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B22FAA20-31D9-4884-AC90-D7B62311601E}" xr6:coauthVersionLast="47" xr6:coauthVersionMax="47" xr10:uidLastSave="{00000000-0000-0000-0000-000000000000}"/>
  <bookViews>
    <workbookView xWindow="345" yWindow="375" windowWidth="19185" windowHeight="10515" firstSheet="17" activeTab="21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raw numbers for 11 variables" sheetId="15" r:id="rId15"/>
    <sheet name="average and sum" sheetId="16" r:id="rId16"/>
    <sheet name="HDM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'average and sum'!$O$4</definedName>
    <definedName name="_xlchart.v1.1" hidden="1">'average and sum'!$P$3:$S$3</definedName>
    <definedName name="_xlchart.v1.2" hidden="1">'average and sum'!$P$4:$S$4</definedName>
  </definedNames>
  <calcPr calcId="191029"/>
  <pivotCaches>
    <pivotCache cacheId="3" r:id="rId23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C16" i="22"/>
  <c r="N26" i="22" s="1"/>
  <c r="D16" i="22"/>
  <c r="E16" i="22"/>
  <c r="F16" i="22"/>
  <c r="M16" i="22"/>
  <c r="A17" i="22"/>
  <c r="B17" i="22"/>
  <c r="D17" i="22"/>
  <c r="E17" i="22"/>
  <c r="F17" i="22"/>
  <c r="M17" i="22"/>
  <c r="A18" i="22"/>
  <c r="B18" i="22"/>
  <c r="C18" i="22"/>
  <c r="E18" i="22"/>
  <c r="F18" i="22"/>
  <c r="M18" i="22"/>
  <c r="A19" i="22"/>
  <c r="B19" i="22"/>
  <c r="C19" i="22"/>
  <c r="D19" i="22"/>
  <c r="F19" i="22"/>
  <c r="M19" i="22"/>
  <c r="A20" i="22"/>
  <c r="B20" i="22"/>
  <c r="C20" i="22"/>
  <c r="D20" i="22"/>
  <c r="E20" i="22"/>
  <c r="M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C29" i="22"/>
  <c r="D29" i="22"/>
  <c r="E29" i="22"/>
  <c r="N39" i="22" s="1"/>
  <c r="F29" i="22"/>
  <c r="G29" i="22"/>
  <c r="M29" i="22"/>
  <c r="A30" i="22"/>
  <c r="B30" i="22"/>
  <c r="D30" i="22"/>
  <c r="E30" i="22"/>
  <c r="F30" i="22"/>
  <c r="G30" i="22"/>
  <c r="M30" i="22"/>
  <c r="A31" i="22"/>
  <c r="B31" i="22"/>
  <c r="C31" i="22"/>
  <c r="E31" i="22"/>
  <c r="F31" i="22"/>
  <c r="G31" i="22"/>
  <c r="M31" i="22"/>
  <c r="A32" i="22"/>
  <c r="B32" i="22"/>
  <c r="C32" i="22"/>
  <c r="D32" i="22"/>
  <c r="F32" i="22"/>
  <c r="G32" i="22"/>
  <c r="M32" i="22"/>
  <c r="A33" i="22"/>
  <c r="B33" i="22"/>
  <c r="C33" i="22"/>
  <c r="D33" i="22"/>
  <c r="E33" i="22"/>
  <c r="G33" i="22"/>
  <c r="M33" i="22"/>
  <c r="A34" i="22"/>
  <c r="B34" i="22"/>
  <c r="C34" i="22"/>
  <c r="D34" i="22"/>
  <c r="E34" i="22"/>
  <c r="F34" i="22"/>
  <c r="M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C42" i="22"/>
  <c r="D42" i="22"/>
  <c r="N52" i="22" s="1"/>
  <c r="E42" i="22"/>
  <c r="F42" i="22"/>
  <c r="G42" i="22"/>
  <c r="H42" i="22"/>
  <c r="M42" i="22"/>
  <c r="A43" i="22"/>
  <c r="B43" i="22"/>
  <c r="D43" i="22"/>
  <c r="E43" i="22"/>
  <c r="F43" i="22"/>
  <c r="G43" i="22"/>
  <c r="H43" i="22"/>
  <c r="M43" i="22"/>
  <c r="A44" i="22"/>
  <c r="B44" i="22"/>
  <c r="C44" i="22"/>
  <c r="E44" i="22"/>
  <c r="F44" i="22"/>
  <c r="G44" i="22"/>
  <c r="H44" i="22"/>
  <c r="M44" i="22"/>
  <c r="A45" i="22"/>
  <c r="B45" i="22"/>
  <c r="C45" i="22"/>
  <c r="D45" i="22"/>
  <c r="F45" i="22"/>
  <c r="G45" i="22"/>
  <c r="H45" i="22"/>
  <c r="M45" i="22"/>
  <c r="A46" i="22"/>
  <c r="B46" i="22"/>
  <c r="C46" i="22"/>
  <c r="D46" i="22"/>
  <c r="E46" i="22"/>
  <c r="G46" i="22"/>
  <c r="H46" i="22"/>
  <c r="M46" i="22"/>
  <c r="A47" i="22"/>
  <c r="B47" i="22"/>
  <c r="C47" i="22"/>
  <c r="D47" i="22"/>
  <c r="E47" i="22"/>
  <c r="F47" i="22"/>
  <c r="H47" i="22"/>
  <c r="M47" i="22"/>
  <c r="A48" i="22"/>
  <c r="B48" i="22"/>
  <c r="C48" i="22"/>
  <c r="D48" i="22"/>
  <c r="E48" i="22"/>
  <c r="F48" i="22"/>
  <c r="G48" i="22"/>
  <c r="M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C55" i="22"/>
  <c r="N65" i="22" s="1"/>
  <c r="D55" i="22"/>
  <c r="E55" i="22"/>
  <c r="F55" i="22"/>
  <c r="G55" i="22"/>
  <c r="H55" i="22"/>
  <c r="I55" i="22"/>
  <c r="J55" i="22"/>
  <c r="K55" i="22"/>
  <c r="L55" i="22"/>
  <c r="M55" i="22"/>
  <c r="A56" i="22"/>
  <c r="B56" i="22"/>
  <c r="D56" i="22"/>
  <c r="E56" i="22"/>
  <c r="F56" i="22"/>
  <c r="G56" i="22"/>
  <c r="H56" i="22"/>
  <c r="I56" i="22"/>
  <c r="J56" i="22"/>
  <c r="K56" i="22"/>
  <c r="L56" i="22"/>
  <c r="M56" i="22"/>
  <c r="A57" i="22"/>
  <c r="B57" i="22"/>
  <c r="C57" i="22"/>
  <c r="E57" i="22"/>
  <c r="F57" i="22"/>
  <c r="G57" i="22"/>
  <c r="H57" i="22"/>
  <c r="I57" i="22"/>
  <c r="J57" i="22"/>
  <c r="K57" i="22"/>
  <c r="L57" i="22"/>
  <c r="M57" i="22"/>
  <c r="A58" i="22"/>
  <c r="B58" i="22"/>
  <c r="C58" i="22"/>
  <c r="D58" i="22"/>
  <c r="F58" i="22"/>
  <c r="G58" i="22"/>
  <c r="H58" i="22"/>
  <c r="I58" i="22"/>
  <c r="J58" i="22"/>
  <c r="K58" i="22"/>
  <c r="L58" i="22"/>
  <c r="M58" i="22"/>
  <c r="A59" i="22"/>
  <c r="B59" i="22"/>
  <c r="C59" i="22"/>
  <c r="D59" i="22"/>
  <c r="E59" i="22"/>
  <c r="G59" i="22"/>
  <c r="H59" i="22"/>
  <c r="I59" i="22"/>
  <c r="J59" i="22"/>
  <c r="K59" i="22"/>
  <c r="L59" i="22"/>
  <c r="M59" i="22"/>
  <c r="A60" i="22"/>
  <c r="B60" i="22"/>
  <c r="C60" i="22"/>
  <c r="D60" i="22"/>
  <c r="E60" i="22"/>
  <c r="F60" i="22"/>
  <c r="H60" i="22"/>
  <c r="I60" i="22"/>
  <c r="J60" i="22"/>
  <c r="K60" i="22"/>
  <c r="L60" i="22"/>
  <c r="M60" i="22"/>
  <c r="A61" i="22"/>
  <c r="B61" i="22"/>
  <c r="C61" i="22"/>
  <c r="D61" i="22"/>
  <c r="E61" i="22"/>
  <c r="F61" i="22"/>
  <c r="G61" i="22"/>
  <c r="I61" i="22"/>
  <c r="J61" i="22"/>
  <c r="K61" i="22"/>
  <c r="L61" i="22"/>
  <c r="M61" i="22"/>
  <c r="A62" i="22"/>
  <c r="B62" i="22"/>
  <c r="C62" i="22"/>
  <c r="D62" i="22"/>
  <c r="E62" i="22"/>
  <c r="F62" i="22"/>
  <c r="G62" i="22"/>
  <c r="H62" i="22"/>
  <c r="J62" i="22"/>
  <c r="K62" i="22"/>
  <c r="L62" i="22"/>
  <c r="M62" i="22"/>
  <c r="A63" i="22"/>
  <c r="B63" i="22"/>
  <c r="C63" i="22"/>
  <c r="D63" i="22"/>
  <c r="E63" i="22"/>
  <c r="F63" i="22"/>
  <c r="G63" i="22"/>
  <c r="H63" i="22"/>
  <c r="I63" i="22"/>
  <c r="K63" i="22"/>
  <c r="L63" i="22"/>
  <c r="M63" i="22"/>
  <c r="A64" i="22"/>
  <c r="B64" i="22"/>
  <c r="C64" i="22"/>
  <c r="D64" i="22"/>
  <c r="E64" i="22"/>
  <c r="F64" i="22"/>
  <c r="G64" i="22"/>
  <c r="H64" i="22"/>
  <c r="I64" i="22"/>
  <c r="J64" i="22"/>
  <c r="L64" i="22"/>
  <c r="M64" i="22"/>
  <c r="A65" i="22"/>
  <c r="B65" i="22"/>
  <c r="C65" i="22"/>
  <c r="D65" i="22"/>
  <c r="E65" i="22"/>
  <c r="F65" i="22"/>
  <c r="G65" i="22"/>
  <c r="H65" i="22"/>
  <c r="I65" i="22"/>
  <c r="J65" i="22"/>
  <c r="K65" i="22"/>
  <c r="M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C3" i="22"/>
  <c r="N13" i="22" s="1"/>
  <c r="D3" i="22"/>
  <c r="E3" i="22"/>
  <c r="M3" i="22"/>
  <c r="A4" i="22"/>
  <c r="B4" i="22"/>
  <c r="D4" i="22"/>
  <c r="E4" i="22"/>
  <c r="M4" i="22"/>
  <c r="A5" i="22"/>
  <c r="B5" i="22"/>
  <c r="C5" i="22"/>
  <c r="E5" i="22"/>
  <c r="M5" i="22"/>
  <c r="A6" i="22"/>
  <c r="B6" i="22"/>
  <c r="C6" i="22"/>
  <c r="D6" i="22"/>
  <c r="M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6" i="20"/>
  <c r="A75" i="20"/>
  <c r="A74" i="20"/>
  <c r="A73" i="20"/>
  <c r="A72" i="20"/>
  <c r="A71" i="20"/>
  <c r="A70" i="20"/>
  <c r="A69" i="20"/>
  <c r="A68" i="20"/>
  <c r="A67" i="20"/>
  <c r="A66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L57" i="20"/>
  <c r="AK57" i="20"/>
  <c r="AJ57" i="20"/>
  <c r="AI57" i="20"/>
  <c r="AH57" i="20"/>
  <c r="AG57" i="20"/>
  <c r="AF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AP50" i="20"/>
  <c r="AO50" i="20"/>
  <c r="AN50" i="20"/>
  <c r="AM50" i="20"/>
  <c r="A50" i="20"/>
  <c r="H49" i="20"/>
  <c r="G49" i="20"/>
  <c r="F49" i="20"/>
  <c r="E49" i="20"/>
  <c r="D49" i="20"/>
  <c r="C49" i="20"/>
  <c r="B49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K39" i="20"/>
  <c r="AJ39" i="20"/>
  <c r="AI39" i="20"/>
  <c r="AH39" i="20"/>
  <c r="AG39" i="20"/>
  <c r="AF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33" i="20"/>
  <c r="AO33" i="20"/>
  <c r="AN33" i="20"/>
  <c r="AM33" i="20"/>
  <c r="AL33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J23" i="20"/>
  <c r="AI23" i="20"/>
  <c r="AH23" i="20"/>
  <c r="AG23" i="20"/>
  <c r="AF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8" i="20"/>
  <c r="AO18" i="20"/>
  <c r="AN18" i="20"/>
  <c r="AM18" i="20"/>
  <c r="AL18" i="20"/>
  <c r="AK18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I6" i="20"/>
  <c r="AH6" i="20"/>
  <c r="AG6" i="20"/>
  <c r="AF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AP2" i="20"/>
  <c r="AO2" i="20"/>
  <c r="AN2" i="20"/>
  <c r="AM2" i="20"/>
  <c r="AL2" i="20"/>
  <c r="AK2" i="20"/>
  <c r="AJ2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P66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9" i="17"/>
  <c r="C59" i="17" s="1"/>
  <c r="D59" i="17" s="1"/>
  <c r="E59" i="17" s="1"/>
  <c r="F59" i="17" s="1"/>
  <c r="G59" i="17" s="1"/>
  <c r="H59" i="17" s="1"/>
  <c r="I59" i="17" s="1"/>
  <c r="J59" i="17" s="1"/>
  <c r="K59" i="17" s="1"/>
  <c r="L59" i="17" s="1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C57" i="17"/>
  <c r="D57" i="17" s="1"/>
  <c r="E57" i="17" s="1"/>
  <c r="F57" i="17" s="1"/>
  <c r="G57" i="17" s="1"/>
  <c r="H57" i="17" s="1"/>
  <c r="I57" i="17" s="1"/>
  <c r="J57" i="17" s="1"/>
  <c r="K57" i="17" s="1"/>
  <c r="L57" i="17" s="1"/>
  <c r="B57" i="17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44" i="17"/>
  <c r="C44" i="17" s="1"/>
  <c r="D44" i="17" s="1"/>
  <c r="E44" i="17" s="1"/>
  <c r="F44" i="17" s="1"/>
  <c r="G44" i="17" s="1"/>
  <c r="H44" i="17" s="1"/>
  <c r="I44" i="17" s="1"/>
  <c r="J44" i="17" s="1"/>
  <c r="K44" i="17" s="1"/>
  <c r="L44" i="17" s="1"/>
  <c r="D43" i="17"/>
  <c r="E43" i="17" s="1"/>
  <c r="F43" i="17" s="1"/>
  <c r="G43" i="17" s="1"/>
  <c r="H43" i="17" s="1"/>
  <c r="I43" i="17" s="1"/>
  <c r="J43" i="17" s="1"/>
  <c r="K43" i="17" s="1"/>
  <c r="L43" i="17" s="1"/>
  <c r="C43" i="17"/>
  <c r="B43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B42" i="17"/>
  <c r="E41" i="17"/>
  <c r="F41" i="17" s="1"/>
  <c r="G41" i="17" s="1"/>
  <c r="H41" i="17" s="1"/>
  <c r="I41" i="17" s="1"/>
  <c r="J41" i="17" s="1"/>
  <c r="K41" i="17" s="1"/>
  <c r="L41" i="17" s="1"/>
  <c r="B41" i="17"/>
  <c r="C41" i="17" s="1"/>
  <c r="D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E29" i="17"/>
  <c r="F29" i="17" s="1"/>
  <c r="G29" i="17" s="1"/>
  <c r="H29" i="17" s="1"/>
  <c r="I29" i="17" s="1"/>
  <c r="J29" i="17" s="1"/>
  <c r="K29" i="17" s="1"/>
  <c r="L29" i="17" s="1"/>
  <c r="D29" i="17"/>
  <c r="C29" i="17"/>
  <c r="B29" i="17"/>
  <c r="D28" i="17"/>
  <c r="E28" i="17" s="1"/>
  <c r="F28" i="17" s="1"/>
  <c r="G28" i="17" s="1"/>
  <c r="H28" i="17" s="1"/>
  <c r="I28" i="17" s="1"/>
  <c r="J28" i="17" s="1"/>
  <c r="K28" i="17" s="1"/>
  <c r="L28" i="17" s="1"/>
  <c r="C28" i="17"/>
  <c r="B28" i="17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E26" i="17"/>
  <c r="F26" i="17" s="1"/>
  <c r="G26" i="17" s="1"/>
  <c r="H26" i="17" s="1"/>
  <c r="I26" i="17" s="1"/>
  <c r="J26" i="17" s="1"/>
  <c r="K26" i="17" s="1"/>
  <c r="L26" i="17" s="1"/>
  <c r="B26" i="17"/>
  <c r="C26" i="17" s="1"/>
  <c r="D26" i="17" s="1"/>
  <c r="H25" i="17"/>
  <c r="I25" i="17" s="1"/>
  <c r="J25" i="17" s="1"/>
  <c r="K25" i="17" s="1"/>
  <c r="L25" i="17" s="1"/>
  <c r="E25" i="17"/>
  <c r="F25" i="17" s="1"/>
  <c r="G25" i="17" s="1"/>
  <c r="D25" i="17"/>
  <c r="C25" i="17"/>
  <c r="B25" i="17"/>
  <c r="H24" i="17"/>
  <c r="I24" i="17" s="1"/>
  <c r="J24" i="17" s="1"/>
  <c r="K24" i="17" s="1"/>
  <c r="L24" i="17" s="1"/>
  <c r="G24" i="17"/>
  <c r="D24" i="17"/>
  <c r="E24" i="17" s="1"/>
  <c r="F24" i="17" s="1"/>
  <c r="C24" i="17"/>
  <c r="B24" i="17"/>
  <c r="D13" i="17"/>
  <c r="E13" i="17" s="1"/>
  <c r="F13" i="17" s="1"/>
  <c r="G13" i="17" s="1"/>
  <c r="H13" i="17" s="1"/>
  <c r="I13" i="17" s="1"/>
  <c r="J13" i="17" s="1"/>
  <c r="K13" i="17" s="1"/>
  <c r="L13" i="17" s="1"/>
  <c r="C13" i="17"/>
  <c r="B13" i="17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E11" i="17"/>
  <c r="F11" i="17" s="1"/>
  <c r="G11" i="17" s="1"/>
  <c r="H11" i="17" s="1"/>
  <c r="I11" i="17" s="1"/>
  <c r="J11" i="17" s="1"/>
  <c r="K11" i="17" s="1"/>
  <c r="L11" i="17" s="1"/>
  <c r="B11" i="17"/>
  <c r="C11" i="17" s="1"/>
  <c r="D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D9" i="17"/>
  <c r="E9" i="17" s="1"/>
  <c r="F9" i="17" s="1"/>
  <c r="G9" i="17" s="1"/>
  <c r="H9" i="17" s="1"/>
  <c r="I9" i="17" s="1"/>
  <c r="J9" i="17" s="1"/>
  <c r="K9" i="17" s="1"/>
  <c r="L9" i="17" s="1"/>
  <c r="C9" i="17"/>
  <c r="B9" i="17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E7" i="17"/>
  <c r="F7" i="17" s="1"/>
  <c r="G7" i="17" s="1"/>
  <c r="H7" i="17" s="1"/>
  <c r="I7" i="17" s="1"/>
  <c r="J7" i="17" s="1"/>
  <c r="K7" i="17" s="1"/>
  <c r="L7" i="17" s="1"/>
  <c r="B7" i="17"/>
  <c r="C7" i="17" s="1"/>
  <c r="D7" i="17" s="1"/>
  <c r="O76" i="16"/>
  <c r="O58" i="16"/>
  <c r="O39" i="16"/>
  <c r="O22" i="16"/>
  <c r="O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V67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F55" i="15"/>
  <c r="V111" i="15" s="1"/>
  <c r="U54" i="15"/>
  <c r="U53" i="15"/>
  <c r="F53" i="15"/>
  <c r="V109" i="15" s="1"/>
  <c r="U52" i="15"/>
  <c r="U51" i="15"/>
  <c r="F51" i="15"/>
  <c r="V107" i="15" s="1"/>
  <c r="U50" i="15"/>
  <c r="U49" i="15"/>
  <c r="F49" i="15"/>
  <c r="V105" i="15" s="1"/>
  <c r="U48" i="15"/>
  <c r="U47" i="15"/>
  <c r="U46" i="15"/>
  <c r="U45" i="15"/>
  <c r="F45" i="15"/>
  <c r="V101" i="15" s="1"/>
  <c r="U44" i="15"/>
  <c r="U43" i="15"/>
  <c r="U42" i="15"/>
  <c r="U41" i="15"/>
  <c r="U40" i="15"/>
  <c r="U39" i="15"/>
  <c r="U38" i="15"/>
  <c r="F38" i="15"/>
  <c r="V94" i="15" s="1"/>
  <c r="U37" i="15"/>
  <c r="F37" i="15"/>
  <c r="V93" i="15" s="1"/>
  <c r="U36" i="15"/>
  <c r="U35" i="15"/>
  <c r="F35" i="15"/>
  <c r="V91" i="15" s="1"/>
  <c r="U34" i="15"/>
  <c r="U33" i="15"/>
  <c r="F33" i="15"/>
  <c r="V89" i="15" s="1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F25" i="15"/>
  <c r="V81" i="15" s="1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F23" i="15"/>
  <c r="V79" i="15" s="1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F18" i="15"/>
  <c r="V74" i="15" s="1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R14" i="15"/>
  <c r="O14" i="15"/>
  <c r="D41" i="15" s="1"/>
  <c r="V42" i="15" s="1"/>
  <c r="N14" i="15"/>
  <c r="D51" i="15" s="1"/>
  <c r="V52" i="15" s="1"/>
  <c r="M14" i="15"/>
  <c r="L14" i="15"/>
  <c r="K14" i="15"/>
  <c r="J14" i="15"/>
  <c r="I14" i="15"/>
  <c r="H14" i="15"/>
  <c r="U13" i="15"/>
  <c r="S13" i="15"/>
  <c r="R13" i="15"/>
  <c r="O13" i="15"/>
  <c r="D30" i="15" s="1"/>
  <c r="V31" i="15" s="1"/>
  <c r="L13" i="15"/>
  <c r="K13" i="15"/>
  <c r="J13" i="15"/>
  <c r="I13" i="15"/>
  <c r="H13" i="15"/>
  <c r="U12" i="15"/>
  <c r="S12" i="15"/>
  <c r="R12" i="15"/>
  <c r="Q12" i="15"/>
  <c r="P12" i="15"/>
  <c r="D9" i="15" s="1"/>
  <c r="V10" i="15" s="1"/>
  <c r="O12" i="15"/>
  <c r="D19" i="15" s="1"/>
  <c r="V20" i="15" s="1"/>
  <c r="L12" i="15"/>
  <c r="D49" i="15" s="1"/>
  <c r="V50" i="15" s="1"/>
  <c r="K12" i="15"/>
  <c r="J12" i="15"/>
  <c r="I12" i="15"/>
  <c r="H12" i="15"/>
  <c r="U11" i="15"/>
  <c r="S11" i="15"/>
  <c r="R11" i="15"/>
  <c r="Q11" i="15"/>
  <c r="P11" i="15"/>
  <c r="O11" i="15"/>
  <c r="D8" i="15" s="1"/>
  <c r="V9" i="15" s="1"/>
  <c r="L11" i="15"/>
  <c r="D38" i="15" s="1"/>
  <c r="V39" i="15" s="1"/>
  <c r="K11" i="15"/>
  <c r="D48" i="15" s="1"/>
  <c r="V49" i="15" s="1"/>
  <c r="J11" i="15"/>
  <c r="I11" i="15"/>
  <c r="H11" i="15"/>
  <c r="F11" i="15"/>
  <c r="D11" i="15"/>
  <c r="V12" i="15" s="1"/>
  <c r="U10" i="15"/>
  <c r="S10" i="15"/>
  <c r="R10" i="15"/>
  <c r="Q10" i="15"/>
  <c r="P10" i="15"/>
  <c r="O10" i="15"/>
  <c r="N10" i="15"/>
  <c r="K10" i="15"/>
  <c r="D37" i="15" s="1"/>
  <c r="V38" i="15" s="1"/>
  <c r="J10" i="15"/>
  <c r="D47" i="15" s="1"/>
  <c r="V48" i="15" s="1"/>
  <c r="I10" i="15"/>
  <c r="H10" i="15"/>
  <c r="U9" i="15"/>
  <c r="S9" i="15"/>
  <c r="R9" i="15"/>
  <c r="Q9" i="15"/>
  <c r="P9" i="15"/>
  <c r="O9" i="15"/>
  <c r="N9" i="15"/>
  <c r="K9" i="15"/>
  <c r="D26" i="15" s="1"/>
  <c r="V27" i="15" s="1"/>
  <c r="H9" i="15"/>
  <c r="U8" i="15"/>
  <c r="S8" i="15"/>
  <c r="D56" i="15" s="1"/>
  <c r="F56" i="15" s="1"/>
  <c r="V112" i="15" s="1"/>
  <c r="R8" i="15"/>
  <c r="Q8" i="15"/>
  <c r="P8" i="15"/>
  <c r="O8" i="15"/>
  <c r="N8" i="15"/>
  <c r="M8" i="15"/>
  <c r="H8" i="15"/>
  <c r="F8" i="15"/>
  <c r="V64" i="15" s="1"/>
  <c r="U7" i="15"/>
  <c r="S7" i="15"/>
  <c r="D45" i="15" s="1"/>
  <c r="V46" i="15" s="1"/>
  <c r="Q7" i="15"/>
  <c r="P7" i="15"/>
  <c r="O7" i="15"/>
  <c r="N7" i="15"/>
  <c r="M7" i="15"/>
  <c r="L7" i="15"/>
  <c r="H7" i="15"/>
  <c r="F7" i="15"/>
  <c r="V63" i="15" s="1"/>
  <c r="D7" i="15"/>
  <c r="V8" i="15" s="1"/>
  <c r="U6" i="15"/>
  <c r="S6" i="15"/>
  <c r="D34" i="15" s="1"/>
  <c r="V35" i="15" s="1"/>
  <c r="R6" i="15"/>
  <c r="D44" i="15" s="1"/>
  <c r="V45" i="15" s="1"/>
  <c r="P6" i="15"/>
  <c r="O6" i="15"/>
  <c r="N6" i="15"/>
  <c r="M6" i="15"/>
  <c r="L6" i="15"/>
  <c r="K6" i="15"/>
  <c r="J6" i="15"/>
  <c r="I6" i="15"/>
  <c r="D13" i="15" s="1"/>
  <c r="V14" i="15" s="1"/>
  <c r="H6" i="15"/>
  <c r="D6" i="15"/>
  <c r="U5" i="15"/>
  <c r="S5" i="15"/>
  <c r="D23" i="15" s="1"/>
  <c r="V24" i="15" s="1"/>
  <c r="R5" i="15"/>
  <c r="D33" i="15" s="1"/>
  <c r="V34" i="15" s="1"/>
  <c r="O5" i="15"/>
  <c r="N5" i="15"/>
  <c r="M5" i="15"/>
  <c r="L5" i="15"/>
  <c r="K5" i="15"/>
  <c r="J5" i="15"/>
  <c r="I5" i="15"/>
  <c r="D2" i="15" s="1"/>
  <c r="H5" i="15"/>
  <c r="D5" i="15"/>
  <c r="U4" i="15"/>
  <c r="S4" i="15"/>
  <c r="D12" i="15" s="1"/>
  <c r="V13" i="15" s="1"/>
  <c r="R4" i="15"/>
  <c r="D22" i="15" s="1"/>
  <c r="V23" i="15" s="1"/>
  <c r="O4" i="15"/>
  <c r="D52" i="15" s="1"/>
  <c r="V53" i="15" s="1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D3" i="15"/>
  <c r="X66" i="14"/>
  <c r="U66" i="14"/>
  <c r="T66" i="14"/>
  <c r="S66" i="14"/>
  <c r="F76" i="19" s="1"/>
  <c r="S76" i="19" s="1"/>
  <c r="Q66" i="14"/>
  <c r="P66" i="14"/>
  <c r="O66" i="14"/>
  <c r="B76" i="19" s="1"/>
  <c r="O76" i="19" s="1"/>
  <c r="K66" i="14"/>
  <c r="J66" i="14"/>
  <c r="W66" i="14" s="1"/>
  <c r="I66" i="14"/>
  <c r="Y63" i="14" s="1"/>
  <c r="H66" i="14"/>
  <c r="G66" i="14"/>
  <c r="Y65" i="14"/>
  <c r="W65" i="14"/>
  <c r="T65" i="14"/>
  <c r="S65" i="14"/>
  <c r="P65" i="14"/>
  <c r="J65" i="14"/>
  <c r="Q13" i="15" s="1"/>
  <c r="D10" i="15" s="1"/>
  <c r="V11" i="15" s="1"/>
  <c r="I65" i="14"/>
  <c r="X63" i="14" s="1"/>
  <c r="H65" i="14"/>
  <c r="G65" i="14"/>
  <c r="N13" i="15" s="1"/>
  <c r="D40" i="15" s="1"/>
  <c r="V41" i="15" s="1"/>
  <c r="F65" i="14"/>
  <c r="M13" i="15" s="1"/>
  <c r="D50" i="15" s="1"/>
  <c r="V51" i="15" s="1"/>
  <c r="Y64" i="14"/>
  <c r="X64" i="14"/>
  <c r="K74" i="19" s="1"/>
  <c r="X74" i="19" s="1"/>
  <c r="P64" i="14"/>
  <c r="I64" i="14"/>
  <c r="V64" i="14" s="1"/>
  <c r="H64" i="14"/>
  <c r="W62" i="14" s="1"/>
  <c r="G64" i="14"/>
  <c r="T64" i="14" s="1"/>
  <c r="F64" i="14"/>
  <c r="S64" i="14" s="1"/>
  <c r="E64" i="14"/>
  <c r="R64" i="14" s="1"/>
  <c r="W63" i="14"/>
  <c r="J73" i="19" s="1"/>
  <c r="W73" i="19" s="1"/>
  <c r="U63" i="14"/>
  <c r="T63" i="14"/>
  <c r="Q63" i="14"/>
  <c r="P63" i="14"/>
  <c r="H63" i="14"/>
  <c r="G63" i="14"/>
  <c r="N11" i="15" s="1"/>
  <c r="D18" i="15" s="1"/>
  <c r="V19" i="15" s="1"/>
  <c r="F63" i="14"/>
  <c r="E63" i="14"/>
  <c r="R63" i="14" s="1"/>
  <c r="D63" i="14"/>
  <c r="Y62" i="14"/>
  <c r="V62" i="14"/>
  <c r="I72" i="19" s="1"/>
  <c r="V72" i="19" s="1"/>
  <c r="T62" i="14"/>
  <c r="Q62" i="14"/>
  <c r="P62" i="14"/>
  <c r="O62" i="14"/>
  <c r="B72" i="19" s="1"/>
  <c r="O72" i="19" s="1"/>
  <c r="G62" i="14"/>
  <c r="F62" i="14"/>
  <c r="S62" i="14" s="1"/>
  <c r="E62" i="14"/>
  <c r="D62" i="14"/>
  <c r="C62" i="14"/>
  <c r="Y61" i="14"/>
  <c r="X61" i="14"/>
  <c r="V61" i="14"/>
  <c r="I71" i="19" s="1"/>
  <c r="V71" i="19" s="1"/>
  <c r="U61" i="14"/>
  <c r="S61" i="14"/>
  <c r="P61" i="14"/>
  <c r="O61" i="14"/>
  <c r="F61" i="14"/>
  <c r="M9" i="15" s="1"/>
  <c r="E61" i="14"/>
  <c r="T59" i="14" s="1"/>
  <c r="D61" i="14"/>
  <c r="C61" i="14"/>
  <c r="J9" i="15" s="1"/>
  <c r="D36" i="15" s="1"/>
  <c r="V37" i="15" s="1"/>
  <c r="B61" i="14"/>
  <c r="I9" i="15" s="1"/>
  <c r="D46" i="15" s="1"/>
  <c r="V47" i="15" s="1"/>
  <c r="Y60" i="14"/>
  <c r="X60" i="14"/>
  <c r="K70" i="19" s="1"/>
  <c r="X70" i="19" s="1"/>
  <c r="U60" i="14"/>
  <c r="T60" i="14"/>
  <c r="G70" i="19" s="1"/>
  <c r="T70" i="19" s="1"/>
  <c r="P60" i="14"/>
  <c r="O60" i="14"/>
  <c r="L60" i="14"/>
  <c r="E60" i="14"/>
  <c r="L8" i="15" s="1"/>
  <c r="D60" i="14"/>
  <c r="C60" i="14"/>
  <c r="J8" i="15" s="1"/>
  <c r="D25" i="15" s="1"/>
  <c r="V26" i="15" s="1"/>
  <c r="B60" i="14"/>
  <c r="I8" i="15" s="1"/>
  <c r="D35" i="15" s="1"/>
  <c r="V36" i="15" s="1"/>
  <c r="Y59" i="14"/>
  <c r="W59" i="14"/>
  <c r="J69" i="19" s="1"/>
  <c r="W69" i="19" s="1"/>
  <c r="V59" i="14"/>
  <c r="U59" i="14"/>
  <c r="P59" i="14"/>
  <c r="O59" i="14"/>
  <c r="B69" i="19" s="1"/>
  <c r="O69" i="19" s="1"/>
  <c r="L59" i="14"/>
  <c r="R66" i="14" s="1"/>
  <c r="K59" i="14"/>
  <c r="R7" i="15" s="1"/>
  <c r="D55" i="15" s="1"/>
  <c r="V56" i="15" s="1"/>
  <c r="D59" i="14"/>
  <c r="C59" i="14"/>
  <c r="J7" i="15" s="1"/>
  <c r="D14" i="15" s="1"/>
  <c r="V15" i="15" s="1"/>
  <c r="B59" i="14"/>
  <c r="I7" i="15" s="1"/>
  <c r="D24" i="15" s="1"/>
  <c r="V25" i="15" s="1"/>
  <c r="Y58" i="14"/>
  <c r="V58" i="14"/>
  <c r="I68" i="19" s="1"/>
  <c r="V68" i="19" s="1"/>
  <c r="U58" i="14"/>
  <c r="P58" i="14"/>
  <c r="O58" i="14"/>
  <c r="B68" i="19" s="1"/>
  <c r="O68" i="19" s="1"/>
  <c r="L58" i="14"/>
  <c r="K58" i="14"/>
  <c r="X58" i="14" s="1"/>
  <c r="J58" i="14"/>
  <c r="C58" i="14"/>
  <c r="B58" i="14"/>
  <c r="Y57" i="14"/>
  <c r="L67" i="19" s="1"/>
  <c r="Y67" i="19" s="1"/>
  <c r="V57" i="14"/>
  <c r="I67" i="19" s="1"/>
  <c r="V67" i="19" s="1"/>
  <c r="U57" i="14"/>
  <c r="T57" i="14"/>
  <c r="R57" i="14"/>
  <c r="E67" i="19" s="1"/>
  <c r="R67" i="19" s="1"/>
  <c r="Q57" i="14"/>
  <c r="O57" i="14"/>
  <c r="L57" i="14"/>
  <c r="K57" i="14"/>
  <c r="X57" i="14" s="1"/>
  <c r="J57" i="14"/>
  <c r="I57" i="14"/>
  <c r="P5" i="15" s="1"/>
  <c r="D53" i="15" s="1"/>
  <c r="V54" i="15" s="1"/>
  <c r="B57" i="14"/>
  <c r="Y56" i="14"/>
  <c r="L66" i="19" s="1"/>
  <c r="Y66" i="19" s="1"/>
  <c r="V56" i="14"/>
  <c r="U56" i="14"/>
  <c r="T56" i="14"/>
  <c r="G66" i="19" s="1"/>
  <c r="T66" i="19" s="1"/>
  <c r="S56" i="14"/>
  <c r="R56" i="14"/>
  <c r="Q56" i="14"/>
  <c r="P56" i="14"/>
  <c r="C66" i="19" s="1"/>
  <c r="L56" i="14"/>
  <c r="K56" i="14"/>
  <c r="O65" i="14" s="1"/>
  <c r="J56" i="14"/>
  <c r="I56" i="14"/>
  <c r="O63" i="14" s="1"/>
  <c r="H56" i="14"/>
  <c r="T49" i="14"/>
  <c r="G60" i="19" s="1"/>
  <c r="T60" i="19" s="1"/>
  <c r="Q49" i="14"/>
  <c r="D60" i="19" s="1"/>
  <c r="Q60" i="19" s="1"/>
  <c r="P49" i="14"/>
  <c r="G49" i="14"/>
  <c r="F49" i="14"/>
  <c r="S49" i="14" s="1"/>
  <c r="E49" i="14"/>
  <c r="D49" i="14"/>
  <c r="C49" i="14"/>
  <c r="U48" i="14"/>
  <c r="S48" i="14"/>
  <c r="F59" i="19" s="1"/>
  <c r="S59" i="19" s="1"/>
  <c r="P48" i="14"/>
  <c r="O48" i="14"/>
  <c r="B59" i="19" s="1"/>
  <c r="O59" i="19" s="1"/>
  <c r="F48" i="14"/>
  <c r="E48" i="14"/>
  <c r="R48" i="14" s="1"/>
  <c r="E59" i="19" s="1"/>
  <c r="R59" i="19" s="1"/>
  <c r="D48" i="14"/>
  <c r="C48" i="14"/>
  <c r="B48" i="14"/>
  <c r="U47" i="14"/>
  <c r="H58" i="19" s="1"/>
  <c r="U58" i="19" s="1"/>
  <c r="T47" i="14"/>
  <c r="G58" i="19" s="1"/>
  <c r="T58" i="19" s="1"/>
  <c r="P47" i="14"/>
  <c r="E47" i="14"/>
  <c r="R47" i="14" s="1"/>
  <c r="D47" i="14"/>
  <c r="Q47" i="14" s="1"/>
  <c r="D58" i="19" s="1"/>
  <c r="Q58" i="19" s="1"/>
  <c r="C47" i="14"/>
  <c r="B47" i="14"/>
  <c r="O47" i="14" s="1"/>
  <c r="T46" i="14"/>
  <c r="G57" i="19" s="1"/>
  <c r="T57" i="19" s="1"/>
  <c r="S46" i="14"/>
  <c r="F57" i="19" s="1"/>
  <c r="S57" i="19" s="1"/>
  <c r="P46" i="14"/>
  <c r="C57" i="19" s="1"/>
  <c r="P57" i="19" s="1"/>
  <c r="O46" i="14"/>
  <c r="D46" i="14"/>
  <c r="Q46" i="14" s="1"/>
  <c r="C46" i="14"/>
  <c r="B46" i="14"/>
  <c r="R43" i="14" s="1"/>
  <c r="U45" i="14"/>
  <c r="H56" i="19" s="1"/>
  <c r="U56" i="19" s="1"/>
  <c r="S45" i="14"/>
  <c r="F56" i="19" s="1"/>
  <c r="S56" i="19" s="1"/>
  <c r="R45" i="14"/>
  <c r="C45" i="14"/>
  <c r="P45" i="14" s="1"/>
  <c r="B45" i="14"/>
  <c r="U44" i="14"/>
  <c r="H55" i="19" s="1"/>
  <c r="U55" i="19" s="1"/>
  <c r="T44" i="14"/>
  <c r="G55" i="19" s="1"/>
  <c r="T55" i="19" s="1"/>
  <c r="S44" i="14"/>
  <c r="R44" i="14"/>
  <c r="E55" i="19" s="1"/>
  <c r="R55" i="19" s="1"/>
  <c r="B44" i="14"/>
  <c r="T43" i="14"/>
  <c r="G54" i="19" s="1"/>
  <c r="T54" i="19" s="1"/>
  <c r="S43" i="14"/>
  <c r="H43" i="14"/>
  <c r="S35" i="14"/>
  <c r="P35" i="14"/>
  <c r="C45" i="19" s="1"/>
  <c r="P45" i="19" s="1"/>
  <c r="O35" i="14"/>
  <c r="F35" i="14"/>
  <c r="E35" i="14"/>
  <c r="R35" i="14" s="1"/>
  <c r="D35" i="14"/>
  <c r="C35" i="14"/>
  <c r="T31" i="14" s="1"/>
  <c r="B35" i="14"/>
  <c r="T34" i="14"/>
  <c r="R34" i="14"/>
  <c r="E44" i="19" s="1"/>
  <c r="R44" i="19" s="1"/>
  <c r="O34" i="14"/>
  <c r="E34" i="14"/>
  <c r="D34" i="14"/>
  <c r="Q34" i="14" s="1"/>
  <c r="C34" i="14"/>
  <c r="B34" i="14"/>
  <c r="T33" i="14"/>
  <c r="G43" i="19" s="1"/>
  <c r="T43" i="19" s="1"/>
  <c r="S33" i="14"/>
  <c r="D33" i="14"/>
  <c r="Q33" i="14" s="1"/>
  <c r="D43" i="19" s="1"/>
  <c r="Q43" i="19" s="1"/>
  <c r="C33" i="14"/>
  <c r="P33" i="14" s="1"/>
  <c r="B33" i="14"/>
  <c r="O33" i="14" s="1"/>
  <c r="R32" i="14"/>
  <c r="E42" i="19" s="1"/>
  <c r="R42" i="19" s="1"/>
  <c r="P32" i="14"/>
  <c r="C32" i="14"/>
  <c r="Q31" i="14" s="1"/>
  <c r="D41" i="19" s="1"/>
  <c r="Q41" i="19" s="1"/>
  <c r="B32" i="14"/>
  <c r="R31" i="14"/>
  <c r="B31" i="14"/>
  <c r="T30" i="14"/>
  <c r="G40" i="19" s="1"/>
  <c r="T40" i="19" s="1"/>
  <c r="S30" i="14"/>
  <c r="F40" i="19" s="1"/>
  <c r="S40" i="19" s="1"/>
  <c r="R30" i="14"/>
  <c r="P21" i="14"/>
  <c r="O21" i="14"/>
  <c r="B32" i="19" s="1"/>
  <c r="O32" i="19" s="1"/>
  <c r="E21" i="14"/>
  <c r="R21" i="14" s="1"/>
  <c r="D21" i="14"/>
  <c r="C21" i="14"/>
  <c r="B21" i="14"/>
  <c r="S20" i="14"/>
  <c r="D20" i="14"/>
  <c r="Q20" i="14" s="1"/>
  <c r="C20" i="14"/>
  <c r="P20" i="14" s="1"/>
  <c r="C31" i="19" s="1"/>
  <c r="P31" i="19" s="1"/>
  <c r="B20" i="14"/>
  <c r="R17" i="14" s="1"/>
  <c r="P19" i="14"/>
  <c r="C30" i="19" s="1"/>
  <c r="P30" i="19" s="1"/>
  <c r="O19" i="14"/>
  <c r="C19" i="14"/>
  <c r="B19" i="14"/>
  <c r="Q17" i="14" s="1"/>
  <c r="S18" i="14"/>
  <c r="F29" i="19" s="1"/>
  <c r="S29" i="19" s="1"/>
  <c r="R18" i="14"/>
  <c r="E29" i="19" s="1"/>
  <c r="R29" i="19" s="1"/>
  <c r="Q18" i="14"/>
  <c r="D29" i="19" s="1"/>
  <c r="Q29" i="19" s="1"/>
  <c r="O18" i="14"/>
  <c r="Z18" i="14" s="1"/>
  <c r="B18" i="14"/>
  <c r="S17" i="14"/>
  <c r="P17" i="14"/>
  <c r="C28" i="19" s="1"/>
  <c r="P28" i="19" s="1"/>
  <c r="O6" i="14"/>
  <c r="D6" i="14"/>
  <c r="Q6" i="14" s="1"/>
  <c r="C6" i="14"/>
  <c r="R4" i="14" s="1"/>
  <c r="B6" i="14"/>
  <c r="R3" i="14" s="1"/>
  <c r="R5" i="14"/>
  <c r="E18" i="19" s="1"/>
  <c r="R18" i="19" s="1"/>
  <c r="P5" i="14"/>
  <c r="C18" i="19" s="1"/>
  <c r="P18" i="19" s="1"/>
  <c r="O5" i="14"/>
  <c r="C5" i="14"/>
  <c r="B5" i="14"/>
  <c r="Z4" i="14"/>
  <c r="C5" i="16" s="1"/>
  <c r="C3" i="20" s="1"/>
  <c r="Q4" i="14"/>
  <c r="D17" i="19" s="1"/>
  <c r="Q17" i="19" s="1"/>
  <c r="O4" i="14"/>
  <c r="B17" i="19" s="1"/>
  <c r="O17" i="19" s="1"/>
  <c r="B4" i="14"/>
  <c r="Q3" i="14"/>
  <c r="P3" i="14"/>
  <c r="C16" i="19" s="1"/>
  <c r="P16" i="19" s="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G74" i="19" l="1"/>
  <c r="T74" i="19" s="1"/>
  <c r="C23" i="16"/>
  <c r="C19" i="20" s="1"/>
  <c r="F23" i="16"/>
  <c r="F19" i="20" s="1"/>
  <c r="E23" i="16"/>
  <c r="E19" i="20" s="1"/>
  <c r="L73" i="19"/>
  <c r="Y73" i="19" s="1"/>
  <c r="B44" i="19"/>
  <c r="O44" i="19" s="1"/>
  <c r="Z34" i="14"/>
  <c r="F43" i="16" s="1"/>
  <c r="F37" i="20" s="1"/>
  <c r="B45" i="19"/>
  <c r="O45" i="19" s="1"/>
  <c r="B57" i="19"/>
  <c r="O57" i="19" s="1"/>
  <c r="C58" i="19"/>
  <c r="P58" i="19" s="1"/>
  <c r="K68" i="19"/>
  <c r="X68" i="19" s="1"/>
  <c r="H68" i="19"/>
  <c r="U68" i="19" s="1"/>
  <c r="Q60" i="14"/>
  <c r="S58" i="14"/>
  <c r="L70" i="19"/>
  <c r="Y70" i="19" s="1"/>
  <c r="L71" i="19"/>
  <c r="Y71" i="19" s="1"/>
  <c r="F74" i="19"/>
  <c r="S74" i="19" s="1"/>
  <c r="C76" i="19"/>
  <c r="P76" i="19" s="1"/>
  <c r="Z66" i="14"/>
  <c r="V7" i="15"/>
  <c r="F6" i="15"/>
  <c r="V62" i="15" s="1"/>
  <c r="F14" i="15"/>
  <c r="V70" i="15" s="1"/>
  <c r="B43" i="16"/>
  <c r="B37" i="20" s="1"/>
  <c r="O32" i="14"/>
  <c r="Q30" i="14"/>
  <c r="P34" i="14"/>
  <c r="S31" i="14"/>
  <c r="C60" i="19"/>
  <c r="P60" i="19" s="1"/>
  <c r="G72" i="19"/>
  <c r="T72" i="19" s="1"/>
  <c r="J76" i="19"/>
  <c r="W76" i="19" s="1"/>
  <c r="J86" i="16"/>
  <c r="J76" i="20" s="1"/>
  <c r="V57" i="15"/>
  <c r="B19" i="19"/>
  <c r="O19" i="19" s="1"/>
  <c r="E56" i="19"/>
  <c r="R56" i="19" s="1"/>
  <c r="Q48" i="14"/>
  <c r="T45" i="14"/>
  <c r="B73" i="19"/>
  <c r="O73" i="19" s="1"/>
  <c r="Z63" i="14"/>
  <c r="B83" i="16"/>
  <c r="B73" i="20" s="1"/>
  <c r="C69" i="19"/>
  <c r="P69" i="19" s="1"/>
  <c r="Z59" i="14"/>
  <c r="E79" i="16" s="1"/>
  <c r="E69" i="20" s="1"/>
  <c r="C73" i="19"/>
  <c r="P73" i="19" s="1"/>
  <c r="C75" i="19"/>
  <c r="P75" i="19" s="1"/>
  <c r="K76" i="19"/>
  <c r="X76" i="19" s="1"/>
  <c r="F28" i="19"/>
  <c r="S28" i="19" s="1"/>
  <c r="F22" i="16"/>
  <c r="B43" i="19"/>
  <c r="O43" i="19" s="1"/>
  <c r="Z33" i="14"/>
  <c r="E42" i="16" s="1"/>
  <c r="E36" i="20" s="1"/>
  <c r="F43" i="19"/>
  <c r="S43" i="19" s="1"/>
  <c r="F42" i="16"/>
  <c r="F36" i="20" s="1"/>
  <c r="D44" i="19"/>
  <c r="Q44" i="19" s="1"/>
  <c r="G44" i="19"/>
  <c r="T44" i="19" s="1"/>
  <c r="G43" i="16"/>
  <c r="G37" i="20" s="1"/>
  <c r="E45" i="19"/>
  <c r="R45" i="19" s="1"/>
  <c r="F45" i="19"/>
  <c r="S45" i="19" s="1"/>
  <c r="O44" i="14"/>
  <c r="P43" i="14"/>
  <c r="R49" i="14"/>
  <c r="U46" i="14"/>
  <c r="Q4" i="15"/>
  <c r="D32" i="15" s="1"/>
  <c r="O64" i="14"/>
  <c r="W56" i="14"/>
  <c r="D66" i="19"/>
  <c r="Q66" i="19" s="1"/>
  <c r="H66" i="19"/>
  <c r="U66" i="19" s="1"/>
  <c r="H67" i="19"/>
  <c r="U67" i="19" s="1"/>
  <c r="L68" i="19"/>
  <c r="Y68" i="19" s="1"/>
  <c r="H70" i="19"/>
  <c r="U70" i="19" s="1"/>
  <c r="S63" i="14"/>
  <c r="M11" i="15"/>
  <c r="D28" i="15" s="1"/>
  <c r="V60" i="14"/>
  <c r="J72" i="19"/>
  <c r="W72" i="19" s="1"/>
  <c r="X62" i="14"/>
  <c r="U65" i="14"/>
  <c r="V4" i="15"/>
  <c r="F3" i="15"/>
  <c r="V59" i="15" s="1"/>
  <c r="V3" i="15"/>
  <c r="F2" i="15"/>
  <c r="V58" i="15" s="1"/>
  <c r="K8" i="15"/>
  <c r="D15" i="15" s="1"/>
  <c r="F12" i="15"/>
  <c r="V68" i="15" s="1"/>
  <c r="F13" i="15"/>
  <c r="V69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F52" i="15"/>
  <c r="V108" i="15" s="1"/>
  <c r="D19" i="19"/>
  <c r="Q19" i="19" s="1"/>
  <c r="B29" i="19"/>
  <c r="O29" i="19" s="1"/>
  <c r="B23" i="16"/>
  <c r="B19" i="20" s="1"/>
  <c r="D31" i="19"/>
  <c r="Q31" i="19" s="1"/>
  <c r="C32" i="19"/>
  <c r="P32" i="19" s="1"/>
  <c r="C26" i="16"/>
  <c r="C22" i="20" s="1"/>
  <c r="E40" i="19"/>
  <c r="R40" i="19" s="1"/>
  <c r="E41" i="19"/>
  <c r="R41" i="19" s="1"/>
  <c r="G41" i="19"/>
  <c r="T41" i="19" s="1"/>
  <c r="F54" i="19"/>
  <c r="S54" i="19" s="1"/>
  <c r="F55" i="19"/>
  <c r="S55" i="19" s="1"/>
  <c r="C56" i="19"/>
  <c r="P56" i="19" s="1"/>
  <c r="B58" i="19"/>
  <c r="O58" i="19" s="1"/>
  <c r="Z47" i="14"/>
  <c r="B62" i="16"/>
  <c r="B54" i="20" s="1"/>
  <c r="K67" i="19"/>
  <c r="X67" i="19" s="1"/>
  <c r="C70" i="19"/>
  <c r="P70" i="19" s="1"/>
  <c r="G69" i="19"/>
  <c r="T69" i="19" s="1"/>
  <c r="F72" i="19"/>
  <c r="S72" i="19" s="1"/>
  <c r="C74" i="19"/>
  <c r="P74" i="19" s="1"/>
  <c r="V66" i="14"/>
  <c r="P14" i="15"/>
  <c r="D31" i="15" s="1"/>
  <c r="V6" i="15"/>
  <c r="F5" i="15"/>
  <c r="V61" i="15" s="1"/>
  <c r="F19" i="15"/>
  <c r="V75" i="15" s="1"/>
  <c r="F41" i="15"/>
  <c r="V97" i="15" s="1"/>
  <c r="F47" i="15"/>
  <c r="V103" i="15" s="1"/>
  <c r="D28" i="19"/>
  <c r="Q28" i="19" s="1"/>
  <c r="S19" i="14"/>
  <c r="Q21" i="14"/>
  <c r="T32" i="14"/>
  <c r="Q35" i="14"/>
  <c r="E54" i="19"/>
  <c r="R54" i="19" s="1"/>
  <c r="C59" i="19"/>
  <c r="P59" i="19" s="1"/>
  <c r="Q59" i="14"/>
  <c r="R58" i="14"/>
  <c r="L69" i="19"/>
  <c r="Y69" i="19" s="1"/>
  <c r="H71" i="19"/>
  <c r="U71" i="19" s="1"/>
  <c r="E73" i="19"/>
  <c r="R73" i="19" s="1"/>
  <c r="N12" i="15"/>
  <c r="D29" i="15" s="1"/>
  <c r="W61" i="14"/>
  <c r="L75" i="19"/>
  <c r="Y75" i="19" s="1"/>
  <c r="F10" i="15"/>
  <c r="V66" i="15" s="1"/>
  <c r="E16" i="19"/>
  <c r="R16" i="19" s="1"/>
  <c r="E28" i="19"/>
  <c r="R28" i="19" s="1"/>
  <c r="E22" i="16"/>
  <c r="F31" i="19"/>
  <c r="S31" i="19" s="1"/>
  <c r="E32" i="19"/>
  <c r="R32" i="19" s="1"/>
  <c r="E26" i="16"/>
  <c r="E22" i="20" s="1"/>
  <c r="H69" i="19"/>
  <c r="U69" i="19" s="1"/>
  <c r="D16" i="19"/>
  <c r="Q16" i="19" s="1"/>
  <c r="D4" i="16"/>
  <c r="B18" i="19"/>
  <c r="O18" i="19" s="1"/>
  <c r="Z5" i="14"/>
  <c r="E5" i="16"/>
  <c r="E3" i="20" s="1"/>
  <c r="E17" i="19"/>
  <c r="R17" i="19" s="1"/>
  <c r="B30" i="19"/>
  <c r="O30" i="19" s="1"/>
  <c r="O31" i="14"/>
  <c r="P30" i="14"/>
  <c r="C42" i="19"/>
  <c r="P42" i="19" s="1"/>
  <c r="C43" i="19"/>
  <c r="P43" i="19" s="1"/>
  <c r="C42" i="16"/>
  <c r="C36" i="20" s="1"/>
  <c r="O49" i="14"/>
  <c r="U43" i="14"/>
  <c r="O45" i="14"/>
  <c r="Q43" i="14"/>
  <c r="D57" i="19"/>
  <c r="Q57" i="19" s="1"/>
  <c r="E58" i="19"/>
  <c r="R58" i="19" s="1"/>
  <c r="E62" i="16"/>
  <c r="E54" i="20" s="1"/>
  <c r="H59" i="19"/>
  <c r="U59" i="19" s="1"/>
  <c r="F60" i="19"/>
  <c r="S60" i="19" s="1"/>
  <c r="B75" i="19"/>
  <c r="O75" i="19" s="1"/>
  <c r="Q5" i="15"/>
  <c r="D43" i="15" s="1"/>
  <c r="W57" i="14"/>
  <c r="D67" i="19"/>
  <c r="Q67" i="19" s="1"/>
  <c r="Q6" i="15"/>
  <c r="D54" i="15" s="1"/>
  <c r="Q64" i="14"/>
  <c r="W58" i="14"/>
  <c r="C68" i="19"/>
  <c r="P68" i="19" s="1"/>
  <c r="Z58" i="14"/>
  <c r="E76" i="19"/>
  <c r="R76" i="19" s="1"/>
  <c r="T58" i="14"/>
  <c r="Q61" i="14"/>
  <c r="C71" i="19"/>
  <c r="P71" i="19" s="1"/>
  <c r="L10" i="15"/>
  <c r="D27" i="15" s="1"/>
  <c r="R62" i="14"/>
  <c r="C72" i="19"/>
  <c r="P72" i="19" s="1"/>
  <c r="Z62" i="14"/>
  <c r="H82" i="16" s="1"/>
  <c r="H72" i="20" s="1"/>
  <c r="L72" i="19"/>
  <c r="Y72" i="19" s="1"/>
  <c r="G73" i="19"/>
  <c r="T73" i="19" s="1"/>
  <c r="G83" i="16"/>
  <c r="G73" i="20" s="1"/>
  <c r="E74" i="19"/>
  <c r="R74" i="19" s="1"/>
  <c r="I74" i="19"/>
  <c r="V74" i="19" s="1"/>
  <c r="L74" i="19"/>
  <c r="Y74" i="19" s="1"/>
  <c r="K73" i="19"/>
  <c r="X73" i="19" s="1"/>
  <c r="K83" i="16"/>
  <c r="K73" i="20" s="1"/>
  <c r="G75" i="19"/>
  <c r="T75" i="19" s="1"/>
  <c r="G76" i="19"/>
  <c r="T76" i="19" s="1"/>
  <c r="G86" i="16"/>
  <c r="G76" i="20" s="1"/>
  <c r="K7" i="15"/>
  <c r="D4" i="15" s="1"/>
  <c r="F9" i="15"/>
  <c r="V65" i="15" s="1"/>
  <c r="B5" i="16"/>
  <c r="B3" i="20" s="1"/>
  <c r="D42" i="16"/>
  <c r="D36" i="20" s="1"/>
  <c r="C6" i="16"/>
  <c r="C4" i="20" s="1"/>
  <c r="P6" i="14"/>
  <c r="I66" i="19"/>
  <c r="V66" i="19" s="1"/>
  <c r="I69" i="19"/>
  <c r="V69" i="19" s="1"/>
  <c r="H73" i="19"/>
  <c r="U73" i="19" s="1"/>
  <c r="H83" i="16"/>
  <c r="H73" i="20" s="1"/>
  <c r="U64" i="14"/>
  <c r="D76" i="19"/>
  <c r="Q76" i="19" s="1"/>
  <c r="L9" i="15"/>
  <c r="D16" i="15" s="1"/>
  <c r="Z3" i="14"/>
  <c r="E4" i="16" s="1"/>
  <c r="R19" i="14"/>
  <c r="S32" i="14"/>
  <c r="Q44" i="14"/>
  <c r="F66" i="19"/>
  <c r="S66" i="19" s="1"/>
  <c r="S57" i="14"/>
  <c r="Z57" i="14" s="1"/>
  <c r="S59" i="14"/>
  <c r="R60" i="14"/>
  <c r="W60" i="14"/>
  <c r="R61" i="14"/>
  <c r="R65" i="14"/>
  <c r="V65" i="14"/>
  <c r="P4" i="15"/>
  <c r="D42" i="15" s="1"/>
  <c r="M10" i="15"/>
  <c r="D17" i="15" s="1"/>
  <c r="M12" i="15"/>
  <c r="D39" i="15" s="1"/>
  <c r="Q14" i="15"/>
  <c r="D21" i="15" s="1"/>
  <c r="D5" i="16"/>
  <c r="D3" i="20" s="1"/>
  <c r="B79" i="16"/>
  <c r="B69" i="20" s="1"/>
  <c r="Z17" i="14"/>
  <c r="O20" i="14"/>
  <c r="E66" i="19"/>
  <c r="R66" i="19" s="1"/>
  <c r="D72" i="19"/>
  <c r="Q72" i="19" s="1"/>
  <c r="D73" i="19"/>
  <c r="Q73" i="19" s="1"/>
  <c r="D83" i="16"/>
  <c r="D73" i="20" s="1"/>
  <c r="Q65" i="14"/>
  <c r="Z65" i="14" s="1"/>
  <c r="H76" i="19"/>
  <c r="U76" i="19" s="1"/>
  <c r="P13" i="15"/>
  <c r="D20" i="15" s="1"/>
  <c r="Z21" i="14"/>
  <c r="X56" i="14"/>
  <c r="B67" i="19"/>
  <c r="O67" i="19" s="1"/>
  <c r="G67" i="19"/>
  <c r="T67" i="19" s="1"/>
  <c r="X59" i="14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E6" i="16"/>
  <c r="E4" i="20" s="1"/>
  <c r="C22" i="16"/>
  <c r="D23" i="16"/>
  <c r="D19" i="20" s="1"/>
  <c r="G42" i="16"/>
  <c r="G36" i="20" s="1"/>
  <c r="G62" i="16"/>
  <c r="G54" i="20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C77" i="16" l="1"/>
  <c r="C67" i="20" s="1"/>
  <c r="H77" i="16"/>
  <c r="H67" i="20" s="1"/>
  <c r="K77" i="16"/>
  <c r="K67" i="20" s="1"/>
  <c r="E77" i="16"/>
  <c r="E67" i="20" s="1"/>
  <c r="I77" i="16"/>
  <c r="I67" i="20" s="1"/>
  <c r="L77" i="16"/>
  <c r="L67" i="20" s="1"/>
  <c r="D77" i="16"/>
  <c r="D67" i="20" s="1"/>
  <c r="B77" i="16"/>
  <c r="B67" i="20" s="1"/>
  <c r="G77" i="16"/>
  <c r="G67" i="20" s="1"/>
  <c r="Z24" i="19"/>
  <c r="Z25" i="19" s="1"/>
  <c r="K85" i="16"/>
  <c r="K75" i="20" s="1"/>
  <c r="L85" i="16"/>
  <c r="L75" i="20" s="1"/>
  <c r="B85" i="16"/>
  <c r="B75" i="20" s="1"/>
  <c r="C85" i="16"/>
  <c r="C75" i="20" s="1"/>
  <c r="G85" i="16"/>
  <c r="G75" i="20" s="1"/>
  <c r="J85" i="16"/>
  <c r="J75" i="20" s="1"/>
  <c r="F85" i="16"/>
  <c r="F75" i="20" s="1"/>
  <c r="E2" i="20"/>
  <c r="V43" i="15"/>
  <c r="F42" i="15"/>
  <c r="V98" i="15" s="1"/>
  <c r="J70" i="19"/>
  <c r="W70" i="19" s="1"/>
  <c r="H74" i="19"/>
  <c r="U74" i="19" s="1"/>
  <c r="H84" i="16"/>
  <c r="H74" i="20" s="1"/>
  <c r="C19" i="19"/>
  <c r="P19" i="19" s="1"/>
  <c r="V28" i="15"/>
  <c r="F27" i="15"/>
  <c r="V83" i="15" s="1"/>
  <c r="D78" i="16"/>
  <c r="D68" i="20" s="1"/>
  <c r="I78" i="16"/>
  <c r="I68" i="20" s="1"/>
  <c r="B78" i="16"/>
  <c r="B68" i="20" s="1"/>
  <c r="J67" i="19"/>
  <c r="W67" i="19" s="1"/>
  <c r="J77" i="16"/>
  <c r="J67" i="20" s="1"/>
  <c r="B60" i="19"/>
  <c r="O60" i="19" s="1"/>
  <c r="Z49" i="14"/>
  <c r="B64" i="16"/>
  <c r="B56" i="20" s="1"/>
  <c r="V32" i="15"/>
  <c r="F31" i="15"/>
  <c r="V87" i="15" s="1"/>
  <c r="H75" i="19"/>
  <c r="U75" i="19" s="1"/>
  <c r="H85" i="16"/>
  <c r="H75" i="20" s="1"/>
  <c r="D59" i="19"/>
  <c r="Q59" i="19" s="1"/>
  <c r="D40" i="19"/>
  <c r="Q40" i="19" s="1"/>
  <c r="D39" i="16"/>
  <c r="L86" i="16"/>
  <c r="L76" i="20" s="1"/>
  <c r="B86" i="16"/>
  <c r="B76" i="20" s="1"/>
  <c r="B26" i="16"/>
  <c r="B22" i="20" s="1"/>
  <c r="F26" i="16"/>
  <c r="F22" i="20" s="1"/>
  <c r="H86" i="16"/>
  <c r="H76" i="20" s="1"/>
  <c r="I82" i="16"/>
  <c r="I72" i="20" s="1"/>
  <c r="I75" i="19"/>
  <c r="V75" i="19" s="1"/>
  <c r="I85" i="16"/>
  <c r="I75" i="20" s="1"/>
  <c r="E70" i="19"/>
  <c r="R70" i="19" s="1"/>
  <c r="E80" i="16"/>
  <c r="E70" i="20" s="1"/>
  <c r="E30" i="19"/>
  <c r="R30" i="19" s="1"/>
  <c r="Z19" i="14"/>
  <c r="V17" i="15"/>
  <c r="F16" i="15"/>
  <c r="V72" i="15" s="1"/>
  <c r="C82" i="16"/>
  <c r="C72" i="20" s="1"/>
  <c r="G68" i="19"/>
  <c r="T68" i="19" s="1"/>
  <c r="G78" i="16"/>
  <c r="G68" i="20" s="1"/>
  <c r="V55" i="15"/>
  <c r="F54" i="15"/>
  <c r="V110" i="15" s="1"/>
  <c r="D54" i="19"/>
  <c r="Q54" i="19" s="1"/>
  <c r="C40" i="19"/>
  <c r="P40" i="19" s="1"/>
  <c r="Z30" i="14"/>
  <c r="J71" i="19"/>
  <c r="W71" i="19" s="1"/>
  <c r="I76" i="19"/>
  <c r="V76" i="19" s="1"/>
  <c r="I86" i="16"/>
  <c r="I76" i="20" s="1"/>
  <c r="V29" i="15"/>
  <c r="F28" i="15"/>
  <c r="V84" i="15" s="1"/>
  <c r="F86" i="16"/>
  <c r="F76" i="20" s="1"/>
  <c r="K69" i="19"/>
  <c r="X69" i="19" s="1"/>
  <c r="K79" i="16"/>
  <c r="K69" i="20" s="1"/>
  <c r="D82" i="16"/>
  <c r="D72" i="20" s="1"/>
  <c r="B31" i="19"/>
  <c r="O31" i="19" s="1"/>
  <c r="Z20" i="14"/>
  <c r="V40" i="15"/>
  <c r="F39" i="15"/>
  <c r="V95" i="15" s="1"/>
  <c r="E75" i="19"/>
  <c r="R75" i="19" s="1"/>
  <c r="E85" i="16"/>
  <c r="E75" i="20" s="1"/>
  <c r="F69" i="19"/>
  <c r="S69" i="19" s="1"/>
  <c r="F79" i="16"/>
  <c r="F69" i="20" s="1"/>
  <c r="D55" i="19"/>
  <c r="Q55" i="19" s="1"/>
  <c r="D59" i="16"/>
  <c r="D51" i="20" s="1"/>
  <c r="D86" i="16"/>
  <c r="D76" i="20" s="1"/>
  <c r="L82" i="16"/>
  <c r="L72" i="20" s="1"/>
  <c r="E86" i="16"/>
  <c r="E76" i="20" s="1"/>
  <c r="B56" i="19"/>
  <c r="O56" i="19" s="1"/>
  <c r="Z45" i="14"/>
  <c r="B41" i="19"/>
  <c r="O41" i="19" s="1"/>
  <c r="Z31" i="14"/>
  <c r="B40" i="16"/>
  <c r="B34" i="20" s="1"/>
  <c r="D6" i="16"/>
  <c r="D4" i="20" s="1"/>
  <c r="B6" i="16"/>
  <c r="B4" i="20" s="1"/>
  <c r="V30" i="15"/>
  <c r="F29" i="15"/>
  <c r="V85" i="15" s="1"/>
  <c r="D69" i="19"/>
  <c r="Q69" i="19" s="1"/>
  <c r="D79" i="16"/>
  <c r="D69" i="20" s="1"/>
  <c r="D32" i="19"/>
  <c r="Q32" i="19" s="1"/>
  <c r="D26" i="16"/>
  <c r="D22" i="20" s="1"/>
  <c r="G79" i="16"/>
  <c r="G69" i="20" s="1"/>
  <c r="F62" i="16"/>
  <c r="F54" i="20" s="1"/>
  <c r="D62" i="16"/>
  <c r="D54" i="20" s="1"/>
  <c r="J82" i="16"/>
  <c r="J72" i="20" s="1"/>
  <c r="F73" i="19"/>
  <c r="S73" i="19" s="1"/>
  <c r="F83" i="16"/>
  <c r="F73" i="20" s="1"/>
  <c r="L78" i="16"/>
  <c r="L68" i="20" s="1"/>
  <c r="B74" i="19"/>
  <c r="O74" i="19" s="1"/>
  <c r="B84" i="16"/>
  <c r="B74" i="20" s="1"/>
  <c r="Z64" i="14"/>
  <c r="C54" i="19"/>
  <c r="P54" i="19" s="1"/>
  <c r="Z43" i="14"/>
  <c r="D43" i="16"/>
  <c r="D37" i="20" s="1"/>
  <c r="C79" i="16"/>
  <c r="C69" i="20" s="1"/>
  <c r="G82" i="16"/>
  <c r="G72" i="20" s="1"/>
  <c r="F41" i="19"/>
  <c r="S41" i="19" s="1"/>
  <c r="F40" i="16"/>
  <c r="F34" i="20" s="1"/>
  <c r="D70" i="19"/>
  <c r="Q70" i="19" s="1"/>
  <c r="D80" i="16"/>
  <c r="D70" i="20" s="1"/>
  <c r="C18" i="20"/>
  <c r="V21" i="15"/>
  <c r="F20" i="15"/>
  <c r="V76" i="15" s="1"/>
  <c r="D71" i="19"/>
  <c r="Q71" i="19" s="1"/>
  <c r="D84" i="16"/>
  <c r="D74" i="20" s="1"/>
  <c r="D74" i="19"/>
  <c r="Q74" i="19" s="1"/>
  <c r="D2" i="20"/>
  <c r="E18" i="20"/>
  <c r="D45" i="19"/>
  <c r="Q45" i="19" s="1"/>
  <c r="F82" i="16"/>
  <c r="F72" i="20" s="1"/>
  <c r="I70" i="19"/>
  <c r="V70" i="19" s="1"/>
  <c r="H57" i="19"/>
  <c r="U57" i="19" s="1"/>
  <c r="H61" i="16"/>
  <c r="H53" i="20" s="1"/>
  <c r="Z35" i="14"/>
  <c r="D44" i="16" s="1"/>
  <c r="D38" i="20" s="1"/>
  <c r="V22" i="15"/>
  <c r="F21" i="15"/>
  <c r="V77" i="15" s="1"/>
  <c r="Z61" i="14"/>
  <c r="J81" i="16" s="1"/>
  <c r="J71" i="20" s="1"/>
  <c r="C78" i="16"/>
  <c r="C68" i="20" s="1"/>
  <c r="V44" i="15"/>
  <c r="F43" i="15"/>
  <c r="V99" i="15" s="1"/>
  <c r="E68" i="19"/>
  <c r="R68" i="19" s="1"/>
  <c r="E78" i="16"/>
  <c r="E68" i="20" s="1"/>
  <c r="G42" i="19"/>
  <c r="T42" i="19" s="1"/>
  <c r="Z60" i="14"/>
  <c r="K72" i="19"/>
  <c r="X72" i="19" s="1"/>
  <c r="K82" i="16"/>
  <c r="K72" i="20" s="1"/>
  <c r="J66" i="19"/>
  <c r="W66" i="19" s="1"/>
  <c r="Z78" i="19" s="1"/>
  <c r="Z79" i="19" s="1"/>
  <c r="J76" i="16"/>
  <c r="E60" i="19"/>
  <c r="R60" i="19" s="1"/>
  <c r="E64" i="16"/>
  <c r="E56" i="20" s="1"/>
  <c r="F18" i="20"/>
  <c r="I83" i="16"/>
  <c r="I73" i="20" s="1"/>
  <c r="J83" i="16"/>
  <c r="J73" i="20" s="1"/>
  <c r="Z6" i="14"/>
  <c r="B42" i="19"/>
  <c r="O42" i="19" s="1"/>
  <c r="Z32" i="14"/>
  <c r="C86" i="16"/>
  <c r="C76" i="20" s="1"/>
  <c r="F68" i="19"/>
  <c r="S68" i="19" s="1"/>
  <c r="F78" i="16"/>
  <c r="F68" i="20" s="1"/>
  <c r="K78" i="16"/>
  <c r="K68" i="20" s="1"/>
  <c r="Z46" i="14"/>
  <c r="B82" i="16"/>
  <c r="B72" i="20" s="1"/>
  <c r="E43" i="16"/>
  <c r="E37" i="20" s="1"/>
  <c r="K66" i="19"/>
  <c r="X66" i="19" s="1"/>
  <c r="K76" i="16"/>
  <c r="D75" i="19"/>
  <c r="Q75" i="19" s="1"/>
  <c r="D85" i="16"/>
  <c r="D75" i="20" s="1"/>
  <c r="B22" i="16"/>
  <c r="D22" i="16"/>
  <c r="J79" i="16"/>
  <c r="J69" i="20" s="1"/>
  <c r="V18" i="15"/>
  <c r="F17" i="15"/>
  <c r="V73" i="15" s="1"/>
  <c r="E71" i="19"/>
  <c r="R71" i="19" s="1"/>
  <c r="E81" i="16"/>
  <c r="E71" i="20" s="1"/>
  <c r="F77" i="16"/>
  <c r="F67" i="20" s="1"/>
  <c r="F67" i="19"/>
  <c r="S67" i="19" s="1"/>
  <c r="F42" i="19"/>
  <c r="S42" i="19" s="1"/>
  <c r="F41" i="16"/>
  <c r="F35" i="20" s="1"/>
  <c r="B4" i="16"/>
  <c r="C4" i="16"/>
  <c r="I79" i="16"/>
  <c r="I69" i="20" s="1"/>
  <c r="V5" i="15"/>
  <c r="F4" i="15"/>
  <c r="V60" i="15" s="1"/>
  <c r="E72" i="19"/>
  <c r="R72" i="19" s="1"/>
  <c r="E82" i="16"/>
  <c r="E72" i="20" s="1"/>
  <c r="J68" i="19"/>
  <c r="W68" i="19" s="1"/>
  <c r="J78" i="16"/>
  <c r="J68" i="20" s="1"/>
  <c r="H54" i="19"/>
  <c r="U54" i="19" s="1"/>
  <c r="H79" i="16"/>
  <c r="H69" i="20" s="1"/>
  <c r="E83" i="16"/>
  <c r="E73" i="20" s="1"/>
  <c r="L79" i="16"/>
  <c r="L69" i="20" s="1"/>
  <c r="Z48" i="14"/>
  <c r="F30" i="19"/>
  <c r="S30" i="19" s="1"/>
  <c r="Z36" i="19" s="1"/>
  <c r="Z37" i="19" s="1"/>
  <c r="H62" i="16"/>
  <c r="H54" i="20" s="1"/>
  <c r="V16" i="15"/>
  <c r="F15" i="15"/>
  <c r="V71" i="15" s="1"/>
  <c r="Z56" i="14"/>
  <c r="V33" i="15"/>
  <c r="F32" i="15"/>
  <c r="V88" i="15" s="1"/>
  <c r="B55" i="19"/>
  <c r="O55" i="19" s="1"/>
  <c r="Z44" i="14"/>
  <c r="B59" i="16"/>
  <c r="B51" i="20" s="1"/>
  <c r="B42" i="16"/>
  <c r="B36" i="20" s="1"/>
  <c r="K86" i="16"/>
  <c r="K76" i="20" s="1"/>
  <c r="C83" i="16"/>
  <c r="C73" i="20" s="1"/>
  <c r="G56" i="19"/>
  <c r="T56" i="19" s="1"/>
  <c r="G60" i="16"/>
  <c r="G52" i="20" s="1"/>
  <c r="C44" i="19"/>
  <c r="P44" i="19" s="1"/>
  <c r="C43" i="16"/>
  <c r="C37" i="20" s="1"/>
  <c r="H78" i="16"/>
  <c r="H68" i="20" s="1"/>
  <c r="C62" i="16"/>
  <c r="C54" i="20" s="1"/>
  <c r="L83" i="16"/>
  <c r="L73" i="20" s="1"/>
  <c r="D41" i="16" l="1"/>
  <c r="D35" i="20" s="1"/>
  <c r="C41" i="16"/>
  <c r="C35" i="20" s="1"/>
  <c r="E41" i="16"/>
  <c r="E35" i="20" s="1"/>
  <c r="G41" i="16"/>
  <c r="G35" i="20" s="1"/>
  <c r="D81" i="16"/>
  <c r="D71" i="20" s="1"/>
  <c r="B58" i="16"/>
  <c r="F58" i="16"/>
  <c r="E58" i="16"/>
  <c r="G58" i="16"/>
  <c r="G63" i="16"/>
  <c r="G55" i="20" s="1"/>
  <c r="F63" i="16"/>
  <c r="F55" i="20" s="1"/>
  <c r="B63" i="16"/>
  <c r="B55" i="20" s="1"/>
  <c r="H63" i="16"/>
  <c r="H55" i="20" s="1"/>
  <c r="E63" i="16"/>
  <c r="E55" i="20" s="1"/>
  <c r="C63" i="16"/>
  <c r="C55" i="20" s="1"/>
  <c r="D18" i="20"/>
  <c r="C58" i="16"/>
  <c r="E25" i="16"/>
  <c r="E21" i="20" s="1"/>
  <c r="C25" i="16"/>
  <c r="C21" i="20" s="1"/>
  <c r="D25" i="16"/>
  <c r="D21" i="20" s="1"/>
  <c r="F25" i="16"/>
  <c r="F21" i="20" s="1"/>
  <c r="G39" i="16"/>
  <c r="F39" i="16"/>
  <c r="B39" i="16"/>
  <c r="E39" i="16"/>
  <c r="D24" i="16"/>
  <c r="D20" i="20" s="1"/>
  <c r="B24" i="16"/>
  <c r="B20" i="20" s="1"/>
  <c r="C24" i="16"/>
  <c r="E61" i="16"/>
  <c r="E53" i="20" s="1"/>
  <c r="C61" i="16"/>
  <c r="C53" i="20" s="1"/>
  <c r="G61" i="16"/>
  <c r="G53" i="20" s="1"/>
  <c r="D61" i="16"/>
  <c r="D53" i="20" s="1"/>
  <c r="F61" i="16"/>
  <c r="F53" i="20" s="1"/>
  <c r="B61" i="16"/>
  <c r="B53" i="20" s="1"/>
  <c r="J66" i="20"/>
  <c r="C59" i="16"/>
  <c r="C51" i="20" s="1"/>
  <c r="E59" i="16"/>
  <c r="E51" i="20" s="1"/>
  <c r="G59" i="16"/>
  <c r="G51" i="20" s="1"/>
  <c r="H59" i="16"/>
  <c r="H51" i="20" s="1"/>
  <c r="F59" i="16"/>
  <c r="F51" i="20" s="1"/>
  <c r="B76" i="16"/>
  <c r="G76" i="16"/>
  <c r="L76" i="16"/>
  <c r="C76" i="16"/>
  <c r="E76" i="16"/>
  <c r="D76" i="16"/>
  <c r="I76" i="16"/>
  <c r="H76" i="16"/>
  <c r="F76" i="16"/>
  <c r="F24" i="16"/>
  <c r="B2" i="20"/>
  <c r="B15" i="16"/>
  <c r="B41" i="16"/>
  <c r="B35" i="20" s="1"/>
  <c r="E7" i="16"/>
  <c r="B7" i="16"/>
  <c r="B5" i="20" s="1"/>
  <c r="D7" i="16"/>
  <c r="D5" i="20" s="1"/>
  <c r="F80" i="16"/>
  <c r="F70" i="20" s="1"/>
  <c r="K80" i="16"/>
  <c r="K70" i="20" s="1"/>
  <c r="L80" i="16"/>
  <c r="L70" i="20" s="1"/>
  <c r="H80" i="16"/>
  <c r="H70" i="20" s="1"/>
  <c r="C80" i="16"/>
  <c r="C70" i="20" s="1"/>
  <c r="B80" i="16"/>
  <c r="B70" i="20" s="1"/>
  <c r="G80" i="16"/>
  <c r="G70" i="20" s="1"/>
  <c r="I80" i="16"/>
  <c r="I70" i="20" s="1"/>
  <c r="J84" i="16"/>
  <c r="J74" i="20" s="1"/>
  <c r="F84" i="16"/>
  <c r="F74" i="20" s="1"/>
  <c r="K84" i="16"/>
  <c r="K74" i="20" s="1"/>
  <c r="G84" i="16"/>
  <c r="G74" i="20" s="1"/>
  <c r="C84" i="16"/>
  <c r="C74" i="20" s="1"/>
  <c r="E84" i="16"/>
  <c r="E74" i="20" s="1"/>
  <c r="L84" i="16"/>
  <c r="L74" i="20" s="1"/>
  <c r="I84" i="16"/>
  <c r="I74" i="20" s="1"/>
  <c r="C40" i="16"/>
  <c r="C34" i="20" s="1"/>
  <c r="D40" i="16"/>
  <c r="D34" i="20" s="1"/>
  <c r="G40" i="16"/>
  <c r="G34" i="20" s="1"/>
  <c r="E40" i="16"/>
  <c r="E34" i="20" s="1"/>
  <c r="C39" i="16"/>
  <c r="D58" i="16"/>
  <c r="D63" i="16"/>
  <c r="D55" i="20" s="1"/>
  <c r="G81" i="16"/>
  <c r="G71" i="20" s="1"/>
  <c r="H81" i="16"/>
  <c r="H71" i="20" s="1"/>
  <c r="C81" i="16"/>
  <c r="C71" i="20" s="1"/>
  <c r="I81" i="16"/>
  <c r="I71" i="20" s="1"/>
  <c r="B81" i="16"/>
  <c r="B71" i="20" s="1"/>
  <c r="K81" i="16"/>
  <c r="K71" i="20" s="1"/>
  <c r="L81" i="16"/>
  <c r="L71" i="20" s="1"/>
  <c r="F81" i="16"/>
  <c r="F71" i="20" s="1"/>
  <c r="D33" i="20"/>
  <c r="D50" i="16"/>
  <c r="H58" i="16"/>
  <c r="K66" i="20"/>
  <c r="G44" i="16"/>
  <c r="G38" i="20" s="1"/>
  <c r="B44" i="16"/>
  <c r="B38" i="20" s="1"/>
  <c r="E44" i="16"/>
  <c r="E38" i="20" s="1"/>
  <c r="C44" i="16"/>
  <c r="C38" i="20" s="1"/>
  <c r="F44" i="16"/>
  <c r="F38" i="20" s="1"/>
  <c r="D60" i="16"/>
  <c r="D52" i="20" s="1"/>
  <c r="F60" i="16"/>
  <c r="F52" i="20" s="1"/>
  <c r="H60" i="16"/>
  <c r="H52" i="20" s="1"/>
  <c r="E60" i="16"/>
  <c r="E52" i="20" s="1"/>
  <c r="C60" i="16"/>
  <c r="C52" i="20" s="1"/>
  <c r="C2" i="20"/>
  <c r="B18" i="20"/>
  <c r="B33" i="16"/>
  <c r="Z62" i="19"/>
  <c r="Z63" i="19" s="1"/>
  <c r="B60" i="16"/>
  <c r="B52" i="20" s="1"/>
  <c r="B25" i="16"/>
  <c r="B21" i="20" s="1"/>
  <c r="Z48" i="19"/>
  <c r="Z49" i="19" s="1"/>
  <c r="E24" i="16"/>
  <c r="H64" i="16"/>
  <c r="H56" i="20" s="1"/>
  <c r="G64" i="16"/>
  <c r="G56" i="20" s="1"/>
  <c r="F64" i="16"/>
  <c r="F56" i="20" s="1"/>
  <c r="D64" i="16"/>
  <c r="D56" i="20" s="1"/>
  <c r="C64" i="16"/>
  <c r="C56" i="20" s="1"/>
  <c r="C7" i="16"/>
  <c r="C5" i="20" s="1"/>
  <c r="J80" i="16"/>
  <c r="J70" i="20" s="1"/>
  <c r="C24" i="21" l="1"/>
  <c r="F12" i="21" s="1"/>
  <c r="B19" i="17"/>
  <c r="P22" i="16"/>
  <c r="H50" i="20"/>
  <c r="H69" i="16"/>
  <c r="B3" i="17"/>
  <c r="P4" i="16"/>
  <c r="F20" i="20"/>
  <c r="F33" i="16"/>
  <c r="D66" i="20"/>
  <c r="D87" i="16"/>
  <c r="G66" i="20"/>
  <c r="G87" i="16"/>
  <c r="F33" i="20"/>
  <c r="F50" i="16"/>
  <c r="B50" i="20"/>
  <c r="B69" i="16"/>
  <c r="M68" i="16"/>
  <c r="M30" i="20"/>
  <c r="K87" i="16"/>
  <c r="C33" i="20"/>
  <c r="C50" i="16"/>
  <c r="D15" i="16"/>
  <c r="F66" i="20"/>
  <c r="F87" i="16"/>
  <c r="E66" i="20"/>
  <c r="E87" i="16"/>
  <c r="B66" i="20"/>
  <c r="B87" i="16"/>
  <c r="M86" i="16"/>
  <c r="J87" i="16"/>
  <c r="G33" i="20"/>
  <c r="G50" i="16"/>
  <c r="D33" i="16"/>
  <c r="G50" i="20"/>
  <c r="G69" i="16"/>
  <c r="E5" i="20"/>
  <c r="E15" i="16"/>
  <c r="H66" i="20"/>
  <c r="H87" i="16"/>
  <c r="C66" i="20"/>
  <c r="C87" i="16"/>
  <c r="E33" i="20"/>
  <c r="E50" i="16"/>
  <c r="C50" i="20"/>
  <c r="C69" i="16"/>
  <c r="E50" i="20"/>
  <c r="E69" i="16"/>
  <c r="D50" i="20"/>
  <c r="D69" i="16"/>
  <c r="E20" i="20"/>
  <c r="E33" i="16"/>
  <c r="C15" i="16"/>
  <c r="M32" i="16"/>
  <c r="C37" i="21"/>
  <c r="F8" i="21" s="1"/>
  <c r="B36" i="17"/>
  <c r="R39" i="16"/>
  <c r="M14" i="16"/>
  <c r="I66" i="20"/>
  <c r="I87" i="16"/>
  <c r="L66" i="20"/>
  <c r="L87" i="16"/>
  <c r="C20" i="20"/>
  <c r="C33" i="16"/>
  <c r="B33" i="20"/>
  <c r="B50" i="16"/>
  <c r="M49" i="16"/>
  <c r="F50" i="20"/>
  <c r="F69" i="16"/>
  <c r="B6" i="17" l="1"/>
  <c r="S4" i="16"/>
  <c r="C40" i="21"/>
  <c r="F28" i="21" s="1"/>
  <c r="B39" i="17"/>
  <c r="U39" i="16"/>
  <c r="C13" i="21"/>
  <c r="F15" i="21" s="1"/>
  <c r="B64" i="17"/>
  <c r="P76" i="16"/>
  <c r="M87" i="16"/>
  <c r="Y6" i="15"/>
  <c r="B5" i="17"/>
  <c r="R4" i="16"/>
  <c r="C2" i="21"/>
  <c r="F22" i="21" s="1"/>
  <c r="B49" i="17"/>
  <c r="M69" i="16"/>
  <c r="P58" i="16"/>
  <c r="C28" i="21"/>
  <c r="F2" i="21" s="1"/>
  <c r="B23" i="17"/>
  <c r="T22" i="16"/>
  <c r="M33" i="16"/>
  <c r="C6" i="21"/>
  <c r="F26" i="21" s="1"/>
  <c r="B53" i="17"/>
  <c r="T58" i="16"/>
  <c r="C26" i="21"/>
  <c r="F30" i="21" s="1"/>
  <c r="B21" i="17"/>
  <c r="R22" i="16"/>
  <c r="V33" i="20"/>
  <c r="AK33" i="20" s="1"/>
  <c r="M77" i="20"/>
  <c r="Q66" i="20" s="1"/>
  <c r="M78" i="20"/>
  <c r="C36" i="21"/>
  <c r="F5" i="21" s="1"/>
  <c r="B35" i="17"/>
  <c r="Q39" i="16"/>
  <c r="O19" i="17"/>
  <c r="C19" i="17"/>
  <c r="AA66" i="20"/>
  <c r="AP66" i="20" s="1"/>
  <c r="C36" i="17"/>
  <c r="O36" i="17"/>
  <c r="C27" i="21"/>
  <c r="F4" i="21" s="1"/>
  <c r="B22" i="17"/>
  <c r="S22" i="16"/>
  <c r="C4" i="21"/>
  <c r="F23" i="21" s="1"/>
  <c r="B51" i="17"/>
  <c r="R58" i="16"/>
  <c r="C5" i="21"/>
  <c r="F3" i="21" s="1"/>
  <c r="B52" i="17"/>
  <c r="S58" i="16"/>
  <c r="C3" i="21"/>
  <c r="F7" i="21" s="1"/>
  <c r="B50" i="17"/>
  <c r="Q58" i="16"/>
  <c r="C19" i="21"/>
  <c r="F11" i="21" s="1"/>
  <c r="B70" i="17"/>
  <c r="AE6" i="15"/>
  <c r="V76" i="16"/>
  <c r="C16" i="21"/>
  <c r="F25" i="21" s="1"/>
  <c r="B67" i="17"/>
  <c r="S76" i="16"/>
  <c r="AB6" i="15"/>
  <c r="M13" i="20"/>
  <c r="C22" i="21"/>
  <c r="F19" i="21" s="1"/>
  <c r="AH6" i="15"/>
  <c r="Y76" i="16"/>
  <c r="B73" i="17"/>
  <c r="C39" i="21"/>
  <c r="F21" i="21" s="1"/>
  <c r="B38" i="17"/>
  <c r="T39" i="16"/>
  <c r="C15" i="21"/>
  <c r="F20" i="21" s="1"/>
  <c r="B66" i="17"/>
  <c r="R76" i="16"/>
  <c r="AA6" i="15"/>
  <c r="M46" i="20"/>
  <c r="M45" i="20"/>
  <c r="Q33" i="20" s="1"/>
  <c r="X66" i="20"/>
  <c r="AM66" i="20" s="1"/>
  <c r="B4" i="17"/>
  <c r="Q4" i="16"/>
  <c r="C14" i="21"/>
  <c r="F9" i="21" s="1"/>
  <c r="B65" i="17"/>
  <c r="Q76" i="16"/>
  <c r="Z6" i="15"/>
  <c r="C17" i="21"/>
  <c r="F18" i="21" s="1"/>
  <c r="B68" i="17"/>
  <c r="T76" i="16"/>
  <c r="AC6" i="15"/>
  <c r="C18" i="21"/>
  <c r="F27" i="21" s="1"/>
  <c r="B69" i="17"/>
  <c r="AD6" i="15"/>
  <c r="U76" i="16"/>
  <c r="C3" i="17"/>
  <c r="O3" i="17"/>
  <c r="C8" i="21"/>
  <c r="F29" i="21" s="1"/>
  <c r="B55" i="17"/>
  <c r="V58" i="16"/>
  <c r="C25" i="21"/>
  <c r="F13" i="21" s="1"/>
  <c r="B20" i="17"/>
  <c r="Q22" i="16"/>
  <c r="C23" i="21"/>
  <c r="F14" i="21" s="1"/>
  <c r="B74" i="17"/>
  <c r="Z76" i="16"/>
  <c r="AI6" i="15"/>
  <c r="C38" i="21"/>
  <c r="F24" i="21" s="1"/>
  <c r="B37" i="17"/>
  <c r="S39" i="16"/>
  <c r="R66" i="20"/>
  <c r="AG66" i="20" s="1"/>
  <c r="C7" i="21"/>
  <c r="F10" i="21" s="1"/>
  <c r="B54" i="17"/>
  <c r="U58" i="16"/>
  <c r="C21" i="21"/>
  <c r="F17" i="21" s="1"/>
  <c r="B72" i="17"/>
  <c r="X76" i="16"/>
  <c r="AG6" i="15"/>
  <c r="U66" i="20"/>
  <c r="AJ66" i="20" s="1"/>
  <c r="M62" i="20"/>
  <c r="M63" i="20"/>
  <c r="T50" i="20" s="1"/>
  <c r="AI50" i="20" s="1"/>
  <c r="C35" i="21"/>
  <c r="F6" i="21" s="1"/>
  <c r="B34" i="17"/>
  <c r="M50" i="16"/>
  <c r="P39" i="16"/>
  <c r="C20" i="21"/>
  <c r="F16" i="21" s="1"/>
  <c r="B71" i="17"/>
  <c r="W76" i="16"/>
  <c r="AF6" i="15"/>
  <c r="T33" i="20"/>
  <c r="AI33" i="20" s="1"/>
  <c r="W66" i="20"/>
  <c r="AL66" i="20" s="1"/>
  <c r="T66" i="20"/>
  <c r="AI66" i="20" s="1"/>
  <c r="M14" i="20"/>
  <c r="M29" i="20"/>
  <c r="S66" i="20"/>
  <c r="AH66" i="20" s="1"/>
  <c r="M15" i="16"/>
  <c r="AF33" i="20" l="1"/>
  <c r="AF66" i="20"/>
  <c r="T19" i="20"/>
  <c r="AI19" i="20" s="1"/>
  <c r="T22" i="20"/>
  <c r="AI22" i="20" s="1"/>
  <c r="U19" i="20"/>
  <c r="AJ19" i="20" s="1"/>
  <c r="S19" i="20"/>
  <c r="AH19" i="20" s="1"/>
  <c r="R19" i="20"/>
  <c r="AG19" i="20" s="1"/>
  <c r="Q19" i="20"/>
  <c r="AF19" i="20" s="1"/>
  <c r="R22" i="20"/>
  <c r="AG22" i="20" s="1"/>
  <c r="U18" i="20"/>
  <c r="AJ18" i="20" s="1"/>
  <c r="Q22" i="20"/>
  <c r="AF22" i="20" s="1"/>
  <c r="T18" i="20"/>
  <c r="AI18" i="20" s="1"/>
  <c r="U22" i="20"/>
  <c r="AJ22" i="20" s="1"/>
  <c r="R18" i="20"/>
  <c r="AG18" i="20" s="1"/>
  <c r="S22" i="20"/>
  <c r="AH22" i="20" s="1"/>
  <c r="S21" i="20"/>
  <c r="AH21" i="20" s="1"/>
  <c r="T21" i="20"/>
  <c r="AI21" i="20" s="1"/>
  <c r="Q18" i="20"/>
  <c r="S20" i="20"/>
  <c r="AH20" i="20" s="1"/>
  <c r="R21" i="20"/>
  <c r="AG21" i="20" s="1"/>
  <c r="S18" i="20"/>
  <c r="AH18" i="20" s="1"/>
  <c r="Q21" i="20"/>
  <c r="AF21" i="20" s="1"/>
  <c r="Q20" i="20"/>
  <c r="AF20" i="20" s="1"/>
  <c r="U21" i="20"/>
  <c r="AJ21" i="20" s="1"/>
  <c r="O54" i="17"/>
  <c r="C54" i="17"/>
  <c r="O37" i="17"/>
  <c r="C37" i="17"/>
  <c r="O74" i="17"/>
  <c r="C74" i="17"/>
  <c r="C69" i="17"/>
  <c r="O69" i="17"/>
  <c r="O68" i="17"/>
  <c r="C68" i="17"/>
  <c r="R3" i="20"/>
  <c r="AG3" i="20" s="1"/>
  <c r="R4" i="20"/>
  <c r="AG4" i="20" s="1"/>
  <c r="S3" i="20"/>
  <c r="AH3" i="20" s="1"/>
  <c r="T3" i="20"/>
  <c r="AI3" i="20" s="1"/>
  <c r="Q3" i="20"/>
  <c r="AF3" i="20" s="1"/>
  <c r="T4" i="20"/>
  <c r="AI4" i="20" s="1"/>
  <c r="Q4" i="20"/>
  <c r="AF4" i="20" s="1"/>
  <c r="T2" i="20"/>
  <c r="AI2" i="20" s="1"/>
  <c r="S2" i="20"/>
  <c r="AH2" i="20" s="1"/>
  <c r="S4" i="20"/>
  <c r="AH4" i="20" s="1"/>
  <c r="R5" i="20"/>
  <c r="AG5" i="20" s="1"/>
  <c r="R2" i="20"/>
  <c r="AG2" i="20" s="1"/>
  <c r="Q5" i="20"/>
  <c r="AF5" i="20" s="1"/>
  <c r="S5" i="20"/>
  <c r="AH5" i="20" s="1"/>
  <c r="Q2" i="20"/>
  <c r="T5" i="20"/>
  <c r="AI5" i="20" s="1"/>
  <c r="C39" i="17"/>
  <c r="O39" i="17"/>
  <c r="R50" i="20"/>
  <c r="AG50" i="20" s="1"/>
  <c r="W50" i="20"/>
  <c r="AL50" i="20" s="1"/>
  <c r="Q54" i="20"/>
  <c r="AF54" i="20" s="1"/>
  <c r="T54" i="20"/>
  <c r="AI54" i="20" s="1"/>
  <c r="V54" i="20"/>
  <c r="AK54" i="20" s="1"/>
  <c r="W53" i="20"/>
  <c r="AL53" i="20" s="1"/>
  <c r="W54" i="20"/>
  <c r="AL54" i="20" s="1"/>
  <c r="S54" i="20"/>
  <c r="AH54" i="20" s="1"/>
  <c r="S51" i="20"/>
  <c r="AH51" i="20" s="1"/>
  <c r="R54" i="20"/>
  <c r="AG54" i="20" s="1"/>
  <c r="V52" i="20"/>
  <c r="AK52" i="20" s="1"/>
  <c r="Q56" i="20"/>
  <c r="AF56" i="20" s="1"/>
  <c r="U54" i="20"/>
  <c r="AJ54" i="20" s="1"/>
  <c r="T56" i="20"/>
  <c r="AI56" i="20" s="1"/>
  <c r="Q51" i="20"/>
  <c r="AF51" i="20" s="1"/>
  <c r="V51" i="20"/>
  <c r="AK51" i="20" s="1"/>
  <c r="R55" i="20"/>
  <c r="AG55" i="20" s="1"/>
  <c r="S55" i="20"/>
  <c r="AH55" i="20" s="1"/>
  <c r="T53" i="20"/>
  <c r="AI53" i="20" s="1"/>
  <c r="V55" i="20"/>
  <c r="AK55" i="20" s="1"/>
  <c r="U51" i="20"/>
  <c r="AJ51" i="20" s="1"/>
  <c r="U56" i="20"/>
  <c r="AJ56" i="20" s="1"/>
  <c r="T52" i="20"/>
  <c r="AI52" i="20" s="1"/>
  <c r="V53" i="20"/>
  <c r="AK53" i="20" s="1"/>
  <c r="Q55" i="20"/>
  <c r="AF55" i="20" s="1"/>
  <c r="R53" i="20"/>
  <c r="AG53" i="20" s="1"/>
  <c r="Q52" i="20"/>
  <c r="AF52" i="20" s="1"/>
  <c r="R56" i="20"/>
  <c r="AG56" i="20" s="1"/>
  <c r="S56" i="20"/>
  <c r="AH56" i="20" s="1"/>
  <c r="U53" i="20"/>
  <c r="AJ53" i="20" s="1"/>
  <c r="T55" i="20"/>
  <c r="AI55" i="20" s="1"/>
  <c r="Q53" i="20"/>
  <c r="AF53" i="20" s="1"/>
  <c r="U55" i="20"/>
  <c r="AJ55" i="20" s="1"/>
  <c r="V56" i="20"/>
  <c r="AK56" i="20" s="1"/>
  <c r="T51" i="20"/>
  <c r="AI51" i="20" s="1"/>
  <c r="R51" i="20"/>
  <c r="AG51" i="20" s="1"/>
  <c r="U52" i="20"/>
  <c r="AJ52" i="20" s="1"/>
  <c r="W52" i="20"/>
  <c r="AL52" i="20" s="1"/>
  <c r="R52" i="20"/>
  <c r="AG52" i="20" s="1"/>
  <c r="S52" i="20"/>
  <c r="AH52" i="20" s="1"/>
  <c r="S53" i="20"/>
  <c r="AH53" i="20" s="1"/>
  <c r="W55" i="20"/>
  <c r="AL55" i="20" s="1"/>
  <c r="W56" i="20"/>
  <c r="AL56" i="20" s="1"/>
  <c r="W51" i="20"/>
  <c r="AL51" i="20" s="1"/>
  <c r="O72" i="17"/>
  <c r="C72" i="17"/>
  <c r="D3" i="17"/>
  <c r="P3" i="17"/>
  <c r="O38" i="17"/>
  <c r="C38" i="17"/>
  <c r="V50" i="20"/>
  <c r="AK50" i="20" s="1"/>
  <c r="C51" i="17"/>
  <c r="O51" i="17"/>
  <c r="R20" i="20"/>
  <c r="AG20" i="20" s="1"/>
  <c r="V66" i="20"/>
  <c r="AK66" i="20" s="1"/>
  <c r="O5" i="17"/>
  <c r="C5" i="17"/>
  <c r="O64" i="17"/>
  <c r="C64" i="17"/>
  <c r="C55" i="17"/>
  <c r="O55" i="17"/>
  <c r="O52" i="17"/>
  <c r="C52" i="17"/>
  <c r="U50" i="20"/>
  <c r="AJ50" i="20" s="1"/>
  <c r="O21" i="17"/>
  <c r="O30" i="17" s="1"/>
  <c r="O31" i="17" s="1"/>
  <c r="C21" i="17"/>
  <c r="C53" i="17"/>
  <c r="O53" i="17"/>
  <c r="O23" i="17"/>
  <c r="C23" i="17"/>
  <c r="C49" i="17"/>
  <c r="O49" i="17"/>
  <c r="T20" i="20"/>
  <c r="AI20" i="20" s="1"/>
  <c r="C65" i="17"/>
  <c r="O65" i="17"/>
  <c r="O70" i="17"/>
  <c r="C70" i="17"/>
  <c r="O22" i="17"/>
  <c r="C22" i="17"/>
  <c r="U20" i="20"/>
  <c r="AJ20" i="20" s="1"/>
  <c r="U36" i="20"/>
  <c r="AJ36" i="20" s="1"/>
  <c r="T36" i="20"/>
  <c r="AI36" i="20" s="1"/>
  <c r="S36" i="20"/>
  <c r="AH36" i="20" s="1"/>
  <c r="U37" i="20"/>
  <c r="AJ37" i="20" s="1"/>
  <c r="V36" i="20"/>
  <c r="AK36" i="20" s="1"/>
  <c r="Q37" i="20"/>
  <c r="AF37" i="20" s="1"/>
  <c r="V37" i="20"/>
  <c r="AK37" i="20" s="1"/>
  <c r="R36" i="20"/>
  <c r="AG36" i="20" s="1"/>
  <c r="S37" i="20"/>
  <c r="AH37" i="20" s="1"/>
  <c r="U35" i="20"/>
  <c r="AJ35" i="20" s="1"/>
  <c r="Q34" i="20"/>
  <c r="AF34" i="20" s="1"/>
  <c r="S38" i="20"/>
  <c r="AH38" i="20" s="1"/>
  <c r="T37" i="20"/>
  <c r="AI37" i="20" s="1"/>
  <c r="Q36" i="20"/>
  <c r="AF36" i="20" s="1"/>
  <c r="U34" i="20"/>
  <c r="AJ34" i="20" s="1"/>
  <c r="R37" i="20"/>
  <c r="AG37" i="20" s="1"/>
  <c r="T38" i="20"/>
  <c r="AI38" i="20" s="1"/>
  <c r="S34" i="20"/>
  <c r="AH34" i="20" s="1"/>
  <c r="S35" i="20"/>
  <c r="AH35" i="20" s="1"/>
  <c r="T35" i="20"/>
  <c r="AI35" i="20" s="1"/>
  <c r="V38" i="20"/>
  <c r="AK38" i="20" s="1"/>
  <c r="V35" i="20"/>
  <c r="AK35" i="20" s="1"/>
  <c r="R38" i="20"/>
  <c r="AG38" i="20" s="1"/>
  <c r="V34" i="20"/>
  <c r="AK34" i="20" s="1"/>
  <c r="Q38" i="20"/>
  <c r="AF38" i="20" s="1"/>
  <c r="R34" i="20"/>
  <c r="AG34" i="20" s="1"/>
  <c r="T34" i="20"/>
  <c r="AI34" i="20" s="1"/>
  <c r="Q35" i="20"/>
  <c r="AF35" i="20" s="1"/>
  <c r="S33" i="20"/>
  <c r="AH33" i="20" s="1"/>
  <c r="U38" i="20"/>
  <c r="AJ38" i="20" s="1"/>
  <c r="R35" i="20"/>
  <c r="AG35" i="20" s="1"/>
  <c r="O66" i="17"/>
  <c r="C66" i="17"/>
  <c r="U33" i="20"/>
  <c r="AJ33" i="20" s="1"/>
  <c r="S50" i="20"/>
  <c r="AH50" i="20" s="1"/>
  <c r="C71" i="17"/>
  <c r="O71" i="17"/>
  <c r="O34" i="17"/>
  <c r="C34" i="17"/>
  <c r="Q50" i="20"/>
  <c r="O20" i="17"/>
  <c r="C20" i="17"/>
  <c r="O4" i="17"/>
  <c r="O14" i="17" s="1"/>
  <c r="O15" i="17" s="1"/>
  <c r="C4" i="17"/>
  <c r="C73" i="17"/>
  <c r="O73" i="17"/>
  <c r="R33" i="20"/>
  <c r="AG33" i="20" s="1"/>
  <c r="C67" i="17"/>
  <c r="O67" i="17"/>
  <c r="O50" i="17"/>
  <c r="C50" i="17"/>
  <c r="P36" i="17"/>
  <c r="D36" i="17"/>
  <c r="P19" i="17"/>
  <c r="D19" i="17"/>
  <c r="C35" i="17"/>
  <c r="O35" i="17"/>
  <c r="Q69" i="20"/>
  <c r="AF69" i="20" s="1"/>
  <c r="W72" i="20"/>
  <c r="AL72" i="20" s="1"/>
  <c r="Z73" i="20"/>
  <c r="AO73" i="20" s="1"/>
  <c r="S73" i="20"/>
  <c r="AH73" i="20" s="1"/>
  <c r="V73" i="20"/>
  <c r="AK73" i="20" s="1"/>
  <c r="T69" i="20"/>
  <c r="AI69" i="20" s="1"/>
  <c r="V76" i="20"/>
  <c r="AK76" i="20" s="1"/>
  <c r="Y76" i="20"/>
  <c r="AN76" i="20" s="1"/>
  <c r="W73" i="20"/>
  <c r="AL73" i="20" s="1"/>
  <c r="Q73" i="20"/>
  <c r="AF73" i="20" s="1"/>
  <c r="Y71" i="20"/>
  <c r="AN71" i="20" s="1"/>
  <c r="T76" i="20"/>
  <c r="AI76" i="20" s="1"/>
  <c r="T70" i="20"/>
  <c r="AI70" i="20" s="1"/>
  <c r="S67" i="20"/>
  <c r="AH67" i="20" s="1"/>
  <c r="T72" i="20"/>
  <c r="AI72" i="20" s="1"/>
  <c r="AA72" i="20"/>
  <c r="AP72" i="20" s="1"/>
  <c r="AA75" i="20"/>
  <c r="AP75" i="20" s="1"/>
  <c r="R76" i="20"/>
  <c r="AG76" i="20" s="1"/>
  <c r="U72" i="20"/>
  <c r="AJ72" i="20" s="1"/>
  <c r="R73" i="20"/>
  <c r="AG73" i="20" s="1"/>
  <c r="T73" i="20"/>
  <c r="AI73" i="20" s="1"/>
  <c r="R68" i="20"/>
  <c r="AG68" i="20" s="1"/>
  <c r="X68" i="20"/>
  <c r="AM68" i="20" s="1"/>
  <c r="T67" i="20"/>
  <c r="AI67" i="20" s="1"/>
  <c r="Z72" i="20"/>
  <c r="AO72" i="20" s="1"/>
  <c r="V69" i="20"/>
  <c r="AK69" i="20" s="1"/>
  <c r="Z67" i="20"/>
  <c r="AO67" i="20" s="1"/>
  <c r="X69" i="20"/>
  <c r="AM69" i="20" s="1"/>
  <c r="U69" i="20"/>
  <c r="AJ69" i="20" s="1"/>
  <c r="R72" i="20"/>
  <c r="AG72" i="20" s="1"/>
  <c r="Q76" i="20"/>
  <c r="AF76" i="20" s="1"/>
  <c r="X67" i="20"/>
  <c r="AM67" i="20" s="1"/>
  <c r="U73" i="20"/>
  <c r="AJ73" i="20" s="1"/>
  <c r="X76" i="20"/>
  <c r="AM76" i="20" s="1"/>
  <c r="AA76" i="20"/>
  <c r="AP76" i="20" s="1"/>
  <c r="AA73" i="20"/>
  <c r="AP73" i="20" s="1"/>
  <c r="Y69" i="20"/>
  <c r="AN69" i="20" s="1"/>
  <c r="R69" i="20"/>
  <c r="AG69" i="20" s="1"/>
  <c r="V75" i="20"/>
  <c r="AK75" i="20" s="1"/>
  <c r="R67" i="20"/>
  <c r="AG67" i="20" s="1"/>
  <c r="Q67" i="20"/>
  <c r="AF67" i="20" s="1"/>
  <c r="Y73" i="20"/>
  <c r="AN73" i="20" s="1"/>
  <c r="X73" i="20"/>
  <c r="AM73" i="20" s="1"/>
  <c r="V67" i="20"/>
  <c r="AK67" i="20" s="1"/>
  <c r="T75" i="20"/>
  <c r="AI75" i="20" s="1"/>
  <c r="Y67" i="20"/>
  <c r="AN67" i="20" s="1"/>
  <c r="U76" i="20"/>
  <c r="AJ76" i="20" s="1"/>
  <c r="W76" i="20"/>
  <c r="AL76" i="20" s="1"/>
  <c r="W67" i="20"/>
  <c r="AL67" i="20" s="1"/>
  <c r="AA69" i="20"/>
  <c r="AP69" i="20" s="1"/>
  <c r="Y68" i="20"/>
  <c r="AN68" i="20" s="1"/>
  <c r="U67" i="20"/>
  <c r="AJ67" i="20" s="1"/>
  <c r="T71" i="20"/>
  <c r="AI71" i="20" s="1"/>
  <c r="V72" i="20"/>
  <c r="AK72" i="20" s="1"/>
  <c r="S72" i="20"/>
  <c r="AH72" i="20" s="1"/>
  <c r="W74" i="20"/>
  <c r="AL74" i="20" s="1"/>
  <c r="Y72" i="20"/>
  <c r="AN72" i="20" s="1"/>
  <c r="W68" i="20"/>
  <c r="AL68" i="20" s="1"/>
  <c r="AA68" i="20"/>
  <c r="AP68" i="20" s="1"/>
  <c r="S75" i="20"/>
  <c r="AH75" i="20" s="1"/>
  <c r="R75" i="20"/>
  <c r="AG75" i="20" s="1"/>
  <c r="Z76" i="20"/>
  <c r="AO76" i="20" s="1"/>
  <c r="S70" i="20"/>
  <c r="AH70" i="20" s="1"/>
  <c r="X72" i="20"/>
  <c r="AM72" i="20" s="1"/>
  <c r="S68" i="20"/>
  <c r="AH68" i="20" s="1"/>
  <c r="Z69" i="20"/>
  <c r="AO69" i="20" s="1"/>
  <c r="X75" i="20"/>
  <c r="AM75" i="20" s="1"/>
  <c r="Q68" i="20"/>
  <c r="AF68" i="20" s="1"/>
  <c r="Z75" i="20"/>
  <c r="AO75" i="20" s="1"/>
  <c r="U68" i="20"/>
  <c r="AJ68" i="20" s="1"/>
  <c r="V68" i="20"/>
  <c r="AK68" i="20" s="1"/>
  <c r="U75" i="20"/>
  <c r="AJ75" i="20" s="1"/>
  <c r="Q72" i="20"/>
  <c r="AF72" i="20" s="1"/>
  <c r="Y75" i="20"/>
  <c r="AN75" i="20" s="1"/>
  <c r="T68" i="20"/>
  <c r="AI68" i="20" s="1"/>
  <c r="Z68" i="20"/>
  <c r="AO68" i="20" s="1"/>
  <c r="S74" i="20"/>
  <c r="AH74" i="20" s="1"/>
  <c r="S69" i="20"/>
  <c r="AH69" i="20" s="1"/>
  <c r="W75" i="20"/>
  <c r="AL75" i="20" s="1"/>
  <c r="W69" i="20"/>
  <c r="AL69" i="20" s="1"/>
  <c r="Q74" i="20"/>
  <c r="AF74" i="20" s="1"/>
  <c r="Q75" i="20"/>
  <c r="AF75" i="20" s="1"/>
  <c r="AA67" i="20"/>
  <c r="AP67" i="20" s="1"/>
  <c r="S76" i="20"/>
  <c r="AH76" i="20" s="1"/>
  <c r="R71" i="20"/>
  <c r="AG71" i="20" s="1"/>
  <c r="V70" i="20"/>
  <c r="AK70" i="20" s="1"/>
  <c r="Q70" i="20"/>
  <c r="AF70" i="20" s="1"/>
  <c r="R70" i="20"/>
  <c r="AG70" i="20" s="1"/>
  <c r="V71" i="20"/>
  <c r="AK71" i="20" s="1"/>
  <c r="X70" i="20"/>
  <c r="AM70" i="20" s="1"/>
  <c r="X71" i="20"/>
  <c r="AM71" i="20" s="1"/>
  <c r="W70" i="20"/>
  <c r="AL70" i="20" s="1"/>
  <c r="AA74" i="20"/>
  <c r="AP74" i="20" s="1"/>
  <c r="Z71" i="20"/>
  <c r="AO71" i="20" s="1"/>
  <c r="U74" i="20"/>
  <c r="AJ74" i="20" s="1"/>
  <c r="Z66" i="20"/>
  <c r="AO66" i="20" s="1"/>
  <c r="AA71" i="20"/>
  <c r="AP71" i="20" s="1"/>
  <c r="U71" i="20"/>
  <c r="AJ71" i="20" s="1"/>
  <c r="V74" i="20"/>
  <c r="AK74" i="20" s="1"/>
  <c r="AA70" i="20"/>
  <c r="AP70" i="20" s="1"/>
  <c r="T74" i="20"/>
  <c r="AI74" i="20" s="1"/>
  <c r="Z70" i="20"/>
  <c r="AO70" i="20" s="1"/>
  <c r="U70" i="20"/>
  <c r="AJ70" i="20" s="1"/>
  <c r="Y70" i="20"/>
  <c r="AN70" i="20" s="1"/>
  <c r="Y66" i="20"/>
  <c r="AN66" i="20" s="1"/>
  <c r="S71" i="20"/>
  <c r="AH71" i="20" s="1"/>
  <c r="R74" i="20"/>
  <c r="AG74" i="20" s="1"/>
  <c r="X74" i="20"/>
  <c r="AM74" i="20" s="1"/>
  <c r="Z74" i="20"/>
  <c r="AO74" i="20" s="1"/>
  <c r="W71" i="20"/>
  <c r="AL71" i="20" s="1"/>
  <c r="Q71" i="20"/>
  <c r="AF71" i="20" s="1"/>
  <c r="Y74" i="20"/>
  <c r="AN74" i="20" s="1"/>
  <c r="F31" i="21"/>
  <c r="C6" i="17"/>
  <c r="O6" i="17"/>
  <c r="O60" i="17" l="1"/>
  <c r="O61" i="17" s="1"/>
  <c r="P55" i="17"/>
  <c r="D55" i="17"/>
  <c r="P51" i="17"/>
  <c r="D51" i="17"/>
  <c r="P14" i="17"/>
  <c r="P15" i="17" s="1"/>
  <c r="AF2" i="20"/>
  <c r="AB12" i="20"/>
  <c r="AB76" i="20"/>
  <c r="D35" i="17"/>
  <c r="P35" i="17"/>
  <c r="D4" i="17"/>
  <c r="P4" i="17"/>
  <c r="D71" i="17"/>
  <c r="P71" i="17"/>
  <c r="P5" i="17"/>
  <c r="D5" i="17"/>
  <c r="P68" i="17"/>
  <c r="D68" i="17"/>
  <c r="D54" i="17"/>
  <c r="P54" i="17"/>
  <c r="AF18" i="20"/>
  <c r="AB28" i="20"/>
  <c r="P6" i="17"/>
  <c r="D6" i="17"/>
  <c r="E19" i="17"/>
  <c r="Q19" i="17"/>
  <c r="D34" i="17"/>
  <c r="P34" i="17"/>
  <c r="P22" i="17"/>
  <c r="D22" i="17"/>
  <c r="P20" i="17"/>
  <c r="P30" i="17" s="1"/>
  <c r="P31" i="17" s="1"/>
  <c r="D20" i="17"/>
  <c r="O45" i="17"/>
  <c r="O46" i="17" s="1"/>
  <c r="D65" i="17"/>
  <c r="P65" i="17"/>
  <c r="P49" i="17"/>
  <c r="P60" i="17" s="1"/>
  <c r="P61" i="17" s="1"/>
  <c r="D49" i="17"/>
  <c r="P53" i="17"/>
  <c r="D53" i="17"/>
  <c r="D52" i="17"/>
  <c r="P52" i="17"/>
  <c r="P64" i="17"/>
  <c r="D64" i="17"/>
  <c r="Q3" i="17"/>
  <c r="E3" i="17"/>
  <c r="D39" i="17"/>
  <c r="P39" i="17"/>
  <c r="P37" i="17"/>
  <c r="D37" i="17"/>
  <c r="AB44" i="20"/>
  <c r="D67" i="17"/>
  <c r="P67" i="17"/>
  <c r="AB61" i="20"/>
  <c r="AF50" i="20"/>
  <c r="P74" i="17"/>
  <c r="D74" i="17"/>
  <c r="D50" i="17"/>
  <c r="P50" i="17"/>
  <c r="Q36" i="17"/>
  <c r="E36" i="17"/>
  <c r="D73" i="17"/>
  <c r="P73" i="17"/>
  <c r="P66" i="17"/>
  <c r="D66" i="17"/>
  <c r="P70" i="17"/>
  <c r="D70" i="17"/>
  <c r="P23" i="17"/>
  <c r="D23" i="17"/>
  <c r="P21" i="17"/>
  <c r="D21" i="17"/>
  <c r="O75" i="17"/>
  <c r="O76" i="17" s="1"/>
  <c r="D38" i="17"/>
  <c r="P38" i="17"/>
  <c r="P72" i="17"/>
  <c r="D72" i="17"/>
  <c r="D69" i="17"/>
  <c r="P69" i="17"/>
  <c r="E21" i="17" l="1"/>
  <c r="Q21" i="17"/>
  <c r="Q39" i="17"/>
  <c r="E39" i="17"/>
  <c r="P75" i="17"/>
  <c r="P76" i="17" s="1"/>
  <c r="Q65" i="17"/>
  <c r="E65" i="17"/>
  <c r="E34" i="17"/>
  <c r="Q34" i="17"/>
  <c r="E54" i="17"/>
  <c r="Q54" i="17"/>
  <c r="E4" i="17"/>
  <c r="Q4" i="17"/>
  <c r="Q14" i="17" s="1"/>
  <c r="Q15" i="17" s="1"/>
  <c r="Q69" i="17"/>
  <c r="E69" i="17"/>
  <c r="E38" i="17"/>
  <c r="Q38" i="17"/>
  <c r="E23" i="17"/>
  <c r="Q23" i="17"/>
  <c r="E66" i="17"/>
  <c r="Q66" i="17"/>
  <c r="F36" i="17"/>
  <c r="R36" i="17"/>
  <c r="E74" i="17"/>
  <c r="Q74" i="17"/>
  <c r="E52" i="17"/>
  <c r="Q52" i="17"/>
  <c r="E20" i="17"/>
  <c r="Q20" i="17"/>
  <c r="F19" i="17"/>
  <c r="R19" i="17"/>
  <c r="Q71" i="17"/>
  <c r="E71" i="17"/>
  <c r="Q35" i="17"/>
  <c r="E35" i="17"/>
  <c r="E72" i="17"/>
  <c r="Q72" i="17"/>
  <c r="Q67" i="17"/>
  <c r="E67" i="17"/>
  <c r="E64" i="17"/>
  <c r="Q64" i="17"/>
  <c r="Q53" i="17"/>
  <c r="E53" i="17"/>
  <c r="P45" i="17"/>
  <c r="P46" i="17" s="1"/>
  <c r="Q6" i="17"/>
  <c r="E6" i="17"/>
  <c r="E5" i="17"/>
  <c r="Q5" i="17"/>
  <c r="Q51" i="17"/>
  <c r="E51" i="17"/>
  <c r="E70" i="17"/>
  <c r="Q70" i="17"/>
  <c r="Q73" i="17"/>
  <c r="E73" i="17"/>
  <c r="E50" i="17"/>
  <c r="Q50" i="17"/>
  <c r="E37" i="17"/>
  <c r="Q37" i="17"/>
  <c r="R3" i="17"/>
  <c r="F3" i="17"/>
  <c r="G3" i="17" s="1"/>
  <c r="H3" i="17" s="1"/>
  <c r="I3" i="17" s="1"/>
  <c r="J3" i="17" s="1"/>
  <c r="K3" i="17" s="1"/>
  <c r="L3" i="17" s="1"/>
  <c r="Q49" i="17"/>
  <c r="E49" i="17"/>
  <c r="Q22" i="17"/>
  <c r="E22" i="17"/>
  <c r="Q30" i="17"/>
  <c r="Q31" i="17" s="1"/>
  <c r="E68" i="17"/>
  <c r="Q68" i="17"/>
  <c r="Q55" i="17"/>
  <c r="E55" i="17"/>
  <c r="F49" i="17" l="1"/>
  <c r="R49" i="17"/>
  <c r="F5" i="17"/>
  <c r="G5" i="17" s="1"/>
  <c r="H5" i="17" s="1"/>
  <c r="I5" i="17" s="1"/>
  <c r="J5" i="17" s="1"/>
  <c r="K5" i="17" s="1"/>
  <c r="L5" i="17" s="1"/>
  <c r="R5" i="17"/>
  <c r="R14" i="17" s="1"/>
  <c r="R15" i="17" s="1"/>
  <c r="Z15" i="17" s="1"/>
  <c r="B14" i="18" s="1"/>
  <c r="B15" i="18" s="1"/>
  <c r="B16" i="18" s="1"/>
  <c r="F53" i="17"/>
  <c r="R53" i="17"/>
  <c r="F72" i="17"/>
  <c r="R72" i="17"/>
  <c r="F20" i="17"/>
  <c r="R20" i="17"/>
  <c r="Q45" i="17"/>
  <c r="Q46" i="17" s="1"/>
  <c r="F21" i="17"/>
  <c r="R21" i="17"/>
  <c r="R30" i="17" s="1"/>
  <c r="R31" i="17" s="1"/>
  <c r="Q60" i="17"/>
  <c r="Q61" i="17" s="1"/>
  <c r="F51" i="17"/>
  <c r="R51" i="17"/>
  <c r="R35" i="17"/>
  <c r="F35" i="17"/>
  <c r="F74" i="17"/>
  <c r="R74" i="17"/>
  <c r="F66" i="17"/>
  <c r="R66" i="17"/>
  <c r="R38" i="17"/>
  <c r="F38" i="17"/>
  <c r="R4" i="17"/>
  <c r="F4" i="17"/>
  <c r="G4" i="17" s="1"/>
  <c r="H4" i="17" s="1"/>
  <c r="I4" i="17" s="1"/>
  <c r="J4" i="17" s="1"/>
  <c r="K4" i="17" s="1"/>
  <c r="L4" i="17" s="1"/>
  <c r="R34" i="17"/>
  <c r="F34" i="17"/>
  <c r="R39" i="17"/>
  <c r="F39" i="17"/>
  <c r="Q75" i="17"/>
  <c r="Q76" i="17" s="1"/>
  <c r="S19" i="17"/>
  <c r="G19" i="17"/>
  <c r="H19" i="17" s="1"/>
  <c r="I19" i="17" s="1"/>
  <c r="J19" i="17" s="1"/>
  <c r="K19" i="17" s="1"/>
  <c r="L19" i="17" s="1"/>
  <c r="R52" i="17"/>
  <c r="F52" i="17"/>
  <c r="R69" i="17"/>
  <c r="F69" i="17"/>
  <c r="R65" i="17"/>
  <c r="F65" i="17"/>
  <c r="F68" i="17"/>
  <c r="R68" i="17"/>
  <c r="R50" i="17"/>
  <c r="F50" i="17"/>
  <c r="F70" i="17"/>
  <c r="R70" i="17"/>
  <c r="F64" i="17"/>
  <c r="R64" i="17"/>
  <c r="R75" i="17" s="1"/>
  <c r="R76" i="17" s="1"/>
  <c r="R71" i="17"/>
  <c r="F71" i="17"/>
  <c r="G36" i="17"/>
  <c r="S36" i="17"/>
  <c r="F23" i="17"/>
  <c r="R23" i="17"/>
  <c r="R54" i="17"/>
  <c r="F54" i="17"/>
  <c r="F55" i="17"/>
  <c r="R55" i="17"/>
  <c r="R73" i="17"/>
  <c r="F73" i="17"/>
  <c r="R67" i="17"/>
  <c r="F67" i="17"/>
  <c r="F22" i="17"/>
  <c r="R22" i="17"/>
  <c r="F37" i="17"/>
  <c r="R37" i="17"/>
  <c r="F6" i="17"/>
  <c r="G6" i="17" s="1"/>
  <c r="H6" i="17" s="1"/>
  <c r="I6" i="17" s="1"/>
  <c r="J6" i="17" s="1"/>
  <c r="K6" i="17" s="1"/>
  <c r="L6" i="17" s="1"/>
  <c r="R6" i="17"/>
  <c r="G67" i="17" l="1"/>
  <c r="S67" i="17"/>
  <c r="G71" i="17"/>
  <c r="S71" i="17"/>
  <c r="G39" i="17"/>
  <c r="S39" i="17"/>
  <c r="G51" i="17"/>
  <c r="S51" i="17"/>
  <c r="S72" i="17"/>
  <c r="G72" i="17"/>
  <c r="G73" i="17"/>
  <c r="S73" i="17"/>
  <c r="S54" i="17"/>
  <c r="G54" i="17"/>
  <c r="S50" i="17"/>
  <c r="G50" i="17"/>
  <c r="S68" i="17"/>
  <c r="G68" i="17"/>
  <c r="S34" i="17"/>
  <c r="G34" i="17"/>
  <c r="S38" i="17"/>
  <c r="G38" i="17"/>
  <c r="S20" i="17"/>
  <c r="G20" i="17"/>
  <c r="H20" i="17" s="1"/>
  <c r="I20" i="17" s="1"/>
  <c r="J20" i="17" s="1"/>
  <c r="K20" i="17" s="1"/>
  <c r="L20" i="17" s="1"/>
  <c r="G53" i="17"/>
  <c r="S53" i="17"/>
  <c r="G49" i="17"/>
  <c r="S49" i="17"/>
  <c r="S22" i="17"/>
  <c r="G22" i="17"/>
  <c r="H22" i="17" s="1"/>
  <c r="I22" i="17" s="1"/>
  <c r="J22" i="17" s="1"/>
  <c r="K22" i="17" s="1"/>
  <c r="L22" i="17" s="1"/>
  <c r="T36" i="17"/>
  <c r="H36" i="17"/>
  <c r="I36" i="17" s="1"/>
  <c r="J36" i="17" s="1"/>
  <c r="K36" i="17" s="1"/>
  <c r="L36" i="17" s="1"/>
  <c r="S64" i="17"/>
  <c r="G64" i="17"/>
  <c r="G65" i="17"/>
  <c r="S65" i="17"/>
  <c r="S52" i="17"/>
  <c r="G52" i="17"/>
  <c r="R45" i="17"/>
  <c r="R46" i="17" s="1"/>
  <c r="S74" i="17"/>
  <c r="G74" i="17"/>
  <c r="S21" i="17"/>
  <c r="S30" i="17" s="1"/>
  <c r="S31" i="17" s="1"/>
  <c r="Z31" i="17" s="1"/>
  <c r="B18" i="18" s="1"/>
  <c r="B19" i="18" s="1"/>
  <c r="B20" i="18" s="1"/>
  <c r="G21" i="17"/>
  <c r="H21" i="17" s="1"/>
  <c r="I21" i="17" s="1"/>
  <c r="J21" i="17" s="1"/>
  <c r="K21" i="17" s="1"/>
  <c r="L21" i="17" s="1"/>
  <c r="S37" i="17"/>
  <c r="G37" i="17"/>
  <c r="G55" i="17"/>
  <c r="S55" i="17"/>
  <c r="S23" i="17"/>
  <c r="G23" i="17"/>
  <c r="H23" i="17" s="1"/>
  <c r="I23" i="17" s="1"/>
  <c r="J23" i="17" s="1"/>
  <c r="K23" i="17" s="1"/>
  <c r="L23" i="17" s="1"/>
  <c r="S70" i="17"/>
  <c r="G70" i="17"/>
  <c r="G69" i="17"/>
  <c r="S69" i="17"/>
  <c r="S66" i="17"/>
  <c r="G66" i="17"/>
  <c r="G35" i="17"/>
  <c r="S35" i="17"/>
  <c r="R60" i="17"/>
  <c r="R61" i="17" s="1"/>
  <c r="H52" i="17" l="1"/>
  <c r="T52" i="17"/>
  <c r="T64" i="17"/>
  <c r="H64" i="17"/>
  <c r="H73" i="17"/>
  <c r="T73" i="17"/>
  <c r="T37" i="17"/>
  <c r="H37" i="17"/>
  <c r="I37" i="17" s="1"/>
  <c r="J37" i="17" s="1"/>
  <c r="K37" i="17" s="1"/>
  <c r="L37" i="17" s="1"/>
  <c r="T74" i="17"/>
  <c r="H74" i="17"/>
  <c r="T68" i="17"/>
  <c r="H68" i="17"/>
  <c r="H54" i="17"/>
  <c r="T54" i="17"/>
  <c r="T51" i="17"/>
  <c r="H51" i="17"/>
  <c r="H71" i="17"/>
  <c r="T71" i="17"/>
  <c r="H35" i="17"/>
  <c r="I35" i="17" s="1"/>
  <c r="J35" i="17" s="1"/>
  <c r="K35" i="17" s="1"/>
  <c r="L35" i="17" s="1"/>
  <c r="T35" i="17"/>
  <c r="H69" i="17"/>
  <c r="T69" i="17"/>
  <c r="S60" i="17"/>
  <c r="S61" i="17" s="1"/>
  <c r="H34" i="17"/>
  <c r="I34" i="17" s="1"/>
  <c r="J34" i="17" s="1"/>
  <c r="K34" i="17" s="1"/>
  <c r="L34" i="17" s="1"/>
  <c r="T34" i="17"/>
  <c r="T55" i="17"/>
  <c r="H55" i="17"/>
  <c r="H38" i="17"/>
  <c r="I38" i="17" s="1"/>
  <c r="J38" i="17" s="1"/>
  <c r="K38" i="17" s="1"/>
  <c r="L38" i="17" s="1"/>
  <c r="T38" i="17"/>
  <c r="S75" i="17"/>
  <c r="S76" i="17" s="1"/>
  <c r="T53" i="17"/>
  <c r="H53" i="17"/>
  <c r="T72" i="17"/>
  <c r="H72" i="17"/>
  <c r="T66" i="17"/>
  <c r="H66" i="17"/>
  <c r="T70" i="17"/>
  <c r="H70" i="17"/>
  <c r="H65" i="17"/>
  <c r="T65" i="17"/>
  <c r="T49" i="17"/>
  <c r="H49" i="17"/>
  <c r="S45" i="17"/>
  <c r="S46" i="17" s="1"/>
  <c r="H50" i="17"/>
  <c r="T50" i="17"/>
  <c r="H39" i="17"/>
  <c r="I39" i="17" s="1"/>
  <c r="J39" i="17" s="1"/>
  <c r="K39" i="17" s="1"/>
  <c r="L39" i="17" s="1"/>
  <c r="T39" i="17"/>
  <c r="H67" i="17"/>
  <c r="T67" i="17"/>
  <c r="I74" i="17" l="1"/>
  <c r="U74" i="17"/>
  <c r="T75" i="17"/>
  <c r="T76" i="17" s="1"/>
  <c r="U49" i="17"/>
  <c r="I49" i="17"/>
  <c r="J49" i="17" s="1"/>
  <c r="K49" i="17" s="1"/>
  <c r="L49" i="17" s="1"/>
  <c r="T60" i="17"/>
  <c r="T61" i="17" s="1"/>
  <c r="T45" i="17"/>
  <c r="T46" i="17" s="1"/>
  <c r="Z46" i="17" s="1"/>
  <c r="B22" i="18" s="1"/>
  <c r="B23" i="18" s="1"/>
  <c r="B24" i="18" s="1"/>
  <c r="U69" i="17"/>
  <c r="I69" i="17"/>
  <c r="U71" i="17"/>
  <c r="I71" i="17"/>
  <c r="I54" i="17"/>
  <c r="J54" i="17" s="1"/>
  <c r="K54" i="17" s="1"/>
  <c r="L54" i="17" s="1"/>
  <c r="U54" i="17"/>
  <c r="U73" i="17"/>
  <c r="I73" i="17"/>
  <c r="I52" i="17"/>
  <c r="J52" i="17" s="1"/>
  <c r="K52" i="17" s="1"/>
  <c r="L52" i="17" s="1"/>
  <c r="U52" i="17"/>
  <c r="U65" i="17"/>
  <c r="I65" i="17"/>
  <c r="U55" i="17"/>
  <c r="I55" i="17"/>
  <c r="J55" i="17" s="1"/>
  <c r="K55" i="17" s="1"/>
  <c r="L55" i="17" s="1"/>
  <c r="I70" i="17"/>
  <c r="U70" i="17"/>
  <c r="I72" i="17"/>
  <c r="U72" i="17"/>
  <c r="U67" i="17"/>
  <c r="I67" i="17"/>
  <c r="I50" i="17"/>
  <c r="J50" i="17" s="1"/>
  <c r="K50" i="17" s="1"/>
  <c r="L50" i="17" s="1"/>
  <c r="U50" i="17"/>
  <c r="I66" i="17"/>
  <c r="U66" i="17"/>
  <c r="U53" i="17"/>
  <c r="I53" i="17"/>
  <c r="J53" i="17" s="1"/>
  <c r="K53" i="17" s="1"/>
  <c r="L53" i="17" s="1"/>
  <c r="U51" i="17"/>
  <c r="I51" i="17"/>
  <c r="J51" i="17" s="1"/>
  <c r="K51" i="17" s="1"/>
  <c r="L51" i="17" s="1"/>
  <c r="I68" i="17"/>
  <c r="U68" i="17"/>
  <c r="I64" i="17"/>
  <c r="U64" i="17"/>
  <c r="V69" i="17" l="1"/>
  <c r="J69" i="17"/>
  <c r="J64" i="17"/>
  <c r="V64" i="17"/>
  <c r="U60" i="17"/>
  <c r="U61" i="17" s="1"/>
  <c r="Z61" i="17" s="1"/>
  <c r="B26" i="18" s="1"/>
  <c r="B27" i="18" s="1"/>
  <c r="B28" i="18" s="1"/>
  <c r="J74" i="17"/>
  <c r="V74" i="17"/>
  <c r="J66" i="17"/>
  <c r="V66" i="17"/>
  <c r="J70" i="17"/>
  <c r="V70" i="17"/>
  <c r="J68" i="17"/>
  <c r="V68" i="17"/>
  <c r="J72" i="17"/>
  <c r="V72" i="17"/>
  <c r="U75" i="17"/>
  <c r="U76" i="17" s="1"/>
  <c r="V67" i="17"/>
  <c r="J67" i="17"/>
  <c r="V65" i="17"/>
  <c r="J65" i="17"/>
  <c r="V73" i="17"/>
  <c r="J73" i="17"/>
  <c r="V71" i="17"/>
  <c r="J71" i="17"/>
  <c r="K65" i="17" l="1"/>
  <c r="W65" i="17"/>
  <c r="V75" i="17"/>
  <c r="V76" i="17" s="1"/>
  <c r="W64" i="17"/>
  <c r="K64" i="17"/>
  <c r="K71" i="17"/>
  <c r="W71" i="17"/>
  <c r="W68" i="17"/>
  <c r="K68" i="17"/>
  <c r="W66" i="17"/>
  <c r="K66" i="17"/>
  <c r="K73" i="17"/>
  <c r="W73" i="17"/>
  <c r="K67" i="17"/>
  <c r="W67" i="17"/>
  <c r="W72" i="17"/>
  <c r="K72" i="17"/>
  <c r="W70" i="17"/>
  <c r="K70" i="17"/>
  <c r="W74" i="17"/>
  <c r="K74" i="17"/>
  <c r="K69" i="17"/>
  <c r="W69" i="17"/>
  <c r="X72" i="17" l="1"/>
  <c r="L72" i="17"/>
  <c r="Y72" i="17" s="1"/>
  <c r="W75" i="17"/>
  <c r="W76" i="17" s="1"/>
  <c r="X70" i="17"/>
  <c r="L70" i="17"/>
  <c r="Y70" i="17" s="1"/>
  <c r="X66" i="17"/>
  <c r="L66" i="17"/>
  <c r="Y66" i="17" s="1"/>
  <c r="X74" i="17"/>
  <c r="L74" i="17"/>
  <c r="Y74" i="17" s="1"/>
  <c r="L73" i="17"/>
  <c r="Y73" i="17" s="1"/>
  <c r="X73" i="17"/>
  <c r="L69" i="17"/>
  <c r="Y69" i="17" s="1"/>
  <c r="X69" i="17"/>
  <c r="L67" i="17"/>
  <c r="Y67" i="17" s="1"/>
  <c r="X67" i="17"/>
  <c r="L71" i="17"/>
  <c r="Y71" i="17" s="1"/>
  <c r="X71" i="17"/>
  <c r="X68" i="17"/>
  <c r="L68" i="17"/>
  <c r="Y68" i="17" s="1"/>
  <c r="X64" i="17"/>
  <c r="X75" i="17" s="1"/>
  <c r="X76" i="17" s="1"/>
  <c r="L64" i="17"/>
  <c r="Y64" i="17" s="1"/>
  <c r="L65" i="17"/>
  <c r="Y65" i="17" s="1"/>
  <c r="X65" i="17"/>
  <c r="Y75" i="17" l="1"/>
  <c r="Y76" i="17" s="1"/>
  <c r="Z76" i="17" s="1"/>
  <c r="B30" i="18" s="1"/>
  <c r="B31" i="18" s="1"/>
  <c r="B32" i="18" s="1"/>
</calcChain>
</file>

<file path=xl/sharedStrings.xml><?xml version="1.0" encoding="utf-8"?>
<sst xmlns="http://schemas.openxmlformats.org/spreadsheetml/2006/main" count="3984" uniqueCount="1584">
  <si>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</si>
  <si>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</si>
  <si>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</si>
  <si>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</si>
  <si>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</si>
  <si>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</si>
  <si>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</si>
  <si>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</si>
  <si>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</si>
  <si>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</si>
  <si>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</si>
  <si>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</si>
  <si>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</si>
  <si>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</si>
  <si>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</si>
  <si>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</si>
  <si>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</si>
  <si>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</si>
  <si>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</si>
  <si>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</si>
  <si>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</si>
  <si>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</si>
  <si>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</si>
  <si>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</si>
  <si>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</si>
  <si>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</si>
  <si>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</si>
  <si>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</si>
  <si>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</si>
  <si>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</si>
  <si>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</si>
  <si>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</si>
  <si>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</si>
  <si>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</si>
  <si>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</si>
  <si>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</si>
  <si>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</si>
  <si>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</si>
  <si>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</si>
  <si>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</si>
  <si>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</si>
  <si>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</si>
  <si>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</si>
  <si>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</si>
  <si>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</si>
  <si>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</si>
  <si>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</si>
  <si>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</si>
  <si>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</si>
  <si>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</si>
  <si>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</si>
  <si>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</si>
  <si>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</si>
  <si>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</si>
  <si>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</si>
  <si>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</si>
  <si>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</si>
  <si>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</si>
  <si>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</si>
  <si>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</si>
  <si>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</si>
  <si>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</si>
  <si>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</si>
  <si>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</si>
  <si>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</si>
  <si>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</si>
  <si>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</si>
  <si>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</si>
  <si>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</si>
  <si>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</si>
  <si>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</si>
  <si>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</si>
  <si>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</si>
  <si>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</si>
  <si>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</si>
  <si>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</si>
  <si>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</si>
  <si>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</si>
  <si>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</si>
  <si>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</si>
  <si>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</si>
  <si>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</si>
  <si>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</si>
  <si>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</si>
  <si>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</si>
  <si>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</si>
  <si>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</si>
  <si>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</si>
  <si>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</si>
  <si>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</si>
  <si>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</si>
  <si>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</si>
  <si>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</si>
  <si>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</si>
  <si>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</si>
  <si>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</si>
  <si>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</si>
  <si>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</si>
  <si>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</si>
  <si>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</si>
  <si>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</si>
  <si>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</si>
  <si>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</si>
  <si>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</si>
  <si>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</si>
  <si>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</si>
  <si>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</si>
  <si>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</si>
  <si>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</si>
  <si>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</si>
  <si>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</si>
  <si>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</si>
  <si>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</si>
  <si>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</si>
  <si>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</si>
  <si>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</si>
  <si>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</si>
  <si>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</si>
  <si>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</si>
  <si>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</si>
  <si>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</si>
  <si>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</si>
  <si>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</si>
  <si>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</si>
  <si>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</si>
  <si>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</si>
  <si>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</si>
  <si>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</si>
  <si>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</si>
  <si>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</si>
  <si>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</si>
  <si>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</si>
  <si>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</si>
  <si>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</si>
  <si>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</si>
  <si>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</si>
  <si>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</si>
  <si>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</si>
  <si>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</si>
  <si>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</si>
  <si>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</si>
  <si>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</si>
  <si>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</si>
  <si>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</si>
  <si>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</si>
  <si>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</si>
  <si>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</si>
  <si>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</si>
  <si>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</si>
  <si>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</si>
  <si>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</si>
  <si>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</si>
  <si>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</si>
  <si>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</si>
  <si>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</si>
  <si>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</si>
  <si>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</si>
  <si>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</si>
  <si>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</si>
  <si>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</si>
  <si>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</si>
  <si>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</si>
  <si>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</si>
  <si>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</si>
  <si>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</si>
  <si>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</si>
  <si>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</si>
  <si>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</si>
  <si>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</si>
  <si>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</si>
  <si>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</si>
  <si>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</si>
  <si>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</si>
  <si>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</si>
  <si>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</si>
  <si>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</si>
  <si>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</si>
  <si>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</si>
  <si>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</si>
  <si>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</si>
  <si>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</si>
  <si>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</si>
  <si>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</si>
  <si>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</si>
  <si>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</si>
  <si>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</si>
  <si>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</si>
  <si>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</si>
  <si>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</si>
  <si>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</si>
  <si>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</si>
  <si>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</si>
  <si>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</si>
  <si>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</si>
  <si>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</si>
  <si>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</si>
  <si>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</si>
  <si>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</si>
  <si>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</si>
  <si>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</si>
  <si>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</si>
  <si>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</si>
  <si>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</si>
  <si>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</si>
  <si>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</si>
  <si>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</si>
  <si>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</si>
  <si>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</si>
  <si>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</si>
  <si>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</si>
  <si>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</si>
  <si>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</si>
  <si>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</si>
  <si>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</si>
  <si>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</si>
  <si>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</si>
  <si>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</si>
  <si>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</si>
  <si>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</si>
  <si>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</si>
  <si>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</si>
  <si>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</si>
  <si>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</si>
  <si>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</si>
  <si>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</si>
  <si>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</si>
  <si>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</si>
  <si>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</si>
  <si>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</si>
  <si>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</si>
  <si>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</si>
  <si>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</si>
  <si>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</si>
  <si>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</si>
  <si>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</si>
  <si>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</si>
  <si>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</si>
  <si>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</si>
  <si>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</si>
  <si>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</si>
  <si>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</si>
  <si>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</si>
  <si>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</si>
  <si>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</si>
  <si>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</si>
  <si>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</si>
  <si>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</si>
  <si>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</si>
  <si>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</si>
  <si>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</si>
  <si>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</si>
  <si>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</si>
  <si>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</si>
  <si>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</si>
  <si>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</si>
  <si>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</si>
  <si>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</si>
  <si>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</si>
  <si>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</si>
  <si>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</si>
  <si>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</si>
  <si>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</si>
  <si>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</si>
  <si>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</si>
  <si>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</si>
  <si>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</si>
  <si>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</si>
  <si>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</si>
  <si>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</si>
  <si>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</si>
  <si>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</si>
  <si>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</si>
  <si>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</si>
  <si>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</si>
  <si>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</si>
  <si>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</si>
  <si>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</si>
  <si>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</si>
  <si>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</si>
  <si>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</si>
  <si>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</si>
  <si>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</si>
  <si>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</si>
  <si>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</si>
  <si>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</si>
  <si>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</si>
  <si>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</si>
  <si>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</si>
  <si>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</si>
  <si>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</si>
  <si>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</si>
  <si>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</si>
  <si>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</si>
  <si>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</si>
  <si>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</si>
  <si>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</si>
  <si>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</si>
  <si>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</si>
  <si>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</si>
  <si>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</si>
  <si>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</si>
  <si>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</si>
  <si>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</si>
  <si>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</si>
  <si>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</si>
  <si>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</si>
  <si>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</si>
  <si>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</si>
  <si>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</si>
  <si>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</si>
  <si>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</si>
  <si>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</si>
  <si>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</si>
  <si>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</si>
  <si>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</si>
  <si>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</si>
  <si>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</si>
  <si>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</si>
  <si>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</si>
  <si>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</si>
  <si>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</si>
  <si>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</si>
  <si>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</si>
  <si>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</si>
  <si>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</si>
  <si>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</si>
  <si>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</si>
  <si>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</si>
  <si>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</si>
  <si>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</si>
  <si>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</si>
  <si>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</si>
  <si>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</si>
  <si>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</si>
  <si>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</si>
  <si>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</si>
  <si>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</si>
  <si>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</si>
  <si>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</si>
  <si>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</si>
  <si>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</si>
  <si>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</si>
  <si>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</si>
  <si>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</si>
  <si>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</si>
  <si>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</si>
  <si>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</si>
  <si>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</si>
  <si>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</si>
  <si>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</si>
  <si>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</si>
  <si>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</si>
  <si>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</si>
  <si>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</si>
  <si>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</si>
  <si>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</si>
  <si>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</si>
  <si>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</si>
  <si>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</si>
  <si>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</si>
  <si>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</si>
  <si>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</si>
  <si>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</si>
  <si>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</si>
  <si>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</si>
  <si>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</si>
  <si>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</si>
  <si>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</si>
  <si>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</si>
  <si>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</si>
  <si>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</si>
  <si>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</si>
  <si>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</si>
  <si>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</si>
  <si>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</si>
  <si>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</si>
  <si>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</si>
  <si>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</si>
  <si>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</si>
  <si>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</si>
  <si>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</si>
  <si>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</si>
  <si>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</si>
  <si>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</si>
  <si>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</si>
  <si>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</si>
  <si>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</si>
  <si>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</si>
  <si>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</si>
  <si>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</si>
  <si>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</si>
  <si>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</si>
  <si>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</si>
  <si>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</si>
  <si>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</si>
  <si>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</si>
  <si>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</si>
  <si>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</si>
  <si>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</si>
  <si>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</si>
  <si>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</si>
  <si>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</si>
  <si>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</si>
  <si>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</si>
  <si>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</si>
  <si>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</si>
  <si>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</si>
  <si>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</si>
  <si>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</si>
  <si>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</si>
  <si>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</si>
  <si>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</si>
  <si>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</si>
  <si>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</si>
  <si>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</si>
  <si>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</si>
  <si>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</si>
  <si>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</si>
  <si>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</si>
  <si>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</si>
  <si>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</si>
  <si>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</si>
  <si>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</si>
  <si>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</si>
  <si>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</si>
  <si>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</si>
  <si>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</si>
  <si>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</si>
  <si>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</si>
  <si>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</si>
  <si>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</si>
  <si>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</si>
  <si>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</si>
  <si>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</si>
  <si>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</si>
  <si>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</si>
  <si>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</si>
  <si>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</si>
  <si>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</si>
  <si>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</si>
  <si>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</si>
  <si>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</si>
  <si>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</si>
  <si>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</si>
  <si>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</si>
  <si>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</si>
  <si>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</si>
  <si>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</si>
  <si>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</si>
  <si>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</si>
  <si>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</si>
  <si>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</si>
  <si>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</si>
  <si>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</si>
  <si>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</si>
  <si>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</si>
  <si>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</si>
  <si>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</si>
  <si>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</si>
  <si>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</si>
  <si>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</si>
  <si>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</si>
  <si>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</si>
  <si>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</si>
  <si>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</si>
  <si>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</si>
  <si>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</si>
  <si>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</si>
  <si>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</si>
  <si>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</si>
  <si>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</si>
  <si>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</si>
  <si>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</si>
  <si>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</si>
  <si>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</si>
  <si>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</si>
  <si>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</si>
  <si>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</si>
  <si>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</si>
  <si>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</si>
  <si>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</si>
  <si>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</si>
  <si>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</si>
  <si>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</si>
  <si>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</si>
  <si>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</si>
  <si>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</si>
  <si>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</si>
  <si>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</si>
  <si>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</si>
  <si>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</si>
  <si>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</si>
  <si>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</si>
  <si>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</si>
  <si>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</si>
  <si>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</si>
  <si>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</si>
  <si>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</si>
  <si>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</si>
  <si>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</si>
  <si>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</si>
  <si>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</si>
  <si>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</si>
  <si>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</si>
  <si>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</si>
  <si>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</si>
  <si>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</si>
  <si>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</si>
  <si>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</si>
  <si>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</si>
  <si>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</si>
  <si>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</si>
  <si>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</si>
  <si>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</si>
  <si>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</si>
  <si>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</si>
  <si>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</si>
  <si>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</si>
  <si>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</si>
  <si>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</si>
  <si>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</si>
  <si>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</si>
  <si>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</si>
  <si>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</si>
  <si>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</si>
  <si>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</si>
  <si>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</si>
  <si>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</si>
  <si>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</si>
  <si>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</si>
  <si>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</si>
  <si>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</si>
  <si>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</si>
  <si>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</si>
  <si>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</si>
  <si>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</si>
  <si>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</si>
  <si>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</si>
  <si>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</si>
  <si>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</si>
  <si>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</si>
  <si>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</si>
  <si>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</si>
  <si>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</si>
  <si>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</si>
  <si>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</si>
  <si>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</si>
  <si>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</si>
  <si>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</si>
  <si>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</si>
  <si>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</si>
  <si>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</si>
  <si>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</si>
  <si>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</si>
  <si>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</si>
  <si>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</si>
  <si>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</si>
  <si>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</si>
  <si>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</si>
  <si>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</si>
  <si>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</si>
  <si>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</si>
  <si>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</si>
  <si>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</si>
  <si>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</si>
  <si>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</si>
  <si>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</si>
  <si>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</si>
  <si>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</si>
  <si>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</si>
  <si>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</si>
  <si>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</si>
  <si>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</si>
  <si>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</si>
  <si>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</si>
  <si>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</si>
  <si>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</si>
  <si>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</si>
  <si>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</si>
  <si>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</si>
  <si>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</si>
  <si>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</si>
  <si>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</si>
  <si>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</si>
  <si>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</si>
  <si>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</si>
  <si>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</si>
  <si>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</si>
  <si>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</si>
  <si>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</si>
  <si>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</si>
  <si>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</si>
  <si>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</si>
  <si>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</si>
  <si>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</si>
  <si>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</si>
  <si>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</si>
  <si>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</si>
  <si>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</si>
  <si>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</si>
  <si>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</si>
  <si>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</si>
  <si>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</si>
  <si>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</si>
  <si>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</si>
  <si>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</si>
  <si>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</si>
  <si>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</si>
  <si>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</si>
  <si>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</si>
  <si>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</si>
  <si>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</si>
  <si>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</si>
  <si>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</si>
  <si>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</si>
  <si>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</si>
  <si>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</si>
  <si>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</si>
  <si>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</si>
  <si>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</si>
  <si>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</si>
  <si>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</si>
  <si>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</si>
  <si>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</si>
  <si>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</si>
  <si>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</si>
  <si>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</si>
  <si>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</si>
  <si>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</si>
  <si>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</si>
  <si>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</si>
  <si>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</si>
  <si>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</si>
  <si>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</si>
  <si>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</si>
  <si>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</si>
  <si>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</si>
  <si>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</si>
  <si>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</si>
  <si>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</si>
  <si>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</si>
  <si>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</si>
  <si>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</si>
  <si>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</si>
  <si>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</si>
  <si>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</si>
  <si>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</si>
  <si>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</si>
  <si>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</si>
  <si>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</si>
  <si>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</si>
  <si>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</si>
  <si>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</si>
  <si>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</si>
  <si>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</si>
  <si>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</si>
  <si>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</si>
  <si>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</si>
  <si>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</si>
  <si>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</si>
  <si>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</si>
  <si>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</si>
  <si>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</si>
  <si>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</si>
  <si>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</si>
  <si>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</si>
  <si>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</si>
  <si>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</si>
  <si>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</si>
  <si>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</si>
  <si>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</si>
  <si>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</si>
  <si>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</si>
  <si>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</si>
  <si>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</si>
  <si>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</si>
  <si>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</si>
  <si>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</si>
  <si>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</si>
  <si>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</si>
  <si>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</si>
  <si>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</si>
  <si>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</si>
  <si>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</si>
  <si>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</si>
  <si>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</si>
  <si>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</si>
  <si>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</si>
  <si>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</si>
  <si>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</si>
  <si>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</si>
  <si>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</si>
  <si>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</si>
  <si>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</si>
  <si>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</si>
  <si>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</si>
  <si>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</si>
  <si>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</si>
  <si>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</si>
  <si>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</si>
  <si>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</si>
  <si>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</si>
  <si>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</si>
  <si>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</si>
  <si>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</si>
  <si>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</si>
  <si>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</si>
  <si>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</si>
  <si>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</si>
  <si>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</si>
  <si>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</si>
  <si>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</si>
  <si>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</si>
  <si>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</si>
  <si>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</si>
  <si>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</si>
  <si>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</si>
  <si>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</si>
  <si>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</si>
  <si>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</si>
  <si>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</si>
  <si>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</si>
  <si>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</si>
  <si>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</si>
  <si>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</si>
  <si>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</si>
  <si>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</si>
  <si>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</si>
  <si>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</si>
  <si>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</si>
  <si>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</si>
  <si>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</si>
  <si>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</si>
  <si>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</si>
  <si>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</si>
  <si>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</si>
  <si>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</si>
  <si>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</si>
  <si>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</si>
  <si>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</si>
  <si>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</si>
  <si>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</si>
  <si>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</si>
  <si>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</si>
  <si>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</si>
  <si>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</si>
  <si>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</si>
  <si>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</si>
  <si>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</si>
  <si>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</si>
  <si>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</si>
  <si>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</si>
  <si>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</si>
  <si>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</si>
  <si>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</si>
  <si>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</si>
  <si>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</si>
  <si>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</si>
  <si>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</si>
  <si>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</si>
  <si>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</si>
  <si>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</si>
  <si>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</si>
  <si>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</si>
  <si>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</si>
  <si>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</si>
  <si>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</si>
  <si>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</si>
  <si>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</si>
  <si>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</si>
  <si>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</si>
  <si>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</si>
  <si>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</si>
  <si>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</si>
  <si>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</si>
  <si>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</si>
  <si>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</si>
  <si>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</si>
  <si>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</si>
  <si>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</si>
  <si>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</si>
  <si>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</si>
  <si>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</si>
  <si>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</si>
  <si>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</si>
  <si>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</si>
  <si>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</si>
  <si>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</si>
  <si>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</si>
  <si>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</si>
  <si>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</si>
  <si>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</si>
  <si>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</si>
  <si>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</si>
  <si>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</si>
  <si>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</si>
  <si>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</si>
  <si>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</si>
  <si>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</si>
  <si>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</si>
  <si>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</si>
  <si>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</si>
  <si>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</si>
  <si>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</si>
  <si>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</si>
  <si>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</si>
  <si>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</si>
  <si>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</si>
  <si>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</si>
  <si>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</si>
  <si>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</si>
  <si>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</si>
  <si>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</si>
  <si>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</si>
  <si>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</si>
  <si>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</si>
  <si>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</si>
  <si>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</si>
  <si>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</si>
  <si>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</si>
  <si>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</si>
  <si>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</si>
  <si>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</si>
  <si>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</si>
  <si>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</si>
  <si>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</si>
  <si>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</si>
  <si>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</si>
  <si>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</si>
  <si>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</si>
  <si>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</si>
  <si>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</si>
  <si>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</si>
  <si>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</si>
  <si>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</si>
  <si>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</si>
  <si>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</si>
  <si>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</si>
  <si>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</si>
  <si>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</si>
  <si>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</si>
  <si>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</si>
  <si>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</si>
  <si>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</si>
  <si>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</si>
  <si>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</si>
  <si>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</si>
  <si>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</si>
  <si>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</si>
  <si>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</si>
  <si>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</si>
  <si>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</si>
  <si>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</si>
  <si>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</si>
  <si>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</si>
  <si>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</si>
  <si>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</si>
  <si>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</si>
  <si>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</si>
  <si>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</si>
  <si>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</si>
  <si>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</si>
  <si>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</si>
  <si>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</si>
  <si>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</si>
  <si>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</si>
  <si>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</si>
  <si>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</si>
  <si>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</si>
  <si>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</si>
  <si>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</si>
  <si>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</si>
  <si>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</si>
  <si>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</si>
  <si>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</si>
  <si>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</si>
  <si>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</si>
  <si>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</si>
  <si>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</si>
  <si>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</si>
  <si>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</si>
  <si>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</si>
  <si>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</si>
  <si>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</si>
  <si>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</si>
  <si>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</si>
  <si>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</si>
  <si>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</si>
  <si>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</si>
  <si>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</si>
  <si>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</si>
  <si>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</si>
  <si>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</si>
  <si>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</si>
  <si>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</si>
  <si>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</si>
  <si>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</si>
  <si>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</si>
  <si>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</si>
  <si>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</si>
  <si>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</si>
  <si>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</si>
  <si>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</si>
  <si>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</si>
  <si>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</si>
  <si>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</si>
  <si>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</si>
  <si>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</si>
  <si>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</si>
  <si>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</si>
  <si>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</si>
  <si>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</si>
  <si>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</si>
  <si>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</si>
  <si>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</si>
  <si>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</si>
  <si>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</si>
  <si>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</si>
  <si>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</si>
  <si>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</si>
  <si>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</si>
  <si>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</si>
  <si>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</si>
  <si>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</si>
  <si>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</si>
  <si>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</si>
  <si>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</si>
  <si>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</si>
  <si>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</si>
  <si>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</si>
  <si>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</si>
  <si>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</si>
  <si>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</si>
  <si>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</si>
  <si>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</si>
  <si>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</si>
  <si>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</si>
  <si>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</si>
  <si>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</si>
  <si>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</si>
  <si>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</si>
  <si>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</si>
  <si>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</si>
  <si>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</si>
  <si>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</si>
  <si>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</si>
  <si>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</si>
  <si>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</si>
  <si>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</si>
  <si>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</si>
  <si>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</si>
  <si>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</si>
  <si>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</si>
  <si>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</si>
  <si>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</si>
  <si>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</si>
  <si>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</si>
  <si>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</si>
  <si>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</si>
  <si>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</si>
  <si>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</si>
  <si>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</si>
  <si>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</si>
  <si>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</si>
  <si>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</si>
  <si>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</si>
  <si>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</si>
  <si>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</si>
  <si>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</si>
  <si>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</si>
  <si>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</si>
  <si>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</si>
  <si>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</si>
  <si>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</si>
  <si>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</si>
  <si>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</si>
  <si>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</si>
  <si>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</si>
  <si>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</si>
  <si>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</si>
  <si>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</si>
  <si>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</si>
  <si>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</si>
  <si>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</si>
  <si>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</si>
  <si>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</si>
  <si>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</si>
  <si>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</si>
  <si>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</si>
  <si>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</si>
  <si>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</si>
  <si>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</si>
  <si>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</si>
  <si>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</si>
  <si>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</si>
  <si>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</si>
  <si>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</si>
  <si>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</si>
  <si>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</si>
  <si>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</si>
  <si>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</si>
  <si>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</si>
  <si>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</si>
  <si>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</si>
  <si>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</si>
  <si>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</si>
  <si>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</si>
  <si>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</si>
  <si>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</si>
  <si>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</si>
  <si>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</si>
  <si>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</si>
  <si>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</si>
  <si>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</si>
  <si>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</si>
  <si>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</si>
  <si>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</si>
  <si>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</si>
  <si>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</si>
  <si>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</si>
  <si>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</si>
  <si>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</si>
  <si>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</si>
  <si>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</si>
  <si>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</si>
  <si>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</si>
  <si>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</si>
  <si>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</si>
  <si>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</si>
  <si>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</si>
  <si>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</si>
  <si>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</si>
  <si>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</si>
  <si>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</si>
  <si>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</si>
  <si>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</si>
  <si>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</si>
  <si>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</si>
  <si>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</si>
  <si>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</si>
  <si>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</si>
  <si>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</si>
  <si>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</si>
  <si>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</si>
  <si>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</si>
  <si>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</si>
  <si>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</si>
  <si>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</si>
  <si>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</si>
  <si>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</si>
  <si>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</si>
  <si>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</si>
  <si>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</si>
  <si>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</si>
  <si>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</si>
  <si>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</si>
  <si>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</si>
  <si>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</si>
  <si>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</si>
  <si>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</si>
  <si>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</si>
  <si>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</si>
  <si>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</si>
  <si>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</si>
  <si>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</si>
  <si>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</si>
  <si>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</si>
  <si>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</si>
  <si>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</si>
  <si>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</si>
  <si>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</si>
  <si>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</si>
  <si>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</si>
  <si>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</si>
  <si>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</si>
  <si>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</si>
  <si>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</si>
  <si>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</si>
  <si>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</si>
  <si>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</si>
  <si>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</si>
  <si>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</si>
  <si>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</si>
  <si>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</si>
  <si>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</si>
  <si>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</si>
  <si>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</si>
  <si>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</si>
  <si>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</si>
  <si>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</si>
  <si>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</si>
  <si>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</si>
  <si>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</si>
  <si>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</si>
  <si>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</si>
  <si>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</si>
  <si>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</si>
  <si>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</si>
  <si>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</si>
  <si>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</si>
  <si>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</si>
  <si>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</si>
  <si>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</si>
  <si>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</si>
  <si>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</si>
  <si>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</si>
  <si>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</si>
  <si>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</si>
  <si>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</si>
  <si>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</si>
  <si>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</si>
  <si>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</si>
  <si>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</si>
  <si>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</si>
  <si>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</si>
  <si>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</si>
  <si>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</si>
  <si>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</si>
  <si>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</si>
  <si>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</si>
  <si>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</si>
  <si>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</si>
  <si>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</si>
  <si>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</si>
  <si>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</si>
  <si>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</si>
  <si>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</si>
  <si>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</si>
  <si>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</si>
  <si>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</si>
  <si>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</si>
  <si>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</si>
  <si>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</si>
  <si>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</si>
  <si>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</si>
  <si>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</si>
  <si>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</si>
  <si>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</si>
  <si>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</si>
  <si>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</si>
  <si>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</si>
  <si>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</si>
  <si>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</si>
  <si>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</si>
  <si>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</si>
  <si>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</si>
  <si>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</si>
  <si>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</si>
  <si>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</si>
  <si>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</si>
  <si>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</si>
  <si>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</si>
  <si>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</si>
  <si>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</si>
  <si>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</si>
  <si>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</si>
  <si>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</si>
  <si>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</si>
  <si>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</si>
  <si>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</si>
  <si>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</si>
  <si>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</si>
  <si>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</si>
  <si>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</si>
  <si>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</si>
  <si>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</si>
  <si>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</si>
  <si>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</si>
  <si>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</si>
  <si>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</si>
  <si>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</si>
  <si>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</si>
  <si>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</si>
  <si>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</si>
  <si>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</si>
  <si>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</si>
  <si>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</si>
  <si>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</si>
  <si>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</si>
  <si>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</si>
  <si>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</si>
  <si>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</si>
  <si>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</si>
  <si>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</si>
  <si>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</si>
  <si>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</si>
  <si>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</si>
  <si>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</si>
  <si>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</si>
  <si>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</si>
  <si>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</si>
  <si>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</si>
  <si>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</si>
  <si>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</si>
  <si>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</si>
  <si>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</si>
  <si>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</si>
  <si>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</si>
  <si>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</si>
  <si>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</si>
  <si>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</si>
  <si>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</si>
  <si>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</si>
  <si>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</si>
  <si>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</si>
  <si>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</si>
  <si>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</si>
  <si>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</si>
  <si>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</si>
  <si>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</si>
  <si>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</si>
  <si>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</si>
  <si>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</si>
  <si>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</si>
  <si>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</si>
  <si>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</si>
  <si>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</si>
  <si>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</si>
  <si>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</si>
  <si>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</si>
  <si>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</si>
  <si>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</si>
  <si>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</si>
  <si>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</si>
  <si>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</si>
  <si>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</si>
  <si>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</si>
  <si>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</si>
  <si>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</si>
  <si>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</si>
  <si>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</si>
  <si>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</si>
  <si>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</si>
  <si>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</si>
  <si>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</si>
  <si>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</si>
  <si>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</si>
  <si>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</si>
  <si>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</si>
  <si>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</si>
  <si>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</si>
  <si>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</si>
  <si>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</si>
  <si>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</si>
  <si>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</si>
  <si>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</si>
  <si>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</si>
  <si>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</si>
  <si>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</si>
  <si>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</si>
  <si>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</si>
  <si>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</si>
  <si>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</si>
  <si>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</si>
  <si>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</si>
  <si>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</si>
  <si>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</si>
  <si>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</si>
  <si>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</si>
  <si>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</si>
  <si>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</si>
  <si>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</si>
  <si>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</si>
  <si>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</si>
  <si>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</si>
  <si>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</si>
  <si>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</si>
  <si>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</si>
  <si>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</si>
  <si>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</si>
  <si>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</si>
  <si>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</si>
  <si>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</si>
  <si>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</si>
  <si>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</si>
  <si>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</si>
  <si>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</si>
  <si>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</si>
  <si>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</si>
  <si>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</si>
  <si>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</si>
  <si>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</si>
  <si>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</si>
  <si>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</si>
  <si>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</si>
  <si>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</si>
  <si>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</si>
  <si>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</si>
  <si>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</si>
  <si>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</si>
  <si>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</si>
  <si>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</si>
  <si>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</si>
  <si>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</si>
  <si>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</si>
  <si>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</si>
  <si>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</si>
  <si>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</si>
  <si>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</si>
  <si>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</si>
  <si>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</si>
  <si>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</si>
  <si>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</si>
  <si>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</si>
  <si>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</si>
  <si>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</si>
  <si>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</si>
  <si>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</si>
  <si>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</si>
  <si>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</si>
  <si>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</si>
  <si>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</si>
  <si>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</si>
  <si>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</si>
  <si>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</si>
  <si>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</si>
  <si>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</si>
  <si>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</si>
  <si>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</si>
  <si>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</si>
  <si>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</si>
  <si>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</si>
  <si>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</si>
  <si>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</si>
  <si>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</si>
  <si>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</si>
  <si>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</si>
  <si>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</si>
  <si>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</si>
  <si>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</si>
  <si>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</si>
  <si>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</si>
  <si>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</si>
  <si>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</si>
  <si>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</si>
  <si>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</si>
  <si>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</si>
  <si>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</si>
  <si>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</si>
  <si>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</si>
  <si>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</si>
  <si>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</si>
  <si>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</si>
  <si>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</si>
  <si>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</si>
  <si>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</si>
  <si>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</si>
  <si>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</si>
  <si>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</si>
  <si>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</si>
  <si>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</si>
  <si>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</si>
  <si>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</si>
  <si>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</si>
  <si>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</si>
  <si>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</si>
  <si>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</si>
  <si>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</si>
  <si>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</si>
  <si>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</si>
  <si>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</si>
  <si>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</si>
  <si>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</si>
  <si>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</si>
  <si>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</si>
  <si>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</si>
  <si>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</si>
  <si>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</si>
  <si>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</si>
  <si>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</si>
  <si>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</si>
  <si>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</si>
  <si>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</si>
  <si>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</si>
  <si>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</si>
  <si>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</si>
  <si>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</si>
  <si>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</si>
  <si>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</si>
  <si>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</si>
  <si>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</si>
  <si>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</si>
  <si>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</si>
  <si>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</si>
  <si>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</si>
  <si>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</si>
  <si>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</si>
  <si>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</si>
  <si>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</si>
  <si>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</si>
  <si>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</si>
  <si>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</si>
  <si>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</si>
  <si>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</si>
  <si>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</si>
  <si>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</si>
  <si>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</si>
  <si>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</si>
  <si>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</si>
  <si>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</si>
  <si>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</si>
  <si>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</si>
  <si>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</si>
  <si>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</si>
  <si>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</si>
  <si>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</si>
  <si>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</si>
  <si>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</si>
  <si>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</si>
  <si>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</si>
  <si>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</si>
  <si>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</si>
  <si>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</si>
  <si>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</si>
  <si>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</si>
  <si>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</si>
  <si>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</si>
  <si>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</si>
  <si>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</si>
  <si>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</si>
  <si>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</si>
  <si>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</si>
  <si>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</si>
  <si>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</si>
  <si>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</si>
  <si>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</si>
  <si>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</si>
  <si>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</si>
  <si>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</si>
  <si>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</si>
  <si>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</si>
  <si>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</si>
  <si>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</si>
  <si>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</si>
  <si>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</si>
  <si>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</si>
  <si>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</si>
  <si>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</si>
  <si>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</si>
  <si>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</si>
  <si>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</si>
  <si>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</si>
  <si>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</si>
  <si>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</si>
  <si>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</si>
  <si>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</si>
  <si>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</si>
  <si>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</si>
  <si>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</si>
  <si>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</si>
  <si>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</si>
  <si>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</si>
  <si>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</si>
  <si>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</si>
  <si>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</si>
  <si>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</si>
  <si>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</si>
  <si>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</si>
  <si>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</si>
  <si>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</si>
  <si>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</si>
  <si>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</si>
  <si>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</si>
  <si>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</si>
  <si>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</si>
  <si>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</si>
  <si>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</si>
  <si>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</si>
  <si>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</si>
  <si>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</si>
  <si>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</si>
  <si>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</si>
  <si>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</si>
  <si>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</si>
  <si>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</si>
  <si>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</si>
  <si>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</si>
  <si>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</si>
  <si>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</si>
  <si>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</si>
  <si>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</si>
  <si>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</si>
  <si>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</si>
  <si>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</si>
  <si>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</si>
  <si>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</si>
  <si>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</si>
  <si>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</si>
  <si>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</si>
  <si>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</si>
  <si>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</si>
  <si>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</si>
  <si>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</si>
  <si>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</si>
  <si>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</si>
  <si>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</si>
  <si>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</si>
  <si>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</si>
  <si>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</si>
  <si>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</si>
  <si>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</si>
  <si>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</si>
  <si>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</si>
  <si>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</si>
  <si>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</si>
  <si>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</si>
  <si>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</si>
  <si>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</si>
  <si>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</si>
  <si>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</si>
  <si>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</si>
  <si>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</si>
  <si>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</si>
  <si>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</si>
  <si>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</si>
  <si>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</si>
  <si>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</si>
  <si>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</si>
  <si>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</si>
  <si>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</si>
  <si>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</si>
  <si>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</si>
  <si>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</si>
  <si>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</si>
  <si>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</si>
  <si>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</si>
  <si>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</si>
  <si>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</si>
  <si>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</si>
  <si>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</si>
  <si>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</si>
  <si>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</si>
  <si>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</si>
  <si>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</si>
  <si>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</si>
  <si>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</si>
  <si>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</si>
  <si>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</si>
  <si>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</si>
  <si>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</si>
  <si>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</si>
  <si>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</si>
  <si>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</si>
  <si>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</si>
  <si>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</si>
  <si>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</si>
  <si>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</si>
  <si>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</si>
  <si>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</si>
  <si>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</si>
  <si>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</si>
  <si>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St. Dev.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</si>
  <si>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</si>
  <si>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</si>
  <si>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</si>
  <si>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</si>
  <si>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</si>
  <si>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</si>
  <si>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</si>
  <si>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</si>
  <si>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</si>
  <si>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</si>
  <si>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</si>
  <si>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</si>
  <si>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</si>
  <si>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</si>
  <si>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</si>
  <si>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</si>
  <si>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</si>
  <si>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</si>
  <si>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</si>
  <si>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</si>
  <si>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</si>
  <si>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</si>
  <si>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</si>
  <si>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</si>
  <si>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</si>
  <si>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</si>
  <si>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</si>
  <si>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</si>
  <si>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HDM Inconsistency</t>
  </si>
  <si>
    <t>Join and Flip</t>
  </si>
  <si>
    <t>scale reference</t>
  </si>
  <si>
    <t>Short Name for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</si>
</sst>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focus!$AF$66:$AP$66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focus!$AF$50:$AL$50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focus!$AF$18:$AJ$18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focus!$AF$2:$AI$2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focus!$AF$33:$AK$33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1321594</xdr:colOff>
      <xdr:row>4</xdr:row>
      <xdr:rowOff>21431</xdr:rowOff>
    </xdr:from>
    <xdr:to>
      <xdr:col>21</xdr:col>
      <xdr:colOff>476250</xdr:colOff>
      <xdr:row>18</xdr:row>
      <xdr:rowOff>97631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4919" y="783431"/>
              <a:ext cx="45553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62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47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15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0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30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aron Cavanaugh" refreshedDate="44936.689601851853" refreshedVersion="8" recordCount="110" xr:uid="{00000000-000A-0000-FFFF-FFFF00000000}">
  <cacheSource type="worksheet">
    <worksheetSource ref="U2:V112" sheet="raw numbers for 11 variables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92.5703125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Z1000"/>
  <sheetViews>
    <sheetView zoomScale="80" zoomScaleNormal="8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1502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IFERROR(((10-B4)/B4),9)</f>
        <v>9</v>
      </c>
      <c r="Q3" s="4">
        <f>IFERROR(((10-B5)/B5),9)</f>
        <v>2.3333333333333335</v>
      </c>
      <c r="R3" s="6">
        <f>IFERROR(((10-B6)/B6),9)</f>
        <v>0.42857142857142855</v>
      </c>
      <c r="S3" s="2"/>
      <c r="T3" s="5"/>
      <c r="U3" s="2"/>
      <c r="V3" s="2"/>
      <c r="W3" s="2"/>
      <c r="X3" s="2"/>
      <c r="Y3" s="2"/>
      <c r="Z3" s="1">
        <f t="shared" ref="Z3:Z6" si="0">SUM(O3:Y3)</f>
        <v>12.761904761904763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 t="shared" ref="O4:O6" si="1">IFERROR(B4/(10-B4),9)</f>
        <v>0.1111111111111111</v>
      </c>
      <c r="P4" s="1">
        <v>1</v>
      </c>
      <c r="Q4" s="3">
        <f>IFERROR(((10-C5)/C5),9)</f>
        <v>0.42857142857142855</v>
      </c>
      <c r="R4" s="4">
        <f>IFERROR(((10-C6)/C6),9)</f>
        <v>0.25</v>
      </c>
      <c r="S4" s="2"/>
      <c r="T4" s="5"/>
      <c r="U4" s="2"/>
      <c r="V4" s="2"/>
      <c r="W4" s="2"/>
      <c r="X4" s="2"/>
      <c r="Y4" s="2"/>
      <c r="Z4" s="1">
        <f t="shared" si="0"/>
        <v>1.7896825396825398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 t="shared" si="1"/>
        <v>0.42857142857142855</v>
      </c>
      <c r="P5" s="3">
        <f t="shared" ref="P5:P6" si="2">IFERROR(C5/(10-C5),9)</f>
        <v>2.3333333333333335</v>
      </c>
      <c r="Q5" s="1">
        <v>1</v>
      </c>
      <c r="R5" s="3">
        <f>IFERROR(((10-D6)/D6),9)</f>
        <v>0.66666666666666663</v>
      </c>
      <c r="S5" s="2"/>
      <c r="T5" s="5"/>
      <c r="U5" s="2"/>
      <c r="V5" s="2"/>
      <c r="W5" s="2"/>
      <c r="X5" s="2"/>
      <c r="Y5" s="2"/>
      <c r="Z5" s="1">
        <f t="shared" si="0"/>
        <v>4.4285714285714288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 t="shared" si="1"/>
        <v>2.3333333333333335</v>
      </c>
      <c r="P6" s="4">
        <f t="shared" si="2"/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6" spans="1:26" x14ac:dyDescent="0.25">
      <c r="A16" s="1">
        <v>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N16" s="1">
        <v>5</v>
      </c>
      <c r="O16" s="1" t="s">
        <v>0</v>
      </c>
      <c r="P16" s="1" t="s">
        <v>1</v>
      </c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1" t="s">
        <v>1502</v>
      </c>
    </row>
    <row r="17" spans="1:26" x14ac:dyDescent="0.25">
      <c r="A17" s="1" t="s">
        <v>0</v>
      </c>
      <c r="B17" s="1">
        <v>0</v>
      </c>
      <c r="C17" s="3"/>
      <c r="D17" s="4"/>
      <c r="E17" s="6"/>
      <c r="F17" s="8"/>
      <c r="G17" s="5"/>
      <c r="H17" s="2"/>
      <c r="I17" s="2"/>
      <c r="J17" s="2"/>
      <c r="K17" s="2"/>
      <c r="L17" s="2"/>
      <c r="M17" s="1"/>
      <c r="N17" s="1" t="s">
        <v>0</v>
      </c>
      <c r="O17" s="1">
        <v>1</v>
      </c>
      <c r="P17" s="3">
        <f>IFERROR(((10-B18)/B18),9)</f>
        <v>0.25</v>
      </c>
      <c r="Q17" s="4">
        <f>IFERROR(((10-B19)/B19),9)</f>
        <v>4</v>
      </c>
      <c r="R17" s="6">
        <f>IFERROR(((10-B20)/B20),9)</f>
        <v>2.3333333333333335</v>
      </c>
      <c r="S17" s="8">
        <f>IFERROR(((10-B21)/B21),9)</f>
        <v>0.66666666666666663</v>
      </c>
      <c r="T17" s="5"/>
      <c r="U17" s="2"/>
      <c r="V17" s="2"/>
      <c r="W17" s="2"/>
      <c r="X17" s="2"/>
      <c r="Y17" s="2"/>
      <c r="Z17" s="1">
        <f t="shared" ref="Z17:Z21" si="3">SUM(O17:Y17)</f>
        <v>8.25</v>
      </c>
    </row>
    <row r="18" spans="1:26" x14ac:dyDescent="0.25">
      <c r="A18" s="1" t="s">
        <v>1</v>
      </c>
      <c r="B18" s="3">
        <f>'Import Sheet (paste survey)'!B11-1</f>
        <v>8</v>
      </c>
      <c r="C18" s="1">
        <v>0</v>
      </c>
      <c r="D18" s="3"/>
      <c r="E18" s="4"/>
      <c r="F18" s="6"/>
      <c r="G18" s="5"/>
      <c r="H18" s="2"/>
      <c r="I18" s="2"/>
      <c r="J18" s="2"/>
      <c r="K18" s="2"/>
      <c r="L18" s="2"/>
      <c r="M18" s="1"/>
      <c r="N18" s="1" t="s">
        <v>1</v>
      </c>
      <c r="O18" s="3">
        <f t="shared" ref="O18:O21" si="4">IFERROR(B18/(10-B18),9)</f>
        <v>4</v>
      </c>
      <c r="P18" s="1">
        <v>1</v>
      </c>
      <c r="Q18" s="3">
        <f>IFERROR(((10-C19)/C19),9)</f>
        <v>4</v>
      </c>
      <c r="R18" s="4">
        <f>IFERROR(((10-C20)/C20),9)</f>
        <v>2.3333333333333335</v>
      </c>
      <c r="S18" s="6">
        <f>IFERROR(((10-C21)/C21),9)</f>
        <v>0.66666666666666663</v>
      </c>
      <c r="T18" s="5"/>
      <c r="U18" s="2"/>
      <c r="V18" s="2"/>
      <c r="W18" s="2"/>
      <c r="X18" s="2"/>
      <c r="Y18" s="2"/>
      <c r="Z18" s="1">
        <f t="shared" si="3"/>
        <v>12</v>
      </c>
    </row>
    <row r="19" spans="1:26" x14ac:dyDescent="0.25">
      <c r="A19" s="1" t="s">
        <v>2</v>
      </c>
      <c r="B19" s="4">
        <f>'Import Sheet (paste survey)'!F11-1</f>
        <v>2</v>
      </c>
      <c r="C19" s="3">
        <f>'Import Sheet (paste survey)'!C11-1</f>
        <v>2</v>
      </c>
      <c r="D19" s="1">
        <v>0</v>
      </c>
      <c r="E19" s="3"/>
      <c r="F19" s="4"/>
      <c r="G19" s="5"/>
      <c r="H19" s="2"/>
      <c r="I19" s="2"/>
      <c r="J19" s="2"/>
      <c r="K19" s="2"/>
      <c r="L19" s="2"/>
      <c r="M19" s="1"/>
      <c r="N19" s="1" t="s">
        <v>2</v>
      </c>
      <c r="O19" s="4">
        <f t="shared" si="4"/>
        <v>0.25</v>
      </c>
      <c r="P19" s="3">
        <f t="shared" ref="P19:P21" si="5">IFERROR(C19/(10-C19),9)</f>
        <v>0.25</v>
      </c>
      <c r="Q19" s="1">
        <v>1</v>
      </c>
      <c r="R19" s="3">
        <f>IFERROR(((10-D20)/D20),9)</f>
        <v>4</v>
      </c>
      <c r="S19" s="4">
        <f>IFERROR(((10-D21)/D21),9)</f>
        <v>0.25</v>
      </c>
      <c r="T19" s="5"/>
      <c r="U19" s="2"/>
      <c r="V19" s="2"/>
      <c r="W19" s="2"/>
      <c r="X19" s="2"/>
      <c r="Y19" s="2"/>
      <c r="Z19" s="1">
        <f t="shared" si="3"/>
        <v>5.75</v>
      </c>
    </row>
    <row r="20" spans="1:26" x14ac:dyDescent="0.25">
      <c r="A20" s="1" t="s">
        <v>3</v>
      </c>
      <c r="B20" s="6">
        <f>'Import Sheet (paste survey)'!I11-1</f>
        <v>3</v>
      </c>
      <c r="C20" s="4">
        <f>'Import Sheet (paste survey)'!G11-1</f>
        <v>3</v>
      </c>
      <c r="D20" s="3">
        <f>'Import Sheet (paste survey)'!D11-1</f>
        <v>2</v>
      </c>
      <c r="E20" s="1">
        <v>0</v>
      </c>
      <c r="F20" s="3"/>
      <c r="G20" s="5"/>
      <c r="H20" s="2"/>
      <c r="I20" s="2"/>
      <c r="J20" s="2"/>
      <c r="K20" s="2"/>
      <c r="L20" s="2"/>
      <c r="M20" s="1"/>
      <c r="N20" s="1" t="s">
        <v>3</v>
      </c>
      <c r="O20" s="6">
        <f t="shared" si="4"/>
        <v>0.42857142857142855</v>
      </c>
      <c r="P20" s="4">
        <f t="shared" si="5"/>
        <v>0.42857142857142855</v>
      </c>
      <c r="Q20" s="3">
        <f t="shared" ref="Q20:Q21" si="6">IFERROR(D20/(10-D20),9)</f>
        <v>0.25</v>
      </c>
      <c r="R20" s="1">
        <v>1</v>
      </c>
      <c r="S20" s="3">
        <f>IFERROR(((10-E21)/E21),9)</f>
        <v>0.42857142857142855</v>
      </c>
      <c r="T20" s="5"/>
      <c r="U20" s="2"/>
      <c r="V20" s="2"/>
      <c r="W20" s="2"/>
      <c r="X20" s="2"/>
      <c r="Y20" s="2"/>
      <c r="Z20" s="1">
        <f t="shared" si="3"/>
        <v>2.5357142857142856</v>
      </c>
    </row>
    <row r="21" spans="1:26" ht="15.75" customHeight="1" x14ac:dyDescent="0.25">
      <c r="A21" s="1" t="s">
        <v>4</v>
      </c>
      <c r="B21" s="8">
        <f>'Import Sheet (paste survey)'!K11-1</f>
        <v>6</v>
      </c>
      <c r="C21" s="6">
        <f>'Import Sheet (paste survey)'!J11-1</f>
        <v>6</v>
      </c>
      <c r="D21" s="4">
        <f>'Import Sheet (paste survey)'!H11-1</f>
        <v>8</v>
      </c>
      <c r="E21" s="3">
        <f>'Import Sheet (paste survey)'!E11-1</f>
        <v>7</v>
      </c>
      <c r="F21" s="1">
        <v>0</v>
      </c>
      <c r="G21" s="5"/>
      <c r="H21" s="2"/>
      <c r="I21" s="2"/>
      <c r="J21" s="2"/>
      <c r="K21" s="2"/>
      <c r="L21" s="2"/>
      <c r="M21" s="1"/>
      <c r="N21" s="1" t="s">
        <v>4</v>
      </c>
      <c r="O21" s="8">
        <f t="shared" si="4"/>
        <v>1.5</v>
      </c>
      <c r="P21" s="6">
        <f t="shared" si="5"/>
        <v>1.5</v>
      </c>
      <c r="Q21" s="4">
        <f t="shared" si="6"/>
        <v>4</v>
      </c>
      <c r="R21" s="3">
        <f>IFERROR(E21/(10-E21),9)</f>
        <v>2.3333333333333335</v>
      </c>
      <c r="S21" s="1">
        <v>1</v>
      </c>
      <c r="T21" s="5"/>
      <c r="U21" s="2"/>
      <c r="V21" s="2"/>
      <c r="W21" s="2"/>
      <c r="X21" s="2"/>
      <c r="Y21" s="2"/>
      <c r="Z21" s="1">
        <f t="shared" si="3"/>
        <v>10.333333333333334</v>
      </c>
    </row>
    <row r="22" spans="1:26" ht="15.75" customHeight="1" x14ac:dyDescent="0.25">
      <c r="A22" s="1" t="s">
        <v>5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5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1"/>
      <c r="N23" s="1" t="s">
        <v>6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7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7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8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8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9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9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10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N27" s="1" t="s">
        <v>10</v>
      </c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</row>
    <row r="28" spans="1:26" ht="15.75" customHeight="1" x14ac:dyDescent="0.25">
      <c r="G28" s="7"/>
      <c r="O28" s="1"/>
      <c r="P28" s="1"/>
      <c r="Q28" s="1"/>
      <c r="R28" s="1"/>
      <c r="S28" s="1"/>
      <c r="T28" s="1"/>
      <c r="U28" s="1"/>
    </row>
    <row r="29" spans="1:26" ht="15.75" customHeight="1" x14ac:dyDescent="0.25">
      <c r="A29" s="1">
        <v>6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2"/>
      <c r="I29" s="2" t="s">
        <v>7</v>
      </c>
      <c r="J29" s="2" t="s">
        <v>8</v>
      </c>
      <c r="K29" s="2" t="s">
        <v>9</v>
      </c>
      <c r="L29" s="2" t="s">
        <v>10</v>
      </c>
      <c r="N29" s="1">
        <v>6</v>
      </c>
      <c r="O29" s="1" t="s">
        <v>0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1" t="s">
        <v>1502</v>
      </c>
    </row>
    <row r="30" spans="1:26" ht="15.75" customHeight="1" x14ac:dyDescent="0.25">
      <c r="A30" s="1" t="s">
        <v>0</v>
      </c>
      <c r="B30" s="1">
        <v>0</v>
      </c>
      <c r="C30" s="3"/>
      <c r="D30" s="4"/>
      <c r="E30" s="6"/>
      <c r="F30" s="8"/>
      <c r="G30" s="9"/>
      <c r="H30" s="2"/>
      <c r="I30" s="2"/>
      <c r="J30" s="2"/>
      <c r="K30" s="2"/>
      <c r="L30" s="2"/>
      <c r="M30" s="1"/>
      <c r="N30" s="1" t="s">
        <v>0</v>
      </c>
      <c r="O30" s="1">
        <v>1</v>
      </c>
      <c r="P30" s="3">
        <f>IFERROR(((10-B31)/B31),9)</f>
        <v>1</v>
      </c>
      <c r="Q30" s="4">
        <f>IFERROR(((10-B32)/B32),9)</f>
        <v>2.3333333333333335</v>
      </c>
      <c r="R30" s="6">
        <f>IFERROR(((10-B33)/B33),9)</f>
        <v>4</v>
      </c>
      <c r="S30" s="8">
        <f>IFERROR(((10-B34)/B34),9)</f>
        <v>1</v>
      </c>
      <c r="T30" s="9">
        <f>IFERROR(((10-B35)/B35),9)</f>
        <v>0.66666666666666663</v>
      </c>
      <c r="U30" s="2"/>
      <c r="V30" s="2"/>
      <c r="W30" s="2"/>
      <c r="X30" s="2"/>
      <c r="Y30" s="2"/>
      <c r="Z30" s="1">
        <f t="shared" ref="Z30:Z35" si="7">SUM(O30:Y30)</f>
        <v>10</v>
      </c>
    </row>
    <row r="31" spans="1:26" ht="15.75" customHeight="1" x14ac:dyDescent="0.25">
      <c r="A31" s="1" t="s">
        <v>1</v>
      </c>
      <c r="B31" s="3">
        <f>'Import Sheet (paste survey)'!B14-1</f>
        <v>5</v>
      </c>
      <c r="C31" s="1">
        <v>0</v>
      </c>
      <c r="D31" s="3"/>
      <c r="E31" s="4"/>
      <c r="F31" s="6"/>
      <c r="G31" s="10"/>
      <c r="H31" s="2"/>
      <c r="I31" s="2"/>
      <c r="J31" s="2"/>
      <c r="K31" s="2"/>
      <c r="L31" s="2"/>
      <c r="M31" s="1"/>
      <c r="N31" s="1" t="s">
        <v>1</v>
      </c>
      <c r="O31" s="3">
        <f t="shared" ref="O31:O35" si="8">IFERROR(B31/(10-B31),9)</f>
        <v>1</v>
      </c>
      <c r="P31" s="1">
        <v>1</v>
      </c>
      <c r="Q31" s="3">
        <f>IFERROR(((10-C32)/C32),9)</f>
        <v>1.5</v>
      </c>
      <c r="R31" s="4">
        <f>IFERROR(((10-C33)/C33),9)</f>
        <v>2.3333333333333335</v>
      </c>
      <c r="S31" s="6">
        <f>IFERROR(((10-C34)/C34),9)</f>
        <v>1</v>
      </c>
      <c r="T31" s="10">
        <f>IFERROR(((10-C35)/C35),9)</f>
        <v>1.5</v>
      </c>
      <c r="U31" s="2"/>
      <c r="V31" s="2"/>
      <c r="W31" s="2"/>
      <c r="X31" s="2"/>
      <c r="Y31" s="2"/>
      <c r="Z31" s="1">
        <f t="shared" si="7"/>
        <v>8.3333333333333339</v>
      </c>
    </row>
    <row r="32" spans="1:26" ht="15.75" customHeight="1" x14ac:dyDescent="0.25">
      <c r="A32" s="1" t="s">
        <v>2</v>
      </c>
      <c r="B32" s="4">
        <f>'Import Sheet (paste survey)'!G14-1</f>
        <v>3</v>
      </c>
      <c r="C32" s="3">
        <f>'Import Sheet (paste survey)'!C14-1</f>
        <v>4</v>
      </c>
      <c r="D32" s="1">
        <v>0</v>
      </c>
      <c r="E32" s="3"/>
      <c r="F32" s="4"/>
      <c r="G32" s="11"/>
      <c r="H32" s="2"/>
      <c r="I32" s="2"/>
      <c r="J32" s="2"/>
      <c r="K32" s="2"/>
      <c r="L32" s="2"/>
      <c r="M32" s="1"/>
      <c r="N32" s="1" t="s">
        <v>2</v>
      </c>
      <c r="O32" s="4">
        <f t="shared" si="8"/>
        <v>0.42857142857142855</v>
      </c>
      <c r="P32" s="3">
        <f t="shared" ref="P32:P35" si="9">IFERROR(C32/(10-C32),9)</f>
        <v>0.66666666666666663</v>
      </c>
      <c r="Q32" s="1">
        <v>1</v>
      </c>
      <c r="R32" s="3">
        <f>IFERROR(((10-D33)/D33),9)</f>
        <v>4</v>
      </c>
      <c r="S32" s="4">
        <f>IFERROR(((10-D34)/D34),9)</f>
        <v>0.42857142857142855</v>
      </c>
      <c r="T32" s="11">
        <f>IFERROR(((10-D35)/D35),9)</f>
        <v>0.42857142857142855</v>
      </c>
      <c r="U32" s="2"/>
      <c r="V32" s="2"/>
      <c r="W32" s="2"/>
      <c r="X32" s="2"/>
      <c r="Y32" s="2"/>
      <c r="Z32" s="1">
        <f t="shared" si="7"/>
        <v>6.9523809523809526</v>
      </c>
    </row>
    <row r="33" spans="1:26" ht="15.75" customHeight="1" x14ac:dyDescent="0.25">
      <c r="A33" s="1" t="s">
        <v>3</v>
      </c>
      <c r="B33" s="6">
        <f>'Import Sheet (paste survey)'!K14-1</f>
        <v>2</v>
      </c>
      <c r="C33" s="4">
        <f>'Import Sheet (paste survey)'!H14-1</f>
        <v>3</v>
      </c>
      <c r="D33" s="3">
        <f>'Import Sheet (paste survey)'!D14-1</f>
        <v>2</v>
      </c>
      <c r="E33" s="1">
        <v>0</v>
      </c>
      <c r="F33" s="3"/>
      <c r="G33" s="12"/>
      <c r="H33" s="2"/>
      <c r="I33" s="2"/>
      <c r="J33" s="2"/>
      <c r="K33" s="2"/>
      <c r="L33" s="2"/>
      <c r="M33" s="1"/>
      <c r="N33" s="1" t="s">
        <v>3</v>
      </c>
      <c r="O33" s="6">
        <f t="shared" si="8"/>
        <v>0.25</v>
      </c>
      <c r="P33" s="4">
        <f t="shared" si="9"/>
        <v>0.42857142857142855</v>
      </c>
      <c r="Q33" s="3">
        <f t="shared" ref="Q33:Q35" si="10">IFERROR(D33/(10-D33),9)</f>
        <v>0.25</v>
      </c>
      <c r="R33" s="1">
        <v>1</v>
      </c>
      <c r="S33" s="3">
        <f>IFERROR(((10-E34)/E34),9)</f>
        <v>0.42857142857142855</v>
      </c>
      <c r="T33" s="12">
        <f>IFERROR(((10-E35)/E35),9)</f>
        <v>0.66666666666666663</v>
      </c>
      <c r="U33" s="2"/>
      <c r="V33" s="2"/>
      <c r="W33" s="2"/>
      <c r="X33" s="2"/>
      <c r="Y33" s="2"/>
      <c r="Z33" s="1">
        <f t="shared" si="7"/>
        <v>3.0238095238095237</v>
      </c>
    </row>
    <row r="34" spans="1:26" ht="15.75" customHeight="1" x14ac:dyDescent="0.25">
      <c r="A34" s="1" t="s">
        <v>4</v>
      </c>
      <c r="B34" s="8">
        <f>'Import Sheet (paste survey)'!N14-1</f>
        <v>5</v>
      </c>
      <c r="C34" s="6">
        <f>'Import Sheet (paste survey)'!L14-1</f>
        <v>5</v>
      </c>
      <c r="D34" s="4">
        <f>'Import Sheet (paste survey)'!I14-1</f>
        <v>7</v>
      </c>
      <c r="E34" s="3">
        <f>'Import Sheet (paste survey)'!E14-1</f>
        <v>7</v>
      </c>
      <c r="F34" s="1">
        <v>0</v>
      </c>
      <c r="G34" s="13"/>
      <c r="H34" s="2"/>
      <c r="I34" s="2"/>
      <c r="J34" s="2"/>
      <c r="K34" s="2"/>
      <c r="L34" s="2"/>
      <c r="M34" s="1"/>
      <c r="N34" s="1" t="s">
        <v>4</v>
      </c>
      <c r="O34" s="8">
        <f t="shared" si="8"/>
        <v>1</v>
      </c>
      <c r="P34" s="6">
        <f t="shared" si="9"/>
        <v>1</v>
      </c>
      <c r="Q34" s="4">
        <f t="shared" si="10"/>
        <v>2.3333333333333335</v>
      </c>
      <c r="R34" s="3">
        <f t="shared" ref="R34:R35" si="11">IFERROR(E34/(10-E34),9)</f>
        <v>2.3333333333333335</v>
      </c>
      <c r="S34" s="1">
        <v>1</v>
      </c>
      <c r="T34" s="13">
        <f>IFERROR(((10-F35)/F35),9)</f>
        <v>2.3333333333333335</v>
      </c>
      <c r="U34" s="2"/>
      <c r="V34" s="2"/>
      <c r="W34" s="2"/>
      <c r="X34" s="2"/>
      <c r="Y34" s="2"/>
      <c r="Z34" s="1">
        <f t="shared" si="7"/>
        <v>10.000000000000002</v>
      </c>
    </row>
    <row r="35" spans="1:26" ht="15.75" customHeight="1" x14ac:dyDescent="0.25">
      <c r="A35" s="1" t="s">
        <v>5</v>
      </c>
      <c r="B35" s="14">
        <f>'Import Sheet (paste survey)'!P14-1</f>
        <v>6</v>
      </c>
      <c r="C35" s="8">
        <f>'Import Sheet (paste survey)'!O14-1</f>
        <v>4</v>
      </c>
      <c r="D35" s="6">
        <f>'Import Sheet (paste survey)'!M14-1</f>
        <v>7</v>
      </c>
      <c r="E35" s="4">
        <f>'Import Sheet (paste survey)'!J14-1</f>
        <v>6</v>
      </c>
      <c r="F35" s="3">
        <f>'Import Sheet (paste survey)'!F14-1</f>
        <v>3</v>
      </c>
      <c r="G35" s="7">
        <v>0</v>
      </c>
      <c r="H35" s="2"/>
      <c r="I35" s="2"/>
      <c r="J35" s="2"/>
      <c r="K35" s="2"/>
      <c r="L35" s="2"/>
      <c r="M35" s="1"/>
      <c r="N35" s="1" t="s">
        <v>5</v>
      </c>
      <c r="O35" s="14">
        <f t="shared" si="8"/>
        <v>1.5</v>
      </c>
      <c r="P35" s="8">
        <f t="shared" si="9"/>
        <v>0.66666666666666663</v>
      </c>
      <c r="Q35" s="6">
        <f t="shared" si="10"/>
        <v>2.3333333333333335</v>
      </c>
      <c r="R35" s="4">
        <f t="shared" si="11"/>
        <v>1.5</v>
      </c>
      <c r="S35" s="3">
        <f>IFERROR(F35/(10-F35),9)</f>
        <v>0.42857142857142855</v>
      </c>
      <c r="T35" s="7">
        <v>1</v>
      </c>
      <c r="U35" s="2"/>
      <c r="V35" s="2"/>
      <c r="W35" s="2"/>
      <c r="X35" s="2"/>
      <c r="Y35" s="2"/>
      <c r="Z35" s="1">
        <f t="shared" si="7"/>
        <v>7.4285714285714288</v>
      </c>
    </row>
    <row r="36" spans="1:26" ht="15.75" customHeight="1" x14ac:dyDescent="0.25">
      <c r="A36" s="1" t="s">
        <v>6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6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7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1"/>
      <c r="N37" s="1" t="s">
        <v>7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8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8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9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N40" s="1" t="s">
        <v>10</v>
      </c>
      <c r="O40" s="2"/>
      <c r="P40" s="2"/>
      <c r="Q40" s="2"/>
      <c r="R40" s="2"/>
      <c r="S40" s="2"/>
      <c r="T40" s="5"/>
      <c r="U40" s="2"/>
      <c r="V40" s="2"/>
      <c r="W40" s="2"/>
      <c r="X40" s="2"/>
      <c r="Y40" s="2"/>
      <c r="Z40" s="2"/>
    </row>
    <row r="41" spans="1:26" ht="15.75" customHeight="1" x14ac:dyDescent="0.25"/>
    <row r="42" spans="1:26" ht="15.75" customHeight="1" x14ac:dyDescent="0.25">
      <c r="A42" s="1">
        <v>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N42" s="1">
        <v>7</v>
      </c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5</v>
      </c>
      <c r="U42" s="1" t="s">
        <v>6</v>
      </c>
      <c r="V42" s="1" t="s">
        <v>7</v>
      </c>
      <c r="W42" s="1" t="s">
        <v>8</v>
      </c>
      <c r="X42" s="1" t="s">
        <v>9</v>
      </c>
      <c r="Y42" s="1" t="s">
        <v>10</v>
      </c>
      <c r="Z42" s="1" t="s">
        <v>1502</v>
      </c>
    </row>
    <row r="43" spans="1:26" ht="15.75" customHeight="1" x14ac:dyDescent="0.25">
      <c r="A43" s="1" t="s">
        <v>0</v>
      </c>
      <c r="B43" s="1">
        <v>0</v>
      </c>
      <c r="C43" s="3"/>
      <c r="D43" s="4"/>
      <c r="E43" s="6"/>
      <c r="F43" s="8"/>
      <c r="G43" s="9"/>
      <c r="H43" s="1">
        <f>'Import Sheet (paste survey)'!V17-1</f>
        <v>0</v>
      </c>
      <c r="I43" s="2"/>
      <c r="J43" s="2"/>
      <c r="K43" s="2"/>
      <c r="L43" s="2"/>
      <c r="N43" s="1" t="s">
        <v>0</v>
      </c>
      <c r="O43" s="1">
        <v>1</v>
      </c>
      <c r="P43" s="3">
        <f>IFERROR(((10-B44)/B44),9)</f>
        <v>2.3333333333333335</v>
      </c>
      <c r="Q43" s="4">
        <f>IFERROR(((10-B45)/B45),9)</f>
        <v>0.42857142857142855</v>
      </c>
      <c r="R43" s="6">
        <f>IFERROR(((10-B46)/B46),9)</f>
        <v>0.66666666666666663</v>
      </c>
      <c r="S43" s="8">
        <f>IFERROR(((10-B47)/B47),9)</f>
        <v>0.25</v>
      </c>
      <c r="T43" s="9">
        <f>IFERROR(((10-B48)/B48),9)</f>
        <v>2.3333333333333335</v>
      </c>
      <c r="U43" s="1">
        <f>IFERROR(H43/(10-H43),9)</f>
        <v>0</v>
      </c>
      <c r="V43" s="2"/>
      <c r="W43" s="2"/>
      <c r="X43" s="2"/>
      <c r="Y43" s="2"/>
      <c r="Z43" s="1">
        <f t="shared" ref="Z43:Z49" si="12">SUM(O43:Y43)</f>
        <v>7.0119047619047628</v>
      </c>
    </row>
    <row r="44" spans="1:26" ht="15.75" customHeight="1" x14ac:dyDescent="0.25">
      <c r="A44" s="1" t="s">
        <v>1</v>
      </c>
      <c r="B44" s="3">
        <f>'Import Sheet (paste survey)'!B17-1</f>
        <v>3</v>
      </c>
      <c r="C44" s="1">
        <v>0</v>
      </c>
      <c r="D44" s="3"/>
      <c r="E44" s="4"/>
      <c r="F44" s="6"/>
      <c r="G44" s="10"/>
      <c r="H44" s="14"/>
      <c r="I44" s="2"/>
      <c r="J44" s="2"/>
      <c r="K44" s="2"/>
      <c r="L44" s="2"/>
      <c r="N44" s="1" t="s">
        <v>1</v>
      </c>
      <c r="O44" s="3">
        <f t="shared" ref="O44:O48" si="13">IFERROR(B44/(10-B44),9)</f>
        <v>0.42857142857142855</v>
      </c>
      <c r="P44" s="1">
        <v>1</v>
      </c>
      <c r="Q44" s="3">
        <f>IFERROR(((10-C45)/C45),9)</f>
        <v>0.66666666666666663</v>
      </c>
      <c r="R44" s="4">
        <f>IFERROR(((10-C46)/C46),9)</f>
        <v>0.42857142857142855</v>
      </c>
      <c r="S44" s="6">
        <f>IFERROR(((10-C47)/C47),9)</f>
        <v>0.42857142857142855</v>
      </c>
      <c r="T44" s="10">
        <f>IFERROR(((10-C48)/C48),9)</f>
        <v>0.42857142857142855</v>
      </c>
      <c r="U44" s="14">
        <f>IFERROR(((10-C49)/C49),9)</f>
        <v>0.1111111111111111</v>
      </c>
      <c r="V44" s="2"/>
      <c r="W44" s="2"/>
      <c r="X44" s="2"/>
      <c r="Y44" s="2"/>
      <c r="Z44" s="1">
        <f t="shared" si="12"/>
        <v>3.4920634920634916</v>
      </c>
    </row>
    <row r="45" spans="1:26" ht="15.75" customHeight="1" x14ac:dyDescent="0.25">
      <c r="A45" s="1" t="s">
        <v>2</v>
      </c>
      <c r="B45" s="4">
        <f>'Import Sheet (paste survey)'!H17-1</f>
        <v>7</v>
      </c>
      <c r="C45" s="3">
        <f>'Import Sheet (paste survey)'!C17-1</f>
        <v>6</v>
      </c>
      <c r="D45" s="1">
        <v>0</v>
      </c>
      <c r="E45" s="3"/>
      <c r="F45" s="4"/>
      <c r="G45" s="11"/>
      <c r="H45" s="8"/>
      <c r="I45" s="2"/>
      <c r="J45" s="2"/>
      <c r="K45" s="2"/>
      <c r="L45" s="2"/>
      <c r="N45" s="1" t="s">
        <v>2</v>
      </c>
      <c r="O45" s="4">
        <f t="shared" si="13"/>
        <v>2.3333333333333335</v>
      </c>
      <c r="P45" s="3">
        <f t="shared" ref="P45:P49" si="14">IFERROR(C45/(10-C45),9)</f>
        <v>1.5</v>
      </c>
      <c r="Q45" s="1">
        <v>1</v>
      </c>
      <c r="R45" s="3">
        <f>IFERROR(((10-D46)/D46),9)</f>
        <v>0.66666666666666663</v>
      </c>
      <c r="S45" s="4">
        <f>IFERROR(((10-D47)/D47),9)</f>
        <v>0.25</v>
      </c>
      <c r="T45" s="11">
        <f>IFERROR(((10-D48)/D48),9)</f>
        <v>2.3333333333333335</v>
      </c>
      <c r="U45" s="8">
        <f>IFERROR(((10-D49)/D49),9)</f>
        <v>0.25</v>
      </c>
      <c r="V45" s="2"/>
      <c r="W45" s="2"/>
      <c r="X45" s="2"/>
      <c r="Y45" s="2"/>
      <c r="Z45" s="1">
        <f t="shared" si="12"/>
        <v>8.3333333333333339</v>
      </c>
    </row>
    <row r="46" spans="1:26" ht="15.75" customHeight="1" x14ac:dyDescent="0.25">
      <c r="A46" s="1" t="s">
        <v>3</v>
      </c>
      <c r="B46" s="6">
        <f>'Import Sheet (paste survey)'!M17-1</f>
        <v>6</v>
      </c>
      <c r="C46" s="4">
        <f>'Import Sheet (paste survey)'!I17-1</f>
        <v>7</v>
      </c>
      <c r="D46" s="3">
        <f>'Import Sheet (paste survey)'!D17-1</f>
        <v>6</v>
      </c>
      <c r="E46" s="1">
        <v>0</v>
      </c>
      <c r="F46" s="3"/>
      <c r="G46" s="12"/>
      <c r="H46" s="6"/>
      <c r="I46" s="2"/>
      <c r="J46" s="2"/>
      <c r="K46" s="2"/>
      <c r="L46" s="2"/>
      <c r="N46" s="1" t="s">
        <v>3</v>
      </c>
      <c r="O46" s="6">
        <f t="shared" si="13"/>
        <v>1.5</v>
      </c>
      <c r="P46" s="4">
        <f t="shared" si="14"/>
        <v>2.3333333333333335</v>
      </c>
      <c r="Q46" s="3">
        <f t="shared" ref="Q46:Q49" si="15">IFERROR(D46/(10-D46),9)</f>
        <v>1.5</v>
      </c>
      <c r="R46" s="1">
        <v>1</v>
      </c>
      <c r="S46" s="3">
        <f>IFERROR(((10-E47)/E47),9)</f>
        <v>0.42857142857142855</v>
      </c>
      <c r="T46" s="12">
        <f>IFERROR(((10-E48)/E48),9)</f>
        <v>2.3333333333333335</v>
      </c>
      <c r="U46" s="6">
        <f>IFERROR(((10-E49)/E49),9)</f>
        <v>0.25</v>
      </c>
      <c r="V46" s="2"/>
      <c r="W46" s="2"/>
      <c r="X46" s="2"/>
      <c r="Y46" s="2"/>
      <c r="Z46" s="1">
        <f t="shared" si="12"/>
        <v>9.3452380952380967</v>
      </c>
    </row>
    <row r="47" spans="1:26" ht="15.75" customHeight="1" x14ac:dyDescent="0.25">
      <c r="A47" s="1" t="s">
        <v>4</v>
      </c>
      <c r="B47" s="8">
        <f>'Import Sheet (paste survey)'!Q17-1</f>
        <v>8</v>
      </c>
      <c r="C47" s="6">
        <f>'Import Sheet (paste survey)'!N17-1</f>
        <v>7</v>
      </c>
      <c r="D47" s="4">
        <f>'Import Sheet (paste survey)'!J17-1</f>
        <v>8</v>
      </c>
      <c r="E47" s="3">
        <f>'Import Sheet (paste survey)'!E17-1</f>
        <v>7</v>
      </c>
      <c r="F47" s="1">
        <v>0</v>
      </c>
      <c r="G47" s="13"/>
      <c r="H47" s="4"/>
      <c r="I47" s="2"/>
      <c r="J47" s="2"/>
      <c r="K47" s="2"/>
      <c r="L47" s="2"/>
      <c r="N47" s="1" t="s">
        <v>4</v>
      </c>
      <c r="O47" s="8">
        <f t="shared" si="13"/>
        <v>4</v>
      </c>
      <c r="P47" s="6">
        <f t="shared" si="14"/>
        <v>2.3333333333333335</v>
      </c>
      <c r="Q47" s="4">
        <f t="shared" si="15"/>
        <v>4</v>
      </c>
      <c r="R47" s="3">
        <f t="shared" ref="R47:R49" si="16">IFERROR(E47/(10-E47),9)</f>
        <v>2.3333333333333335</v>
      </c>
      <c r="S47" s="1">
        <v>1</v>
      </c>
      <c r="T47" s="13">
        <f>IFERROR(((10-F48)/F48),9)</f>
        <v>4</v>
      </c>
      <c r="U47" s="4">
        <f>IFERROR(((10-F49)/F49),9)</f>
        <v>0.25</v>
      </c>
      <c r="V47" s="2"/>
      <c r="W47" s="2"/>
      <c r="X47" s="2"/>
      <c r="Y47" s="2"/>
      <c r="Z47" s="1">
        <f t="shared" si="12"/>
        <v>17.916666666666668</v>
      </c>
    </row>
    <row r="48" spans="1:26" ht="15.75" customHeight="1" x14ac:dyDescent="0.25">
      <c r="A48" s="1" t="s">
        <v>5</v>
      </c>
      <c r="B48" s="14">
        <f>'Import Sheet (paste survey)'!T17-1</f>
        <v>3</v>
      </c>
      <c r="C48" s="8">
        <f>'Import Sheet (paste survey)'!R17-1</f>
        <v>7</v>
      </c>
      <c r="D48" s="6">
        <f>'Import Sheet (paste survey)'!O17-1</f>
        <v>3</v>
      </c>
      <c r="E48" s="4">
        <f>'Import Sheet (paste survey)'!K17-1</f>
        <v>3</v>
      </c>
      <c r="F48" s="3">
        <f>'Import Sheet (paste survey)'!F17-1</f>
        <v>2</v>
      </c>
      <c r="G48" s="7">
        <v>0</v>
      </c>
      <c r="H48" s="3"/>
      <c r="I48" s="2"/>
      <c r="J48" s="2"/>
      <c r="K48" s="2"/>
      <c r="L48" s="2"/>
      <c r="N48" s="1" t="s">
        <v>5</v>
      </c>
      <c r="O48" s="14">
        <f t="shared" si="13"/>
        <v>0.42857142857142855</v>
      </c>
      <c r="P48" s="8">
        <f t="shared" si="14"/>
        <v>2.3333333333333335</v>
      </c>
      <c r="Q48" s="6">
        <f t="shared" si="15"/>
        <v>0.42857142857142855</v>
      </c>
      <c r="R48" s="4">
        <f t="shared" si="16"/>
        <v>0.42857142857142855</v>
      </c>
      <c r="S48" s="3">
        <f t="shared" ref="S48:S49" si="17">IFERROR(F48/(10-F48),9)</f>
        <v>0.25</v>
      </c>
      <c r="T48" s="7">
        <v>1</v>
      </c>
      <c r="U48" s="3">
        <f>IFERROR(((10-G49)/G49),9)</f>
        <v>0.1111111111111111</v>
      </c>
      <c r="V48" s="2"/>
      <c r="W48" s="2"/>
      <c r="X48" s="2"/>
      <c r="Y48" s="2"/>
      <c r="Z48" s="1">
        <f t="shared" si="12"/>
        <v>4.9801587301587293</v>
      </c>
    </row>
    <row r="49" spans="1:26" ht="15.75" customHeight="1" x14ac:dyDescent="0.25">
      <c r="A49" s="1" t="s">
        <v>6</v>
      </c>
      <c r="C49" s="14">
        <f>'Import Sheet (paste survey)'!U17-1</f>
        <v>9</v>
      </c>
      <c r="D49" s="8">
        <f>'Import Sheet (paste survey)'!S17-1</f>
        <v>8</v>
      </c>
      <c r="E49" s="6">
        <f>'Import Sheet (paste survey)'!P17-1</f>
        <v>8</v>
      </c>
      <c r="F49" s="4">
        <f>'Import Sheet (paste survey)'!L17-1</f>
        <v>8</v>
      </c>
      <c r="G49" s="13">
        <f>'Import Sheet (paste survey)'!G17-1</f>
        <v>9</v>
      </c>
      <c r="H49" s="1">
        <v>0</v>
      </c>
      <c r="I49" s="2"/>
      <c r="J49" s="2"/>
      <c r="K49" s="2"/>
      <c r="L49" s="2"/>
      <c r="N49" s="1" t="s">
        <v>6</v>
      </c>
      <c r="O49" s="1">
        <f>IFERROR(((10-H43)/H43),9)</f>
        <v>9</v>
      </c>
      <c r="P49" s="14">
        <f t="shared" si="14"/>
        <v>9</v>
      </c>
      <c r="Q49" s="8">
        <f t="shared" si="15"/>
        <v>4</v>
      </c>
      <c r="R49" s="6">
        <f t="shared" si="16"/>
        <v>4</v>
      </c>
      <c r="S49" s="4">
        <f t="shared" si="17"/>
        <v>4</v>
      </c>
      <c r="T49" s="13">
        <f>IFERROR(G49/(10-G49),9)</f>
        <v>9</v>
      </c>
      <c r="U49" s="1">
        <v>1</v>
      </c>
      <c r="V49" s="2"/>
      <c r="W49" s="2"/>
      <c r="X49" s="2"/>
      <c r="Y49" s="2"/>
      <c r="Z49" s="1">
        <f t="shared" si="12"/>
        <v>40</v>
      </c>
    </row>
    <row r="50" spans="1:26" ht="15.75" customHeight="1" x14ac:dyDescent="0.25">
      <c r="A50" s="1" t="s">
        <v>7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7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8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8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9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9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10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N53" s="1" t="s">
        <v>10</v>
      </c>
      <c r="O53" s="2"/>
      <c r="P53" s="2"/>
      <c r="Q53" s="2"/>
      <c r="R53" s="2"/>
      <c r="S53" s="2"/>
      <c r="T53" s="5"/>
      <c r="U53" s="2"/>
      <c r="V53" s="2"/>
      <c r="W53" s="2"/>
      <c r="X53" s="2"/>
      <c r="Y53" s="2"/>
      <c r="Z53" s="2"/>
    </row>
    <row r="54" spans="1:26" ht="15.75" customHeight="1" x14ac:dyDescent="0.25"/>
    <row r="55" spans="1:26" ht="15.75" customHeight="1" x14ac:dyDescent="0.25">
      <c r="A55" s="1">
        <v>11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N55" s="1">
        <v>11</v>
      </c>
      <c r="O55" s="1" t="s">
        <v>0</v>
      </c>
      <c r="P55" s="1" t="s">
        <v>1</v>
      </c>
      <c r="Q55" s="1" t="s">
        <v>2</v>
      </c>
      <c r="R55" s="1" t="s">
        <v>3</v>
      </c>
      <c r="S55" s="1" t="s">
        <v>4</v>
      </c>
      <c r="T55" s="1" t="s">
        <v>5</v>
      </c>
      <c r="U55" s="1" t="s">
        <v>6</v>
      </c>
      <c r="V55" s="1" t="s">
        <v>7</v>
      </c>
      <c r="W55" s="1" t="s">
        <v>8</v>
      </c>
      <c r="X55" s="1" t="s">
        <v>9</v>
      </c>
      <c r="Y55" s="1" t="s">
        <v>10</v>
      </c>
      <c r="Z55" s="1" t="s">
        <v>1502</v>
      </c>
    </row>
    <row r="56" spans="1:26" ht="15.75" customHeight="1" x14ac:dyDescent="0.25">
      <c r="A56" s="1" t="s">
        <v>0</v>
      </c>
      <c r="B56" s="1">
        <v>0</v>
      </c>
      <c r="C56" s="3"/>
      <c r="D56" s="4"/>
      <c r="E56" s="6"/>
      <c r="F56" s="8"/>
      <c r="G56" s="9"/>
      <c r="H56" s="1">
        <f>'Import Sheet (paste survey)'!AZ29-1</f>
        <v>3</v>
      </c>
      <c r="I56" s="8">
        <f>'Import Sheet (paste survey)'!AP29-1</f>
        <v>7</v>
      </c>
      <c r="J56" s="6">
        <f>'Import Sheet (paste survey)'!AF29-1</f>
        <v>6</v>
      </c>
      <c r="K56" s="4">
        <f>'Import Sheet (paste survey)'!V29-1</f>
        <v>2</v>
      </c>
      <c r="L56" s="3">
        <f>'Import Sheet (paste survey)'!L29-1</f>
        <v>3</v>
      </c>
      <c r="N56" s="1" t="s">
        <v>0</v>
      </c>
      <c r="O56" s="1">
        <v>1</v>
      </c>
      <c r="P56" s="3">
        <f>IFERROR(((10-B57)/B57),9)</f>
        <v>1.5</v>
      </c>
      <c r="Q56" s="4">
        <f>IFERROR(((10-B58)/B58),9)</f>
        <v>0.42857142857142855</v>
      </c>
      <c r="R56" s="6">
        <f>IFERROR(((10-B59)/B59),9)</f>
        <v>2.3333333333333335</v>
      </c>
      <c r="S56" s="8">
        <f>IFERROR(((10-B60)/B60),9)</f>
        <v>4</v>
      </c>
      <c r="T56" s="9">
        <f>IFERROR(((10-B61)/B61),9)</f>
        <v>9</v>
      </c>
      <c r="U56" s="1">
        <f t="shared" ref="U56:Y56" si="18">IFERROR(H56/(10-H56),9)</f>
        <v>0.42857142857142855</v>
      </c>
      <c r="V56" s="8">
        <f t="shared" si="18"/>
        <v>2.3333333333333335</v>
      </c>
      <c r="W56" s="6">
        <f t="shared" si="18"/>
        <v>1.5</v>
      </c>
      <c r="X56" s="4">
        <f t="shared" si="18"/>
        <v>0.25</v>
      </c>
      <c r="Y56" s="3">
        <f t="shared" si="18"/>
        <v>0.42857142857142855</v>
      </c>
      <c r="Z56" s="1">
        <f t="shared" ref="Z56:Z66" si="19">SUM(O56:Y56)</f>
        <v>23.202380952380949</v>
      </c>
    </row>
    <row r="57" spans="1:26" ht="15.75" customHeight="1" x14ac:dyDescent="0.25">
      <c r="A57" s="1" t="s">
        <v>1</v>
      </c>
      <c r="B57" s="3">
        <f>'Import Sheet (paste survey)'!B29-1</f>
        <v>4</v>
      </c>
      <c r="C57" s="1">
        <v>0</v>
      </c>
      <c r="D57" s="3"/>
      <c r="E57" s="4"/>
      <c r="F57" s="6"/>
      <c r="G57" s="10"/>
      <c r="H57" s="14"/>
      <c r="I57" s="1">
        <f>'Import Sheet (paste survey)'!BA29-1</f>
        <v>3</v>
      </c>
      <c r="J57" s="8">
        <f>'Import Sheet (paste survey)'!AQ29-1</f>
        <v>2</v>
      </c>
      <c r="K57" s="6">
        <f>'Import Sheet (paste survey)'!AG29-1</f>
        <v>1</v>
      </c>
      <c r="L57" s="4">
        <f>'Import Sheet (paste survey)'!W29-1</f>
        <v>3</v>
      </c>
      <c r="N57" s="1" t="s">
        <v>1</v>
      </c>
      <c r="O57" s="3">
        <f t="shared" ref="O57:O61" si="20">IFERROR(B57/(10-B57),9)</f>
        <v>0.66666666666666663</v>
      </c>
      <c r="P57" s="1">
        <v>1</v>
      </c>
      <c r="Q57" s="3">
        <f>IFERROR(((10-C58)/C58),9)</f>
        <v>0.66666666666666663</v>
      </c>
      <c r="R57" s="4">
        <f>IFERROR(((10-C59)/C59),9)</f>
        <v>1</v>
      </c>
      <c r="S57" s="6">
        <f>IFERROR(((10-C60)/C60),9)</f>
        <v>2.3333333333333335</v>
      </c>
      <c r="T57" s="10">
        <f>IFERROR(((10-C61)/C61),9)</f>
        <v>0.66666666666666663</v>
      </c>
      <c r="U57" s="14">
        <f>IFERROR(((10-C62)/C62),9)</f>
        <v>0.42857142857142855</v>
      </c>
      <c r="V57" s="1">
        <f t="shared" ref="V57:Y57" si="21">IFERROR(I57/(10-I57),9)</f>
        <v>0.42857142857142855</v>
      </c>
      <c r="W57" s="8">
        <f t="shared" si="21"/>
        <v>0.25</v>
      </c>
      <c r="X57" s="6">
        <f t="shared" si="21"/>
        <v>0.1111111111111111</v>
      </c>
      <c r="Y57" s="4">
        <f t="shared" si="21"/>
        <v>0.42857142857142855</v>
      </c>
      <c r="Z57" s="1">
        <f t="shared" si="19"/>
        <v>7.9801587301587302</v>
      </c>
    </row>
    <row r="58" spans="1:26" ht="15.75" customHeight="1" x14ac:dyDescent="0.25">
      <c r="A58" s="1" t="s">
        <v>2</v>
      </c>
      <c r="B58" s="4">
        <f>'Import Sheet (paste survey)'!M29-1</f>
        <v>7</v>
      </c>
      <c r="C58" s="3">
        <f>'Import Sheet (paste survey)'!C29-1</f>
        <v>6</v>
      </c>
      <c r="D58" s="1">
        <v>0</v>
      </c>
      <c r="E58" s="3"/>
      <c r="F58" s="4"/>
      <c r="G58" s="11"/>
      <c r="H58" s="8"/>
      <c r="I58" s="14"/>
      <c r="J58" s="1">
        <f>'Import Sheet (paste survey)'!BB29-1</f>
        <v>7</v>
      </c>
      <c r="K58" s="8">
        <f>'Import Sheet (paste survey)'!AR29-1</f>
        <v>1</v>
      </c>
      <c r="L58" s="6">
        <f>'Import Sheet (paste survey)'!AH29-1</f>
        <v>6</v>
      </c>
      <c r="N58" s="1" t="s">
        <v>2</v>
      </c>
      <c r="O58" s="4">
        <f t="shared" si="20"/>
        <v>2.3333333333333335</v>
      </c>
      <c r="P58" s="3">
        <f t="shared" ref="P58:P62" si="22">IFERROR(C58/(10-C58),9)</f>
        <v>1.5</v>
      </c>
      <c r="Q58" s="1">
        <v>1</v>
      </c>
      <c r="R58" s="3">
        <f>IFERROR(((10-D59)/D59),9)</f>
        <v>4</v>
      </c>
      <c r="S58" s="4">
        <f>IFERROR(((10-D60)/D60),9)</f>
        <v>9</v>
      </c>
      <c r="T58" s="11">
        <f>IFERROR(((10-D61)/D61),9)</f>
        <v>4</v>
      </c>
      <c r="U58" s="8">
        <f>IFERROR(((10-D62)/D62),9)</f>
        <v>2.3333333333333335</v>
      </c>
      <c r="V58" s="14">
        <f>IFERROR(((10-D63)/D63),9)</f>
        <v>2.3333333333333335</v>
      </c>
      <c r="W58" s="1">
        <f t="shared" ref="W58:Y58" si="23">IFERROR(J58/(10-J58),9)</f>
        <v>2.3333333333333335</v>
      </c>
      <c r="X58" s="8">
        <f t="shared" si="23"/>
        <v>0.1111111111111111</v>
      </c>
      <c r="Y58" s="6">
        <f t="shared" si="23"/>
        <v>1.5</v>
      </c>
      <c r="Z58" s="1">
        <f t="shared" si="19"/>
        <v>30.444444444444443</v>
      </c>
    </row>
    <row r="59" spans="1:26" ht="15.75" customHeight="1" x14ac:dyDescent="0.25">
      <c r="A59" s="1" t="s">
        <v>3</v>
      </c>
      <c r="B59" s="6">
        <f>'Import Sheet (paste survey)'!X29-1</f>
        <v>3</v>
      </c>
      <c r="C59" s="4">
        <f>'Import Sheet (paste survey)'!N29-1</f>
        <v>5</v>
      </c>
      <c r="D59" s="3">
        <f>'Import Sheet (paste survey)'!D29-1</f>
        <v>2</v>
      </c>
      <c r="E59" s="1">
        <v>0</v>
      </c>
      <c r="F59" s="3"/>
      <c r="G59" s="12"/>
      <c r="H59" s="6"/>
      <c r="I59" s="8"/>
      <c r="J59" s="14"/>
      <c r="K59" s="1">
        <f>'Import Sheet (paste survey)'!BC29-1</f>
        <v>1</v>
      </c>
      <c r="L59" s="8">
        <f>'Import Sheet (paste survey)'!AS29-1</f>
        <v>3</v>
      </c>
      <c r="N59" s="1" t="s">
        <v>3</v>
      </c>
      <c r="O59" s="6">
        <f t="shared" si="20"/>
        <v>0.42857142857142855</v>
      </c>
      <c r="P59" s="4">
        <f t="shared" si="22"/>
        <v>1</v>
      </c>
      <c r="Q59" s="3">
        <f t="shared" ref="Q59:Q63" si="24">IFERROR(D59/(10-D59),9)</f>
        <v>0.25</v>
      </c>
      <c r="R59" s="1">
        <v>1</v>
      </c>
      <c r="S59" s="3">
        <f>IFERROR(((10-E60)/E60),9)</f>
        <v>4</v>
      </c>
      <c r="T59" s="12">
        <f>IFERROR(((10-E61)/E61),9)</f>
        <v>4</v>
      </c>
      <c r="U59" s="6">
        <f>IFERROR(((10-E62)/E62),9)</f>
        <v>1</v>
      </c>
      <c r="V59" s="8">
        <f>IFERROR(((10-E63)/E63),9)</f>
        <v>2.3333333333333335</v>
      </c>
      <c r="W59" s="14">
        <f>IFERROR(((10-E64)/E64),9)</f>
        <v>0.66666666666666663</v>
      </c>
      <c r="X59" s="1">
        <f t="shared" ref="X59:Y59" si="25">IFERROR(K59/(10-K59),9)</f>
        <v>0.1111111111111111</v>
      </c>
      <c r="Y59" s="8">
        <f t="shared" si="25"/>
        <v>0.42857142857142855</v>
      </c>
      <c r="Z59" s="1">
        <f t="shared" si="19"/>
        <v>15.218253968253968</v>
      </c>
    </row>
    <row r="60" spans="1:26" ht="15.75" customHeight="1" x14ac:dyDescent="0.25">
      <c r="A60" s="1" t="s">
        <v>4</v>
      </c>
      <c r="B60" s="8">
        <f>'Import Sheet (paste survey)'!AI29-1</f>
        <v>2</v>
      </c>
      <c r="C60" s="6">
        <f>'Import Sheet (paste survey)'!Y29-1</f>
        <v>3</v>
      </c>
      <c r="D60" s="4">
        <f>'Import Sheet (paste survey)'!O29-1</f>
        <v>1</v>
      </c>
      <c r="E60" s="3">
        <f>'Import Sheet (paste survey)'!E29-1</f>
        <v>2</v>
      </c>
      <c r="F60" s="1">
        <v>0</v>
      </c>
      <c r="G60" s="13"/>
      <c r="H60" s="4"/>
      <c r="I60" s="6"/>
      <c r="J60" s="8"/>
      <c r="K60" s="14"/>
      <c r="L60" s="1">
        <f>'Import Sheet (paste survey)'!BD29-1</f>
        <v>3</v>
      </c>
      <c r="N60" s="1" t="s">
        <v>4</v>
      </c>
      <c r="O60" s="8">
        <f t="shared" si="20"/>
        <v>0.25</v>
      </c>
      <c r="P60" s="6">
        <f t="shared" si="22"/>
        <v>0.42857142857142855</v>
      </c>
      <c r="Q60" s="4">
        <f t="shared" si="24"/>
        <v>0.1111111111111111</v>
      </c>
      <c r="R60" s="3">
        <f t="shared" ref="R60:R64" si="26">IFERROR(E60/(10-E60),9)</f>
        <v>0.25</v>
      </c>
      <c r="S60" s="1">
        <v>1</v>
      </c>
      <c r="T60" s="13">
        <f>IFERROR(((10-F61)/F61),9)</f>
        <v>1</v>
      </c>
      <c r="U60" s="4">
        <f>IFERROR(((10-F62)/F62),9)</f>
        <v>0.66666666666666663</v>
      </c>
      <c r="V60" s="6">
        <f>IFERROR(((10-F63)/F63),9)</f>
        <v>0.42857142857142855</v>
      </c>
      <c r="W60" s="8">
        <f>IFERROR(((10-F64)/F64),9)</f>
        <v>0.42857142857142855</v>
      </c>
      <c r="X60" s="14">
        <f>IFERROR(((10-F65)/F65),9)</f>
        <v>0.25</v>
      </c>
      <c r="Y60" s="1">
        <f>IFERROR(L60/(10-L60),9)</f>
        <v>0.42857142857142855</v>
      </c>
      <c r="Z60" s="1">
        <f t="shared" si="19"/>
        <v>5.2420634920634921</v>
      </c>
    </row>
    <row r="61" spans="1:26" ht="15.75" customHeight="1" x14ac:dyDescent="0.25">
      <c r="A61" s="1" t="s">
        <v>5</v>
      </c>
      <c r="B61" s="14">
        <f>'Import Sheet (paste survey)'!AT29-1</f>
        <v>1</v>
      </c>
      <c r="C61" s="8">
        <f>'Import Sheet (paste survey)'!AJ29-1</f>
        <v>6</v>
      </c>
      <c r="D61" s="6">
        <f>'Import Sheet (paste survey)'!Z29-1</f>
        <v>2</v>
      </c>
      <c r="E61" s="4">
        <f>'Import Sheet (paste survey)'!P29-1</f>
        <v>2</v>
      </c>
      <c r="F61" s="3">
        <f>'Import Sheet (paste survey)'!F29-1</f>
        <v>5</v>
      </c>
      <c r="G61" s="7">
        <v>0</v>
      </c>
      <c r="H61" s="3"/>
      <c r="I61" s="4"/>
      <c r="J61" s="6"/>
      <c r="K61" s="8"/>
      <c r="N61" s="1" t="s">
        <v>5</v>
      </c>
      <c r="O61" s="14">
        <f t="shared" si="20"/>
        <v>0.1111111111111111</v>
      </c>
      <c r="P61" s="8">
        <f t="shared" si="22"/>
        <v>1.5</v>
      </c>
      <c r="Q61" s="6">
        <f t="shared" si="24"/>
        <v>0.25</v>
      </c>
      <c r="R61" s="4">
        <f t="shared" si="26"/>
        <v>0.25</v>
      </c>
      <c r="S61" s="3">
        <f t="shared" ref="S61:S65" si="27">IFERROR(F61/(10-F61),9)</f>
        <v>1</v>
      </c>
      <c r="T61" s="7">
        <v>1</v>
      </c>
      <c r="U61" s="3">
        <f>IFERROR(((10-G62)/G62),9)</f>
        <v>2.3333333333333335</v>
      </c>
      <c r="V61" s="4">
        <f>IFERROR(((10-G63)/G63),9)</f>
        <v>1</v>
      </c>
      <c r="W61" s="6">
        <f>IFERROR(((10-G64)/G64),9)</f>
        <v>0.66666666666666663</v>
      </c>
      <c r="X61" s="8">
        <f>IFERROR(((10-G65)/G65),9)</f>
        <v>0.1111111111111111</v>
      </c>
      <c r="Y61" s="1">
        <f>IFERROR(((10-G66)/G66),9)</f>
        <v>0.66666666666666663</v>
      </c>
      <c r="Z61" s="1">
        <f t="shared" si="19"/>
        <v>8.8888888888888875</v>
      </c>
    </row>
    <row r="62" spans="1:26" ht="15.75" customHeight="1" x14ac:dyDescent="0.25">
      <c r="A62" s="1" t="s">
        <v>6</v>
      </c>
      <c r="C62" s="14">
        <f>'Import Sheet (paste survey)'!AU29-1</f>
        <v>7</v>
      </c>
      <c r="D62" s="8">
        <f>'Import Sheet (paste survey)'!AK29-1</f>
        <v>3</v>
      </c>
      <c r="E62" s="6">
        <f>'Import Sheet (paste survey)'!AA29-1</f>
        <v>5</v>
      </c>
      <c r="F62" s="4">
        <f>'Import Sheet (paste survey)'!Q29-1</f>
        <v>6</v>
      </c>
      <c r="G62" s="13">
        <f>'Import Sheet (paste survey)'!G29-1</f>
        <v>3</v>
      </c>
      <c r="H62" s="1">
        <v>0</v>
      </c>
      <c r="I62" s="3"/>
      <c r="J62" s="4"/>
      <c r="K62" s="6"/>
      <c r="L62" s="8"/>
      <c r="N62" s="1" t="s">
        <v>6</v>
      </c>
      <c r="O62" s="1">
        <f>IFERROR(((10-H56)/H56),9)</f>
        <v>2.3333333333333335</v>
      </c>
      <c r="P62" s="14">
        <f t="shared" si="22"/>
        <v>2.3333333333333335</v>
      </c>
      <c r="Q62" s="8">
        <f t="shared" si="24"/>
        <v>0.42857142857142855</v>
      </c>
      <c r="R62" s="6">
        <f t="shared" si="26"/>
        <v>1</v>
      </c>
      <c r="S62" s="4">
        <f t="shared" si="27"/>
        <v>1.5</v>
      </c>
      <c r="T62" s="13">
        <f t="shared" ref="T62:T66" si="28">IFERROR(G62/(10-G62),9)</f>
        <v>0.42857142857142855</v>
      </c>
      <c r="U62" s="1">
        <v>1</v>
      </c>
      <c r="V62" s="3">
        <f>IFERROR(((10-H63)/H63),9)</f>
        <v>0.42857142857142855</v>
      </c>
      <c r="W62" s="4">
        <f>IFERROR(((10-H64)/H64),9)</f>
        <v>2.3333333333333335</v>
      </c>
      <c r="X62" s="6">
        <f>IFERROR(((10-H65)/H65),9)</f>
        <v>0.42857142857142855</v>
      </c>
      <c r="Y62" s="8">
        <f>IFERROR(((10-H66)/H66),9)</f>
        <v>2.3333333333333335</v>
      </c>
      <c r="Z62" s="1">
        <f t="shared" si="19"/>
        <v>14.547619047619049</v>
      </c>
    </row>
    <row r="63" spans="1:26" ht="15.75" customHeight="1" x14ac:dyDescent="0.25">
      <c r="A63" s="1" t="s">
        <v>7</v>
      </c>
      <c r="B63" s="8"/>
      <c r="D63" s="14">
        <f>'Import Sheet (paste survey)'!AV29-1</f>
        <v>3</v>
      </c>
      <c r="E63" s="8">
        <f>'Import Sheet (paste survey)'!AL29-1</f>
        <v>3</v>
      </c>
      <c r="F63" s="6">
        <f>'Import Sheet (paste survey)'!AB29-1</f>
        <v>7</v>
      </c>
      <c r="G63" s="12">
        <f>'Import Sheet (paste survey)'!R29-1</f>
        <v>5</v>
      </c>
      <c r="H63" s="3">
        <f>'Import Sheet (paste survey)'!H29-1</f>
        <v>7</v>
      </c>
      <c r="I63" s="1">
        <v>0</v>
      </c>
      <c r="J63" s="3"/>
      <c r="K63" s="4"/>
      <c r="L63" s="6"/>
      <c r="N63" s="1" t="s">
        <v>7</v>
      </c>
      <c r="O63" s="8">
        <f>IFERROR(((10-I56)/I56),9)</f>
        <v>0.42857142857142855</v>
      </c>
      <c r="P63" s="1">
        <f>IFERROR(((10-I57)/I57),9)</f>
        <v>2.3333333333333335</v>
      </c>
      <c r="Q63" s="14">
        <f t="shared" si="24"/>
        <v>0.42857142857142855</v>
      </c>
      <c r="R63" s="8">
        <f t="shared" si="26"/>
        <v>0.42857142857142855</v>
      </c>
      <c r="S63" s="6">
        <f t="shared" si="27"/>
        <v>2.3333333333333335</v>
      </c>
      <c r="T63" s="12">
        <f t="shared" si="28"/>
        <v>1</v>
      </c>
      <c r="U63" s="3">
        <f t="shared" ref="U63:U66" si="29">IFERROR(H63/(10-H63),9)</f>
        <v>2.3333333333333335</v>
      </c>
      <c r="V63" s="1">
        <v>1</v>
      </c>
      <c r="W63" s="3">
        <f>IFERROR(((10-I64)/I64),9)</f>
        <v>0.42857142857142855</v>
      </c>
      <c r="X63" s="4">
        <f>IFERROR(((10-I65)/I65),9)</f>
        <v>0.25</v>
      </c>
      <c r="Y63" s="6">
        <f>IFERROR(((10-I66)/I66),9)</f>
        <v>0.66666666666666663</v>
      </c>
      <c r="Z63" s="1">
        <f t="shared" si="19"/>
        <v>11.630952380952381</v>
      </c>
    </row>
    <row r="64" spans="1:26" ht="15.75" customHeight="1" x14ac:dyDescent="0.25">
      <c r="A64" s="1" t="s">
        <v>8</v>
      </c>
      <c r="B64" s="6"/>
      <c r="C64" s="8"/>
      <c r="E64" s="14">
        <f>'Import Sheet (paste survey)'!AW29-1</f>
        <v>6</v>
      </c>
      <c r="F64" s="8">
        <f>'Import Sheet (paste survey)'!AM29-1</f>
        <v>7</v>
      </c>
      <c r="G64" s="11">
        <f>'Import Sheet (paste survey)'!AC29-1</f>
        <v>6</v>
      </c>
      <c r="H64" s="4">
        <f>'Import Sheet (paste survey)'!S29-1</f>
        <v>3</v>
      </c>
      <c r="I64" s="3">
        <f>'Import Sheet (paste survey)'!I29-1</f>
        <v>7</v>
      </c>
      <c r="J64" s="1">
        <v>0</v>
      </c>
      <c r="K64" s="3"/>
      <c r="L64" s="4"/>
      <c r="N64" s="1" t="s">
        <v>8</v>
      </c>
      <c r="O64" s="6">
        <f>IFERROR(((10-J56)/J56),9)</f>
        <v>0.66666666666666663</v>
      </c>
      <c r="P64" s="8">
        <f>IFERROR(((10-J57)/J57),9)</f>
        <v>4</v>
      </c>
      <c r="Q64" s="1">
        <f>IFERROR(((10-J58)/J58),9)</f>
        <v>0.42857142857142855</v>
      </c>
      <c r="R64" s="14">
        <f t="shared" si="26"/>
        <v>1.5</v>
      </c>
      <c r="S64" s="8">
        <f t="shared" si="27"/>
        <v>2.3333333333333335</v>
      </c>
      <c r="T64" s="11">
        <f t="shared" si="28"/>
        <v>1.5</v>
      </c>
      <c r="U64" s="4">
        <f t="shared" si="29"/>
        <v>0.42857142857142855</v>
      </c>
      <c r="V64" s="3">
        <f t="shared" ref="V64:V66" si="30">IFERROR(I64/(10-I64),9)</f>
        <v>2.3333333333333335</v>
      </c>
      <c r="W64" s="1">
        <v>1</v>
      </c>
      <c r="X64" s="3">
        <f>IFERROR(((10-J65)/J65),9)</f>
        <v>0.25</v>
      </c>
      <c r="Y64" s="4">
        <f>IFERROR(((10-J66)/J66),9)</f>
        <v>0.66666666666666663</v>
      </c>
      <c r="Z64" s="1">
        <f t="shared" si="19"/>
        <v>15.107142857142858</v>
      </c>
    </row>
    <row r="65" spans="1:26" ht="15.75" customHeight="1" x14ac:dyDescent="0.25">
      <c r="A65" s="1" t="s">
        <v>9</v>
      </c>
      <c r="B65" s="4"/>
      <c r="C65" s="6"/>
      <c r="D65" s="8"/>
      <c r="F65" s="14">
        <f>'Import Sheet (paste survey)'!AX29-1</f>
        <v>8</v>
      </c>
      <c r="G65" s="10">
        <f>'Import Sheet (paste survey)'!AN29-1</f>
        <v>9</v>
      </c>
      <c r="H65" s="6">
        <f>'Import Sheet (paste survey)'!AD29-1</f>
        <v>7</v>
      </c>
      <c r="I65" s="4">
        <f>'Import Sheet (paste survey)'!T29-1</f>
        <v>8</v>
      </c>
      <c r="J65" s="3">
        <f>'Import Sheet (paste survey)'!J29-1</f>
        <v>8</v>
      </c>
      <c r="K65" s="1">
        <v>0</v>
      </c>
      <c r="L65" s="3"/>
      <c r="N65" s="1" t="s">
        <v>9</v>
      </c>
      <c r="O65" s="4">
        <f>IFERROR(((10-K56)/K56),9)</f>
        <v>4</v>
      </c>
      <c r="P65" s="6">
        <f>IFERROR(((10-K57)/K57),9)</f>
        <v>9</v>
      </c>
      <c r="Q65" s="8">
        <f>IFERROR(((10-K58)/K58),9)</f>
        <v>9</v>
      </c>
      <c r="R65" s="1">
        <f>IFERROR(((10-K59)/K59),9)</f>
        <v>9</v>
      </c>
      <c r="S65" s="14">
        <f t="shared" si="27"/>
        <v>4</v>
      </c>
      <c r="T65" s="10">
        <f t="shared" si="28"/>
        <v>9</v>
      </c>
      <c r="U65" s="6">
        <f t="shared" si="29"/>
        <v>2.3333333333333335</v>
      </c>
      <c r="V65" s="4">
        <f t="shared" si="30"/>
        <v>4</v>
      </c>
      <c r="W65" s="3">
        <f t="shared" ref="W65:W66" si="31">IFERROR(J65/(10-J65),9)</f>
        <v>4</v>
      </c>
      <c r="X65" s="1">
        <v>1</v>
      </c>
      <c r="Y65" s="3">
        <f>IFERROR(((10-K66)/K66),9)</f>
        <v>4</v>
      </c>
      <c r="Z65" s="1">
        <f t="shared" si="19"/>
        <v>59.333333333333336</v>
      </c>
    </row>
    <row r="66" spans="1:26" ht="15.75" customHeight="1" x14ac:dyDescent="0.25">
      <c r="A66" s="1" t="s">
        <v>10</v>
      </c>
      <c r="B66" s="3"/>
      <c r="C66" s="4"/>
      <c r="D66" s="6"/>
      <c r="E66" s="8"/>
      <c r="G66" s="9">
        <f>'Import Sheet (paste survey)'!AY29-1</f>
        <v>6</v>
      </c>
      <c r="H66" s="8">
        <f>'Import Sheet (paste survey)'!AO29-1</f>
        <v>3</v>
      </c>
      <c r="I66" s="6">
        <f>'Import Sheet (paste survey)'!AE29-1</f>
        <v>6</v>
      </c>
      <c r="J66" s="4">
        <f>'Import Sheet (paste survey)'!U29-1</f>
        <v>6</v>
      </c>
      <c r="K66" s="3">
        <f>'Import Sheet (paste survey)'!K29-1</f>
        <v>2</v>
      </c>
      <c r="L66" s="1">
        <v>0</v>
      </c>
      <c r="N66" s="1" t="s">
        <v>10</v>
      </c>
      <c r="O66" s="3">
        <f>IFERROR(((10-L56)/L56),9)</f>
        <v>2.3333333333333335</v>
      </c>
      <c r="P66" s="4">
        <f>IFERROR(((10-L57)/L57),9)</f>
        <v>2.3333333333333335</v>
      </c>
      <c r="Q66" s="6">
        <f>IFERROR(((10-L58)/L58),9)</f>
        <v>0.66666666666666663</v>
      </c>
      <c r="R66" s="8">
        <f>IFERROR(((10-L59)/L59),9)</f>
        <v>2.3333333333333335</v>
      </c>
      <c r="S66" s="1">
        <f>IFERROR(((10-L60)/L60),9)</f>
        <v>2.3333333333333335</v>
      </c>
      <c r="T66" s="9">
        <f t="shared" si="28"/>
        <v>1.5</v>
      </c>
      <c r="U66" s="8">
        <f t="shared" si="29"/>
        <v>0.42857142857142855</v>
      </c>
      <c r="V66" s="6">
        <f t="shared" si="30"/>
        <v>1.5</v>
      </c>
      <c r="W66" s="4">
        <f t="shared" si="31"/>
        <v>1.5</v>
      </c>
      <c r="X66" s="3">
        <f>IFERROR(K66/(10-K66),9)</f>
        <v>0.25</v>
      </c>
      <c r="Y66" s="1">
        <v>1</v>
      </c>
      <c r="Z66" s="1">
        <f t="shared" si="19"/>
        <v>16.178571428571431</v>
      </c>
    </row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decimal'!A55</f>
        <v>11</v>
      </c>
      <c r="I3" s="1" t="str">
        <f>'grid and decimal'!B55</f>
        <v>j1</v>
      </c>
      <c r="J3" s="1" t="str">
        <f>'grid and decimal'!C55</f>
        <v>j2</v>
      </c>
      <c r="K3" s="1" t="str">
        <f>'grid and decimal'!D55</f>
        <v>j3</v>
      </c>
      <c r="L3" s="1" t="str">
        <f>'grid and decimal'!E55</f>
        <v>j4</v>
      </c>
      <c r="M3" s="1" t="str">
        <f>'grid and decimal'!F55</f>
        <v>j5</v>
      </c>
      <c r="N3" s="1" t="str">
        <f>'grid and decimal'!G55</f>
        <v>j6</v>
      </c>
      <c r="O3" s="1" t="str">
        <f>'grid and decimal'!H55</f>
        <v>j7</v>
      </c>
      <c r="P3" s="1" t="str">
        <f>'grid and decimal'!I55</f>
        <v>j8</v>
      </c>
      <c r="Q3" s="1" t="str">
        <f>'grid and decimal'!J55</f>
        <v>j9</v>
      </c>
      <c r="R3" s="1" t="str">
        <f>'grid and decimal'!K55</f>
        <v>j10</v>
      </c>
      <c r="S3" s="1" t="str">
        <f>'grid and decimal'!L55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decimal'!A56</f>
        <v>j1</v>
      </c>
      <c r="I4" s="1">
        <f>'grid and decimal'!B56</f>
        <v>0</v>
      </c>
      <c r="J4" s="3">
        <f>'grid and decimal'!C56</f>
        <v>0</v>
      </c>
      <c r="K4" s="4">
        <f>'grid and decimal'!D56</f>
        <v>0</v>
      </c>
      <c r="L4" s="6">
        <f>'grid and decimal'!E56</f>
        <v>0</v>
      </c>
      <c r="M4" s="8">
        <f>'grid and decimal'!F56</f>
        <v>0</v>
      </c>
      <c r="N4" s="9">
        <f>'grid and decimal'!G56</f>
        <v>0</v>
      </c>
      <c r="O4" s="1">
        <f>'grid and decimal'!H56</f>
        <v>3</v>
      </c>
      <c r="P4" s="8">
        <f>'grid and decimal'!I56</f>
        <v>7</v>
      </c>
      <c r="Q4" s="6">
        <f>'grid and decimal'!J56</f>
        <v>6</v>
      </c>
      <c r="R4" s="4">
        <f>'grid and decimal'!K56</f>
        <v>2</v>
      </c>
      <c r="S4" s="3">
        <f>'grid and decimal'!L56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5">
        <v>46</v>
      </c>
      <c r="Z4" s="36">
        <v>64</v>
      </c>
      <c r="AA4" s="36">
        <v>34</v>
      </c>
      <c r="AB4" s="36">
        <v>54</v>
      </c>
      <c r="AC4" s="36">
        <v>72</v>
      </c>
      <c r="AD4" s="36">
        <v>63</v>
      </c>
      <c r="AE4" s="36">
        <v>49</v>
      </c>
      <c r="AF4" s="36">
        <v>56</v>
      </c>
      <c r="AG4" s="36">
        <v>50</v>
      </c>
      <c r="AH4" s="36">
        <v>17</v>
      </c>
      <c r="AI4" s="36">
        <v>45</v>
      </c>
      <c r="AJ4" s="37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decimal'!A57</f>
        <v>j2</v>
      </c>
      <c r="I5" s="3">
        <f>'grid and decimal'!B57</f>
        <v>4</v>
      </c>
      <c r="J5" s="1">
        <f>'grid and decimal'!C57</f>
        <v>0</v>
      </c>
      <c r="K5" s="3">
        <f>'grid and decimal'!D57</f>
        <v>0</v>
      </c>
      <c r="L5" s="4">
        <f>'grid and decimal'!E57</f>
        <v>0</v>
      </c>
      <c r="M5" s="6">
        <f>'grid and decimal'!F57</f>
        <v>0</v>
      </c>
      <c r="N5" s="10">
        <f>'grid and decimal'!G57</f>
        <v>0</v>
      </c>
      <c r="O5" s="14">
        <f>'grid and decimal'!H57</f>
        <v>0</v>
      </c>
      <c r="P5" s="1">
        <f>'grid and decimal'!I57</f>
        <v>3</v>
      </c>
      <c r="Q5" s="8">
        <f>'grid and decimal'!J57</f>
        <v>2</v>
      </c>
      <c r="R5" s="6">
        <f>'grid and decimal'!K57</f>
        <v>1</v>
      </c>
      <c r="S5" s="4">
        <f>'grid and decimal'!L57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decimal'!A58</f>
        <v>j3</v>
      </c>
      <c r="I6" s="4">
        <f>'grid and decimal'!B58</f>
        <v>7</v>
      </c>
      <c r="J6" s="3">
        <f>'grid and decimal'!C58</f>
        <v>6</v>
      </c>
      <c r="K6" s="1">
        <f>'grid and decimal'!D58</f>
        <v>0</v>
      </c>
      <c r="L6" s="3">
        <f>'grid and decimal'!E58</f>
        <v>0</v>
      </c>
      <c r="M6" s="4">
        <f>'grid and decimal'!F58</f>
        <v>0</v>
      </c>
      <c r="N6" s="11">
        <f>'grid and decimal'!G58</f>
        <v>0</v>
      </c>
      <c r="O6" s="8">
        <f>'grid and decimal'!H58</f>
        <v>0</v>
      </c>
      <c r="P6" s="14">
        <f>'grid and decimal'!I58</f>
        <v>0</v>
      </c>
      <c r="Q6" s="1">
        <f>'grid and decimal'!J58</f>
        <v>7</v>
      </c>
      <c r="R6" s="8">
        <f>'grid and decimal'!K58</f>
        <v>1</v>
      </c>
      <c r="S6" s="6">
        <f>'grid and decimal'!L58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'average and sum'!B87</f>
        <v>6.7694877343989504E-2</v>
      </c>
      <c r="Z6" s="1">
        <f>'average and sum'!C87</f>
        <v>0.13428523924323846</v>
      </c>
      <c r="AA6" s="1">
        <f>'average and sum'!D87</f>
        <v>4.4379573485530732E-2</v>
      </c>
      <c r="AB6" s="1">
        <f>'average and sum'!E87</f>
        <v>9.0870534376739434E-2</v>
      </c>
      <c r="AC6" s="1">
        <f>'average and sum'!F87</f>
        <v>0.18148461165807453</v>
      </c>
      <c r="AD6" s="1">
        <f>'average and sum'!G87</f>
        <v>0.14800492895985221</v>
      </c>
      <c r="AE6" s="1">
        <f>'average and sum'!H87</f>
        <v>8.7976682931686909E-2</v>
      </c>
      <c r="AF6" s="1">
        <f>'average and sum'!I87</f>
        <v>9.1682991794071189E-2</v>
      </c>
      <c r="AG6" s="1">
        <f>'average and sum'!J87</f>
        <v>7.2431542126730405E-2</v>
      </c>
      <c r="AH6" s="1">
        <f>'average and sum'!K87</f>
        <v>1.7786303261498444E-2</v>
      </c>
      <c r="AI6" s="1">
        <f>'average and sum'!L87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decimal'!A59</f>
        <v>j4</v>
      </c>
      <c r="I7" s="6">
        <f>'grid and decimal'!B59</f>
        <v>3</v>
      </c>
      <c r="J7" s="4">
        <f>'grid and decimal'!C59</f>
        <v>5</v>
      </c>
      <c r="K7" s="3">
        <f>'grid and decimal'!D59</f>
        <v>2</v>
      </c>
      <c r="L7" s="1">
        <f>'grid and decimal'!E59</f>
        <v>0</v>
      </c>
      <c r="M7" s="3">
        <f>'grid and decimal'!F59</f>
        <v>0</v>
      </c>
      <c r="N7" s="12">
        <f>'grid and decimal'!G59</f>
        <v>0</v>
      </c>
      <c r="O7" s="6">
        <f>'grid and decimal'!H59</f>
        <v>0</v>
      </c>
      <c r="P7" s="8">
        <f>'grid and decimal'!I59</f>
        <v>0</v>
      </c>
      <c r="Q7" s="14">
        <f>'grid and decimal'!J59</f>
        <v>0</v>
      </c>
      <c r="R7" s="1">
        <f>'grid and decimal'!K59</f>
        <v>1</v>
      </c>
      <c r="S7" s="8">
        <f>'grid and decimal'!L59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decimal'!A60</f>
        <v>j5</v>
      </c>
      <c r="I8" s="8">
        <f>'grid and decimal'!B60</f>
        <v>2</v>
      </c>
      <c r="J8" s="6">
        <f>'grid and decimal'!C60</f>
        <v>3</v>
      </c>
      <c r="K8" s="4">
        <f>'grid and decimal'!D60</f>
        <v>1</v>
      </c>
      <c r="L8" s="3">
        <f>'grid and decimal'!E60</f>
        <v>2</v>
      </c>
      <c r="M8" s="1">
        <f>'grid and decimal'!F60</f>
        <v>0</v>
      </c>
      <c r="N8" s="13">
        <f>'grid and decimal'!G60</f>
        <v>0</v>
      </c>
      <c r="O8" s="4">
        <f>'grid and decimal'!H60</f>
        <v>0</v>
      </c>
      <c r="P8" s="6">
        <f>'grid and decimal'!I60</f>
        <v>0</v>
      </c>
      <c r="Q8" s="8">
        <f>'grid and decimal'!J60</f>
        <v>0</v>
      </c>
      <c r="R8" s="14">
        <f>'grid and decimal'!K60</f>
        <v>0</v>
      </c>
      <c r="S8" s="1">
        <f>'grid and decimal'!L60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decimal'!A61</f>
        <v>j6</v>
      </c>
      <c r="I9" s="14">
        <f>'grid and decimal'!B61</f>
        <v>1</v>
      </c>
      <c r="J9" s="8">
        <f>'grid and decimal'!C61</f>
        <v>6</v>
      </c>
      <c r="K9" s="6">
        <f>'grid and decimal'!D61</f>
        <v>2</v>
      </c>
      <c r="L9" s="4">
        <f>'grid and decimal'!E61</f>
        <v>2</v>
      </c>
      <c r="M9" s="3">
        <f>'grid and decimal'!F61</f>
        <v>5</v>
      </c>
      <c r="N9" s="7">
        <f>'grid and decimal'!G61</f>
        <v>0</v>
      </c>
      <c r="O9" s="3">
        <f>'grid and decimal'!H61</f>
        <v>0</v>
      </c>
      <c r="P9" s="4">
        <f>'grid and decimal'!I61</f>
        <v>0</v>
      </c>
      <c r="Q9" s="6">
        <f>'grid and decimal'!J61</f>
        <v>0</v>
      </c>
      <c r="R9" s="8">
        <f>'grid and decimal'!K61</f>
        <v>0</v>
      </c>
      <c r="S9" s="1">
        <f>'grid and decimal'!L61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decimal'!A62</f>
        <v>j7</v>
      </c>
      <c r="I10" s="1">
        <f>'grid and decimal'!B62</f>
        <v>0</v>
      </c>
      <c r="J10" s="14">
        <f>'grid and decimal'!C62</f>
        <v>7</v>
      </c>
      <c r="K10" s="8">
        <f>'grid and decimal'!D62</f>
        <v>3</v>
      </c>
      <c r="L10" s="6">
        <f>'grid and decimal'!E62</f>
        <v>5</v>
      </c>
      <c r="M10" s="4">
        <f>'grid and decimal'!F62</f>
        <v>6</v>
      </c>
      <c r="N10" s="13">
        <f>'grid and decimal'!G62</f>
        <v>3</v>
      </c>
      <c r="O10" s="1">
        <f>'grid and decimal'!H62</f>
        <v>0</v>
      </c>
      <c r="P10" s="3">
        <f>'grid and decimal'!I62</f>
        <v>0</v>
      </c>
      <c r="Q10" s="4">
        <f>'grid and decimal'!J62</f>
        <v>0</v>
      </c>
      <c r="R10" s="6">
        <f>'grid and decimal'!K62</f>
        <v>0</v>
      </c>
      <c r="S10" s="8">
        <f>'grid and decimal'!L62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decimal'!A63</f>
        <v>j8</v>
      </c>
      <c r="I11" s="8">
        <f>'grid and decimal'!B63</f>
        <v>0</v>
      </c>
      <c r="J11" s="1">
        <f>'grid and decimal'!C63</f>
        <v>0</v>
      </c>
      <c r="K11" s="14">
        <f>'grid and decimal'!D63</f>
        <v>3</v>
      </c>
      <c r="L11" s="8">
        <f>'grid and decimal'!E63</f>
        <v>3</v>
      </c>
      <c r="M11" s="6">
        <f>'grid and decimal'!F63</f>
        <v>7</v>
      </c>
      <c r="N11" s="12">
        <f>'grid and decimal'!G63</f>
        <v>5</v>
      </c>
      <c r="O11" s="3">
        <f>'grid and decimal'!H63</f>
        <v>7</v>
      </c>
      <c r="P11" s="1">
        <f>'grid and decimal'!I63</f>
        <v>0</v>
      </c>
      <c r="Q11" s="3">
        <f>'grid and decimal'!J63</f>
        <v>0</v>
      </c>
      <c r="R11" s="4">
        <f>'grid and decimal'!K63</f>
        <v>0</v>
      </c>
      <c r="S11" s="6">
        <f>'grid and decimal'!L63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decimal'!A64</f>
        <v>j9</v>
      </c>
      <c r="I12" s="6">
        <f>'grid and decimal'!B64</f>
        <v>0</v>
      </c>
      <c r="J12" s="8">
        <f>'grid and decimal'!C64</f>
        <v>0</v>
      </c>
      <c r="K12" s="1">
        <f>'grid and decimal'!D64</f>
        <v>0</v>
      </c>
      <c r="L12" s="14">
        <f>'grid and decimal'!E64</f>
        <v>6</v>
      </c>
      <c r="M12" s="8">
        <f>'grid and decimal'!F64</f>
        <v>7</v>
      </c>
      <c r="N12" s="11">
        <f>'grid and decimal'!G64</f>
        <v>6</v>
      </c>
      <c r="O12" s="4">
        <f>'grid and decimal'!H64</f>
        <v>3</v>
      </c>
      <c r="P12" s="3">
        <f>'grid and decimal'!I64</f>
        <v>7</v>
      </c>
      <c r="Q12" s="1">
        <f>'grid and decimal'!J64</f>
        <v>0</v>
      </c>
      <c r="R12" s="3">
        <f>'grid and decimal'!K64</f>
        <v>0</v>
      </c>
      <c r="S12" s="4">
        <f>'grid and decimal'!L64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decimal'!A65</f>
        <v>j10</v>
      </c>
      <c r="I13" s="4">
        <f>'grid and decimal'!B65</f>
        <v>0</v>
      </c>
      <c r="J13" s="6">
        <f>'grid and decimal'!C65</f>
        <v>0</v>
      </c>
      <c r="K13" s="8">
        <f>'grid and decimal'!D65</f>
        <v>0</v>
      </c>
      <c r="L13" s="1">
        <f>'grid and decimal'!E65</f>
        <v>0</v>
      </c>
      <c r="M13" s="14">
        <f>'grid and decimal'!F65</f>
        <v>8</v>
      </c>
      <c r="N13" s="10">
        <f>'grid and decimal'!G65</f>
        <v>9</v>
      </c>
      <c r="O13" s="6">
        <f>'grid and decimal'!H65</f>
        <v>7</v>
      </c>
      <c r="P13" s="4">
        <f>'grid and decimal'!I65</f>
        <v>8</v>
      </c>
      <c r="Q13" s="3">
        <f>'grid and decimal'!J65</f>
        <v>8</v>
      </c>
      <c r="R13" s="1">
        <f>'grid and decimal'!K65</f>
        <v>0</v>
      </c>
      <c r="S13" s="3">
        <f>'grid and decimal'!L65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decimal'!A66</f>
        <v>j11</v>
      </c>
      <c r="I14" s="3">
        <f>'grid and decimal'!B66</f>
        <v>0</v>
      </c>
      <c r="J14" s="4">
        <f>'grid and decimal'!C66</f>
        <v>0</v>
      </c>
      <c r="K14" s="6">
        <f>'grid and decimal'!D66</f>
        <v>0</v>
      </c>
      <c r="L14" s="8">
        <f>'grid and decimal'!E66</f>
        <v>0</v>
      </c>
      <c r="M14" s="1">
        <f>'grid and decimal'!F66</f>
        <v>0</v>
      </c>
      <c r="N14" s="9">
        <f>'grid and decimal'!G66</f>
        <v>6</v>
      </c>
      <c r="O14" s="8">
        <f>'grid and decimal'!H66</f>
        <v>3</v>
      </c>
      <c r="P14" s="6">
        <f>'grid and decimal'!I66</f>
        <v>6</v>
      </c>
      <c r="Q14" s="4">
        <f>'grid and decimal'!J66</f>
        <v>6</v>
      </c>
      <c r="R14" s="3">
        <f>'grid and decimal'!K66</f>
        <v>2</v>
      </c>
      <c r="S14" s="1">
        <f>'grid and decimal'!L66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Z1000"/>
  <sheetViews>
    <sheetView zoomScale="80" zoomScaleNormal="80" workbookViewId="0"/>
  </sheetViews>
  <sheetFormatPr defaultColWidth="14.42578125" defaultRowHeight="15" customHeight="1" x14ac:dyDescent="0.25"/>
  <cols>
    <col min="1" max="13" width="8.7109375" customWidth="1"/>
    <col min="14" max="14" width="20" customWidth="1"/>
    <col min="15" max="26" width="8.7109375" customWidth="1"/>
  </cols>
  <sheetData>
    <row r="1" spans="1:19" x14ac:dyDescent="0.25">
      <c r="A1" s="1" t="s">
        <v>1533</v>
      </c>
    </row>
    <row r="3" spans="1:19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O3" s="1">
        <v>4</v>
      </c>
      <c r="P3" s="1" t="s">
        <v>0</v>
      </c>
      <c r="Q3" s="1" t="s">
        <v>1</v>
      </c>
      <c r="R3" s="1" t="s">
        <v>2</v>
      </c>
      <c r="S3" s="1" t="s">
        <v>3</v>
      </c>
    </row>
    <row r="4" spans="1:19" x14ac:dyDescent="0.25">
      <c r="A4" s="1" t="s">
        <v>0</v>
      </c>
      <c r="B4" s="1">
        <f>'grid and decimal'!O3/'grid and decimal'!$Z$3</f>
        <v>7.8358208955223871E-2</v>
      </c>
      <c r="C4" s="1">
        <f>'grid and decimal'!P3/'grid and decimal'!$Z$3</f>
        <v>0.70522388059701491</v>
      </c>
      <c r="D4" s="1">
        <f>'grid and decimal'!Q3/'grid and decimal'!$Z$3</f>
        <v>0.18283582089552239</v>
      </c>
      <c r="E4" s="1">
        <f>'grid and decimal'!R3/'grid and decimal'!$Z$3</f>
        <v>3.3582089552238799E-2</v>
      </c>
      <c r="O4" s="1" t="str">
        <f t="shared" ref="O4:S4" si="0">A15</f>
        <v>Average</v>
      </c>
      <c r="P4" s="1">
        <f t="shared" si="0"/>
        <v>0.12534190077651144</v>
      </c>
      <c r="Q4" s="1">
        <f t="shared" si="0"/>
        <v>0.56092352614056085</v>
      </c>
      <c r="R4" s="1">
        <f t="shared" si="0"/>
        <v>0.20448036062177233</v>
      </c>
      <c r="S4" s="1">
        <f t="shared" si="0"/>
        <v>0.1092542124611553</v>
      </c>
    </row>
    <row r="5" spans="1:19" x14ac:dyDescent="0.25">
      <c r="A5" s="1" t="s">
        <v>1</v>
      </c>
      <c r="B5" s="1">
        <f>'grid and decimal'!O4/'grid and decimal'!$Z$4</f>
        <v>6.2084257206208422E-2</v>
      </c>
      <c r="C5" s="1">
        <f>'grid and decimal'!P4/'grid and decimal'!$Z$4</f>
        <v>0.55875831485587579</v>
      </c>
      <c r="D5" s="1">
        <f>'grid and decimal'!Q4/'grid and decimal'!$Z$4</f>
        <v>0.23946784922394676</v>
      </c>
      <c r="E5" s="1">
        <f>'grid and decimal'!R4/'grid and decimal'!$Z$4</f>
        <v>0.13968957871396895</v>
      </c>
    </row>
    <row r="6" spans="1:19" x14ac:dyDescent="0.25">
      <c r="A6" s="1" t="s">
        <v>2</v>
      </c>
      <c r="B6" s="1">
        <f>'grid and decimal'!O5/'grid and decimal'!$Z$5</f>
        <v>9.677419354838708E-2</v>
      </c>
      <c r="C6" s="1">
        <f>'grid and decimal'!P5/'grid and decimal'!$Z$5</f>
        <v>0.5268817204301075</v>
      </c>
      <c r="D6" s="1">
        <f>'grid and decimal'!Q5/'grid and decimal'!$Z$5</f>
        <v>0.22580645161290322</v>
      </c>
      <c r="E6" s="1">
        <f>'grid and decimal'!R5/'grid and decimal'!$Z$5</f>
        <v>0.15053763440860213</v>
      </c>
    </row>
    <row r="7" spans="1:19" x14ac:dyDescent="0.25">
      <c r="A7" s="1" t="s">
        <v>3</v>
      </c>
      <c r="B7" s="1">
        <f>'grid and decimal'!O6/'grid and decimal'!$Z$6</f>
        <v>0.26415094339622641</v>
      </c>
      <c r="C7" s="1">
        <f>'grid and decimal'!P6/'grid and decimal'!$Z$6</f>
        <v>0.45283018867924524</v>
      </c>
      <c r="D7" s="1">
        <f>'grid and decimal'!Q6/'grid and decimal'!$Z$6</f>
        <v>0.16981132075471697</v>
      </c>
      <c r="E7" s="1">
        <f>'grid and decimal'!R6/'grid and decimal'!$Z$6</f>
        <v>0.11320754716981131</v>
      </c>
    </row>
    <row r="8" spans="1:19" x14ac:dyDescent="0.25">
      <c r="A8" s="1" t="s">
        <v>4</v>
      </c>
    </row>
    <row r="9" spans="1:19" x14ac:dyDescent="0.25">
      <c r="A9" s="1" t="s">
        <v>5</v>
      </c>
    </row>
    <row r="10" spans="1:19" x14ac:dyDescent="0.25">
      <c r="A10" s="1" t="s">
        <v>6</v>
      </c>
    </row>
    <row r="11" spans="1:19" x14ac:dyDescent="0.25">
      <c r="A11" s="1" t="s">
        <v>7</v>
      </c>
    </row>
    <row r="12" spans="1:19" x14ac:dyDescent="0.25">
      <c r="A12" s="1" t="s">
        <v>8</v>
      </c>
    </row>
    <row r="13" spans="1:19" x14ac:dyDescent="0.25">
      <c r="A13" s="1" t="s">
        <v>9</v>
      </c>
    </row>
    <row r="14" spans="1:19" x14ac:dyDescent="0.25">
      <c r="A14" s="1" t="s">
        <v>10</v>
      </c>
      <c r="M14" s="1">
        <f>SUM(B4:L14)</f>
        <v>3.9999999999999996</v>
      </c>
    </row>
    <row r="15" spans="1:19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21" spans="1:20" ht="15.75" customHeight="1" x14ac:dyDescent="0.25">
      <c r="A21" s="1">
        <v>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O21" s="1">
        <v>5</v>
      </c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</row>
    <row r="22" spans="1:20" ht="15.75" customHeight="1" x14ac:dyDescent="0.25">
      <c r="A22" s="1" t="s">
        <v>0</v>
      </c>
      <c r="B22" s="1">
        <f>'grid and decimal'!O17/'grid and decimal'!$Z$17</f>
        <v>0.12121212121212122</v>
      </c>
      <c r="C22" s="1">
        <f>'grid and decimal'!P17/'grid and decimal'!$Z$17</f>
        <v>3.0303030303030304E-2</v>
      </c>
      <c r="D22" s="1">
        <f>'grid and decimal'!Q17/'grid and decimal'!$Z$17</f>
        <v>0.48484848484848486</v>
      </c>
      <c r="E22" s="1">
        <f>'grid and decimal'!R17/'grid and decimal'!$Z$17</f>
        <v>0.28282828282828287</v>
      </c>
      <c r="F22" s="1">
        <f>'grid and decimal'!S17/'grid and decimal'!$Z$17</f>
        <v>8.0808080808080801E-2</v>
      </c>
      <c r="O22" s="1" t="str">
        <f t="shared" ref="O22:T22" si="2">A33</f>
        <v>Average</v>
      </c>
      <c r="P22" s="1">
        <f t="shared" si="2"/>
        <v>0.16243981804892854</v>
      </c>
      <c r="Q22" s="1">
        <f t="shared" si="2"/>
        <v>9.4257999867110337E-2</v>
      </c>
      <c r="R22" s="1">
        <f t="shared" si="2"/>
        <v>0.29555663702988044</v>
      </c>
      <c r="S22" s="1">
        <f t="shared" si="2"/>
        <v>0.35861950999635456</v>
      </c>
      <c r="T22" s="1">
        <f t="shared" si="2"/>
        <v>8.9126035057726177E-2</v>
      </c>
    </row>
    <row r="23" spans="1:20" ht="15.75" customHeight="1" x14ac:dyDescent="0.25">
      <c r="A23" s="1" t="s">
        <v>1</v>
      </c>
      <c r="B23" s="1">
        <f>'grid and decimal'!O18/'grid and decimal'!$Z$18</f>
        <v>0.33333333333333331</v>
      </c>
      <c r="C23" s="1">
        <f>'grid and decimal'!P18/'grid and decimal'!$Z$18</f>
        <v>8.3333333333333329E-2</v>
      </c>
      <c r="D23" s="1">
        <f>'grid and decimal'!Q18/'grid and decimal'!$Z$18</f>
        <v>0.33333333333333331</v>
      </c>
      <c r="E23" s="1">
        <f>'grid and decimal'!R18/'grid and decimal'!$Z$18</f>
        <v>0.19444444444444445</v>
      </c>
      <c r="F23" s="1">
        <f>'grid and decimal'!S18/'grid and decimal'!$Z$18</f>
        <v>5.5555555555555552E-2</v>
      </c>
    </row>
    <row r="24" spans="1:20" ht="15.75" customHeight="1" x14ac:dyDescent="0.25">
      <c r="A24" s="1" t="s">
        <v>2</v>
      </c>
      <c r="B24" s="1">
        <f>'grid and decimal'!O19/'grid and decimal'!$Z$19</f>
        <v>4.3478260869565216E-2</v>
      </c>
      <c r="C24" s="1">
        <f>'grid and decimal'!P19/'grid and decimal'!$Z$19</f>
        <v>4.3478260869565216E-2</v>
      </c>
      <c r="D24" s="1">
        <f>'grid and decimal'!Q19/'grid and decimal'!$Z$19</f>
        <v>0.17391304347826086</v>
      </c>
      <c r="E24" s="1">
        <f>'grid and decimal'!R19/'grid and decimal'!$Z$19</f>
        <v>0.69565217391304346</v>
      </c>
      <c r="F24" s="1">
        <f>'grid and decimal'!S19/'grid and decimal'!$Z$19</f>
        <v>4.3478260869565216E-2</v>
      </c>
    </row>
    <row r="25" spans="1:20" ht="15.75" customHeight="1" x14ac:dyDescent="0.25">
      <c r="A25" s="1" t="s">
        <v>3</v>
      </c>
      <c r="B25" s="1">
        <f>'grid and decimal'!O20/'grid and decimal'!$Z$20</f>
        <v>0.16901408450704225</v>
      </c>
      <c r="C25" s="1">
        <f>'grid and decimal'!P20/'grid and decimal'!$Z$20</f>
        <v>0.16901408450704225</v>
      </c>
      <c r="D25" s="1">
        <f>'grid and decimal'!Q20/'grid and decimal'!$Z$20</f>
        <v>9.8591549295774655E-2</v>
      </c>
      <c r="E25" s="1">
        <f>'grid and decimal'!R20/'grid and decimal'!$Z$20</f>
        <v>0.39436619718309862</v>
      </c>
      <c r="F25" s="1">
        <f>'grid and decimal'!S20/'grid and decimal'!$Z$20</f>
        <v>0.16901408450704225</v>
      </c>
    </row>
    <row r="26" spans="1:20" ht="15.75" customHeight="1" x14ac:dyDescent="0.25">
      <c r="A26" s="1" t="s">
        <v>4</v>
      </c>
      <c r="B26" s="1">
        <f>'grid and decimal'!O21/'grid and decimal'!$Z$21</f>
        <v>0.14516129032258063</v>
      </c>
      <c r="C26" s="1">
        <f>'grid and decimal'!P21/'grid and decimal'!$Z$21</f>
        <v>0.14516129032258063</v>
      </c>
      <c r="D26" s="1">
        <f>'grid and decimal'!Q21/'grid and decimal'!$Z$21</f>
        <v>0.38709677419354838</v>
      </c>
      <c r="E26" s="1">
        <f>'grid and decimal'!R21/'grid and decimal'!$Z$21</f>
        <v>0.22580645161290322</v>
      </c>
      <c r="F26" s="1">
        <f>'grid and decimal'!S21/'grid and decimal'!$Z$21</f>
        <v>9.6774193548387094E-2</v>
      </c>
    </row>
    <row r="27" spans="1:20" ht="15.75" customHeight="1" x14ac:dyDescent="0.25">
      <c r="A27" s="1" t="s">
        <v>5</v>
      </c>
    </row>
    <row r="28" spans="1:20" ht="15.75" customHeight="1" x14ac:dyDescent="0.25">
      <c r="A28" s="1" t="s">
        <v>6</v>
      </c>
    </row>
    <row r="29" spans="1:20" ht="15.75" customHeight="1" x14ac:dyDescent="0.25">
      <c r="A29" s="1" t="s">
        <v>7</v>
      </c>
    </row>
    <row r="30" spans="1:20" ht="15.75" customHeight="1" x14ac:dyDescent="0.25">
      <c r="A30" s="1" t="s">
        <v>8</v>
      </c>
    </row>
    <row r="31" spans="1:20" ht="15.75" customHeight="1" x14ac:dyDescent="0.25">
      <c r="A31" s="1" t="s">
        <v>9</v>
      </c>
    </row>
    <row r="32" spans="1:20" ht="15.75" customHeight="1" x14ac:dyDescent="0.25">
      <c r="A32" s="1" t="s">
        <v>10</v>
      </c>
      <c r="M32" s="1">
        <f>SUM(B22:L32)</f>
        <v>4.9999999999999991</v>
      </c>
    </row>
    <row r="33" spans="1:22" ht="15.75" customHeight="1" x14ac:dyDescent="0.25">
      <c r="A33" s="1" t="s">
        <v>1531</v>
      </c>
      <c r="B33" s="1">
        <f t="shared" ref="B33:F33" si="3">AVERAGE(B22:B32)</f>
        <v>0.16243981804892854</v>
      </c>
      <c r="C33" s="1">
        <f t="shared" si="3"/>
        <v>9.4257999867110337E-2</v>
      </c>
      <c r="D33" s="1">
        <f t="shared" si="3"/>
        <v>0.29555663702988044</v>
      </c>
      <c r="E33" s="1">
        <f t="shared" si="3"/>
        <v>0.35861950999635456</v>
      </c>
      <c r="F33" s="1">
        <f t="shared" si="3"/>
        <v>8.9126035057726177E-2</v>
      </c>
      <c r="M33" s="1">
        <f>SUM(B33:H33)</f>
        <v>1</v>
      </c>
    </row>
    <row r="34" spans="1:22" ht="15.75" customHeight="1" x14ac:dyDescent="0.25"/>
    <row r="35" spans="1:22" ht="15.75" customHeight="1" x14ac:dyDescent="0.25"/>
    <row r="36" spans="1:22" ht="15.75" customHeight="1" x14ac:dyDescent="0.25"/>
    <row r="37" spans="1:22" ht="15.75" customHeight="1" x14ac:dyDescent="0.25"/>
    <row r="38" spans="1:22" ht="15.75" customHeight="1" x14ac:dyDescent="0.25">
      <c r="A38" s="1">
        <v>6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O38" s="1">
        <v>6</v>
      </c>
      <c r="P38" s="1" t="s">
        <v>0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5</v>
      </c>
      <c r="V38" s="1"/>
    </row>
    <row r="39" spans="1:22" ht="15.75" customHeight="1" x14ac:dyDescent="0.25">
      <c r="A39" s="1" t="s">
        <v>0</v>
      </c>
      <c r="B39" s="1">
        <f>'grid and decimal'!O30/'grid and decimal'!$Z$30</f>
        <v>0.1</v>
      </c>
      <c r="C39" s="1">
        <f>'grid and decimal'!P30/'grid and decimal'!$Z$30</f>
        <v>0.1</v>
      </c>
      <c r="D39" s="1">
        <f>'grid and decimal'!Q30/'grid and decimal'!$Z$30</f>
        <v>0.23333333333333334</v>
      </c>
      <c r="E39" s="1">
        <f>'grid and decimal'!R30/'grid and decimal'!$Z$30</f>
        <v>0.4</v>
      </c>
      <c r="F39" s="1">
        <f>'grid and decimal'!S30/'grid and decimal'!$Z$30</f>
        <v>0.1</v>
      </c>
      <c r="G39" s="1">
        <f>'grid and decimal'!T30/'grid and decimal'!$Z$30</f>
        <v>6.6666666666666666E-2</v>
      </c>
      <c r="O39" s="1" t="str">
        <f t="shared" ref="O39:U39" si="4">A50</f>
        <v>Average</v>
      </c>
      <c r="P39" s="1">
        <f t="shared" si="4"/>
        <v>0.11104067964897434</v>
      </c>
      <c r="Q39" s="1">
        <f t="shared" si="4"/>
        <v>0.10789438069451013</v>
      </c>
      <c r="R39" s="1">
        <f t="shared" si="4"/>
        <v>0.19788033542698624</v>
      </c>
      <c r="S39" s="1">
        <f t="shared" si="4"/>
        <v>0.33688458957119294</v>
      </c>
      <c r="T39" s="1">
        <f t="shared" si="4"/>
        <v>9.6844737795552152E-2</v>
      </c>
      <c r="U39" s="1">
        <f t="shared" si="4"/>
        <v>0.14945527686278412</v>
      </c>
      <c r="V39" s="1"/>
    </row>
    <row r="40" spans="1:22" ht="15.75" customHeight="1" x14ac:dyDescent="0.25">
      <c r="A40" s="1" t="s">
        <v>1</v>
      </c>
      <c r="B40" s="1">
        <f>'grid and decimal'!O31/'grid and decimal'!$Z$31</f>
        <v>0.12</v>
      </c>
      <c r="C40" s="1">
        <f>'grid and decimal'!P31/'grid and decimal'!$Z$31</f>
        <v>0.12</v>
      </c>
      <c r="D40" s="1">
        <f>'grid and decimal'!Q31/'grid and decimal'!$Z$31</f>
        <v>0.18</v>
      </c>
      <c r="E40" s="1">
        <f>'grid and decimal'!R31/'grid and decimal'!$Z$31</f>
        <v>0.27999999999999997</v>
      </c>
      <c r="F40" s="1">
        <f>'grid and decimal'!S31/'grid and decimal'!$Z$31</f>
        <v>0.12</v>
      </c>
      <c r="G40" s="1">
        <f>'grid and decimal'!T31/'grid and decimal'!$Z$31</f>
        <v>0.18</v>
      </c>
    </row>
    <row r="41" spans="1:22" ht="15.75" customHeight="1" x14ac:dyDescent="0.25">
      <c r="A41" s="1" t="s">
        <v>2</v>
      </c>
      <c r="B41" s="1">
        <f>'grid and decimal'!O32/'grid and decimal'!$Z$32</f>
        <v>6.1643835616438353E-2</v>
      </c>
      <c r="C41" s="1">
        <f>'grid and decimal'!P32/'grid and decimal'!$Z$32</f>
        <v>9.5890410958904104E-2</v>
      </c>
      <c r="D41" s="1">
        <f>'grid and decimal'!Q32/'grid and decimal'!$Z$32</f>
        <v>0.14383561643835616</v>
      </c>
      <c r="E41" s="1">
        <f>'grid and decimal'!R32/'grid and decimal'!$Z$32</f>
        <v>0.57534246575342463</v>
      </c>
      <c r="F41" s="1">
        <f>'grid and decimal'!S32/'grid and decimal'!$Z$32</f>
        <v>6.1643835616438353E-2</v>
      </c>
      <c r="G41" s="1">
        <f>'grid and decimal'!T32/'grid and decimal'!$Z$32</f>
        <v>6.1643835616438353E-2</v>
      </c>
    </row>
    <row r="42" spans="1:22" ht="15.75" customHeight="1" x14ac:dyDescent="0.25">
      <c r="A42" s="1" t="s">
        <v>3</v>
      </c>
      <c r="B42" s="1">
        <f>'grid and decimal'!O33/'grid and decimal'!$Z$33</f>
        <v>8.2677165354330714E-2</v>
      </c>
      <c r="C42" s="1">
        <f>'grid and decimal'!P33/'grid and decimal'!$Z$33</f>
        <v>0.14173228346456693</v>
      </c>
      <c r="D42" s="1">
        <f>'grid and decimal'!Q33/'grid and decimal'!$Z$33</f>
        <v>8.2677165354330714E-2</v>
      </c>
      <c r="E42" s="1">
        <f>'grid and decimal'!R33/'grid and decimal'!$Z$33</f>
        <v>0.33070866141732286</v>
      </c>
      <c r="F42" s="1">
        <f>'grid and decimal'!S33/'grid and decimal'!$Z$33</f>
        <v>0.14173228346456693</v>
      </c>
      <c r="G42" s="1">
        <f>'grid and decimal'!T33/'grid and decimal'!$Z$33</f>
        <v>0.22047244094488189</v>
      </c>
    </row>
    <row r="43" spans="1:22" ht="15.75" customHeight="1" x14ac:dyDescent="0.25">
      <c r="A43" s="1" t="s">
        <v>4</v>
      </c>
      <c r="B43" s="1">
        <f>'grid and decimal'!O34/'grid and decimal'!$Z$34</f>
        <v>9.9999999999999978E-2</v>
      </c>
      <c r="C43" s="1">
        <f>'grid and decimal'!P34/'grid and decimal'!$Z$34</f>
        <v>9.9999999999999978E-2</v>
      </c>
      <c r="D43" s="1">
        <f>'grid and decimal'!Q34/'grid and decimal'!$Z$34</f>
        <v>0.23333333333333331</v>
      </c>
      <c r="E43" s="1">
        <f>'grid and decimal'!R34/'grid and decimal'!$Z$34</f>
        <v>0.23333333333333331</v>
      </c>
      <c r="F43" s="1">
        <f>'grid and decimal'!S34/'grid and decimal'!$Z$34</f>
        <v>9.9999999999999978E-2</v>
      </c>
      <c r="G43" s="1">
        <f>'grid and decimal'!T34/'grid and decimal'!$Z$34</f>
        <v>0.23333333333333331</v>
      </c>
    </row>
    <row r="44" spans="1:22" ht="15.75" customHeight="1" x14ac:dyDescent="0.25">
      <c r="A44" s="1" t="s">
        <v>5</v>
      </c>
      <c r="B44" s="1">
        <f>'grid and decimal'!O35/'grid and decimal'!$Z$35</f>
        <v>0.20192307692307693</v>
      </c>
      <c r="C44" s="1">
        <f>'grid and decimal'!P35/'grid and decimal'!$Z$35</f>
        <v>8.974358974358973E-2</v>
      </c>
      <c r="D44" s="1">
        <f>'grid and decimal'!Q35/'grid and decimal'!$Z$35</f>
        <v>0.3141025641025641</v>
      </c>
      <c r="E44" s="1">
        <f>'grid and decimal'!R35/'grid and decimal'!$Z$35</f>
        <v>0.20192307692307693</v>
      </c>
      <c r="F44" s="1">
        <f>'grid and decimal'!S35/'grid and decimal'!$Z$35</f>
        <v>5.7692307692307689E-2</v>
      </c>
      <c r="G44" s="1">
        <f>'grid and decimal'!T35/'grid and decimal'!$Z$35</f>
        <v>0.13461538461538461</v>
      </c>
    </row>
    <row r="45" spans="1:22" ht="15.75" customHeight="1" x14ac:dyDescent="0.25">
      <c r="A45" s="1" t="s">
        <v>6</v>
      </c>
    </row>
    <row r="46" spans="1:22" ht="15.75" customHeight="1" x14ac:dyDescent="0.25">
      <c r="A46" s="1" t="s">
        <v>7</v>
      </c>
    </row>
    <row r="47" spans="1:22" ht="15.75" customHeight="1" x14ac:dyDescent="0.25">
      <c r="A47" s="1" t="s">
        <v>8</v>
      </c>
    </row>
    <row r="48" spans="1:22" ht="15.75" customHeight="1" x14ac:dyDescent="0.25">
      <c r="A48" s="1" t="s">
        <v>9</v>
      </c>
    </row>
    <row r="49" spans="1:22" ht="15.75" customHeight="1" x14ac:dyDescent="0.25">
      <c r="A49" s="1" t="s">
        <v>10</v>
      </c>
      <c r="M49" s="1">
        <f>SUM(B39:L49)</f>
        <v>5.9999999999999982</v>
      </c>
    </row>
    <row r="50" spans="1:22" ht="15.75" customHeight="1" x14ac:dyDescent="0.25">
      <c r="A50" s="1" t="s">
        <v>1531</v>
      </c>
      <c r="B50" s="1">
        <f t="shared" ref="B50:G50" si="5">AVERAGE(B39:B49)</f>
        <v>0.11104067964897434</v>
      </c>
      <c r="C50" s="1">
        <f t="shared" si="5"/>
        <v>0.10789438069451013</v>
      </c>
      <c r="D50" s="1">
        <f t="shared" si="5"/>
        <v>0.19788033542698624</v>
      </c>
      <c r="E50" s="1">
        <f t="shared" si="5"/>
        <v>0.33688458957119294</v>
      </c>
      <c r="F50" s="1">
        <f t="shared" si="5"/>
        <v>9.6844737795552152E-2</v>
      </c>
      <c r="G50" s="1">
        <f t="shared" si="5"/>
        <v>0.14945527686278412</v>
      </c>
      <c r="M50" s="1">
        <f>SUM(B50:H50)</f>
        <v>1</v>
      </c>
    </row>
    <row r="51" spans="1:22" ht="15.75" customHeight="1" x14ac:dyDescent="0.25">
      <c r="B51" s="1"/>
      <c r="C51" s="1"/>
      <c r="D51" s="1"/>
      <c r="E51" s="1"/>
      <c r="F51" s="1"/>
      <c r="G51" s="1"/>
      <c r="H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</row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>
      <c r="A57" s="1">
        <v>7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O57" s="1">
        <v>7</v>
      </c>
      <c r="P57" s="1" t="s">
        <v>0</v>
      </c>
      <c r="Q57" s="1" t="s">
        <v>1</v>
      </c>
      <c r="R57" s="1" t="s">
        <v>2</v>
      </c>
      <c r="S57" s="1" t="s">
        <v>3</v>
      </c>
      <c r="T57" s="1" t="s">
        <v>4</v>
      </c>
      <c r="U57" s="1" t="s">
        <v>5</v>
      </c>
      <c r="V57" s="1" t="s">
        <v>6</v>
      </c>
    </row>
    <row r="58" spans="1:22" ht="15.75" customHeight="1" x14ac:dyDescent="0.25">
      <c r="A58" s="1" t="s">
        <v>0</v>
      </c>
      <c r="B58" s="1">
        <f>'grid and decimal'!O43/'grid and decimal'!$Z$43</f>
        <v>0.14261460101867571</v>
      </c>
      <c r="C58" s="1">
        <f>'grid and decimal'!P43/'grid and decimal'!$Z$43</f>
        <v>0.33276740237690999</v>
      </c>
      <c r="D58" s="1">
        <f>'grid and decimal'!Q43/'grid and decimal'!$Z$43</f>
        <v>6.1120543293718153E-2</v>
      </c>
      <c r="E58" s="1">
        <f>'grid and decimal'!R43/'grid and decimal'!$Z$43</f>
        <v>9.5076400679117129E-2</v>
      </c>
      <c r="F58" s="1">
        <f>'grid and decimal'!S43/'grid and decimal'!$Z$43</f>
        <v>3.5653650254668927E-2</v>
      </c>
      <c r="G58" s="1">
        <f>'grid and decimal'!T43/'grid and decimal'!$Z$43</f>
        <v>0.33276740237690999</v>
      </c>
      <c r="H58" s="1">
        <f>'grid and decimal'!U43/'grid and decimal'!$Z$43</f>
        <v>0</v>
      </c>
      <c r="O58" s="1" t="str">
        <f t="shared" ref="O58:V58" si="6">A69</f>
        <v>Average</v>
      </c>
      <c r="P58" s="1">
        <f t="shared" si="6"/>
        <v>0.17716614553314208</v>
      </c>
      <c r="Q58" s="1">
        <f t="shared" si="6"/>
        <v>0.26751014599383494</v>
      </c>
      <c r="R58" s="1">
        <f t="shared" si="6"/>
        <v>0.13455011131269359</v>
      </c>
      <c r="S58" s="1">
        <f t="shared" si="6"/>
        <v>0.10301405398072951</v>
      </c>
      <c r="T58" s="1">
        <f t="shared" si="6"/>
        <v>6.2893421752718531E-2</v>
      </c>
      <c r="U58" s="1">
        <f t="shared" si="6"/>
        <v>0.23346126149558508</v>
      </c>
      <c r="V58" s="1">
        <f t="shared" si="6"/>
        <v>2.1404859931296327E-2</v>
      </c>
    </row>
    <row r="59" spans="1:22" ht="15.75" customHeight="1" x14ac:dyDescent="0.25">
      <c r="A59" s="1" t="s">
        <v>1</v>
      </c>
      <c r="B59" s="1">
        <f>'grid and decimal'!O44/'grid and decimal'!$Z$44</f>
        <v>0.12272727272727274</v>
      </c>
      <c r="C59" s="1">
        <f>'grid and decimal'!P44/'grid and decimal'!$Z$44</f>
        <v>0.28636363636363638</v>
      </c>
      <c r="D59" s="1">
        <f>'grid and decimal'!Q44/'grid and decimal'!$Z$44</f>
        <v>0.19090909090909092</v>
      </c>
      <c r="E59" s="1">
        <f>'grid and decimal'!R44/'grid and decimal'!$Z$44</f>
        <v>0.12272727272727274</v>
      </c>
      <c r="F59" s="1">
        <f>'grid and decimal'!S44/'grid and decimal'!$Z$44</f>
        <v>0.12272727272727274</v>
      </c>
      <c r="G59" s="1">
        <f>'grid and decimal'!T44/'grid and decimal'!$Z$44</f>
        <v>0.12272727272727274</v>
      </c>
      <c r="H59" s="1">
        <f>'grid and decimal'!U44/'grid and decimal'!$Z$44</f>
        <v>3.1818181818181822E-2</v>
      </c>
    </row>
    <row r="60" spans="1:22" ht="15.75" customHeight="1" x14ac:dyDescent="0.25">
      <c r="A60" s="1" t="s">
        <v>2</v>
      </c>
      <c r="B60" s="1">
        <f>'grid and decimal'!O45/'grid and decimal'!$Z$45</f>
        <v>0.27999999999999997</v>
      </c>
      <c r="C60" s="1">
        <f>'grid and decimal'!P45/'grid and decimal'!$Z$45</f>
        <v>0.18</v>
      </c>
      <c r="D60" s="1">
        <f>'grid and decimal'!Q45/'grid and decimal'!$Z$45</f>
        <v>0.12</v>
      </c>
      <c r="E60" s="1">
        <f>'grid and decimal'!R45/'grid and decimal'!$Z$45</f>
        <v>7.9999999999999988E-2</v>
      </c>
      <c r="F60" s="1">
        <f>'grid and decimal'!S45/'grid and decimal'!$Z$45</f>
        <v>0.03</v>
      </c>
      <c r="G60" s="1">
        <f>'grid and decimal'!T45/'grid and decimal'!$Z$45</f>
        <v>0.27999999999999997</v>
      </c>
      <c r="H60" s="1">
        <f>'grid and decimal'!U45/'grid and decimal'!$Z$45</f>
        <v>0.03</v>
      </c>
    </row>
    <row r="61" spans="1:22" ht="15.75" customHeight="1" x14ac:dyDescent="0.25">
      <c r="A61" s="1" t="s">
        <v>3</v>
      </c>
      <c r="B61" s="1">
        <f>'grid and decimal'!O46/'grid and decimal'!$Z$46</f>
        <v>0.16050955414012735</v>
      </c>
      <c r="C61" s="1">
        <f>'grid and decimal'!P46/'grid and decimal'!$Z$46</f>
        <v>0.24968152866242035</v>
      </c>
      <c r="D61" s="1">
        <f>'grid and decimal'!Q46/'grid and decimal'!$Z$46</f>
        <v>0.16050955414012735</v>
      </c>
      <c r="E61" s="1">
        <f>'grid and decimal'!R46/'grid and decimal'!$Z$46</f>
        <v>0.10700636942675158</v>
      </c>
      <c r="F61" s="1">
        <f>'grid and decimal'!S46/'grid and decimal'!$Z$46</f>
        <v>4.5859872611464958E-2</v>
      </c>
      <c r="G61" s="1">
        <f>'grid and decimal'!T46/'grid and decimal'!$Z$46</f>
        <v>0.24968152866242035</v>
      </c>
      <c r="H61" s="1">
        <f>'grid and decimal'!U46/'grid and decimal'!$Z$46</f>
        <v>2.6751592356687896E-2</v>
      </c>
    </row>
    <row r="62" spans="1:22" ht="15.75" customHeight="1" x14ac:dyDescent="0.25">
      <c r="A62" s="1" t="s">
        <v>4</v>
      </c>
      <c r="B62" s="1">
        <f>'grid and decimal'!O47/'grid and decimal'!$Z$47</f>
        <v>0.22325581395348837</v>
      </c>
      <c r="C62" s="1">
        <f>'grid and decimal'!P47/'grid and decimal'!$Z$47</f>
        <v>0.13023255813953488</v>
      </c>
      <c r="D62" s="1">
        <f>'grid and decimal'!Q47/'grid and decimal'!$Z$47</f>
        <v>0.22325581395348837</v>
      </c>
      <c r="E62" s="1">
        <f>'grid and decimal'!R47/'grid and decimal'!$Z$47</f>
        <v>0.13023255813953488</v>
      </c>
      <c r="F62" s="1">
        <f>'grid and decimal'!S47/'grid and decimal'!$Z$47</f>
        <v>5.5813953488372092E-2</v>
      </c>
      <c r="G62" s="1">
        <f>'grid and decimal'!T47/'grid and decimal'!$Z$47</f>
        <v>0.22325581395348837</v>
      </c>
      <c r="H62" s="1">
        <f>'grid and decimal'!U47/'grid and decimal'!$Z$47</f>
        <v>1.3953488372093023E-2</v>
      </c>
    </row>
    <row r="63" spans="1:22" ht="15.75" customHeight="1" x14ac:dyDescent="0.25">
      <c r="A63" s="1" t="s">
        <v>5</v>
      </c>
      <c r="B63" s="1">
        <f>'grid and decimal'!O48/'grid and decimal'!$Z$48</f>
        <v>8.6055776892430283E-2</v>
      </c>
      <c r="C63" s="1">
        <f>'grid and decimal'!P48/'grid and decimal'!$Z$48</f>
        <v>0.46852589641434272</v>
      </c>
      <c r="D63" s="1">
        <f>'grid and decimal'!Q48/'grid and decimal'!$Z$48</f>
        <v>8.6055776892430283E-2</v>
      </c>
      <c r="E63" s="1">
        <f>'grid and decimal'!R48/'grid and decimal'!$Z$48</f>
        <v>8.6055776892430283E-2</v>
      </c>
      <c r="F63" s="1">
        <f>'grid and decimal'!S48/'grid and decimal'!$Z$48</f>
        <v>5.0199203187251004E-2</v>
      </c>
      <c r="G63" s="1">
        <f>'grid and decimal'!T48/'grid and decimal'!$Z$48</f>
        <v>0.20079681274900402</v>
      </c>
      <c r="H63" s="1">
        <f>'grid and decimal'!U48/'grid and decimal'!$Z$48</f>
        <v>2.2310756972111555E-2</v>
      </c>
    </row>
    <row r="64" spans="1:22" ht="15.75" customHeight="1" x14ac:dyDescent="0.25">
      <c r="A64" s="1" t="s">
        <v>6</v>
      </c>
      <c r="B64" s="1">
        <f>'grid and decimal'!O49/'grid and decimal'!$Z$49</f>
        <v>0.22500000000000001</v>
      </c>
      <c r="C64" s="1">
        <f>'grid and decimal'!P49/'grid and decimal'!$Z$49</f>
        <v>0.22500000000000001</v>
      </c>
      <c r="D64" s="1">
        <f>'grid and decimal'!Q49/'grid and decimal'!$Z$49</f>
        <v>0.1</v>
      </c>
      <c r="E64" s="1">
        <f>'grid and decimal'!R49/'grid and decimal'!$Z$49</f>
        <v>0.1</v>
      </c>
      <c r="F64" s="1">
        <f>'grid and decimal'!S49/'grid and decimal'!$Z$49</f>
        <v>0.1</v>
      </c>
      <c r="G64" s="1">
        <f>'grid and decimal'!T49/'grid and decimal'!$Z$49</f>
        <v>0.22500000000000001</v>
      </c>
      <c r="H64" s="1">
        <f>'grid and decimal'!U49/'grid and decimal'!$Z$49</f>
        <v>2.5000000000000001E-2</v>
      </c>
    </row>
    <row r="65" spans="1:26" ht="15.75" customHeight="1" x14ac:dyDescent="0.25">
      <c r="A65" s="1" t="s">
        <v>7</v>
      </c>
    </row>
    <row r="66" spans="1:26" ht="15.75" customHeight="1" x14ac:dyDescent="0.25">
      <c r="A66" s="1" t="s">
        <v>8</v>
      </c>
    </row>
    <row r="67" spans="1:26" ht="15.75" customHeight="1" x14ac:dyDescent="0.25">
      <c r="A67" s="1" t="s">
        <v>9</v>
      </c>
    </row>
    <row r="68" spans="1:26" ht="15.75" customHeight="1" x14ac:dyDescent="0.25">
      <c r="A68" s="1" t="s">
        <v>10</v>
      </c>
      <c r="M68" s="1">
        <f>SUM(B58:L68)</f>
        <v>6.9999999999999991</v>
      </c>
    </row>
    <row r="69" spans="1:26" ht="15.75" customHeight="1" x14ac:dyDescent="0.25">
      <c r="A69" s="1" t="s">
        <v>1531</v>
      </c>
      <c r="B69" s="1">
        <f t="shared" ref="B69:H69" si="7">AVERAGE(B58:B68)</f>
        <v>0.17716614553314208</v>
      </c>
      <c r="C69" s="1">
        <f t="shared" si="7"/>
        <v>0.26751014599383494</v>
      </c>
      <c r="D69" s="1">
        <f t="shared" si="7"/>
        <v>0.13455011131269359</v>
      </c>
      <c r="E69" s="1">
        <f t="shared" si="7"/>
        <v>0.10301405398072951</v>
      </c>
      <c r="F69" s="1">
        <f t="shared" si="7"/>
        <v>6.2893421752718531E-2</v>
      </c>
      <c r="G69" s="1">
        <f t="shared" si="7"/>
        <v>0.23346126149558508</v>
      </c>
      <c r="H69" s="1">
        <f t="shared" si="7"/>
        <v>2.1404859931296327E-2</v>
      </c>
      <c r="M69" s="1">
        <f>SUM(B69:H69)</f>
        <v>1</v>
      </c>
    </row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>
      <c r="A75" s="1">
        <v>11</v>
      </c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10</v>
      </c>
      <c r="O75" s="1">
        <v>11</v>
      </c>
      <c r="P75" s="1" t="s">
        <v>0</v>
      </c>
      <c r="Q75" s="1" t="s">
        <v>1</v>
      </c>
      <c r="R75" s="1" t="s">
        <v>2</v>
      </c>
      <c r="S75" s="1" t="s">
        <v>3</v>
      </c>
      <c r="T75" s="1" t="s">
        <v>4</v>
      </c>
      <c r="U75" s="1" t="s">
        <v>5</v>
      </c>
      <c r="V75" s="1" t="s">
        <v>6</v>
      </c>
      <c r="W75" s="1" t="s">
        <v>7</v>
      </c>
      <c r="X75" s="1" t="s">
        <v>8</v>
      </c>
      <c r="Y75" s="1" t="s">
        <v>9</v>
      </c>
      <c r="Z75" s="1" t="s">
        <v>10</v>
      </c>
    </row>
    <row r="76" spans="1:26" ht="15.75" customHeight="1" x14ac:dyDescent="0.25">
      <c r="A76" s="1" t="s">
        <v>0</v>
      </c>
      <c r="B76" s="1">
        <f>'grid and decimal'!O56/'grid and decimal'!$Z$56</f>
        <v>4.3099025141098007E-2</v>
      </c>
      <c r="C76" s="1">
        <f>'grid and decimal'!P56/'grid and decimal'!$Z$56</f>
        <v>6.4648537711647011E-2</v>
      </c>
      <c r="D76" s="1">
        <f>'grid and decimal'!Q56/'grid and decimal'!$Z$56</f>
        <v>1.8471010774756286E-2</v>
      </c>
      <c r="E76" s="1">
        <f>'grid and decimal'!R56/'grid and decimal'!$Z$56</f>
        <v>0.10056439199589536</v>
      </c>
      <c r="F76" s="1">
        <f>'grid and decimal'!S56/'grid and decimal'!$Z$56</f>
        <v>0.17239610056439203</v>
      </c>
      <c r="G76" s="1">
        <f>'grid and decimal'!T56/'grid and decimal'!$Z$56</f>
        <v>0.38789122626988204</v>
      </c>
      <c r="H76" s="1">
        <f>'grid and decimal'!U56/'grid and decimal'!$Z$56</f>
        <v>1.8471010774756286E-2</v>
      </c>
      <c r="I76" s="1">
        <f>'grid and decimal'!V56/'grid and decimal'!$Z$56</f>
        <v>0.10056439199589536</v>
      </c>
      <c r="J76" s="1">
        <f>'grid and decimal'!W56/'grid and decimal'!$Z$56</f>
        <v>6.4648537711647011E-2</v>
      </c>
      <c r="K76" s="1">
        <f>'grid and decimal'!X56/'grid and decimal'!$Z$56</f>
        <v>1.0774756285274502E-2</v>
      </c>
      <c r="L76" s="1">
        <f>'grid and decimal'!Y56/'grid and decimal'!$Z$56</f>
        <v>1.8471010774756286E-2</v>
      </c>
      <c r="O76" s="1" t="str">
        <f t="shared" ref="O76:Z76" si="8">A87</f>
        <v>Average</v>
      </c>
      <c r="P76" s="1">
        <f t="shared" si="8"/>
        <v>6.7694877343989504E-2</v>
      </c>
      <c r="Q76" s="1">
        <f t="shared" si="8"/>
        <v>0.13428523924323846</v>
      </c>
      <c r="R76" s="1">
        <f t="shared" si="8"/>
        <v>4.4379573485530732E-2</v>
      </c>
      <c r="S76" s="1">
        <f t="shared" si="8"/>
        <v>9.0870534376739434E-2</v>
      </c>
      <c r="T76" s="1">
        <f t="shared" si="8"/>
        <v>0.18148461165807453</v>
      </c>
      <c r="U76" s="1">
        <f t="shared" si="8"/>
        <v>0.14800492895985221</v>
      </c>
      <c r="V76" s="1">
        <f t="shared" si="8"/>
        <v>8.7976682931686909E-2</v>
      </c>
      <c r="W76" s="1">
        <f t="shared" si="8"/>
        <v>9.1682991794071189E-2</v>
      </c>
      <c r="X76" s="1">
        <f t="shared" si="8"/>
        <v>7.2431542126730405E-2</v>
      </c>
      <c r="Y76" s="1">
        <f t="shared" si="8"/>
        <v>1.7786303261498444E-2</v>
      </c>
      <c r="Z76" s="1">
        <f t="shared" si="8"/>
        <v>6.3402714818588224E-2</v>
      </c>
    </row>
    <row r="77" spans="1:26" ht="15.75" customHeight="1" x14ac:dyDescent="0.25">
      <c r="A77" s="1" t="s">
        <v>1</v>
      </c>
      <c r="B77" s="1">
        <f>'grid and decimal'!O57/'grid and decimal'!$Z$57</f>
        <v>8.3540527100944798E-2</v>
      </c>
      <c r="C77" s="1">
        <f>'grid and decimal'!P57/'grid and decimal'!$Z$57</f>
        <v>0.1253107906514172</v>
      </c>
      <c r="D77" s="1">
        <f>'grid and decimal'!Q57/'grid and decimal'!$Z$57</f>
        <v>8.3540527100944798E-2</v>
      </c>
      <c r="E77" s="1">
        <f>'grid and decimal'!R57/'grid and decimal'!$Z$57</f>
        <v>0.1253107906514172</v>
      </c>
      <c r="F77" s="1">
        <f>'grid and decimal'!S57/'grid and decimal'!$Z$57</f>
        <v>0.29239184485330683</v>
      </c>
      <c r="G77" s="1">
        <f>'grid and decimal'!T57/'grid and decimal'!$Z$57</f>
        <v>8.3540527100944798E-2</v>
      </c>
      <c r="H77" s="1">
        <f>'grid and decimal'!U57/'grid and decimal'!$Z$57</f>
        <v>5.3704624564893083E-2</v>
      </c>
      <c r="I77" s="1">
        <f>'grid and decimal'!V57/'grid and decimal'!$Z$57</f>
        <v>5.3704624564893083E-2</v>
      </c>
      <c r="J77" s="1">
        <f>'grid and decimal'!W57/'grid and decimal'!$Z$57</f>
        <v>3.1327697662854301E-2</v>
      </c>
      <c r="K77" s="1">
        <f>'grid and decimal'!X57/'grid and decimal'!$Z$57</f>
        <v>1.3923421183490799E-2</v>
      </c>
      <c r="L77" s="1">
        <f>'grid and decimal'!Y57/'grid and decimal'!$Z$57</f>
        <v>5.3704624564893083E-2</v>
      </c>
    </row>
    <row r="78" spans="1:26" ht="15.75" customHeight="1" x14ac:dyDescent="0.25">
      <c r="A78" s="1" t="s">
        <v>2</v>
      </c>
      <c r="B78" s="1">
        <f>'grid and decimal'!O58/'grid and decimal'!$Z$58</f>
        <v>7.6642335766423361E-2</v>
      </c>
      <c r="C78" s="1">
        <f>'grid and decimal'!P58/'grid and decimal'!$Z$58</f>
        <v>4.9270072992700732E-2</v>
      </c>
      <c r="D78" s="1">
        <f>'grid and decimal'!Q58/'grid and decimal'!$Z$58</f>
        <v>3.2846715328467155E-2</v>
      </c>
      <c r="E78" s="1">
        <f>'grid and decimal'!R58/'grid and decimal'!$Z$58</f>
        <v>0.13138686131386862</v>
      </c>
      <c r="F78" s="1">
        <f>'grid and decimal'!S58/'grid and decimal'!$Z$58</f>
        <v>0.29562043795620441</v>
      </c>
      <c r="G78" s="1">
        <f>'grid and decimal'!T58/'grid and decimal'!$Z$58</f>
        <v>0.13138686131386862</v>
      </c>
      <c r="H78" s="1">
        <f>'grid and decimal'!U58/'grid and decimal'!$Z$58</f>
        <v>7.6642335766423361E-2</v>
      </c>
      <c r="I78" s="1">
        <f>'grid and decimal'!V58/'grid and decimal'!$Z$58</f>
        <v>7.6642335766423361E-2</v>
      </c>
      <c r="J78" s="1">
        <f>'grid and decimal'!W58/'grid and decimal'!$Z$58</f>
        <v>7.6642335766423361E-2</v>
      </c>
      <c r="K78" s="1">
        <f>'grid and decimal'!X58/'grid and decimal'!$Z$58</f>
        <v>3.6496350364963502E-3</v>
      </c>
      <c r="L78" s="1">
        <f>'grid and decimal'!Y58/'grid and decimal'!$Z$58</f>
        <v>4.9270072992700732E-2</v>
      </c>
    </row>
    <row r="79" spans="1:26" ht="15.75" customHeight="1" x14ac:dyDescent="0.25">
      <c r="A79" s="1" t="s">
        <v>3</v>
      </c>
      <c r="B79" s="1">
        <f>'grid and decimal'!O59/'grid and decimal'!$Z$59</f>
        <v>2.8161668839634939E-2</v>
      </c>
      <c r="C79" s="1">
        <f>'grid and decimal'!P59/'grid and decimal'!$Z$59</f>
        <v>6.5710560625814859E-2</v>
      </c>
      <c r="D79" s="1">
        <f>'grid and decimal'!Q59/'grid and decimal'!$Z$59</f>
        <v>1.6427640156453715E-2</v>
      </c>
      <c r="E79" s="1">
        <f>'grid and decimal'!R59/'grid and decimal'!$Z$59</f>
        <v>6.5710560625814859E-2</v>
      </c>
      <c r="F79" s="1">
        <f>'grid and decimal'!S59/'grid and decimal'!$Z$59</f>
        <v>0.26284224250325944</v>
      </c>
      <c r="G79" s="1">
        <f>'grid and decimal'!T59/'grid and decimal'!$Z$59</f>
        <v>0.26284224250325944</v>
      </c>
      <c r="H79" s="1">
        <f>'grid and decimal'!U59/'grid and decimal'!$Z$59</f>
        <v>6.5710560625814859E-2</v>
      </c>
      <c r="I79" s="1">
        <f>'grid and decimal'!V59/'grid and decimal'!$Z$59</f>
        <v>0.1533246414602347</v>
      </c>
      <c r="J79" s="1">
        <f>'grid and decimal'!W59/'grid and decimal'!$Z$59</f>
        <v>4.3807040417209904E-2</v>
      </c>
      <c r="K79" s="1">
        <f>'grid and decimal'!X59/'grid and decimal'!$Z$59</f>
        <v>7.3011734028683179E-3</v>
      </c>
      <c r="L79" s="1">
        <f>'grid and decimal'!Y59/'grid and decimal'!$Z$59</f>
        <v>2.8161668839634939E-2</v>
      </c>
    </row>
    <row r="80" spans="1:26" ht="15.75" customHeight="1" x14ac:dyDescent="0.25">
      <c r="A80" s="1" t="s">
        <v>4</v>
      </c>
      <c r="B80" s="1">
        <f>'grid and decimal'!O60/'grid and decimal'!$Z$60</f>
        <v>4.7691143073429219E-2</v>
      </c>
      <c r="C80" s="1">
        <f>'grid and decimal'!P60/'grid and decimal'!$Z$60</f>
        <v>8.1756245268735803E-2</v>
      </c>
      <c r="D80" s="1">
        <f>'grid and decimal'!Q60/'grid and decimal'!$Z$60</f>
        <v>2.1196063588190765E-2</v>
      </c>
      <c r="E80" s="1">
        <f>'grid and decimal'!R60/'grid and decimal'!$Z$60</f>
        <v>4.7691143073429219E-2</v>
      </c>
      <c r="F80" s="1">
        <f>'grid and decimal'!S60/'grid and decimal'!$Z$60</f>
        <v>0.19076457229371688</v>
      </c>
      <c r="G80" s="1">
        <f>'grid and decimal'!T60/'grid and decimal'!$Z$60</f>
        <v>0.19076457229371688</v>
      </c>
      <c r="H80" s="1">
        <f>'grid and decimal'!U60/'grid and decimal'!$Z$60</f>
        <v>0.12717638152914457</v>
      </c>
      <c r="I80" s="1">
        <f>'grid and decimal'!V60/'grid and decimal'!$Z$60</f>
        <v>8.1756245268735803E-2</v>
      </c>
      <c r="J80" s="1">
        <f>'grid and decimal'!W60/'grid and decimal'!$Z$60</f>
        <v>8.1756245268735803E-2</v>
      </c>
      <c r="K80" s="1">
        <f>'grid and decimal'!X60/'grid and decimal'!$Z$60</f>
        <v>4.7691143073429219E-2</v>
      </c>
      <c r="L80" s="1">
        <f>'grid and decimal'!Y60/'grid and decimal'!$Z$60</f>
        <v>8.1756245268735803E-2</v>
      </c>
    </row>
    <row r="81" spans="1:13" ht="15.75" customHeight="1" x14ac:dyDescent="0.25">
      <c r="A81" s="1" t="s">
        <v>5</v>
      </c>
      <c r="B81" s="1">
        <f>'grid and decimal'!O61/'grid and decimal'!$Z$61</f>
        <v>1.2500000000000001E-2</v>
      </c>
      <c r="C81" s="1">
        <f>'grid and decimal'!P61/'grid and decimal'!$Z$61</f>
        <v>0.16875000000000004</v>
      </c>
      <c r="D81" s="1">
        <f>'grid and decimal'!Q61/'grid and decimal'!$Z$61</f>
        <v>2.8125000000000004E-2</v>
      </c>
      <c r="E81" s="1">
        <f>'grid and decimal'!R61/'grid and decimal'!$Z$61</f>
        <v>2.8125000000000004E-2</v>
      </c>
      <c r="F81" s="1">
        <f>'grid and decimal'!S61/'grid and decimal'!$Z$61</f>
        <v>0.11250000000000002</v>
      </c>
      <c r="G81" s="1">
        <f>'grid and decimal'!T61/'grid and decimal'!$Z$61</f>
        <v>0.11250000000000002</v>
      </c>
      <c r="H81" s="1">
        <f>'grid and decimal'!U61/'grid and decimal'!$Z$61</f>
        <v>0.26250000000000007</v>
      </c>
      <c r="I81" s="1">
        <f>'grid and decimal'!V61/'grid and decimal'!$Z$61</f>
        <v>0.11250000000000002</v>
      </c>
      <c r="J81" s="1">
        <f>'grid and decimal'!W61/'grid and decimal'!$Z$61</f>
        <v>7.5000000000000011E-2</v>
      </c>
      <c r="K81" s="1">
        <f>'grid and decimal'!X61/'grid and decimal'!$Z$61</f>
        <v>1.2500000000000001E-2</v>
      </c>
      <c r="L81" s="1">
        <f>'grid and decimal'!Y61/'grid and decimal'!$Z$61</f>
        <v>7.5000000000000011E-2</v>
      </c>
    </row>
    <row r="82" spans="1:13" ht="15.75" customHeight="1" x14ac:dyDescent="0.25">
      <c r="A82" s="1" t="s">
        <v>6</v>
      </c>
      <c r="B82" s="1">
        <f>'grid and decimal'!O62/'grid and decimal'!$Z$62</f>
        <v>0.16039279869067102</v>
      </c>
      <c r="C82" s="1">
        <f>'grid and decimal'!P62/'grid and decimal'!$Z$62</f>
        <v>0.16039279869067102</v>
      </c>
      <c r="D82" s="1">
        <f>'grid and decimal'!Q62/'grid and decimal'!$Z$62</f>
        <v>2.9459901800327329E-2</v>
      </c>
      <c r="E82" s="1">
        <f>'grid and decimal'!R62/'grid and decimal'!$Z$62</f>
        <v>6.8739770867430439E-2</v>
      </c>
      <c r="F82" s="1">
        <f>'grid and decimal'!S62/'grid and decimal'!$Z$62</f>
        <v>0.10310965630114566</v>
      </c>
      <c r="G82" s="1">
        <f>'grid and decimal'!T62/'grid and decimal'!$Z$62</f>
        <v>2.9459901800327329E-2</v>
      </c>
      <c r="H82" s="1">
        <f>'grid and decimal'!U62/'grid and decimal'!$Z$62</f>
        <v>6.8739770867430439E-2</v>
      </c>
      <c r="I82" s="1">
        <f>'grid and decimal'!V62/'grid and decimal'!$Z$62</f>
        <v>2.9459901800327329E-2</v>
      </c>
      <c r="J82" s="1">
        <f>'grid and decimal'!W62/'grid and decimal'!$Z$62</f>
        <v>0.16039279869067102</v>
      </c>
      <c r="K82" s="1">
        <f>'grid and decimal'!X62/'grid and decimal'!$Z$62</f>
        <v>2.9459901800327329E-2</v>
      </c>
      <c r="L82" s="1">
        <f>'grid and decimal'!Y62/'grid and decimal'!$Z$62</f>
        <v>0.16039279869067102</v>
      </c>
    </row>
    <row r="83" spans="1:13" ht="15.75" customHeight="1" x14ac:dyDescent="0.25">
      <c r="A83" s="1" t="s">
        <v>7</v>
      </c>
      <c r="B83" s="1">
        <f>'grid and decimal'!O63/'grid and decimal'!$Z$63</f>
        <v>3.6847492323439097E-2</v>
      </c>
      <c r="C83" s="1">
        <f>'grid and decimal'!P63/'grid and decimal'!$Z$63</f>
        <v>0.20061412487205732</v>
      </c>
      <c r="D83" s="1">
        <f>'grid and decimal'!Q63/'grid and decimal'!$Z$63</f>
        <v>3.6847492323439097E-2</v>
      </c>
      <c r="E83" s="1">
        <f>'grid and decimal'!R63/'grid and decimal'!$Z$63</f>
        <v>3.6847492323439097E-2</v>
      </c>
      <c r="F83" s="1">
        <f>'grid and decimal'!S63/'grid and decimal'!$Z$63</f>
        <v>0.20061412487205732</v>
      </c>
      <c r="G83" s="1">
        <f>'grid and decimal'!T63/'grid and decimal'!$Z$63</f>
        <v>8.5977482088024568E-2</v>
      </c>
      <c r="H83" s="1">
        <f>'grid and decimal'!U63/'grid and decimal'!$Z$63</f>
        <v>0.20061412487205732</v>
      </c>
      <c r="I83" s="1">
        <f>'grid and decimal'!V63/'grid and decimal'!$Z$63</f>
        <v>8.5977482088024568E-2</v>
      </c>
      <c r="J83" s="1">
        <f>'grid and decimal'!W63/'grid and decimal'!$Z$63</f>
        <v>3.6847492323439097E-2</v>
      </c>
      <c r="K83" s="1">
        <f>'grid and decimal'!X63/'grid and decimal'!$Z$63</f>
        <v>2.1494370522006142E-2</v>
      </c>
      <c r="L83" s="1">
        <f>'grid and decimal'!Y63/'grid and decimal'!$Z$63</f>
        <v>5.7318321392016369E-2</v>
      </c>
    </row>
    <row r="84" spans="1:13" ht="15.75" customHeight="1" x14ac:dyDescent="0.25">
      <c r="A84" s="1" t="s">
        <v>8</v>
      </c>
      <c r="B84" s="1">
        <f>'grid and decimal'!O64/'grid and decimal'!$Z$64</f>
        <v>4.4129235618597315E-2</v>
      </c>
      <c r="C84" s="1">
        <f>'grid and decimal'!P64/'grid and decimal'!$Z$64</f>
        <v>0.26477541371158392</v>
      </c>
      <c r="D84" s="1">
        <f>'grid and decimal'!Q64/'grid and decimal'!$Z$64</f>
        <v>2.8368794326241131E-2</v>
      </c>
      <c r="E84" s="1">
        <f>'grid and decimal'!R64/'grid and decimal'!$Z$64</f>
        <v>9.9290780141843962E-2</v>
      </c>
      <c r="F84" s="1">
        <f>'grid and decimal'!S64/'grid and decimal'!$Z$64</f>
        <v>0.15445232466509062</v>
      </c>
      <c r="G84" s="1">
        <f>'grid and decimal'!T64/'grid and decimal'!$Z$64</f>
        <v>9.9290780141843962E-2</v>
      </c>
      <c r="H84" s="1">
        <f>'grid and decimal'!U64/'grid and decimal'!$Z$64</f>
        <v>2.8368794326241131E-2</v>
      </c>
      <c r="I84" s="1">
        <f>'grid and decimal'!V64/'grid and decimal'!$Z$64</f>
        <v>0.15445232466509062</v>
      </c>
      <c r="J84" s="1">
        <f>'grid and decimal'!W64/'grid and decimal'!$Z$64</f>
        <v>6.6193853427895979E-2</v>
      </c>
      <c r="K84" s="1">
        <f>'grid and decimal'!X64/'grid and decimal'!$Z$64</f>
        <v>1.6548463356973995E-2</v>
      </c>
      <c r="L84" s="1">
        <f>'grid and decimal'!Y64/'grid and decimal'!$Z$64</f>
        <v>4.4129235618597315E-2</v>
      </c>
    </row>
    <row r="85" spans="1:13" ht="15.75" customHeight="1" x14ac:dyDescent="0.25">
      <c r="A85" s="1" t="s">
        <v>9</v>
      </c>
      <c r="B85" s="1">
        <f>'grid and decimal'!O65/'grid and decimal'!$Z$65</f>
        <v>6.741573033707865E-2</v>
      </c>
      <c r="C85" s="1">
        <f>'grid and decimal'!P65/'grid and decimal'!$Z$65</f>
        <v>0.15168539325842695</v>
      </c>
      <c r="D85" s="1">
        <f>'grid and decimal'!Q65/'grid and decimal'!$Z$65</f>
        <v>0.15168539325842695</v>
      </c>
      <c r="E85" s="1">
        <f>'grid and decimal'!R65/'grid and decimal'!$Z$65</f>
        <v>0.15168539325842695</v>
      </c>
      <c r="F85" s="1">
        <f>'grid and decimal'!S65/'grid and decimal'!$Z$65</f>
        <v>6.741573033707865E-2</v>
      </c>
      <c r="G85" s="1">
        <f>'grid and decimal'!T65/'grid and decimal'!$Z$65</f>
        <v>0.15168539325842695</v>
      </c>
      <c r="H85" s="1">
        <f>'grid and decimal'!U65/'grid and decimal'!$Z$65</f>
        <v>3.9325842696629212E-2</v>
      </c>
      <c r="I85" s="1">
        <f>'grid and decimal'!V65/'grid and decimal'!$Z$65</f>
        <v>6.741573033707865E-2</v>
      </c>
      <c r="J85" s="1">
        <f>'grid and decimal'!W65/'grid and decimal'!$Z$65</f>
        <v>6.741573033707865E-2</v>
      </c>
      <c r="K85" s="1">
        <f>'grid and decimal'!X65/'grid and decimal'!$Z$65</f>
        <v>1.6853932584269662E-2</v>
      </c>
      <c r="L85" s="1">
        <f>'grid and decimal'!Y65/'grid and decimal'!$Z$65</f>
        <v>6.741573033707865E-2</v>
      </c>
    </row>
    <row r="86" spans="1:13" ht="15.75" customHeight="1" x14ac:dyDescent="0.25">
      <c r="A86" s="1" t="s">
        <v>10</v>
      </c>
      <c r="B86" s="1">
        <f>'grid and decimal'!O66/'grid and decimal'!$Z$66</f>
        <v>0.14422369389256806</v>
      </c>
      <c r="C86" s="1">
        <f>'grid and decimal'!P66/'grid and decimal'!$Z$66</f>
        <v>0.14422369389256806</v>
      </c>
      <c r="D86" s="1">
        <f>'grid and decimal'!Q66/'grid and decimal'!$Z$66</f>
        <v>4.1206769683590869E-2</v>
      </c>
      <c r="E86" s="1">
        <f>'grid and decimal'!R66/'grid and decimal'!$Z$66</f>
        <v>0.14422369389256806</v>
      </c>
      <c r="F86" s="1">
        <f>'grid and decimal'!S66/'grid and decimal'!$Z$66</f>
        <v>0.14422369389256806</v>
      </c>
      <c r="G86" s="1">
        <f>'grid and decimal'!T66/'grid and decimal'!$Z$66</f>
        <v>9.2715231788079458E-2</v>
      </c>
      <c r="H86" s="1">
        <f>'grid and decimal'!U66/'grid and decimal'!$Z$66</f>
        <v>2.6490066225165559E-2</v>
      </c>
      <c r="I86" s="1">
        <f>'grid and decimal'!V66/'grid and decimal'!$Z$66</f>
        <v>9.2715231788079458E-2</v>
      </c>
      <c r="J86" s="1">
        <f>'grid and decimal'!W66/'grid and decimal'!$Z$66</f>
        <v>9.2715231788079458E-2</v>
      </c>
      <c r="K86" s="1">
        <f>'grid and decimal'!X66/'grid and decimal'!$Z$66</f>
        <v>1.5452538631346576E-2</v>
      </c>
      <c r="L86" s="1">
        <f>'grid and decimal'!Y66/'grid and decimal'!$Z$66</f>
        <v>6.1810154525386303E-2</v>
      </c>
      <c r="M86" s="1">
        <f>SUM(B76:L86)</f>
        <v>10.999999999999993</v>
      </c>
    </row>
    <row r="87" spans="1:13" ht="15.75" customHeight="1" x14ac:dyDescent="0.25">
      <c r="A87" s="1" t="s">
        <v>1531</v>
      </c>
      <c r="B87" s="1">
        <f t="shared" ref="B87:L87" si="9">AVERAGE(B76:B86)</f>
        <v>6.7694877343989504E-2</v>
      </c>
      <c r="C87" s="1">
        <f t="shared" si="9"/>
        <v>0.13428523924323846</v>
      </c>
      <c r="D87" s="1">
        <f t="shared" si="9"/>
        <v>4.4379573485530732E-2</v>
      </c>
      <c r="E87" s="1">
        <f t="shared" si="9"/>
        <v>9.0870534376739434E-2</v>
      </c>
      <c r="F87" s="1">
        <f t="shared" si="9"/>
        <v>0.18148461165807453</v>
      </c>
      <c r="G87" s="1">
        <f t="shared" si="9"/>
        <v>0.14800492895985221</v>
      </c>
      <c r="H87" s="1">
        <f t="shared" si="9"/>
        <v>8.7976682931686909E-2</v>
      </c>
      <c r="I87" s="1">
        <f t="shared" si="9"/>
        <v>9.1682991794071189E-2</v>
      </c>
      <c r="J87" s="1">
        <f t="shared" si="9"/>
        <v>7.2431542126730405E-2</v>
      </c>
      <c r="K87" s="1">
        <f t="shared" si="9"/>
        <v>1.7786303261498444E-2</v>
      </c>
      <c r="L87" s="1">
        <f t="shared" si="9"/>
        <v>6.3402714818588224E-2</v>
      </c>
      <c r="M87" s="1">
        <f>SUM(B87:L87)</f>
        <v>1</v>
      </c>
    </row>
    <row r="88" spans="1:13" ht="15.75" customHeight="1" x14ac:dyDescent="0.25"/>
    <row r="89" spans="1:13" ht="15.75" customHeight="1" x14ac:dyDescent="0.25"/>
    <row r="90" spans="1:13" ht="15.75" customHeight="1" x14ac:dyDescent="0.25"/>
    <row r="91" spans="1:13" ht="15.75" customHeight="1" x14ac:dyDescent="0.25"/>
    <row r="92" spans="1:13" ht="15.75" customHeight="1" x14ac:dyDescent="0.25"/>
    <row r="93" spans="1:13" ht="15.75" customHeight="1" x14ac:dyDescent="0.25"/>
    <row r="94" spans="1:13" ht="15.75" customHeight="1" x14ac:dyDescent="0.25"/>
    <row r="95" spans="1:13" ht="15.75" customHeight="1" x14ac:dyDescent="0.25"/>
    <row r="96" spans="1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87:L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L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2:O65"/>
  <sheetViews>
    <sheetView zoomScale="80" zoomScaleNormal="80" workbookViewId="0"/>
  </sheetViews>
  <sheetFormatPr defaultRowHeight="15" x14ac:dyDescent="0.25"/>
  <cols>
    <col min="1" max="1" width="3.85546875" bestFit="1" customWidth="1"/>
  </cols>
  <sheetData>
    <row r="2" spans="1:15" x14ac:dyDescent="0.25">
      <c r="A2" s="1">
        <f>'grid and decimal'!N2</f>
        <v>4</v>
      </c>
      <c r="B2" s="1" t="str">
        <f>'grid and decimal'!O2</f>
        <v>j1</v>
      </c>
      <c r="C2" s="1" t="str">
        <f>'grid and decimal'!P2</f>
        <v>j2</v>
      </c>
      <c r="D2" s="1" t="str">
        <f>'grid and decimal'!Q2</f>
        <v>j3</v>
      </c>
      <c r="E2" s="1" t="str">
        <f>'grid and decimal'!R2</f>
        <v>j4</v>
      </c>
      <c r="F2" s="1" t="str">
        <f>'grid and decimal'!S2</f>
        <v>j5</v>
      </c>
      <c r="G2" s="1" t="str">
        <f>'grid and decimal'!T2</f>
        <v>j6</v>
      </c>
      <c r="H2" s="1" t="str">
        <f>'grid and decimal'!U2</f>
        <v>j7</v>
      </c>
      <c r="I2" s="1" t="str">
        <f>'grid and decimal'!V2</f>
        <v>j8</v>
      </c>
      <c r="J2" s="1" t="str">
        <f>'grid and decimal'!W2</f>
        <v>j9</v>
      </c>
      <c r="K2" s="1" t="str">
        <f>'grid and decimal'!X2</f>
        <v>j10</v>
      </c>
      <c r="L2" s="1" t="str">
        <f>'grid and decimal'!Y2</f>
        <v>j11</v>
      </c>
      <c r="M2" s="1" t="str">
        <f>'grid and decimal'!Z2</f>
        <v>sum</v>
      </c>
    </row>
    <row r="3" spans="1:15" x14ac:dyDescent="0.25">
      <c r="A3" s="1" t="str">
        <f>'grid and decimal'!N3</f>
        <v>j1</v>
      </c>
      <c r="B3" s="1"/>
      <c r="C3" s="3">
        <f>'grid and decimal'!P3</f>
        <v>9</v>
      </c>
      <c r="D3" s="4">
        <f>'grid and decimal'!Q3</f>
        <v>2.3333333333333335</v>
      </c>
      <c r="E3" s="6">
        <f>'grid and decimal'!R3</f>
        <v>0.42857142857142855</v>
      </c>
      <c r="F3" s="2"/>
      <c r="G3" s="5"/>
      <c r="H3" s="2"/>
      <c r="I3" s="2"/>
      <c r="J3" s="2"/>
      <c r="K3" s="2"/>
      <c r="L3" s="2"/>
      <c r="M3" s="1">
        <f>'grid and decimal'!Z3</f>
        <v>12.761904761904763</v>
      </c>
    </row>
    <row r="4" spans="1:15" x14ac:dyDescent="0.25">
      <c r="A4" s="1" t="str">
        <f>'grid and decimal'!N4</f>
        <v>j2</v>
      </c>
      <c r="B4" s="3">
        <f>'grid and decimal'!O4</f>
        <v>0.1111111111111111</v>
      </c>
      <c r="C4" s="1"/>
      <c r="D4" s="3">
        <f>'grid and decimal'!Q4</f>
        <v>0.42857142857142855</v>
      </c>
      <c r="E4" s="4">
        <f>'grid and decimal'!R4</f>
        <v>0.25</v>
      </c>
      <c r="F4" s="2"/>
      <c r="G4" s="5"/>
      <c r="H4" s="2"/>
      <c r="I4" s="2"/>
      <c r="J4" s="2"/>
      <c r="K4" s="2"/>
      <c r="L4" s="2"/>
      <c r="M4" s="1">
        <f>'grid and decimal'!Z4</f>
        <v>1.7896825396825398</v>
      </c>
    </row>
    <row r="5" spans="1:15" x14ac:dyDescent="0.25">
      <c r="A5" s="1" t="str">
        <f>'grid and decimal'!N5</f>
        <v>j3</v>
      </c>
      <c r="B5" s="4">
        <f>'grid and decimal'!O5</f>
        <v>0.42857142857142855</v>
      </c>
      <c r="C5" s="3">
        <f>'grid and decimal'!P5</f>
        <v>2.3333333333333335</v>
      </c>
      <c r="D5" s="1"/>
      <c r="E5" s="3">
        <f>'grid and decimal'!R5</f>
        <v>0.66666666666666663</v>
      </c>
      <c r="F5" s="2"/>
      <c r="G5" s="5"/>
      <c r="H5" s="2"/>
      <c r="I5" s="2"/>
      <c r="J5" s="2"/>
      <c r="K5" s="2"/>
      <c r="L5" s="2"/>
      <c r="M5" s="1">
        <f>'grid and decimal'!Z5</f>
        <v>4.4285714285714288</v>
      </c>
    </row>
    <row r="6" spans="1:15" x14ac:dyDescent="0.25">
      <c r="A6" s="1" t="str">
        <f>'grid and decimal'!N6</f>
        <v>j4</v>
      </c>
      <c r="B6" s="6">
        <f>'grid and decimal'!O6</f>
        <v>2.3333333333333335</v>
      </c>
      <c r="C6" s="4">
        <f>'grid and decimal'!P6</f>
        <v>4</v>
      </c>
      <c r="D6" s="3">
        <f>'grid and decimal'!Q6</f>
        <v>1.5</v>
      </c>
      <c r="E6" s="1"/>
      <c r="F6" s="2"/>
      <c r="G6" s="5"/>
      <c r="H6" s="2"/>
      <c r="I6" s="2"/>
      <c r="J6" s="2"/>
      <c r="K6" s="2"/>
      <c r="L6" s="2"/>
      <c r="M6" s="1">
        <f>'grid and decimal'!Z6</f>
        <v>8.8333333333333339</v>
      </c>
    </row>
    <row r="7" spans="1:15" x14ac:dyDescent="0.25">
      <c r="A7" s="1" t="str">
        <f>'grid and decimal'!N7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decimal'!N13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0.20931100423073598</v>
      </c>
      <c r="O13" t="s">
        <v>1580</v>
      </c>
    </row>
    <row r="15" spans="1:15" x14ac:dyDescent="0.25">
      <c r="A15" s="1">
        <f>'grid and decimal'!N16</f>
        <v>5</v>
      </c>
      <c r="B15" s="1" t="str">
        <f>'grid and decimal'!O16</f>
        <v>j1</v>
      </c>
      <c r="C15" s="1" t="str">
        <f>'grid and decimal'!P16</f>
        <v>j2</v>
      </c>
      <c r="D15" s="1" t="str">
        <f>'grid and decimal'!Q16</f>
        <v>j3</v>
      </c>
      <c r="E15" s="1" t="str">
        <f>'grid and decimal'!R16</f>
        <v>j4</v>
      </c>
      <c r="F15" s="1" t="str">
        <f>'grid and decimal'!S16</f>
        <v>j5</v>
      </c>
      <c r="G15" s="1" t="str">
        <f>'grid and decimal'!T16</f>
        <v>j6</v>
      </c>
      <c r="H15" s="1" t="str">
        <f>'grid and decimal'!U16</f>
        <v>j7</v>
      </c>
      <c r="I15" s="1" t="str">
        <f>'grid and decimal'!V16</f>
        <v>j8</v>
      </c>
      <c r="J15" s="1" t="str">
        <f>'grid and decimal'!W16</f>
        <v>j9</v>
      </c>
      <c r="K15" s="1" t="str">
        <f>'grid and decimal'!X16</f>
        <v>j10</v>
      </c>
      <c r="L15" s="1" t="str">
        <f>'grid and decimal'!Y16</f>
        <v>j11</v>
      </c>
      <c r="M15" s="1" t="str">
        <f>'grid and decimal'!Z16</f>
        <v>sum</v>
      </c>
    </row>
    <row r="16" spans="1:15" x14ac:dyDescent="0.25">
      <c r="A16" s="1" t="str">
        <f>'grid and decimal'!N17</f>
        <v>j1</v>
      </c>
      <c r="B16" s="1"/>
      <c r="C16" s="3">
        <f>'grid and decimal'!P17</f>
        <v>0.25</v>
      </c>
      <c r="D16" s="4">
        <f>'grid and decimal'!Q17</f>
        <v>4</v>
      </c>
      <c r="E16" s="6">
        <f>'grid and decimal'!R17</f>
        <v>2.3333333333333335</v>
      </c>
      <c r="F16" s="8">
        <f>'grid and decimal'!S17</f>
        <v>0.66666666666666663</v>
      </c>
      <c r="G16" s="5"/>
      <c r="H16" s="2"/>
      <c r="I16" s="2"/>
      <c r="J16" s="2"/>
      <c r="K16" s="2"/>
      <c r="L16" s="2"/>
      <c r="M16" s="1">
        <f>'grid and decimal'!Z17</f>
        <v>8.25</v>
      </c>
    </row>
    <row r="17" spans="1:15" x14ac:dyDescent="0.25">
      <c r="A17" s="1" t="str">
        <f>'grid and decimal'!N18</f>
        <v>j2</v>
      </c>
      <c r="B17" s="3">
        <f>'grid and decimal'!O18</f>
        <v>4</v>
      </c>
      <c r="C17" s="1"/>
      <c r="D17" s="3">
        <f>'grid and decimal'!Q18</f>
        <v>4</v>
      </c>
      <c r="E17" s="4">
        <f>'grid and decimal'!R18</f>
        <v>2.3333333333333335</v>
      </c>
      <c r="F17" s="6">
        <f>'grid and decimal'!S18</f>
        <v>0.66666666666666663</v>
      </c>
      <c r="G17" s="5"/>
      <c r="H17" s="2"/>
      <c r="I17" s="2"/>
      <c r="J17" s="2"/>
      <c r="K17" s="2"/>
      <c r="L17" s="2"/>
      <c r="M17" s="1">
        <f>'grid and decimal'!Z18</f>
        <v>12</v>
      </c>
    </row>
    <row r="18" spans="1:15" x14ac:dyDescent="0.25">
      <c r="A18" s="1" t="str">
        <f>'grid and decimal'!N19</f>
        <v>j3</v>
      </c>
      <c r="B18" s="4">
        <f>'grid and decimal'!O19</f>
        <v>0.25</v>
      </c>
      <c r="C18" s="3">
        <f>'grid and decimal'!P19</f>
        <v>0.25</v>
      </c>
      <c r="D18" s="1"/>
      <c r="E18" s="3">
        <f>'grid and decimal'!R19</f>
        <v>4</v>
      </c>
      <c r="F18" s="4">
        <f>'grid and decimal'!S19</f>
        <v>0.25</v>
      </c>
      <c r="G18" s="5"/>
      <c r="H18" s="2"/>
      <c r="I18" s="2"/>
      <c r="J18" s="2"/>
      <c r="K18" s="2"/>
      <c r="L18" s="2"/>
      <c r="M18" s="1">
        <f>'grid and decimal'!Z19</f>
        <v>5.75</v>
      </c>
    </row>
    <row r="19" spans="1:15" x14ac:dyDescent="0.25">
      <c r="A19" s="1" t="str">
        <f>'grid and decimal'!N20</f>
        <v>j4</v>
      </c>
      <c r="B19" s="6">
        <f>'grid and decimal'!O20</f>
        <v>0.42857142857142855</v>
      </c>
      <c r="C19" s="4">
        <f>'grid and decimal'!P20</f>
        <v>0.42857142857142855</v>
      </c>
      <c r="D19" s="3">
        <f>'grid and decimal'!Q20</f>
        <v>0.25</v>
      </c>
      <c r="E19" s="1"/>
      <c r="F19" s="3">
        <f>'grid and decimal'!S20</f>
        <v>0.42857142857142855</v>
      </c>
      <c r="G19" s="5"/>
      <c r="H19" s="2"/>
      <c r="I19" s="2"/>
      <c r="J19" s="2"/>
      <c r="K19" s="2"/>
      <c r="L19" s="2"/>
      <c r="M19" s="1">
        <f>'grid and decimal'!Z20</f>
        <v>2.5357142857142856</v>
      </c>
    </row>
    <row r="20" spans="1:15" x14ac:dyDescent="0.25">
      <c r="A20" s="1" t="str">
        <f>'grid and decimal'!N21</f>
        <v>j5</v>
      </c>
      <c r="B20" s="8">
        <f>'grid and decimal'!O21</f>
        <v>1.5</v>
      </c>
      <c r="C20" s="6">
        <f>'grid and decimal'!P21</f>
        <v>1.5</v>
      </c>
      <c r="D20" s="4">
        <f>'grid and decimal'!Q21</f>
        <v>4</v>
      </c>
      <c r="E20" s="3">
        <f>'grid and decimal'!R21</f>
        <v>2.3333333333333335</v>
      </c>
      <c r="F20" s="1"/>
      <c r="G20" s="5"/>
      <c r="H20" s="2"/>
      <c r="I20" s="2"/>
      <c r="J20" s="2"/>
      <c r="K20" s="2"/>
      <c r="L20" s="2"/>
      <c r="M20" s="1">
        <f>'grid and decimal'!Z21</f>
        <v>10.333333333333334</v>
      </c>
    </row>
    <row r="21" spans="1:15" x14ac:dyDescent="0.25">
      <c r="A21" s="1" t="str">
        <f>'grid and decimal'!N22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decimal'!N23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decimal'!N24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decimal'!N25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decimal'!N26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decimal'!N27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7.714487677784175E-2</v>
      </c>
      <c r="O26" t="s">
        <v>1580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decimal'!N29</f>
        <v>6</v>
      </c>
      <c r="B28" s="1" t="str">
        <f>'grid and decimal'!O29</f>
        <v>j1</v>
      </c>
      <c r="C28" s="1" t="str">
        <f>'grid and decimal'!P29</f>
        <v>j2</v>
      </c>
      <c r="D28" s="1" t="str">
        <f>'grid and decimal'!Q29</f>
        <v>j3</v>
      </c>
      <c r="E28" s="1" t="str">
        <f>'grid and decimal'!R29</f>
        <v>j4</v>
      </c>
      <c r="F28" s="1" t="str">
        <f>'grid and decimal'!S29</f>
        <v>j5</v>
      </c>
      <c r="G28" s="1" t="str">
        <f>'grid and decimal'!T29</f>
        <v>j6</v>
      </c>
      <c r="H28" s="1" t="str">
        <f>'grid and decimal'!U29</f>
        <v>j7</v>
      </c>
      <c r="I28" s="1" t="str">
        <f>'grid and decimal'!V29</f>
        <v>j8</v>
      </c>
      <c r="J28" s="1" t="str">
        <f>'grid and decimal'!W29</f>
        <v>j9</v>
      </c>
      <c r="K28" s="1" t="str">
        <f>'grid and decimal'!X29</f>
        <v>j10</v>
      </c>
      <c r="L28" s="1" t="str">
        <f>'grid and decimal'!Y29</f>
        <v>j11</v>
      </c>
      <c r="M28" s="1" t="str">
        <f>'grid and decimal'!Z29</f>
        <v>sum</v>
      </c>
    </row>
    <row r="29" spans="1:15" x14ac:dyDescent="0.25">
      <c r="A29" s="1" t="str">
        <f>'grid and decimal'!N30</f>
        <v>j1</v>
      </c>
      <c r="B29" s="1"/>
      <c r="C29" s="3">
        <f>'grid and decimal'!P30</f>
        <v>1</v>
      </c>
      <c r="D29" s="4">
        <f>'grid and decimal'!Q30</f>
        <v>2.3333333333333335</v>
      </c>
      <c r="E29" s="6">
        <f>'grid and decimal'!R30</f>
        <v>4</v>
      </c>
      <c r="F29" s="8">
        <f>'grid and decimal'!S30</f>
        <v>1</v>
      </c>
      <c r="G29" s="9">
        <f>'grid and decimal'!T30</f>
        <v>0.66666666666666663</v>
      </c>
      <c r="H29" s="2"/>
      <c r="I29" s="2"/>
      <c r="J29" s="2"/>
      <c r="K29" s="2"/>
      <c r="L29" s="2"/>
      <c r="M29" s="1">
        <f>'grid and decimal'!Z30</f>
        <v>10</v>
      </c>
    </row>
    <row r="30" spans="1:15" x14ac:dyDescent="0.25">
      <c r="A30" s="1" t="str">
        <f>'grid and decimal'!N31</f>
        <v>j2</v>
      </c>
      <c r="B30" s="3">
        <f>'grid and decimal'!O31</f>
        <v>1</v>
      </c>
      <c r="C30" s="1"/>
      <c r="D30" s="3">
        <f>'grid and decimal'!Q31</f>
        <v>1.5</v>
      </c>
      <c r="E30" s="4">
        <f>'grid and decimal'!R31</f>
        <v>2.3333333333333335</v>
      </c>
      <c r="F30" s="6">
        <f>'grid and decimal'!S31</f>
        <v>1</v>
      </c>
      <c r="G30" s="10">
        <f>'grid and decimal'!T31</f>
        <v>1.5</v>
      </c>
      <c r="H30" s="2"/>
      <c r="I30" s="2"/>
      <c r="J30" s="2"/>
      <c r="K30" s="2"/>
      <c r="L30" s="2"/>
      <c r="M30" s="1">
        <f>'grid and decimal'!Z31</f>
        <v>8.3333333333333339</v>
      </c>
    </row>
    <row r="31" spans="1:15" x14ac:dyDescent="0.25">
      <c r="A31" s="1" t="str">
        <f>'grid and decimal'!N32</f>
        <v>j3</v>
      </c>
      <c r="B31" s="4">
        <f>'grid and decimal'!O32</f>
        <v>0.42857142857142855</v>
      </c>
      <c r="C31" s="3">
        <f>'grid and decimal'!P32</f>
        <v>0.66666666666666663</v>
      </c>
      <c r="D31" s="1"/>
      <c r="E31" s="3">
        <f>'grid and decimal'!R32</f>
        <v>4</v>
      </c>
      <c r="F31" s="4">
        <f>'grid and decimal'!S32</f>
        <v>0.42857142857142855</v>
      </c>
      <c r="G31" s="11">
        <f>'grid and decimal'!T32</f>
        <v>0.42857142857142855</v>
      </c>
      <c r="H31" s="2"/>
      <c r="I31" s="2"/>
      <c r="J31" s="2"/>
      <c r="K31" s="2"/>
      <c r="L31" s="2"/>
      <c r="M31" s="1">
        <f>'grid and decimal'!Z32</f>
        <v>6.9523809523809526</v>
      </c>
    </row>
    <row r="32" spans="1:15" x14ac:dyDescent="0.25">
      <c r="A32" s="1" t="str">
        <f>'grid and decimal'!N33</f>
        <v>j4</v>
      </c>
      <c r="B32" s="6">
        <f>'grid and decimal'!O33</f>
        <v>0.25</v>
      </c>
      <c r="C32" s="4">
        <f>'grid and decimal'!P33</f>
        <v>0.42857142857142855</v>
      </c>
      <c r="D32" s="3">
        <f>'grid and decimal'!Q33</f>
        <v>0.25</v>
      </c>
      <c r="E32" s="1"/>
      <c r="F32" s="3">
        <f>'grid and decimal'!S33</f>
        <v>0.42857142857142855</v>
      </c>
      <c r="G32" s="12">
        <f>'grid and decimal'!T33</f>
        <v>0.66666666666666663</v>
      </c>
      <c r="H32" s="2"/>
      <c r="I32" s="2"/>
      <c r="J32" s="2"/>
      <c r="K32" s="2"/>
      <c r="L32" s="2"/>
      <c r="M32" s="1">
        <f>'grid and decimal'!Z33</f>
        <v>3.0238095238095237</v>
      </c>
    </row>
    <row r="33" spans="1:15" x14ac:dyDescent="0.25">
      <c r="A33" s="1" t="str">
        <f>'grid and decimal'!N34</f>
        <v>j5</v>
      </c>
      <c r="B33" s="8">
        <f>'grid and decimal'!O34</f>
        <v>1</v>
      </c>
      <c r="C33" s="6">
        <f>'grid and decimal'!P34</f>
        <v>1</v>
      </c>
      <c r="D33" s="4">
        <f>'grid and decimal'!Q34</f>
        <v>2.3333333333333335</v>
      </c>
      <c r="E33" s="3">
        <f>'grid and decimal'!R34</f>
        <v>2.3333333333333335</v>
      </c>
      <c r="F33" s="1"/>
      <c r="G33" s="13">
        <f>'grid and decimal'!T34</f>
        <v>2.3333333333333335</v>
      </c>
      <c r="H33" s="2"/>
      <c r="I33" s="2"/>
      <c r="J33" s="2"/>
      <c r="K33" s="2"/>
      <c r="L33" s="2"/>
      <c r="M33" s="1">
        <f>'grid and decimal'!Z34</f>
        <v>10.000000000000002</v>
      </c>
    </row>
    <row r="34" spans="1:15" x14ac:dyDescent="0.25">
      <c r="A34" s="1" t="str">
        <f>'grid and decimal'!N35</f>
        <v>j6</v>
      </c>
      <c r="B34" s="14">
        <f>'grid and decimal'!O35</f>
        <v>1.5</v>
      </c>
      <c r="C34" s="8">
        <f>'grid and decimal'!P35</f>
        <v>0.66666666666666663</v>
      </c>
      <c r="D34" s="6">
        <f>'grid and decimal'!Q35</f>
        <v>2.3333333333333335</v>
      </c>
      <c r="E34" s="4">
        <f>'grid and decimal'!R35</f>
        <v>1.5</v>
      </c>
      <c r="F34" s="3">
        <f>'grid and decimal'!S35</f>
        <v>0.42857142857142855</v>
      </c>
      <c r="G34" s="7"/>
      <c r="H34" s="2"/>
      <c r="I34" s="2"/>
      <c r="J34" s="2"/>
      <c r="K34" s="2"/>
      <c r="L34" s="2"/>
      <c r="M34" s="1">
        <f>'grid and decimal'!Z35</f>
        <v>7.4285714285714288</v>
      </c>
    </row>
    <row r="35" spans="1:15" x14ac:dyDescent="0.25">
      <c r="A35" s="1" t="str">
        <f>'grid and decimal'!N36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decimal'!N37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decimal'!N38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decimal'!N39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decimal'!N40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3.3922538623390654E-2</v>
      </c>
      <c r="O39" t="s">
        <v>1580</v>
      </c>
    </row>
    <row r="41" spans="1:15" x14ac:dyDescent="0.25">
      <c r="A41" s="1">
        <f>'grid and decimal'!N42</f>
        <v>7</v>
      </c>
      <c r="B41" s="1" t="str">
        <f>'grid and decimal'!O42</f>
        <v>j1</v>
      </c>
      <c r="C41" s="1" t="str">
        <f>'grid and decimal'!P42</f>
        <v>j2</v>
      </c>
      <c r="D41" s="1" t="str">
        <f>'grid and decimal'!Q42</f>
        <v>j3</v>
      </c>
      <c r="E41" s="1" t="str">
        <f>'grid and decimal'!R42</f>
        <v>j4</v>
      </c>
      <c r="F41" s="1" t="str">
        <f>'grid and decimal'!S42</f>
        <v>j5</v>
      </c>
      <c r="G41" s="1" t="str">
        <f>'grid and decimal'!T42</f>
        <v>j6</v>
      </c>
      <c r="H41" s="1" t="str">
        <f>'grid and decimal'!U42</f>
        <v>j7</v>
      </c>
      <c r="I41" s="1" t="str">
        <f>'grid and decimal'!V42</f>
        <v>j8</v>
      </c>
      <c r="J41" s="1" t="str">
        <f>'grid and decimal'!W42</f>
        <v>j9</v>
      </c>
      <c r="K41" s="1" t="str">
        <f>'grid and decimal'!X42</f>
        <v>j10</v>
      </c>
      <c r="L41" s="1" t="str">
        <f>'grid and decimal'!Y42</f>
        <v>j11</v>
      </c>
      <c r="M41" s="1" t="str">
        <f>'grid and decimal'!Z42</f>
        <v>sum</v>
      </c>
    </row>
    <row r="42" spans="1:15" x14ac:dyDescent="0.25">
      <c r="A42" s="1" t="str">
        <f>'grid and decimal'!N43</f>
        <v>j1</v>
      </c>
      <c r="B42" s="1"/>
      <c r="C42" s="3">
        <f>'grid and decimal'!P43</f>
        <v>2.3333333333333335</v>
      </c>
      <c r="D42" s="4">
        <f>'grid and decimal'!Q43</f>
        <v>0.42857142857142855</v>
      </c>
      <c r="E42" s="6">
        <f>'grid and decimal'!R43</f>
        <v>0.66666666666666663</v>
      </c>
      <c r="F42" s="8">
        <f>'grid and decimal'!S43</f>
        <v>0.25</v>
      </c>
      <c r="G42" s="9">
        <f>'grid and decimal'!T43</f>
        <v>2.3333333333333335</v>
      </c>
      <c r="H42" s="1">
        <f>'grid and decimal'!U43</f>
        <v>0</v>
      </c>
      <c r="I42" s="2"/>
      <c r="J42" s="2"/>
      <c r="K42" s="2"/>
      <c r="L42" s="2"/>
      <c r="M42" s="1">
        <f>'grid and decimal'!Z43</f>
        <v>7.0119047619047628</v>
      </c>
    </row>
    <row r="43" spans="1:15" x14ac:dyDescent="0.25">
      <c r="A43" s="1" t="str">
        <f>'grid and decimal'!N44</f>
        <v>j2</v>
      </c>
      <c r="B43" s="3">
        <f>'grid and decimal'!O44</f>
        <v>0.42857142857142855</v>
      </c>
      <c r="C43" s="1"/>
      <c r="D43" s="3">
        <f>'grid and decimal'!Q44</f>
        <v>0.66666666666666663</v>
      </c>
      <c r="E43" s="4">
        <f>'grid and decimal'!R44</f>
        <v>0.42857142857142855</v>
      </c>
      <c r="F43" s="6">
        <f>'grid and decimal'!S44</f>
        <v>0.42857142857142855</v>
      </c>
      <c r="G43" s="10">
        <f>'grid and decimal'!T44</f>
        <v>0.42857142857142855</v>
      </c>
      <c r="H43" s="14">
        <f>'grid and decimal'!U44</f>
        <v>0.1111111111111111</v>
      </c>
      <c r="I43" s="2"/>
      <c r="J43" s="2"/>
      <c r="K43" s="2"/>
      <c r="L43" s="2"/>
      <c r="M43" s="1">
        <f>'grid and decimal'!Z44</f>
        <v>3.4920634920634916</v>
      </c>
    </row>
    <row r="44" spans="1:15" x14ac:dyDescent="0.25">
      <c r="A44" s="1" t="str">
        <f>'grid and decimal'!N45</f>
        <v>j3</v>
      </c>
      <c r="B44" s="4">
        <f>'grid and decimal'!O45</f>
        <v>2.3333333333333335</v>
      </c>
      <c r="C44" s="3">
        <f>'grid and decimal'!P45</f>
        <v>1.5</v>
      </c>
      <c r="D44" s="1"/>
      <c r="E44" s="3">
        <f>'grid and decimal'!R45</f>
        <v>0.66666666666666663</v>
      </c>
      <c r="F44" s="4">
        <f>'grid and decimal'!S45</f>
        <v>0.25</v>
      </c>
      <c r="G44" s="11">
        <f>'grid and decimal'!T45</f>
        <v>2.3333333333333335</v>
      </c>
      <c r="H44" s="8">
        <f>'grid and decimal'!U45</f>
        <v>0.25</v>
      </c>
      <c r="I44" s="2"/>
      <c r="J44" s="2"/>
      <c r="K44" s="2"/>
      <c r="L44" s="2"/>
      <c r="M44" s="1">
        <f>'grid and decimal'!Z45</f>
        <v>8.3333333333333339</v>
      </c>
    </row>
    <row r="45" spans="1:15" x14ac:dyDescent="0.25">
      <c r="A45" s="1" t="str">
        <f>'grid and decimal'!N46</f>
        <v>j4</v>
      </c>
      <c r="B45" s="6">
        <f>'grid and decimal'!O46</f>
        <v>1.5</v>
      </c>
      <c r="C45" s="4">
        <f>'grid and decimal'!P46</f>
        <v>2.3333333333333335</v>
      </c>
      <c r="D45" s="3">
        <f>'grid and decimal'!Q46</f>
        <v>1.5</v>
      </c>
      <c r="E45" s="1"/>
      <c r="F45" s="3">
        <f>'grid and decimal'!S46</f>
        <v>0.42857142857142855</v>
      </c>
      <c r="G45" s="12">
        <f>'grid and decimal'!T46</f>
        <v>2.3333333333333335</v>
      </c>
      <c r="H45" s="6">
        <f>'grid and decimal'!U46</f>
        <v>0.25</v>
      </c>
      <c r="I45" s="2"/>
      <c r="J45" s="2"/>
      <c r="K45" s="2"/>
      <c r="L45" s="2"/>
      <c r="M45" s="1">
        <f>'grid and decimal'!Z46</f>
        <v>9.3452380952380967</v>
      </c>
    </row>
    <row r="46" spans="1:15" x14ac:dyDescent="0.25">
      <c r="A46" s="1" t="str">
        <f>'grid and decimal'!N47</f>
        <v>j5</v>
      </c>
      <c r="B46" s="8">
        <f>'grid and decimal'!O47</f>
        <v>4</v>
      </c>
      <c r="C46" s="6">
        <f>'grid and decimal'!P47</f>
        <v>2.3333333333333335</v>
      </c>
      <c r="D46" s="4">
        <f>'grid and decimal'!Q47</f>
        <v>4</v>
      </c>
      <c r="E46" s="3">
        <f>'grid and decimal'!R47</f>
        <v>2.3333333333333335</v>
      </c>
      <c r="F46" s="1"/>
      <c r="G46" s="13">
        <f>'grid and decimal'!T47</f>
        <v>4</v>
      </c>
      <c r="H46" s="4">
        <f>'grid and decimal'!U47</f>
        <v>0.25</v>
      </c>
      <c r="I46" s="2"/>
      <c r="J46" s="2"/>
      <c r="K46" s="2"/>
      <c r="L46" s="2"/>
      <c r="M46" s="1">
        <f>'grid and decimal'!Z47</f>
        <v>17.916666666666668</v>
      </c>
    </row>
    <row r="47" spans="1:15" x14ac:dyDescent="0.25">
      <c r="A47" s="1" t="str">
        <f>'grid and decimal'!N48</f>
        <v>j6</v>
      </c>
      <c r="B47" s="14">
        <f>'grid and decimal'!O48</f>
        <v>0.42857142857142855</v>
      </c>
      <c r="C47" s="8">
        <f>'grid and decimal'!P48</f>
        <v>2.3333333333333335</v>
      </c>
      <c r="D47" s="6">
        <f>'grid and decimal'!Q48</f>
        <v>0.42857142857142855</v>
      </c>
      <c r="E47" s="4">
        <f>'grid and decimal'!R48</f>
        <v>0.42857142857142855</v>
      </c>
      <c r="F47" s="3">
        <f>'grid and decimal'!S48</f>
        <v>0.25</v>
      </c>
      <c r="G47" s="7"/>
      <c r="H47" s="3">
        <f>'grid and decimal'!U48</f>
        <v>0.1111111111111111</v>
      </c>
      <c r="I47" s="2"/>
      <c r="J47" s="2"/>
      <c r="K47" s="2"/>
      <c r="L47" s="2"/>
      <c r="M47" s="1">
        <f>'grid and decimal'!Z48</f>
        <v>4.9801587301587293</v>
      </c>
    </row>
    <row r="48" spans="1:15" x14ac:dyDescent="0.25">
      <c r="A48" s="1" t="str">
        <f>'grid and decimal'!N49</f>
        <v>j7</v>
      </c>
      <c r="B48" s="1">
        <f>'grid and decimal'!O49</f>
        <v>9</v>
      </c>
      <c r="C48" s="14">
        <f>'grid and decimal'!P49</f>
        <v>9</v>
      </c>
      <c r="D48" s="8">
        <f>'grid and decimal'!Q49</f>
        <v>4</v>
      </c>
      <c r="E48" s="6">
        <f>'grid and decimal'!R49</f>
        <v>4</v>
      </c>
      <c r="F48" s="4">
        <f>'grid and decimal'!S49</f>
        <v>4</v>
      </c>
      <c r="G48" s="13">
        <f>'grid and decimal'!T49</f>
        <v>9</v>
      </c>
      <c r="H48" s="1"/>
      <c r="I48" s="2"/>
      <c r="J48" s="2"/>
      <c r="K48" s="2"/>
      <c r="L48" s="2"/>
      <c r="M48" s="1">
        <f>'grid and decimal'!Z49</f>
        <v>40</v>
      </c>
    </row>
    <row r="49" spans="1:15" x14ac:dyDescent="0.25">
      <c r="A49" s="1" t="str">
        <f>'grid and decimal'!N50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decimal'!N51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decimal'!N52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decimal'!N53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5.6370417461200729E-2</v>
      </c>
      <c r="O52" t="s">
        <v>1580</v>
      </c>
    </row>
    <row r="54" spans="1:15" x14ac:dyDescent="0.25">
      <c r="A54" s="1">
        <f>'grid and decimal'!N55</f>
        <v>11</v>
      </c>
      <c r="B54" s="1" t="str">
        <f>'grid and decimal'!O55</f>
        <v>j1</v>
      </c>
      <c r="C54" s="1" t="str">
        <f>'grid and decimal'!P55</f>
        <v>j2</v>
      </c>
      <c r="D54" s="1" t="str">
        <f>'grid and decimal'!Q55</f>
        <v>j3</v>
      </c>
      <c r="E54" s="1" t="str">
        <f>'grid and decimal'!R55</f>
        <v>j4</v>
      </c>
      <c r="F54" s="1" t="str">
        <f>'grid and decimal'!S55</f>
        <v>j5</v>
      </c>
      <c r="G54" s="1" t="str">
        <f>'grid and decimal'!T55</f>
        <v>j6</v>
      </c>
      <c r="H54" s="1" t="str">
        <f>'grid and decimal'!U55</f>
        <v>j7</v>
      </c>
      <c r="I54" s="1" t="str">
        <f>'grid and decimal'!V55</f>
        <v>j8</v>
      </c>
      <c r="J54" s="1" t="str">
        <f>'grid and decimal'!W55</f>
        <v>j9</v>
      </c>
      <c r="K54" s="1" t="str">
        <f>'grid and decimal'!X55</f>
        <v>j10</v>
      </c>
      <c r="L54" s="1" t="str">
        <f>'grid and decimal'!Y55</f>
        <v>j11</v>
      </c>
      <c r="M54" s="1" t="str">
        <f>'grid and decimal'!Z55</f>
        <v>sum</v>
      </c>
    </row>
    <row r="55" spans="1:15" x14ac:dyDescent="0.25">
      <c r="A55" s="1" t="str">
        <f>'grid and decimal'!N56</f>
        <v>j1</v>
      </c>
      <c r="B55" s="1"/>
      <c r="C55" s="3">
        <f>'grid and decimal'!P56</f>
        <v>1.5</v>
      </c>
      <c r="D55" s="4">
        <f>'grid and decimal'!Q56</f>
        <v>0.42857142857142855</v>
      </c>
      <c r="E55" s="6">
        <f>'grid and decimal'!R56</f>
        <v>2.3333333333333335</v>
      </c>
      <c r="F55" s="8">
        <f>'grid and decimal'!S56</f>
        <v>4</v>
      </c>
      <c r="G55" s="9">
        <f>'grid and decimal'!T56</f>
        <v>9</v>
      </c>
      <c r="H55" s="1">
        <f>'grid and decimal'!U56</f>
        <v>0.42857142857142855</v>
      </c>
      <c r="I55" s="8">
        <f>'grid and decimal'!V56</f>
        <v>2.3333333333333335</v>
      </c>
      <c r="J55" s="6">
        <f>'grid and decimal'!W56</f>
        <v>1.5</v>
      </c>
      <c r="K55" s="4">
        <f>'grid and decimal'!X56</f>
        <v>0.25</v>
      </c>
      <c r="L55" s="3">
        <f>'grid and decimal'!Y56</f>
        <v>0.42857142857142855</v>
      </c>
      <c r="M55" s="1">
        <f>'grid and decimal'!Z56</f>
        <v>23.202380952380949</v>
      </c>
    </row>
    <row r="56" spans="1:15" x14ac:dyDescent="0.25">
      <c r="A56" s="1" t="str">
        <f>'grid and decimal'!N57</f>
        <v>j2</v>
      </c>
      <c r="B56" s="3">
        <f>'grid and decimal'!O57</f>
        <v>0.66666666666666663</v>
      </c>
      <c r="C56" s="1"/>
      <c r="D56" s="3">
        <f>'grid and decimal'!Q57</f>
        <v>0.66666666666666663</v>
      </c>
      <c r="E56" s="4">
        <f>'grid and decimal'!R57</f>
        <v>1</v>
      </c>
      <c r="F56" s="6">
        <f>'grid and decimal'!S57</f>
        <v>2.3333333333333335</v>
      </c>
      <c r="G56" s="10">
        <f>'grid and decimal'!T57</f>
        <v>0.66666666666666663</v>
      </c>
      <c r="H56" s="14">
        <f>'grid and decimal'!U57</f>
        <v>0.42857142857142855</v>
      </c>
      <c r="I56" s="1">
        <f>'grid and decimal'!V57</f>
        <v>0.42857142857142855</v>
      </c>
      <c r="J56" s="8">
        <f>'grid and decimal'!W57</f>
        <v>0.25</v>
      </c>
      <c r="K56" s="6">
        <f>'grid and decimal'!X57</f>
        <v>0.1111111111111111</v>
      </c>
      <c r="L56" s="4">
        <f>'grid and decimal'!Y57</f>
        <v>0.42857142857142855</v>
      </c>
      <c r="M56" s="1">
        <f>'grid and decimal'!Z57</f>
        <v>7.9801587301587302</v>
      </c>
    </row>
    <row r="57" spans="1:15" x14ac:dyDescent="0.25">
      <c r="A57" s="1" t="str">
        <f>'grid and decimal'!N58</f>
        <v>j3</v>
      </c>
      <c r="B57" s="4">
        <f>'grid and decimal'!O58</f>
        <v>2.3333333333333335</v>
      </c>
      <c r="C57" s="3">
        <f>'grid and decimal'!P58</f>
        <v>1.5</v>
      </c>
      <c r="D57" s="1"/>
      <c r="E57" s="3">
        <f>'grid and decimal'!R58</f>
        <v>4</v>
      </c>
      <c r="F57" s="4">
        <f>'grid and decimal'!S58</f>
        <v>9</v>
      </c>
      <c r="G57" s="11">
        <f>'grid and decimal'!T58</f>
        <v>4</v>
      </c>
      <c r="H57" s="8">
        <f>'grid and decimal'!U58</f>
        <v>2.3333333333333335</v>
      </c>
      <c r="I57" s="14">
        <f>'grid and decimal'!V58</f>
        <v>2.3333333333333335</v>
      </c>
      <c r="J57" s="1">
        <f>'grid and decimal'!W58</f>
        <v>2.3333333333333335</v>
      </c>
      <c r="K57" s="8">
        <f>'grid and decimal'!X58</f>
        <v>0.1111111111111111</v>
      </c>
      <c r="L57" s="6">
        <f>'grid and decimal'!Y58</f>
        <v>1.5</v>
      </c>
      <c r="M57" s="1">
        <f>'grid and decimal'!Z58</f>
        <v>30.444444444444443</v>
      </c>
    </row>
    <row r="58" spans="1:15" x14ac:dyDescent="0.25">
      <c r="A58" s="1" t="str">
        <f>'grid and decimal'!N59</f>
        <v>j4</v>
      </c>
      <c r="B58" s="6">
        <f>'grid and decimal'!O59</f>
        <v>0.42857142857142855</v>
      </c>
      <c r="C58" s="4">
        <f>'grid and decimal'!P59</f>
        <v>1</v>
      </c>
      <c r="D58" s="3">
        <f>'grid and decimal'!Q59</f>
        <v>0.25</v>
      </c>
      <c r="E58" s="1"/>
      <c r="F58" s="3">
        <f>'grid and decimal'!S59</f>
        <v>4</v>
      </c>
      <c r="G58" s="12">
        <f>'grid and decimal'!T59</f>
        <v>4</v>
      </c>
      <c r="H58" s="6">
        <f>'grid and decimal'!U59</f>
        <v>1</v>
      </c>
      <c r="I58" s="8">
        <f>'grid and decimal'!V59</f>
        <v>2.3333333333333335</v>
      </c>
      <c r="J58" s="14">
        <f>'grid and decimal'!W59</f>
        <v>0.66666666666666663</v>
      </c>
      <c r="K58" s="1">
        <f>'grid and decimal'!X59</f>
        <v>0.1111111111111111</v>
      </c>
      <c r="L58" s="8">
        <f>'grid and decimal'!Y59</f>
        <v>0.42857142857142855</v>
      </c>
      <c r="M58" s="1">
        <f>'grid and decimal'!Z59</f>
        <v>15.218253968253968</v>
      </c>
    </row>
    <row r="59" spans="1:15" x14ac:dyDescent="0.25">
      <c r="A59" s="1" t="str">
        <f>'grid and decimal'!N60</f>
        <v>j5</v>
      </c>
      <c r="B59" s="8">
        <f>'grid and decimal'!O60</f>
        <v>0.25</v>
      </c>
      <c r="C59" s="6">
        <f>'grid and decimal'!P60</f>
        <v>0.42857142857142855</v>
      </c>
      <c r="D59" s="4">
        <f>'grid and decimal'!Q60</f>
        <v>0.1111111111111111</v>
      </c>
      <c r="E59" s="3">
        <f>'grid and decimal'!R60</f>
        <v>0.25</v>
      </c>
      <c r="F59" s="1"/>
      <c r="G59" s="13">
        <f>'grid and decimal'!T60</f>
        <v>1</v>
      </c>
      <c r="H59" s="4">
        <f>'grid and decimal'!U60</f>
        <v>0.66666666666666663</v>
      </c>
      <c r="I59" s="6">
        <f>'grid and decimal'!V60</f>
        <v>0.42857142857142855</v>
      </c>
      <c r="J59" s="8">
        <f>'grid and decimal'!W60</f>
        <v>0.42857142857142855</v>
      </c>
      <c r="K59" s="14">
        <f>'grid and decimal'!X60</f>
        <v>0.25</v>
      </c>
      <c r="L59" s="1">
        <f>'grid and decimal'!Y60</f>
        <v>0.42857142857142855</v>
      </c>
      <c r="M59" s="1">
        <f>'grid and decimal'!Z60</f>
        <v>5.2420634920634921</v>
      </c>
    </row>
    <row r="60" spans="1:15" x14ac:dyDescent="0.25">
      <c r="A60" s="1" t="str">
        <f>'grid and decimal'!N61</f>
        <v>j6</v>
      </c>
      <c r="B60" s="14">
        <f>'grid and decimal'!O61</f>
        <v>0.1111111111111111</v>
      </c>
      <c r="C60" s="8">
        <f>'grid and decimal'!P61</f>
        <v>1.5</v>
      </c>
      <c r="D60" s="6">
        <f>'grid and decimal'!Q61</f>
        <v>0.25</v>
      </c>
      <c r="E60" s="4">
        <f>'grid and decimal'!R61</f>
        <v>0.25</v>
      </c>
      <c r="F60" s="3">
        <f>'grid and decimal'!S61</f>
        <v>1</v>
      </c>
      <c r="G60" s="7"/>
      <c r="H60" s="3">
        <f>'grid and decimal'!U61</f>
        <v>2.3333333333333335</v>
      </c>
      <c r="I60" s="4">
        <f>'grid and decimal'!V61</f>
        <v>1</v>
      </c>
      <c r="J60" s="6">
        <f>'grid and decimal'!W61</f>
        <v>0.66666666666666663</v>
      </c>
      <c r="K60" s="8">
        <f>'grid and decimal'!X61</f>
        <v>0.1111111111111111</v>
      </c>
      <c r="L60" s="1">
        <f>'grid and decimal'!Y61</f>
        <v>0.66666666666666663</v>
      </c>
      <c r="M60" s="1">
        <f>'grid and decimal'!Z61</f>
        <v>8.8888888888888875</v>
      </c>
    </row>
    <row r="61" spans="1:15" x14ac:dyDescent="0.25">
      <c r="A61" s="1" t="str">
        <f>'grid and decimal'!N62</f>
        <v>j7</v>
      </c>
      <c r="B61" s="1">
        <f>'grid and decimal'!O62</f>
        <v>2.3333333333333335</v>
      </c>
      <c r="C61" s="14">
        <f>'grid and decimal'!P62</f>
        <v>2.3333333333333335</v>
      </c>
      <c r="D61" s="8">
        <f>'grid and decimal'!Q62</f>
        <v>0.42857142857142855</v>
      </c>
      <c r="E61" s="6">
        <f>'grid and decimal'!R62</f>
        <v>1</v>
      </c>
      <c r="F61" s="4">
        <f>'grid and decimal'!S62</f>
        <v>1.5</v>
      </c>
      <c r="G61" s="13">
        <f>'grid and decimal'!T62</f>
        <v>0.42857142857142855</v>
      </c>
      <c r="H61" s="1"/>
      <c r="I61" s="3">
        <f>'grid and decimal'!V62</f>
        <v>0.42857142857142855</v>
      </c>
      <c r="J61" s="4">
        <f>'grid and decimal'!W62</f>
        <v>2.3333333333333335</v>
      </c>
      <c r="K61" s="6">
        <f>'grid and decimal'!X62</f>
        <v>0.42857142857142855</v>
      </c>
      <c r="L61" s="8">
        <f>'grid and decimal'!Y62</f>
        <v>2.3333333333333335</v>
      </c>
      <c r="M61" s="1">
        <f>'grid and decimal'!Z62</f>
        <v>14.547619047619049</v>
      </c>
    </row>
    <row r="62" spans="1:15" x14ac:dyDescent="0.25">
      <c r="A62" s="1" t="str">
        <f>'grid and decimal'!N63</f>
        <v>j8</v>
      </c>
      <c r="B62" s="8">
        <f>'grid and decimal'!O63</f>
        <v>0.42857142857142855</v>
      </c>
      <c r="C62" s="1">
        <f>'grid and decimal'!P63</f>
        <v>2.3333333333333335</v>
      </c>
      <c r="D62" s="14">
        <f>'grid and decimal'!Q63</f>
        <v>0.42857142857142855</v>
      </c>
      <c r="E62" s="8">
        <f>'grid and decimal'!R63</f>
        <v>0.42857142857142855</v>
      </c>
      <c r="F62" s="6">
        <f>'grid and decimal'!S63</f>
        <v>2.3333333333333335</v>
      </c>
      <c r="G62" s="12">
        <f>'grid and decimal'!T63</f>
        <v>1</v>
      </c>
      <c r="H62" s="3">
        <f>'grid and decimal'!U63</f>
        <v>2.3333333333333335</v>
      </c>
      <c r="I62" s="1"/>
      <c r="J62" s="3">
        <f>'grid and decimal'!W63</f>
        <v>0.42857142857142855</v>
      </c>
      <c r="K62" s="4">
        <f>'grid and decimal'!X63</f>
        <v>0.25</v>
      </c>
      <c r="L62" s="6">
        <f>'grid and decimal'!Y63</f>
        <v>0.66666666666666663</v>
      </c>
      <c r="M62" s="1">
        <f>'grid and decimal'!Z63</f>
        <v>11.630952380952381</v>
      </c>
    </row>
    <row r="63" spans="1:15" x14ac:dyDescent="0.25">
      <c r="A63" s="1" t="str">
        <f>'grid and decimal'!N64</f>
        <v>j9</v>
      </c>
      <c r="B63" s="6">
        <f>'grid and decimal'!O64</f>
        <v>0.66666666666666663</v>
      </c>
      <c r="C63" s="8">
        <f>'grid and decimal'!P64</f>
        <v>4</v>
      </c>
      <c r="D63" s="1">
        <f>'grid and decimal'!Q64</f>
        <v>0.42857142857142855</v>
      </c>
      <c r="E63" s="14">
        <f>'grid and decimal'!R64</f>
        <v>1.5</v>
      </c>
      <c r="F63" s="8">
        <f>'grid and decimal'!S64</f>
        <v>2.3333333333333335</v>
      </c>
      <c r="G63" s="11">
        <f>'grid and decimal'!T64</f>
        <v>1.5</v>
      </c>
      <c r="H63" s="4">
        <f>'grid and decimal'!U64</f>
        <v>0.42857142857142855</v>
      </c>
      <c r="I63" s="3">
        <f>'grid and decimal'!V64</f>
        <v>2.3333333333333335</v>
      </c>
      <c r="J63" s="1"/>
      <c r="K63" s="3">
        <f>'grid and decimal'!X64</f>
        <v>0.25</v>
      </c>
      <c r="L63" s="4">
        <f>'grid and decimal'!Y64</f>
        <v>0.66666666666666663</v>
      </c>
      <c r="M63" s="1">
        <f>'grid and decimal'!Z64</f>
        <v>15.107142857142858</v>
      </c>
    </row>
    <row r="64" spans="1:15" x14ac:dyDescent="0.25">
      <c r="A64" s="1" t="str">
        <f>'grid and decimal'!N65</f>
        <v>j10</v>
      </c>
      <c r="B64" s="4">
        <f>'grid and decimal'!O65</f>
        <v>4</v>
      </c>
      <c r="C64" s="6">
        <f>'grid and decimal'!P65</f>
        <v>9</v>
      </c>
      <c r="D64" s="8">
        <f>'grid and decimal'!Q65</f>
        <v>9</v>
      </c>
      <c r="E64" s="1">
        <f>'grid and decimal'!R65</f>
        <v>9</v>
      </c>
      <c r="F64" s="14">
        <f>'grid and decimal'!S65</f>
        <v>4</v>
      </c>
      <c r="G64" s="10">
        <f>'grid and decimal'!T65</f>
        <v>9</v>
      </c>
      <c r="H64" s="6">
        <f>'grid and decimal'!U65</f>
        <v>2.3333333333333335</v>
      </c>
      <c r="I64" s="4">
        <f>'grid and decimal'!V65</f>
        <v>4</v>
      </c>
      <c r="J64" s="3">
        <f>'grid and decimal'!W65</f>
        <v>4</v>
      </c>
      <c r="K64" s="1"/>
      <c r="L64" s="3">
        <f>'grid and decimal'!Y65</f>
        <v>4</v>
      </c>
      <c r="M64" s="1">
        <f>'grid and decimal'!Z65</f>
        <v>59.333333333333336</v>
      </c>
    </row>
    <row r="65" spans="1:15" x14ac:dyDescent="0.25">
      <c r="A65" s="1" t="str">
        <f>'grid and decimal'!N66</f>
        <v>j11</v>
      </c>
      <c r="B65" s="3">
        <f>'grid and decimal'!O66</f>
        <v>2.3333333333333335</v>
      </c>
      <c r="C65" s="4">
        <f>'grid and decimal'!P66</f>
        <v>2.3333333333333335</v>
      </c>
      <c r="D65" s="6">
        <f>'grid and decimal'!Q66</f>
        <v>0.66666666666666663</v>
      </c>
      <c r="E65" s="8">
        <f>'grid and decimal'!R66</f>
        <v>2.3333333333333335</v>
      </c>
      <c r="F65" s="1">
        <f>'grid and decimal'!S66</f>
        <v>2.3333333333333335</v>
      </c>
      <c r="G65" s="9">
        <f>'grid and decimal'!T66</f>
        <v>1.5</v>
      </c>
      <c r="H65" s="8">
        <f>'grid and decimal'!U66</f>
        <v>0.42857142857142855</v>
      </c>
      <c r="I65" s="6">
        <f>'grid and decimal'!V66</f>
        <v>1.5</v>
      </c>
      <c r="J65" s="4">
        <f>'grid and decimal'!W66</f>
        <v>1.5</v>
      </c>
      <c r="K65" s="3">
        <f>'grid and decimal'!X66</f>
        <v>0.25</v>
      </c>
      <c r="L65" s="1"/>
      <c r="M65" s="1">
        <f>'grid and decimal'!Z66</f>
        <v>16.178571428571431</v>
      </c>
      <c r="N65">
        <f>STDEV(B55:L65)/density!Z76</f>
        <v>1.9034385367309444E-2</v>
      </c>
      <c r="O65" t="s">
        <v>1580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2:AA1000"/>
  <sheetViews>
    <sheetView zoomScale="60" zoomScaleNormal="60" workbookViewId="0">
      <selection activeCell="P32" sqref="P32"/>
    </sheetView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2" spans="1:27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7" x14ac:dyDescent="0.25">
      <c r="B3" s="22">
        <f>'average and sum'!B15</f>
        <v>0.12534190077651144</v>
      </c>
      <c r="C3" s="22">
        <f t="shared" ref="C3:L3" si="0">B3</f>
        <v>0.12534190077651144</v>
      </c>
      <c r="D3" s="22">
        <f t="shared" si="0"/>
        <v>0.12534190077651144</v>
      </c>
      <c r="E3" s="22">
        <f t="shared" si="0"/>
        <v>0.12534190077651144</v>
      </c>
      <c r="F3" s="22">
        <f t="shared" si="0"/>
        <v>0.12534190077651144</v>
      </c>
      <c r="G3" s="22">
        <f t="shared" si="0"/>
        <v>0.12534190077651144</v>
      </c>
      <c r="H3" s="22">
        <f t="shared" si="0"/>
        <v>0.12534190077651144</v>
      </c>
      <c r="I3" s="22">
        <f t="shared" si="0"/>
        <v>0.12534190077651144</v>
      </c>
      <c r="J3" s="22">
        <f t="shared" si="0"/>
        <v>0.12534190077651144</v>
      </c>
      <c r="K3" s="22">
        <f t="shared" si="0"/>
        <v>0.12534190077651144</v>
      </c>
      <c r="L3" s="22">
        <f t="shared" si="0"/>
        <v>0.12534190077651144</v>
      </c>
      <c r="O3" s="1">
        <f>B3*'grid and decimal'!O3</f>
        <v>0.12534190077651144</v>
      </c>
      <c r="P3" s="1">
        <f>C3*'grid and decimal'!P3</f>
        <v>1.1280771069886031</v>
      </c>
      <c r="Q3" s="1">
        <f>D3*'grid and decimal'!Q3</f>
        <v>0.29246443514519338</v>
      </c>
      <c r="R3" s="1">
        <f>E3*'grid and decimal'!R3</f>
        <v>5.3717957475647761E-2</v>
      </c>
    </row>
    <row r="4" spans="1:27" x14ac:dyDescent="0.25">
      <c r="B4" s="22">
        <f>'average and sum'!C15</f>
        <v>0.56092352614056085</v>
      </c>
      <c r="C4" s="22">
        <f t="shared" ref="C4:L4" si="1">B4</f>
        <v>0.56092352614056085</v>
      </c>
      <c r="D4" s="22">
        <f t="shared" si="1"/>
        <v>0.56092352614056085</v>
      </c>
      <c r="E4" s="22">
        <f t="shared" si="1"/>
        <v>0.56092352614056085</v>
      </c>
      <c r="F4" s="22">
        <f t="shared" si="1"/>
        <v>0.56092352614056085</v>
      </c>
      <c r="G4" s="22">
        <f t="shared" si="1"/>
        <v>0.56092352614056085</v>
      </c>
      <c r="H4" s="22">
        <f t="shared" si="1"/>
        <v>0.56092352614056085</v>
      </c>
      <c r="I4" s="22">
        <f t="shared" si="1"/>
        <v>0.56092352614056085</v>
      </c>
      <c r="J4" s="22">
        <f t="shared" si="1"/>
        <v>0.56092352614056085</v>
      </c>
      <c r="K4" s="22">
        <f t="shared" si="1"/>
        <v>0.56092352614056085</v>
      </c>
      <c r="L4" s="22">
        <f t="shared" si="1"/>
        <v>0.56092352614056085</v>
      </c>
      <c r="O4" s="1">
        <f>B4*'grid and decimal'!O4</f>
        <v>6.2324836237840089E-2</v>
      </c>
      <c r="P4" s="1">
        <f>C4*'grid and decimal'!P4</f>
        <v>0.56092352614056085</v>
      </c>
      <c r="Q4" s="1">
        <f>D4*'grid and decimal'!Q4</f>
        <v>0.24039579691738322</v>
      </c>
      <c r="R4" s="1">
        <f>E4*'grid and decimal'!R4</f>
        <v>0.14023088153514021</v>
      </c>
    </row>
    <row r="5" spans="1:27" x14ac:dyDescent="0.25">
      <c r="B5" s="22">
        <f>'average and sum'!D15</f>
        <v>0.20448036062177233</v>
      </c>
      <c r="C5" s="22">
        <f t="shared" ref="C5:L5" si="2">B5</f>
        <v>0.20448036062177233</v>
      </c>
      <c r="D5" s="22">
        <f t="shared" si="2"/>
        <v>0.20448036062177233</v>
      </c>
      <c r="E5" s="22">
        <f t="shared" si="2"/>
        <v>0.20448036062177233</v>
      </c>
      <c r="F5" s="22">
        <f t="shared" si="2"/>
        <v>0.20448036062177233</v>
      </c>
      <c r="G5" s="22">
        <f t="shared" si="2"/>
        <v>0.20448036062177233</v>
      </c>
      <c r="H5" s="22">
        <f t="shared" si="2"/>
        <v>0.20448036062177233</v>
      </c>
      <c r="I5" s="22">
        <f t="shared" si="2"/>
        <v>0.20448036062177233</v>
      </c>
      <c r="J5" s="22">
        <f t="shared" si="2"/>
        <v>0.20448036062177233</v>
      </c>
      <c r="K5" s="22">
        <f t="shared" si="2"/>
        <v>0.20448036062177233</v>
      </c>
      <c r="L5" s="22">
        <f t="shared" si="2"/>
        <v>0.20448036062177233</v>
      </c>
      <c r="O5" s="1">
        <f>B5*'grid and decimal'!O5</f>
        <v>8.7634440266473851E-2</v>
      </c>
      <c r="P5" s="1">
        <f>C5*'grid and decimal'!P5</f>
        <v>0.47712084145080214</v>
      </c>
      <c r="Q5" s="1">
        <f>D5*'grid and decimal'!Q5</f>
        <v>0.20448036062177233</v>
      </c>
      <c r="R5" s="1">
        <f>E5*'grid and decimal'!R5</f>
        <v>0.13632024041451488</v>
      </c>
    </row>
    <row r="6" spans="1:27" x14ac:dyDescent="0.25">
      <c r="B6" s="22">
        <f>'average and sum'!E15</f>
        <v>0.1092542124611553</v>
      </c>
      <c r="C6" s="22">
        <f t="shared" ref="C6:L6" si="3">B6</f>
        <v>0.1092542124611553</v>
      </c>
      <c r="D6" s="22">
        <f t="shared" si="3"/>
        <v>0.1092542124611553</v>
      </c>
      <c r="E6" s="22">
        <f t="shared" si="3"/>
        <v>0.1092542124611553</v>
      </c>
      <c r="F6" s="22">
        <f t="shared" si="3"/>
        <v>0.1092542124611553</v>
      </c>
      <c r="G6" s="22">
        <f t="shared" si="3"/>
        <v>0.1092542124611553</v>
      </c>
      <c r="H6" s="22">
        <f t="shared" si="3"/>
        <v>0.1092542124611553</v>
      </c>
      <c r="I6" s="22">
        <f t="shared" si="3"/>
        <v>0.1092542124611553</v>
      </c>
      <c r="J6" s="22">
        <f t="shared" si="3"/>
        <v>0.1092542124611553</v>
      </c>
      <c r="K6" s="22">
        <f t="shared" si="3"/>
        <v>0.1092542124611553</v>
      </c>
      <c r="L6" s="22">
        <f t="shared" si="3"/>
        <v>0.1092542124611553</v>
      </c>
      <c r="O6" s="1">
        <f>B6*'grid and decimal'!O6</f>
        <v>0.25492649574269571</v>
      </c>
      <c r="P6" s="1">
        <f>C6*'grid and decimal'!P6</f>
        <v>0.43701684984462119</v>
      </c>
      <c r="Q6" s="1">
        <f>D6*'grid and decimal'!Q6</f>
        <v>0.16388131869173295</v>
      </c>
      <c r="R6" s="1">
        <f>E6*'grid and decimal'!R6</f>
        <v>0.1092542124611553</v>
      </c>
    </row>
    <row r="7" spans="1:27" x14ac:dyDescent="0.25">
      <c r="B7" s="22">
        <f>'average and sum'!F15</f>
        <v>0</v>
      </c>
      <c r="C7" s="22">
        <f t="shared" ref="C7:L7" si="4">B7</f>
        <v>0</v>
      </c>
      <c r="D7" s="22">
        <f t="shared" si="4"/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</row>
    <row r="8" spans="1:27" x14ac:dyDescent="0.25">
      <c r="B8" s="22">
        <f>'average and sum'!G15</f>
        <v>0</v>
      </c>
      <c r="C8" s="22">
        <f t="shared" ref="C8:L8" si="5">B8</f>
        <v>0</v>
      </c>
      <c r="D8" s="22">
        <f t="shared" si="5"/>
        <v>0</v>
      </c>
      <c r="E8" s="22">
        <f t="shared" si="5"/>
        <v>0</v>
      </c>
      <c r="F8" s="22">
        <f t="shared" si="5"/>
        <v>0</v>
      </c>
      <c r="G8" s="22">
        <f t="shared" si="5"/>
        <v>0</v>
      </c>
      <c r="H8" s="22">
        <f t="shared" si="5"/>
        <v>0</v>
      </c>
      <c r="I8" s="22">
        <f t="shared" si="5"/>
        <v>0</v>
      </c>
      <c r="J8" s="22">
        <f t="shared" si="5"/>
        <v>0</v>
      </c>
      <c r="K8" s="22">
        <f t="shared" si="5"/>
        <v>0</v>
      </c>
      <c r="L8" s="22">
        <f t="shared" si="5"/>
        <v>0</v>
      </c>
    </row>
    <row r="9" spans="1:27" x14ac:dyDescent="0.25">
      <c r="B9" s="22">
        <f>'average and sum'!H15</f>
        <v>0</v>
      </c>
      <c r="C9" s="22">
        <f t="shared" ref="C9:L9" si="6">B9</f>
        <v>0</v>
      </c>
      <c r="D9" s="22">
        <f t="shared" si="6"/>
        <v>0</v>
      </c>
      <c r="E9" s="22">
        <f t="shared" si="6"/>
        <v>0</v>
      </c>
      <c r="F9" s="22">
        <f t="shared" si="6"/>
        <v>0</v>
      </c>
      <c r="G9" s="22">
        <f t="shared" si="6"/>
        <v>0</v>
      </c>
      <c r="H9" s="22">
        <f t="shared" si="6"/>
        <v>0</v>
      </c>
      <c r="I9" s="22">
        <f t="shared" si="6"/>
        <v>0</v>
      </c>
      <c r="J9" s="22">
        <f t="shared" si="6"/>
        <v>0</v>
      </c>
      <c r="K9" s="22">
        <f t="shared" si="6"/>
        <v>0</v>
      </c>
      <c r="L9" s="22">
        <f t="shared" si="6"/>
        <v>0</v>
      </c>
    </row>
    <row r="10" spans="1:27" x14ac:dyDescent="0.25">
      <c r="B10" s="22">
        <f>'average and sum'!I15</f>
        <v>0</v>
      </c>
      <c r="C10" s="22">
        <f t="shared" ref="C10:L10" si="7">B10</f>
        <v>0</v>
      </c>
      <c r="D10" s="22">
        <f t="shared" si="7"/>
        <v>0</v>
      </c>
      <c r="E10" s="22">
        <f t="shared" si="7"/>
        <v>0</v>
      </c>
      <c r="F10" s="22">
        <f t="shared" si="7"/>
        <v>0</v>
      </c>
      <c r="G10" s="22">
        <f t="shared" si="7"/>
        <v>0</v>
      </c>
      <c r="H10" s="22">
        <f t="shared" si="7"/>
        <v>0</v>
      </c>
      <c r="I10" s="22">
        <f t="shared" si="7"/>
        <v>0</v>
      </c>
      <c r="J10" s="22">
        <f t="shared" si="7"/>
        <v>0</v>
      </c>
      <c r="K10" s="22">
        <f t="shared" si="7"/>
        <v>0</v>
      </c>
      <c r="L10" s="22">
        <f t="shared" si="7"/>
        <v>0</v>
      </c>
    </row>
    <row r="11" spans="1:27" x14ac:dyDescent="0.25">
      <c r="B11" s="22">
        <f>'average and sum'!J15</f>
        <v>0</v>
      </c>
      <c r="C11" s="22">
        <f t="shared" ref="C11:L11" si="8">B11</f>
        <v>0</v>
      </c>
      <c r="D11" s="22">
        <f t="shared" si="8"/>
        <v>0</v>
      </c>
      <c r="E11" s="22">
        <f t="shared" si="8"/>
        <v>0</v>
      </c>
      <c r="F11" s="22">
        <f t="shared" si="8"/>
        <v>0</v>
      </c>
      <c r="G11" s="22">
        <f t="shared" si="8"/>
        <v>0</v>
      </c>
      <c r="H11" s="22">
        <f t="shared" si="8"/>
        <v>0</v>
      </c>
      <c r="I11" s="22">
        <f t="shared" si="8"/>
        <v>0</v>
      </c>
      <c r="J11" s="22">
        <f t="shared" si="8"/>
        <v>0</v>
      </c>
      <c r="K11" s="22">
        <f t="shared" si="8"/>
        <v>0</v>
      </c>
      <c r="L11" s="22">
        <f t="shared" si="8"/>
        <v>0</v>
      </c>
    </row>
    <row r="12" spans="1:27" x14ac:dyDescent="0.25">
      <c r="B12" s="22">
        <f>'average and sum'!K15</f>
        <v>0</v>
      </c>
      <c r="C12" s="22">
        <f t="shared" ref="C12:L12" si="9">B12</f>
        <v>0</v>
      </c>
      <c r="D12" s="22">
        <f t="shared" si="9"/>
        <v>0</v>
      </c>
      <c r="E12" s="22">
        <f t="shared" si="9"/>
        <v>0</v>
      </c>
      <c r="F12" s="22">
        <f t="shared" si="9"/>
        <v>0</v>
      </c>
      <c r="G12" s="22">
        <f t="shared" si="9"/>
        <v>0</v>
      </c>
      <c r="H12" s="22">
        <f t="shared" si="9"/>
        <v>0</v>
      </c>
      <c r="I12" s="22">
        <f t="shared" si="9"/>
        <v>0</v>
      </c>
      <c r="J12" s="22">
        <f t="shared" si="9"/>
        <v>0</v>
      </c>
      <c r="K12" s="22">
        <f t="shared" si="9"/>
        <v>0</v>
      </c>
      <c r="L12" s="22">
        <f t="shared" si="9"/>
        <v>0</v>
      </c>
    </row>
    <row r="13" spans="1:27" x14ac:dyDescent="0.25">
      <c r="B13" s="22">
        <f>'average and sum'!L15</f>
        <v>0</v>
      </c>
      <c r="C13" s="22">
        <f t="shared" ref="C13:L13" si="10">B13</f>
        <v>0</v>
      </c>
      <c r="D13" s="22">
        <f t="shared" si="10"/>
        <v>0</v>
      </c>
      <c r="E13" s="22">
        <f t="shared" si="10"/>
        <v>0</v>
      </c>
      <c r="F13" s="22">
        <f t="shared" si="10"/>
        <v>0</v>
      </c>
      <c r="G13" s="22">
        <f t="shared" si="10"/>
        <v>0</v>
      </c>
      <c r="H13" s="22">
        <f t="shared" si="10"/>
        <v>0</v>
      </c>
      <c r="I13" s="22">
        <f t="shared" si="10"/>
        <v>0</v>
      </c>
      <c r="J13" s="22">
        <f t="shared" si="10"/>
        <v>0</v>
      </c>
      <c r="K13" s="22">
        <f t="shared" si="10"/>
        <v>0</v>
      </c>
      <c r="L13" s="22">
        <f t="shared" si="10"/>
        <v>0</v>
      </c>
    </row>
    <row r="14" spans="1:27" x14ac:dyDescent="0.25">
      <c r="N14" s="1" t="s">
        <v>1502</v>
      </c>
      <c r="O14" s="1">
        <f t="shared" ref="O14:R14" si="11">SUM(O3:O13)</f>
        <v>0.53022767302352114</v>
      </c>
      <c r="P14" s="1">
        <f t="shared" si="11"/>
        <v>2.6031383244245871</v>
      </c>
      <c r="Q14" s="1">
        <f t="shared" si="11"/>
        <v>0.90122191137608187</v>
      </c>
      <c r="R14" s="1">
        <f t="shared" si="11"/>
        <v>0.43952329188645811</v>
      </c>
    </row>
    <row r="15" spans="1:27" x14ac:dyDescent="0.25">
      <c r="N15" s="1" t="s">
        <v>1534</v>
      </c>
      <c r="O15" s="1">
        <f>O14/'average and sum'!B15</f>
        <v>4.2302507759869847</v>
      </c>
      <c r="P15" s="1">
        <f>P14/'average and sum'!C15</f>
        <v>4.6408078875484202</v>
      </c>
      <c r="Q15" s="1">
        <f>Q14/'average and sum'!D15</f>
        <v>4.4073763790111542</v>
      </c>
      <c r="R15" s="1">
        <f>R14/'average and sum'!E15</f>
        <v>4.0229413766789826</v>
      </c>
      <c r="Z15" s="1">
        <f>AVERAGE(O15:Y15)</f>
        <v>4.3253441048063852</v>
      </c>
      <c r="AA15" s="1" t="s">
        <v>1535</v>
      </c>
    </row>
    <row r="18" spans="1:27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N18" s="1">
        <v>5</v>
      </c>
      <c r="O18" s="1" t="s">
        <v>0</v>
      </c>
      <c r="P18" s="1" t="s">
        <v>1</v>
      </c>
      <c r="Q18" s="1" t="s">
        <v>2</v>
      </c>
      <c r="R18" s="1" t="s">
        <v>3</v>
      </c>
      <c r="S18" s="1" t="s">
        <v>4</v>
      </c>
      <c r="T18" s="1" t="s">
        <v>5</v>
      </c>
      <c r="U18" s="1" t="s">
        <v>6</v>
      </c>
      <c r="V18" s="1" t="s">
        <v>7</v>
      </c>
      <c r="W18" s="1" t="s">
        <v>8</v>
      </c>
      <c r="X18" s="1" t="s">
        <v>9</v>
      </c>
      <c r="Y18" s="1" t="s">
        <v>10</v>
      </c>
    </row>
    <row r="19" spans="1:27" x14ac:dyDescent="0.25">
      <c r="B19" s="22">
        <f>'average and sum'!B33</f>
        <v>0.16243981804892854</v>
      </c>
      <c r="C19" s="22">
        <f t="shared" ref="C19:L19" si="12">B19</f>
        <v>0.16243981804892854</v>
      </c>
      <c r="D19" s="22">
        <f t="shared" si="12"/>
        <v>0.16243981804892854</v>
      </c>
      <c r="E19" s="22">
        <f t="shared" si="12"/>
        <v>0.16243981804892854</v>
      </c>
      <c r="F19" s="22">
        <f t="shared" si="12"/>
        <v>0.16243981804892854</v>
      </c>
      <c r="G19" s="22">
        <f t="shared" si="12"/>
        <v>0.16243981804892854</v>
      </c>
      <c r="H19" s="22">
        <f t="shared" si="12"/>
        <v>0.16243981804892854</v>
      </c>
      <c r="I19" s="22">
        <f t="shared" si="12"/>
        <v>0.16243981804892854</v>
      </c>
      <c r="J19" s="22">
        <f t="shared" si="12"/>
        <v>0.16243981804892854</v>
      </c>
      <c r="K19" s="22">
        <f t="shared" si="12"/>
        <v>0.16243981804892854</v>
      </c>
      <c r="L19" s="22">
        <f t="shared" si="12"/>
        <v>0.16243981804892854</v>
      </c>
      <c r="O19" s="1">
        <f>B19*'grid and decimal'!O17</f>
        <v>0.16243981804892854</v>
      </c>
      <c r="P19" s="1">
        <f>C19*'grid and decimal'!P17</f>
        <v>4.0609954512232135E-2</v>
      </c>
      <c r="Q19" s="1">
        <f>D19*'grid and decimal'!Q17</f>
        <v>0.64975927219571417</v>
      </c>
      <c r="R19" s="1">
        <f>E19*'grid and decimal'!R17</f>
        <v>0.37902624211416663</v>
      </c>
      <c r="S19" s="1">
        <f>F19*'grid and decimal'!S17</f>
        <v>0.10829321203261902</v>
      </c>
    </row>
    <row r="20" spans="1:27" x14ac:dyDescent="0.25">
      <c r="B20" s="22">
        <f>'average and sum'!C33</f>
        <v>9.4257999867110337E-2</v>
      </c>
      <c r="C20" s="22">
        <f t="shared" ref="C20:L20" si="13">B20</f>
        <v>9.4257999867110337E-2</v>
      </c>
      <c r="D20" s="22">
        <f t="shared" si="13"/>
        <v>9.4257999867110337E-2</v>
      </c>
      <c r="E20" s="22">
        <f t="shared" si="13"/>
        <v>9.4257999867110337E-2</v>
      </c>
      <c r="F20" s="22">
        <f t="shared" si="13"/>
        <v>9.4257999867110337E-2</v>
      </c>
      <c r="G20" s="22">
        <f t="shared" si="13"/>
        <v>9.4257999867110337E-2</v>
      </c>
      <c r="H20" s="22">
        <f t="shared" si="13"/>
        <v>9.4257999867110337E-2</v>
      </c>
      <c r="I20" s="22">
        <f t="shared" si="13"/>
        <v>9.4257999867110337E-2</v>
      </c>
      <c r="J20" s="22">
        <f t="shared" si="13"/>
        <v>9.4257999867110337E-2</v>
      </c>
      <c r="K20" s="22">
        <f t="shared" si="13"/>
        <v>9.4257999867110337E-2</v>
      </c>
      <c r="L20" s="22">
        <f t="shared" si="13"/>
        <v>9.4257999867110337E-2</v>
      </c>
      <c r="O20" s="1">
        <f>B20*'grid and decimal'!O18</f>
        <v>0.37703199946844135</v>
      </c>
      <c r="P20" s="1">
        <f>C20*'grid and decimal'!P18</f>
        <v>9.4257999867110337E-2</v>
      </c>
      <c r="Q20" s="1">
        <f>D20*'grid and decimal'!Q18</f>
        <v>0.37703199946844135</v>
      </c>
      <c r="R20" s="1">
        <f>E20*'grid and decimal'!R18</f>
        <v>0.21993533302325746</v>
      </c>
      <c r="S20" s="1">
        <f>F20*'grid and decimal'!S18</f>
        <v>6.2838666578073549E-2</v>
      </c>
    </row>
    <row r="21" spans="1:27" ht="15.75" customHeight="1" x14ac:dyDescent="0.25">
      <c r="B21" s="22">
        <f>'average and sum'!D33</f>
        <v>0.29555663702988044</v>
      </c>
      <c r="C21" s="22">
        <f t="shared" ref="C21:L21" si="14">B21</f>
        <v>0.29555663702988044</v>
      </c>
      <c r="D21" s="22">
        <f t="shared" si="14"/>
        <v>0.29555663702988044</v>
      </c>
      <c r="E21" s="22">
        <f t="shared" si="14"/>
        <v>0.29555663702988044</v>
      </c>
      <c r="F21" s="22">
        <f t="shared" si="14"/>
        <v>0.29555663702988044</v>
      </c>
      <c r="G21" s="22">
        <f t="shared" si="14"/>
        <v>0.29555663702988044</v>
      </c>
      <c r="H21" s="22">
        <f t="shared" si="14"/>
        <v>0.29555663702988044</v>
      </c>
      <c r="I21" s="22">
        <f t="shared" si="14"/>
        <v>0.29555663702988044</v>
      </c>
      <c r="J21" s="22">
        <f t="shared" si="14"/>
        <v>0.29555663702988044</v>
      </c>
      <c r="K21" s="22">
        <f t="shared" si="14"/>
        <v>0.29555663702988044</v>
      </c>
      <c r="L21" s="22">
        <f t="shared" si="14"/>
        <v>0.29555663702988044</v>
      </c>
      <c r="O21" s="1">
        <f>B21*'grid and decimal'!O19</f>
        <v>7.3889159257470111E-2</v>
      </c>
      <c r="P21" s="1">
        <f>C21*'grid and decimal'!P19</f>
        <v>7.3889159257470111E-2</v>
      </c>
      <c r="Q21" s="1">
        <f>D21*'grid and decimal'!Q19</f>
        <v>0.29555663702988044</v>
      </c>
      <c r="R21" s="1">
        <f>E21*'grid and decimal'!R19</f>
        <v>1.1822265481195218</v>
      </c>
      <c r="S21" s="1">
        <f>F21*'grid and decimal'!S19</f>
        <v>7.3889159257470111E-2</v>
      </c>
    </row>
    <row r="22" spans="1:27" ht="15.75" customHeight="1" x14ac:dyDescent="0.25">
      <c r="B22" s="22">
        <f>'average and sum'!E33</f>
        <v>0.35861950999635456</v>
      </c>
      <c r="C22" s="22">
        <f t="shared" ref="C22:L22" si="15">B22</f>
        <v>0.35861950999635456</v>
      </c>
      <c r="D22" s="22">
        <f t="shared" si="15"/>
        <v>0.35861950999635456</v>
      </c>
      <c r="E22" s="22">
        <f t="shared" si="15"/>
        <v>0.35861950999635456</v>
      </c>
      <c r="F22" s="22">
        <f t="shared" si="15"/>
        <v>0.35861950999635456</v>
      </c>
      <c r="G22" s="22">
        <f t="shared" si="15"/>
        <v>0.35861950999635456</v>
      </c>
      <c r="H22" s="22">
        <f t="shared" si="15"/>
        <v>0.35861950999635456</v>
      </c>
      <c r="I22" s="22">
        <f t="shared" si="15"/>
        <v>0.35861950999635456</v>
      </c>
      <c r="J22" s="22">
        <f t="shared" si="15"/>
        <v>0.35861950999635456</v>
      </c>
      <c r="K22" s="22">
        <f t="shared" si="15"/>
        <v>0.35861950999635456</v>
      </c>
      <c r="L22" s="22">
        <f t="shared" si="15"/>
        <v>0.35861950999635456</v>
      </c>
      <c r="O22" s="1">
        <f>B22*'grid and decimal'!O20</f>
        <v>0.15369407571272337</v>
      </c>
      <c r="P22" s="1">
        <f>C22*'grid and decimal'!P20</f>
        <v>0.15369407571272337</v>
      </c>
      <c r="Q22" s="1">
        <f>D22*'grid and decimal'!Q20</f>
        <v>8.9654877499088639E-2</v>
      </c>
      <c r="R22" s="1">
        <f>E22*'grid and decimal'!R20</f>
        <v>0.35861950999635456</v>
      </c>
      <c r="S22" s="1">
        <f>F22*'grid and decimal'!S20</f>
        <v>0.15369407571272337</v>
      </c>
    </row>
    <row r="23" spans="1:27" ht="15.75" customHeight="1" x14ac:dyDescent="0.25">
      <c r="B23" s="22">
        <f>'average and sum'!F33</f>
        <v>8.9126035057726177E-2</v>
      </c>
      <c r="C23" s="22">
        <f t="shared" ref="C23:L23" si="16">B23</f>
        <v>8.9126035057726177E-2</v>
      </c>
      <c r="D23" s="22">
        <f t="shared" si="16"/>
        <v>8.9126035057726177E-2</v>
      </c>
      <c r="E23" s="22">
        <f t="shared" si="16"/>
        <v>8.9126035057726177E-2</v>
      </c>
      <c r="F23" s="22">
        <f t="shared" si="16"/>
        <v>8.9126035057726177E-2</v>
      </c>
      <c r="G23" s="22">
        <f t="shared" si="16"/>
        <v>8.9126035057726177E-2</v>
      </c>
      <c r="H23" s="22">
        <f t="shared" si="16"/>
        <v>8.9126035057726177E-2</v>
      </c>
      <c r="I23" s="22">
        <f t="shared" si="16"/>
        <v>8.9126035057726177E-2</v>
      </c>
      <c r="J23" s="22">
        <f t="shared" si="16"/>
        <v>8.9126035057726177E-2</v>
      </c>
      <c r="K23" s="22">
        <f t="shared" si="16"/>
        <v>8.9126035057726177E-2</v>
      </c>
      <c r="L23" s="22">
        <f t="shared" si="16"/>
        <v>8.9126035057726177E-2</v>
      </c>
      <c r="O23" s="1">
        <f>B23*'grid and decimal'!O21</f>
        <v>0.13368905258658925</v>
      </c>
      <c r="P23" s="1">
        <f>C23*'grid and decimal'!P21</f>
        <v>0.13368905258658925</v>
      </c>
      <c r="Q23" s="1">
        <f>D23*'grid and decimal'!Q21</f>
        <v>0.35650414023090471</v>
      </c>
      <c r="R23" s="1">
        <f>E23*'grid and decimal'!R21</f>
        <v>0.20796074846802776</v>
      </c>
      <c r="S23" s="1">
        <f>F23*'grid and decimal'!S21</f>
        <v>8.9126035057726177E-2</v>
      </c>
    </row>
    <row r="24" spans="1:27" ht="15.75" customHeight="1" x14ac:dyDescent="0.25">
      <c r="B24" s="22">
        <f>'average and sum'!G33</f>
        <v>0</v>
      </c>
      <c r="C24" s="22">
        <f t="shared" ref="C24:L24" si="17">B24</f>
        <v>0</v>
      </c>
      <c r="D24" s="22">
        <f t="shared" si="17"/>
        <v>0</v>
      </c>
      <c r="E24" s="22">
        <f t="shared" si="17"/>
        <v>0</v>
      </c>
      <c r="F24" s="22">
        <f t="shared" si="17"/>
        <v>0</v>
      </c>
      <c r="G24" s="22">
        <f t="shared" si="17"/>
        <v>0</v>
      </c>
      <c r="H24" s="22">
        <f t="shared" si="17"/>
        <v>0</v>
      </c>
      <c r="I24" s="22">
        <f t="shared" si="17"/>
        <v>0</v>
      </c>
      <c r="J24" s="22">
        <f t="shared" si="17"/>
        <v>0</v>
      </c>
      <c r="K24" s="22">
        <f t="shared" si="17"/>
        <v>0</v>
      </c>
      <c r="L24" s="22">
        <f t="shared" si="17"/>
        <v>0</v>
      </c>
    </row>
    <row r="25" spans="1:27" ht="15.75" customHeight="1" x14ac:dyDescent="0.25">
      <c r="B25" s="22">
        <f>'average and sum'!H33</f>
        <v>0</v>
      </c>
      <c r="C25" s="22">
        <f t="shared" ref="C25:L25" si="18">B25</f>
        <v>0</v>
      </c>
      <c r="D25" s="22">
        <f t="shared" si="18"/>
        <v>0</v>
      </c>
      <c r="E25" s="22">
        <f t="shared" si="18"/>
        <v>0</v>
      </c>
      <c r="F25" s="22">
        <f t="shared" si="18"/>
        <v>0</v>
      </c>
      <c r="G25" s="22">
        <f t="shared" si="18"/>
        <v>0</v>
      </c>
      <c r="H25" s="22">
        <f t="shared" si="18"/>
        <v>0</v>
      </c>
      <c r="I25" s="22">
        <f t="shared" si="18"/>
        <v>0</v>
      </c>
      <c r="J25" s="22">
        <f t="shared" si="18"/>
        <v>0</v>
      </c>
      <c r="K25" s="22">
        <f t="shared" si="18"/>
        <v>0</v>
      </c>
      <c r="L25" s="22">
        <f t="shared" si="18"/>
        <v>0</v>
      </c>
    </row>
    <row r="26" spans="1:27" ht="15.75" customHeight="1" x14ac:dyDescent="0.25">
      <c r="B26" s="22">
        <f>'average and sum'!I33</f>
        <v>0</v>
      </c>
      <c r="C26" s="22">
        <f t="shared" ref="C26:L26" si="19">B26</f>
        <v>0</v>
      </c>
      <c r="D26" s="22">
        <f t="shared" si="19"/>
        <v>0</v>
      </c>
      <c r="E26" s="22">
        <f t="shared" si="19"/>
        <v>0</v>
      </c>
      <c r="F26" s="22">
        <f t="shared" si="19"/>
        <v>0</v>
      </c>
      <c r="G26" s="22">
        <f t="shared" si="19"/>
        <v>0</v>
      </c>
      <c r="H26" s="22">
        <f t="shared" si="19"/>
        <v>0</v>
      </c>
      <c r="I26" s="22">
        <f t="shared" si="19"/>
        <v>0</v>
      </c>
      <c r="J26" s="22">
        <f t="shared" si="19"/>
        <v>0</v>
      </c>
      <c r="K26" s="22">
        <f t="shared" si="19"/>
        <v>0</v>
      </c>
      <c r="L26" s="22">
        <f t="shared" si="19"/>
        <v>0</v>
      </c>
    </row>
    <row r="27" spans="1:27" ht="15.75" customHeight="1" x14ac:dyDescent="0.25">
      <c r="B27" s="22">
        <f>'average and sum'!J33</f>
        <v>0</v>
      </c>
      <c r="C27" s="22">
        <f t="shared" ref="C27:L27" si="20">B27</f>
        <v>0</v>
      </c>
      <c r="D27" s="22">
        <f t="shared" si="20"/>
        <v>0</v>
      </c>
      <c r="E27" s="22">
        <f t="shared" si="20"/>
        <v>0</v>
      </c>
      <c r="F27" s="22">
        <f t="shared" si="20"/>
        <v>0</v>
      </c>
      <c r="G27" s="22">
        <f t="shared" si="20"/>
        <v>0</v>
      </c>
      <c r="H27" s="22">
        <f t="shared" si="20"/>
        <v>0</v>
      </c>
      <c r="I27" s="22">
        <f t="shared" si="20"/>
        <v>0</v>
      </c>
      <c r="J27" s="22">
        <f t="shared" si="20"/>
        <v>0</v>
      </c>
      <c r="K27" s="22">
        <f t="shared" si="20"/>
        <v>0</v>
      </c>
      <c r="L27" s="22">
        <f t="shared" si="20"/>
        <v>0</v>
      </c>
    </row>
    <row r="28" spans="1:27" ht="15.75" customHeight="1" x14ac:dyDescent="0.25">
      <c r="B28" s="22">
        <f>'average and sum'!K33</f>
        <v>0</v>
      </c>
      <c r="C28" s="22">
        <f t="shared" ref="C28:L28" si="21">B28</f>
        <v>0</v>
      </c>
      <c r="D28" s="22">
        <f t="shared" si="21"/>
        <v>0</v>
      </c>
      <c r="E28" s="22">
        <f t="shared" si="21"/>
        <v>0</v>
      </c>
      <c r="F28" s="22">
        <f t="shared" si="21"/>
        <v>0</v>
      </c>
      <c r="G28" s="22">
        <f t="shared" si="21"/>
        <v>0</v>
      </c>
      <c r="H28" s="22">
        <f t="shared" si="21"/>
        <v>0</v>
      </c>
      <c r="I28" s="22">
        <f t="shared" si="21"/>
        <v>0</v>
      </c>
      <c r="J28" s="22">
        <f t="shared" si="21"/>
        <v>0</v>
      </c>
      <c r="K28" s="22">
        <f t="shared" si="21"/>
        <v>0</v>
      </c>
      <c r="L28" s="22">
        <f t="shared" si="21"/>
        <v>0</v>
      </c>
    </row>
    <row r="29" spans="1:27" ht="15.75" customHeight="1" x14ac:dyDescent="0.25">
      <c r="B29" s="22">
        <f>'average and sum'!L33</f>
        <v>0</v>
      </c>
      <c r="C29" s="22">
        <f t="shared" ref="C29:L29" si="22">B29</f>
        <v>0</v>
      </c>
      <c r="D29" s="22">
        <f t="shared" si="22"/>
        <v>0</v>
      </c>
      <c r="E29" s="22">
        <f t="shared" si="22"/>
        <v>0</v>
      </c>
      <c r="F29" s="22">
        <f t="shared" si="22"/>
        <v>0</v>
      </c>
      <c r="G29" s="22">
        <f t="shared" si="22"/>
        <v>0</v>
      </c>
      <c r="H29" s="22">
        <f t="shared" si="22"/>
        <v>0</v>
      </c>
      <c r="I29" s="22">
        <f t="shared" si="22"/>
        <v>0</v>
      </c>
      <c r="J29" s="22">
        <f t="shared" si="22"/>
        <v>0</v>
      </c>
      <c r="K29" s="22">
        <f t="shared" si="22"/>
        <v>0</v>
      </c>
      <c r="L29" s="22">
        <f t="shared" si="22"/>
        <v>0</v>
      </c>
    </row>
    <row r="30" spans="1:27" ht="15.75" customHeight="1" x14ac:dyDescent="0.25">
      <c r="N30" s="1" t="s">
        <v>1502</v>
      </c>
      <c r="O30" s="1">
        <f t="shared" ref="O30:S30" si="23">SUM(O19:O29)</f>
        <v>0.90074410507415248</v>
      </c>
      <c r="P30" s="1">
        <f t="shared" si="23"/>
        <v>0.49614024193612516</v>
      </c>
      <c r="Q30" s="1">
        <f t="shared" si="23"/>
        <v>1.768506926424029</v>
      </c>
      <c r="R30" s="1">
        <f t="shared" si="23"/>
        <v>2.3477683817213282</v>
      </c>
      <c r="S30" s="1">
        <f t="shared" si="23"/>
        <v>0.48784114863861228</v>
      </c>
    </row>
    <row r="31" spans="1:27" ht="15.75" customHeight="1" x14ac:dyDescent="0.25">
      <c r="N31" s="1" t="s">
        <v>1534</v>
      </c>
      <c r="O31" s="1">
        <f>O30/'average and sum'!B33</f>
        <v>5.5450942748707037</v>
      </c>
      <c r="P31" s="1">
        <f>P30/'average and sum'!C33</f>
        <v>5.2636406738484647</v>
      </c>
      <c r="Q31" s="1">
        <f>Q30/'average and sum'!D33</f>
        <v>5.9836481569021061</v>
      </c>
      <c r="R31" s="1">
        <f>R30/'average and sum'!E33</f>
        <v>6.546683368523909</v>
      </c>
      <c r="S31" s="1">
        <f>S30/'average and sum'!F33</f>
        <v>5.473609908963657</v>
      </c>
      <c r="Z31" s="1">
        <f>AVERAGE(O31:Y31)</f>
        <v>5.7625352766217679</v>
      </c>
      <c r="AA31" s="1" t="s">
        <v>1535</v>
      </c>
    </row>
    <row r="32" spans="1:27" ht="15.75" customHeight="1" x14ac:dyDescent="0.25"/>
    <row r="33" spans="1:27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N33" s="1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4</v>
      </c>
      <c r="T33" s="1" t="s">
        <v>5</v>
      </c>
      <c r="U33" s="1" t="s">
        <v>6</v>
      </c>
      <c r="V33" s="1" t="s">
        <v>7</v>
      </c>
      <c r="W33" s="1" t="s">
        <v>8</v>
      </c>
      <c r="X33" s="1" t="s">
        <v>9</v>
      </c>
      <c r="Y33" s="1" t="s">
        <v>10</v>
      </c>
    </row>
    <row r="34" spans="1:27" ht="15.75" customHeight="1" x14ac:dyDescent="0.25">
      <c r="B34" s="22">
        <f>'average and sum'!B50</f>
        <v>0.11104067964897434</v>
      </c>
      <c r="C34" s="22">
        <f t="shared" ref="C34:L34" si="24">B34</f>
        <v>0.11104067964897434</v>
      </c>
      <c r="D34" s="22">
        <f t="shared" si="24"/>
        <v>0.11104067964897434</v>
      </c>
      <c r="E34" s="22">
        <f t="shared" si="24"/>
        <v>0.11104067964897434</v>
      </c>
      <c r="F34" s="22">
        <f t="shared" si="24"/>
        <v>0.11104067964897434</v>
      </c>
      <c r="G34" s="22">
        <f t="shared" si="24"/>
        <v>0.11104067964897434</v>
      </c>
      <c r="H34" s="22">
        <f t="shared" si="24"/>
        <v>0.11104067964897434</v>
      </c>
      <c r="I34" s="22">
        <f t="shared" si="24"/>
        <v>0.11104067964897434</v>
      </c>
      <c r="J34" s="22">
        <f t="shared" si="24"/>
        <v>0.11104067964897434</v>
      </c>
      <c r="K34" s="22">
        <f t="shared" si="24"/>
        <v>0.11104067964897434</v>
      </c>
      <c r="L34" s="22">
        <f t="shared" si="24"/>
        <v>0.11104067964897434</v>
      </c>
      <c r="O34" s="1">
        <f>B34*'grid and decimal'!O30</f>
        <v>0.11104067964897434</v>
      </c>
      <c r="P34" s="1">
        <f>C34*'grid and decimal'!P30</f>
        <v>0.11104067964897434</v>
      </c>
      <c r="Q34" s="1">
        <f>D34*'grid and decimal'!Q30</f>
        <v>0.25909491918094013</v>
      </c>
      <c r="R34" s="1">
        <f>E34*'grid and decimal'!R30</f>
        <v>0.44416271859589734</v>
      </c>
      <c r="S34" s="1">
        <f>F34*'grid and decimal'!S30</f>
        <v>0.11104067964897434</v>
      </c>
      <c r="T34" s="1">
        <f>G34*'grid and decimal'!T30</f>
        <v>7.4027119765982891E-2</v>
      </c>
    </row>
    <row r="35" spans="1:27" ht="15.75" customHeight="1" x14ac:dyDescent="0.25">
      <c r="B35" s="22">
        <f>'average and sum'!C50</f>
        <v>0.10789438069451013</v>
      </c>
      <c r="C35" s="22">
        <f t="shared" ref="C35:L35" si="25">B35</f>
        <v>0.10789438069451013</v>
      </c>
      <c r="D35" s="22">
        <f t="shared" si="25"/>
        <v>0.10789438069451013</v>
      </c>
      <c r="E35" s="22">
        <f t="shared" si="25"/>
        <v>0.10789438069451013</v>
      </c>
      <c r="F35" s="22">
        <f t="shared" si="25"/>
        <v>0.10789438069451013</v>
      </c>
      <c r="G35" s="22">
        <f t="shared" si="25"/>
        <v>0.10789438069451013</v>
      </c>
      <c r="H35" s="22">
        <f t="shared" si="25"/>
        <v>0.10789438069451013</v>
      </c>
      <c r="I35" s="22">
        <f t="shared" si="25"/>
        <v>0.10789438069451013</v>
      </c>
      <c r="J35" s="22">
        <f t="shared" si="25"/>
        <v>0.10789438069451013</v>
      </c>
      <c r="K35" s="22">
        <f t="shared" si="25"/>
        <v>0.10789438069451013</v>
      </c>
      <c r="L35" s="22">
        <f t="shared" si="25"/>
        <v>0.10789438069451013</v>
      </c>
      <c r="O35" s="1">
        <f>B35*'grid and decimal'!O31</f>
        <v>0.10789438069451013</v>
      </c>
      <c r="P35" s="1">
        <f>C35*'grid and decimal'!P31</f>
        <v>0.10789438069451013</v>
      </c>
      <c r="Q35" s="1">
        <f>D35*'grid and decimal'!Q31</f>
        <v>0.16184157104176519</v>
      </c>
      <c r="R35" s="1">
        <f>E35*'grid and decimal'!R31</f>
        <v>0.25175355495385698</v>
      </c>
      <c r="S35" s="1">
        <f>F35*'grid and decimal'!S31</f>
        <v>0.10789438069451013</v>
      </c>
      <c r="T35" s="1">
        <f>G35*'grid and decimal'!T31</f>
        <v>0.16184157104176519</v>
      </c>
    </row>
    <row r="36" spans="1:27" ht="15.75" customHeight="1" x14ac:dyDescent="0.25">
      <c r="B36" s="22">
        <f>'average and sum'!D50</f>
        <v>0.19788033542698624</v>
      </c>
      <c r="C36" s="22">
        <f t="shared" ref="C36:L36" si="26">B36</f>
        <v>0.19788033542698624</v>
      </c>
      <c r="D36" s="22">
        <f t="shared" si="26"/>
        <v>0.19788033542698624</v>
      </c>
      <c r="E36" s="22">
        <f t="shared" si="26"/>
        <v>0.19788033542698624</v>
      </c>
      <c r="F36" s="22">
        <f t="shared" si="26"/>
        <v>0.19788033542698624</v>
      </c>
      <c r="G36" s="22">
        <f t="shared" si="26"/>
        <v>0.19788033542698624</v>
      </c>
      <c r="H36" s="22">
        <f t="shared" si="26"/>
        <v>0.19788033542698624</v>
      </c>
      <c r="I36" s="22">
        <f t="shared" si="26"/>
        <v>0.19788033542698624</v>
      </c>
      <c r="J36" s="22">
        <f t="shared" si="26"/>
        <v>0.19788033542698624</v>
      </c>
      <c r="K36" s="22">
        <f t="shared" si="26"/>
        <v>0.19788033542698624</v>
      </c>
      <c r="L36" s="22">
        <f t="shared" si="26"/>
        <v>0.19788033542698624</v>
      </c>
      <c r="O36" s="1">
        <f>B36*'grid and decimal'!O32</f>
        <v>8.4805858040136961E-2</v>
      </c>
      <c r="P36" s="1">
        <f>C36*'grid and decimal'!P32</f>
        <v>0.13192022361799083</v>
      </c>
      <c r="Q36" s="1">
        <f>D36*'grid and decimal'!Q32</f>
        <v>0.19788033542698624</v>
      </c>
      <c r="R36" s="1">
        <f>E36*'grid and decimal'!R32</f>
        <v>0.79152134170794497</v>
      </c>
      <c r="S36" s="1">
        <f>F36*'grid and decimal'!S32</f>
        <v>8.4805858040136961E-2</v>
      </c>
      <c r="T36" s="1">
        <f>G36*'grid and decimal'!T32</f>
        <v>8.4805858040136961E-2</v>
      </c>
    </row>
    <row r="37" spans="1:27" ht="15.75" customHeight="1" x14ac:dyDescent="0.25">
      <c r="B37" s="22">
        <f>'average and sum'!E50</f>
        <v>0.33688458957119294</v>
      </c>
      <c r="C37" s="22">
        <f t="shared" ref="C37:L37" si="27">B37</f>
        <v>0.33688458957119294</v>
      </c>
      <c r="D37" s="22">
        <f t="shared" si="27"/>
        <v>0.33688458957119294</v>
      </c>
      <c r="E37" s="22">
        <f t="shared" si="27"/>
        <v>0.33688458957119294</v>
      </c>
      <c r="F37" s="22">
        <f t="shared" si="27"/>
        <v>0.33688458957119294</v>
      </c>
      <c r="G37" s="22">
        <f t="shared" si="27"/>
        <v>0.33688458957119294</v>
      </c>
      <c r="H37" s="22">
        <f t="shared" si="27"/>
        <v>0.33688458957119294</v>
      </c>
      <c r="I37" s="22">
        <f t="shared" si="27"/>
        <v>0.33688458957119294</v>
      </c>
      <c r="J37" s="22">
        <f t="shared" si="27"/>
        <v>0.33688458957119294</v>
      </c>
      <c r="K37" s="22">
        <f t="shared" si="27"/>
        <v>0.33688458957119294</v>
      </c>
      <c r="L37" s="22">
        <f t="shared" si="27"/>
        <v>0.33688458957119294</v>
      </c>
      <c r="O37" s="1">
        <f>B37*'grid and decimal'!O33</f>
        <v>8.4221147392798235E-2</v>
      </c>
      <c r="P37" s="1">
        <f>C37*'grid and decimal'!P33</f>
        <v>0.14437910981622554</v>
      </c>
      <c r="Q37" s="1">
        <f>D37*'grid and decimal'!Q33</f>
        <v>8.4221147392798235E-2</v>
      </c>
      <c r="R37" s="1">
        <f>E37*'grid and decimal'!R33</f>
        <v>0.33688458957119294</v>
      </c>
      <c r="S37" s="1">
        <f>F37*'grid and decimal'!S33</f>
        <v>0.14437910981622554</v>
      </c>
      <c r="T37" s="1">
        <f>G37*'grid and decimal'!T33</f>
        <v>0.22458972638079527</v>
      </c>
    </row>
    <row r="38" spans="1:27" ht="15.75" customHeight="1" x14ac:dyDescent="0.25">
      <c r="B38" s="22">
        <f>'average and sum'!F50</f>
        <v>9.6844737795552152E-2</v>
      </c>
      <c r="C38" s="22">
        <f t="shared" ref="C38:L38" si="28">B38</f>
        <v>9.6844737795552152E-2</v>
      </c>
      <c r="D38" s="22">
        <f t="shared" si="28"/>
        <v>9.6844737795552152E-2</v>
      </c>
      <c r="E38" s="22">
        <f t="shared" si="28"/>
        <v>9.6844737795552152E-2</v>
      </c>
      <c r="F38" s="22">
        <f t="shared" si="28"/>
        <v>9.6844737795552152E-2</v>
      </c>
      <c r="G38" s="22">
        <f t="shared" si="28"/>
        <v>9.6844737795552152E-2</v>
      </c>
      <c r="H38" s="22">
        <f t="shared" si="28"/>
        <v>9.6844737795552152E-2</v>
      </c>
      <c r="I38" s="22">
        <f t="shared" si="28"/>
        <v>9.6844737795552152E-2</v>
      </c>
      <c r="J38" s="22">
        <f t="shared" si="28"/>
        <v>9.6844737795552152E-2</v>
      </c>
      <c r="K38" s="22">
        <f t="shared" si="28"/>
        <v>9.6844737795552152E-2</v>
      </c>
      <c r="L38" s="22">
        <f t="shared" si="28"/>
        <v>9.6844737795552152E-2</v>
      </c>
      <c r="O38" s="1">
        <f>B38*'grid and decimal'!O34</f>
        <v>9.6844737795552152E-2</v>
      </c>
      <c r="P38" s="1">
        <f>C38*'grid and decimal'!P34</f>
        <v>9.6844737795552152E-2</v>
      </c>
      <c r="Q38" s="1">
        <f>D38*'grid and decimal'!Q34</f>
        <v>0.22597105485628838</v>
      </c>
      <c r="R38" s="1">
        <f>E38*'grid and decimal'!R34</f>
        <v>0.22597105485628838</v>
      </c>
      <c r="S38" s="1">
        <f>F38*'grid and decimal'!S34</f>
        <v>9.6844737795552152E-2</v>
      </c>
      <c r="T38" s="1">
        <f>G38*'grid and decimal'!T34</f>
        <v>0.22597105485628838</v>
      </c>
    </row>
    <row r="39" spans="1:27" ht="15.75" customHeight="1" x14ac:dyDescent="0.25">
      <c r="B39" s="22">
        <f>'average and sum'!G50</f>
        <v>0.14945527686278412</v>
      </c>
      <c r="C39" s="22">
        <f t="shared" ref="C39:L39" si="29">B39</f>
        <v>0.14945527686278412</v>
      </c>
      <c r="D39" s="22">
        <f t="shared" si="29"/>
        <v>0.14945527686278412</v>
      </c>
      <c r="E39" s="22">
        <f t="shared" si="29"/>
        <v>0.14945527686278412</v>
      </c>
      <c r="F39" s="22">
        <f t="shared" si="29"/>
        <v>0.14945527686278412</v>
      </c>
      <c r="G39" s="22">
        <f t="shared" si="29"/>
        <v>0.14945527686278412</v>
      </c>
      <c r="H39" s="22">
        <f t="shared" si="29"/>
        <v>0.14945527686278412</v>
      </c>
      <c r="I39" s="22">
        <f t="shared" si="29"/>
        <v>0.14945527686278412</v>
      </c>
      <c r="J39" s="22">
        <f t="shared" si="29"/>
        <v>0.14945527686278412</v>
      </c>
      <c r="K39" s="22">
        <f t="shared" si="29"/>
        <v>0.14945527686278412</v>
      </c>
      <c r="L39" s="22">
        <f t="shared" si="29"/>
        <v>0.14945527686278412</v>
      </c>
      <c r="O39" s="1">
        <f>B39*'grid and decimal'!O35</f>
        <v>0.22418291529417617</v>
      </c>
      <c r="P39" s="1">
        <f>C39*'grid and decimal'!P35</f>
        <v>9.9636851241856075E-2</v>
      </c>
      <c r="Q39" s="1">
        <f>D39*'grid and decimal'!Q35</f>
        <v>0.34872897934649633</v>
      </c>
      <c r="R39" s="1">
        <f>E39*'grid and decimal'!R35</f>
        <v>0.22418291529417617</v>
      </c>
      <c r="S39" s="1">
        <f>F39*'grid and decimal'!S35</f>
        <v>6.4052261512621764E-2</v>
      </c>
      <c r="T39" s="1">
        <f>G39*'grid and decimal'!T35</f>
        <v>0.14945527686278412</v>
      </c>
    </row>
    <row r="40" spans="1:27" ht="15.75" customHeight="1" x14ac:dyDescent="0.25">
      <c r="B40" s="22">
        <f>'average and sum'!H50</f>
        <v>0</v>
      </c>
      <c r="C40" s="22">
        <f t="shared" ref="C40:L40" si="30">B40</f>
        <v>0</v>
      </c>
      <c r="D40" s="22">
        <f t="shared" si="30"/>
        <v>0</v>
      </c>
      <c r="E40" s="22">
        <f t="shared" si="30"/>
        <v>0</v>
      </c>
      <c r="F40" s="22">
        <f t="shared" si="30"/>
        <v>0</v>
      </c>
      <c r="G40" s="22">
        <f t="shared" si="30"/>
        <v>0</v>
      </c>
      <c r="H40" s="22">
        <f t="shared" si="30"/>
        <v>0</v>
      </c>
      <c r="I40" s="22">
        <f t="shared" si="30"/>
        <v>0</v>
      </c>
      <c r="J40" s="22">
        <f t="shared" si="30"/>
        <v>0</v>
      </c>
      <c r="K40" s="22">
        <f t="shared" si="30"/>
        <v>0</v>
      </c>
      <c r="L40" s="22">
        <f t="shared" si="30"/>
        <v>0</v>
      </c>
    </row>
    <row r="41" spans="1:27" ht="15.75" customHeight="1" x14ac:dyDescent="0.25">
      <c r="B41" s="22">
        <f>'average and sum'!I50</f>
        <v>0</v>
      </c>
      <c r="C41" s="22">
        <f t="shared" ref="C41:L41" si="31">B41</f>
        <v>0</v>
      </c>
      <c r="D41" s="22">
        <f t="shared" si="31"/>
        <v>0</v>
      </c>
      <c r="E41" s="22">
        <f t="shared" si="31"/>
        <v>0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</row>
    <row r="42" spans="1:27" ht="15.75" customHeight="1" x14ac:dyDescent="0.25">
      <c r="B42" s="22">
        <f>'average and sum'!J50</f>
        <v>0</v>
      </c>
      <c r="C42" s="22">
        <f t="shared" ref="C42:L42" si="32">B42</f>
        <v>0</v>
      </c>
      <c r="D42" s="22">
        <f t="shared" si="32"/>
        <v>0</v>
      </c>
      <c r="E42" s="22">
        <f t="shared" si="32"/>
        <v>0</v>
      </c>
      <c r="F42" s="22">
        <f t="shared" si="32"/>
        <v>0</v>
      </c>
      <c r="G42" s="22">
        <f t="shared" si="32"/>
        <v>0</v>
      </c>
      <c r="H42" s="22">
        <f t="shared" si="32"/>
        <v>0</v>
      </c>
      <c r="I42" s="22">
        <f t="shared" si="32"/>
        <v>0</v>
      </c>
      <c r="J42" s="22">
        <f t="shared" si="32"/>
        <v>0</v>
      </c>
      <c r="K42" s="22">
        <f t="shared" si="32"/>
        <v>0</v>
      </c>
      <c r="L42" s="22">
        <f t="shared" si="32"/>
        <v>0</v>
      </c>
    </row>
    <row r="43" spans="1:27" ht="15.75" customHeight="1" x14ac:dyDescent="0.25">
      <c r="B43" s="22">
        <f>'average and sum'!K50</f>
        <v>0</v>
      </c>
      <c r="C43" s="22">
        <f t="shared" ref="C43:L43" si="33">B43</f>
        <v>0</v>
      </c>
      <c r="D43" s="22">
        <f t="shared" si="33"/>
        <v>0</v>
      </c>
      <c r="E43" s="22">
        <f t="shared" si="33"/>
        <v>0</v>
      </c>
      <c r="F43" s="22">
        <f t="shared" si="33"/>
        <v>0</v>
      </c>
      <c r="G43" s="22">
        <f t="shared" si="33"/>
        <v>0</v>
      </c>
      <c r="H43" s="22">
        <f t="shared" si="33"/>
        <v>0</v>
      </c>
      <c r="I43" s="22">
        <f t="shared" si="33"/>
        <v>0</v>
      </c>
      <c r="J43" s="22">
        <f t="shared" si="33"/>
        <v>0</v>
      </c>
      <c r="K43" s="22">
        <f t="shared" si="33"/>
        <v>0</v>
      </c>
      <c r="L43" s="22">
        <f t="shared" si="33"/>
        <v>0</v>
      </c>
    </row>
    <row r="44" spans="1:27" ht="15.75" customHeight="1" x14ac:dyDescent="0.25">
      <c r="B44" s="22">
        <f>'average and sum'!L50</f>
        <v>0</v>
      </c>
      <c r="C44" s="22">
        <f t="shared" ref="C44:L44" si="34">B44</f>
        <v>0</v>
      </c>
      <c r="D44" s="22">
        <f t="shared" si="34"/>
        <v>0</v>
      </c>
      <c r="E44" s="22">
        <f t="shared" si="34"/>
        <v>0</v>
      </c>
      <c r="F44" s="22">
        <f t="shared" si="34"/>
        <v>0</v>
      </c>
      <c r="G44" s="22">
        <f t="shared" si="34"/>
        <v>0</v>
      </c>
      <c r="H44" s="22">
        <f t="shared" si="34"/>
        <v>0</v>
      </c>
      <c r="I44" s="22">
        <f t="shared" si="34"/>
        <v>0</v>
      </c>
      <c r="J44" s="22">
        <f t="shared" si="34"/>
        <v>0</v>
      </c>
      <c r="K44" s="22">
        <f t="shared" si="34"/>
        <v>0</v>
      </c>
      <c r="L44" s="22">
        <f t="shared" si="34"/>
        <v>0</v>
      </c>
    </row>
    <row r="45" spans="1:27" ht="15.75" customHeight="1" x14ac:dyDescent="0.25">
      <c r="N45" s="1" t="s">
        <v>1502</v>
      </c>
      <c r="O45" s="1">
        <f t="shared" ref="O45:T45" si="35">SUM(O34:O44)</f>
        <v>0.70898971886614803</v>
      </c>
      <c r="P45" s="1">
        <f t="shared" si="35"/>
        <v>0.69171598281510904</v>
      </c>
      <c r="Q45" s="1">
        <f t="shared" si="35"/>
        <v>1.2777380072452744</v>
      </c>
      <c r="R45" s="1">
        <f t="shared" si="35"/>
        <v>2.2744761749793572</v>
      </c>
      <c r="S45" s="1">
        <f t="shared" si="35"/>
        <v>0.60901702750802089</v>
      </c>
      <c r="T45" s="1">
        <f t="shared" si="35"/>
        <v>0.92069060694775273</v>
      </c>
    </row>
    <row r="46" spans="1:27" ht="15.75" customHeight="1" x14ac:dyDescent="0.25">
      <c r="N46" s="1" t="s">
        <v>1534</v>
      </c>
      <c r="O46" s="1">
        <f>O45/'average and sum'!B50</f>
        <v>6.3849547851060624</v>
      </c>
      <c r="P46" s="1">
        <f>P45/'average and sum'!C50</f>
        <v>6.4110473442877352</v>
      </c>
      <c r="Q46" s="1">
        <f>Q45/'average and sum'!D50</f>
        <v>6.4571247288830946</v>
      </c>
      <c r="R46" s="1">
        <f>R45/'average and sum'!E50</f>
        <v>6.7514996096272846</v>
      </c>
      <c r="S46" s="1">
        <f>S45/'average and sum'!F50</f>
        <v>6.288591836488937</v>
      </c>
      <c r="T46" s="1">
        <f>T45/'average and sum'!G50</f>
        <v>6.1603084633341174</v>
      </c>
      <c r="Z46" s="1">
        <f>AVERAGE(O46:Y46)</f>
        <v>6.4089211279545388</v>
      </c>
      <c r="AA46" s="1" t="s">
        <v>1535</v>
      </c>
    </row>
    <row r="47" spans="1:27" ht="15.75" customHeight="1" x14ac:dyDescent="0.25"/>
    <row r="48" spans="1:27" ht="15.75" customHeight="1" x14ac:dyDescent="0.25">
      <c r="A48" s="1">
        <v>7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N48" s="1">
        <v>7</v>
      </c>
      <c r="O48" s="1" t="s">
        <v>0</v>
      </c>
      <c r="P48" s="1" t="s">
        <v>1</v>
      </c>
      <c r="Q48" s="1" t="s">
        <v>2</v>
      </c>
      <c r="R48" s="1" t="s">
        <v>3</v>
      </c>
      <c r="S48" s="1" t="s">
        <v>4</v>
      </c>
      <c r="T48" s="1" t="s">
        <v>5</v>
      </c>
      <c r="U48" s="1" t="s">
        <v>6</v>
      </c>
      <c r="V48" s="1" t="s">
        <v>7</v>
      </c>
      <c r="W48" s="1" t="s">
        <v>8</v>
      </c>
      <c r="X48" s="1" t="s">
        <v>9</v>
      </c>
      <c r="Y48" s="1" t="s">
        <v>10</v>
      </c>
    </row>
    <row r="49" spans="1:27" ht="15.75" customHeight="1" x14ac:dyDescent="0.25">
      <c r="B49" s="22">
        <f>'average and sum'!B69</f>
        <v>0.17716614553314208</v>
      </c>
      <c r="C49" s="22">
        <f t="shared" ref="C49:L49" si="36">B49</f>
        <v>0.17716614553314208</v>
      </c>
      <c r="D49" s="22">
        <f t="shared" si="36"/>
        <v>0.17716614553314208</v>
      </c>
      <c r="E49" s="22">
        <f t="shared" si="36"/>
        <v>0.17716614553314208</v>
      </c>
      <c r="F49" s="22">
        <f t="shared" si="36"/>
        <v>0.17716614553314208</v>
      </c>
      <c r="G49" s="22">
        <f t="shared" si="36"/>
        <v>0.17716614553314208</v>
      </c>
      <c r="H49" s="22">
        <f t="shared" si="36"/>
        <v>0.17716614553314208</v>
      </c>
      <c r="I49" s="22">
        <f t="shared" si="36"/>
        <v>0.17716614553314208</v>
      </c>
      <c r="J49" s="22">
        <f t="shared" si="36"/>
        <v>0.17716614553314208</v>
      </c>
      <c r="K49" s="22">
        <f t="shared" si="36"/>
        <v>0.17716614553314208</v>
      </c>
      <c r="L49" s="22">
        <f t="shared" si="36"/>
        <v>0.17716614553314208</v>
      </c>
      <c r="O49" s="1">
        <f>B49*'grid and decimal'!O43</f>
        <v>0.17716614553314208</v>
      </c>
      <c r="P49" s="1">
        <f>C49*'grid and decimal'!P43</f>
        <v>0.41338767291066486</v>
      </c>
      <c r="Q49" s="1">
        <f>D49*'grid and decimal'!Q43</f>
        <v>7.5928348085632313E-2</v>
      </c>
      <c r="R49" s="1">
        <f>E49*'grid and decimal'!R43</f>
        <v>0.11811076368876139</v>
      </c>
      <c r="S49" s="1">
        <f>F49*'grid and decimal'!S43</f>
        <v>4.4291536383285521E-2</v>
      </c>
      <c r="T49" s="1">
        <f>G49*'grid and decimal'!T43</f>
        <v>0.41338767291066486</v>
      </c>
      <c r="U49" s="1">
        <f>H49*'grid and decimal'!U43</f>
        <v>0</v>
      </c>
    </row>
    <row r="50" spans="1:27" ht="15.75" customHeight="1" x14ac:dyDescent="0.25">
      <c r="B50" s="22">
        <f>'average and sum'!C69</f>
        <v>0.26751014599383494</v>
      </c>
      <c r="C50" s="22">
        <f t="shared" ref="C50:L50" si="37">B50</f>
        <v>0.26751014599383494</v>
      </c>
      <c r="D50" s="22">
        <f t="shared" si="37"/>
        <v>0.26751014599383494</v>
      </c>
      <c r="E50" s="22">
        <f t="shared" si="37"/>
        <v>0.26751014599383494</v>
      </c>
      <c r="F50" s="22">
        <f t="shared" si="37"/>
        <v>0.26751014599383494</v>
      </c>
      <c r="G50" s="22">
        <f t="shared" si="37"/>
        <v>0.26751014599383494</v>
      </c>
      <c r="H50" s="22">
        <f t="shared" si="37"/>
        <v>0.26751014599383494</v>
      </c>
      <c r="I50" s="22">
        <f t="shared" si="37"/>
        <v>0.26751014599383494</v>
      </c>
      <c r="J50" s="22">
        <f t="shared" si="37"/>
        <v>0.26751014599383494</v>
      </c>
      <c r="K50" s="22">
        <f t="shared" si="37"/>
        <v>0.26751014599383494</v>
      </c>
      <c r="L50" s="22">
        <f t="shared" si="37"/>
        <v>0.26751014599383494</v>
      </c>
      <c r="O50" s="1">
        <f>B50*'grid and decimal'!O44</f>
        <v>0.11464720542592925</v>
      </c>
      <c r="P50" s="1">
        <f>C50*'grid and decimal'!P44</f>
        <v>0.26751014599383494</v>
      </c>
      <c r="Q50" s="1">
        <f>D50*'grid and decimal'!Q44</f>
        <v>0.17834009732922329</v>
      </c>
      <c r="R50" s="1">
        <f>E50*'grid and decimal'!R44</f>
        <v>0.11464720542592925</v>
      </c>
      <c r="S50" s="1">
        <f>F50*'grid and decimal'!S44</f>
        <v>0.11464720542592925</v>
      </c>
      <c r="T50" s="1">
        <f>G50*'grid and decimal'!T44</f>
        <v>0.11464720542592925</v>
      </c>
      <c r="U50" s="1">
        <f>H50*'grid and decimal'!U44</f>
        <v>2.9723349554870548E-2</v>
      </c>
    </row>
    <row r="51" spans="1:27" ht="15.75" customHeight="1" x14ac:dyDescent="0.25">
      <c r="B51" s="22">
        <f>'average and sum'!D69</f>
        <v>0.13455011131269359</v>
      </c>
      <c r="C51" s="22">
        <f t="shared" ref="C51:L51" si="38">B51</f>
        <v>0.13455011131269359</v>
      </c>
      <c r="D51" s="22">
        <f t="shared" si="38"/>
        <v>0.13455011131269359</v>
      </c>
      <c r="E51" s="22">
        <f t="shared" si="38"/>
        <v>0.13455011131269359</v>
      </c>
      <c r="F51" s="22">
        <f t="shared" si="38"/>
        <v>0.13455011131269359</v>
      </c>
      <c r="G51" s="22">
        <f t="shared" si="38"/>
        <v>0.13455011131269359</v>
      </c>
      <c r="H51" s="22">
        <f t="shared" si="38"/>
        <v>0.13455011131269359</v>
      </c>
      <c r="I51" s="22">
        <f t="shared" si="38"/>
        <v>0.13455011131269359</v>
      </c>
      <c r="J51" s="22">
        <f t="shared" si="38"/>
        <v>0.13455011131269359</v>
      </c>
      <c r="K51" s="22">
        <f t="shared" si="38"/>
        <v>0.13455011131269359</v>
      </c>
      <c r="L51" s="22">
        <f t="shared" si="38"/>
        <v>0.13455011131269359</v>
      </c>
      <c r="O51" s="1">
        <f>B51*'grid and decimal'!O45</f>
        <v>0.31395025972961843</v>
      </c>
      <c r="P51" s="1">
        <f>C51*'grid and decimal'!P45</f>
        <v>0.2018251669690404</v>
      </c>
      <c r="Q51" s="1">
        <f>D51*'grid and decimal'!Q45</f>
        <v>0.13455011131269359</v>
      </c>
      <c r="R51" s="1">
        <f>E51*'grid and decimal'!R45</f>
        <v>8.9700074208462391E-2</v>
      </c>
      <c r="S51" s="1">
        <f>F51*'grid and decimal'!S45</f>
        <v>3.3637527828173398E-2</v>
      </c>
      <c r="T51" s="1">
        <f>G51*'grid and decimal'!T45</f>
        <v>0.31395025972961843</v>
      </c>
      <c r="U51" s="1">
        <f>H51*'grid and decimal'!U45</f>
        <v>3.3637527828173398E-2</v>
      </c>
    </row>
    <row r="52" spans="1:27" ht="15.75" customHeight="1" x14ac:dyDescent="0.25">
      <c r="B52" s="22">
        <f>'average and sum'!E69</f>
        <v>0.10301405398072951</v>
      </c>
      <c r="C52" s="22">
        <f t="shared" ref="C52:L52" si="39">B52</f>
        <v>0.10301405398072951</v>
      </c>
      <c r="D52" s="22">
        <f t="shared" si="39"/>
        <v>0.10301405398072951</v>
      </c>
      <c r="E52" s="22">
        <f t="shared" si="39"/>
        <v>0.10301405398072951</v>
      </c>
      <c r="F52" s="22">
        <f t="shared" si="39"/>
        <v>0.10301405398072951</v>
      </c>
      <c r="G52" s="22">
        <f t="shared" si="39"/>
        <v>0.10301405398072951</v>
      </c>
      <c r="H52" s="22">
        <f t="shared" si="39"/>
        <v>0.10301405398072951</v>
      </c>
      <c r="I52" s="22">
        <f t="shared" si="39"/>
        <v>0.10301405398072951</v>
      </c>
      <c r="J52" s="22">
        <f t="shared" si="39"/>
        <v>0.10301405398072951</v>
      </c>
      <c r="K52" s="22">
        <f t="shared" si="39"/>
        <v>0.10301405398072951</v>
      </c>
      <c r="L52" s="22">
        <f t="shared" si="39"/>
        <v>0.10301405398072951</v>
      </c>
      <c r="O52" s="1">
        <f>B52*'grid and decimal'!O46</f>
        <v>0.15452108097109427</v>
      </c>
      <c r="P52" s="1">
        <f>C52*'grid and decimal'!P46</f>
        <v>0.24036612595503554</v>
      </c>
      <c r="Q52" s="1">
        <f>D52*'grid and decimal'!Q46</f>
        <v>0.15452108097109427</v>
      </c>
      <c r="R52" s="1">
        <f>E52*'grid and decimal'!R46</f>
        <v>0.10301405398072951</v>
      </c>
      <c r="S52" s="1">
        <f>F52*'grid and decimal'!S46</f>
        <v>4.4148880277455498E-2</v>
      </c>
      <c r="T52" s="1">
        <f>G52*'grid and decimal'!T46</f>
        <v>0.24036612595503554</v>
      </c>
      <c r="U52" s="1">
        <f>H52*'grid and decimal'!U46</f>
        <v>2.5753513495182376E-2</v>
      </c>
    </row>
    <row r="53" spans="1:27" ht="15.75" customHeight="1" x14ac:dyDescent="0.25">
      <c r="B53" s="22">
        <f>'average and sum'!F69</f>
        <v>6.2893421752718531E-2</v>
      </c>
      <c r="C53" s="22">
        <f t="shared" ref="C53:L53" si="40">B53</f>
        <v>6.2893421752718531E-2</v>
      </c>
      <c r="D53" s="22">
        <f t="shared" si="40"/>
        <v>6.2893421752718531E-2</v>
      </c>
      <c r="E53" s="22">
        <f t="shared" si="40"/>
        <v>6.2893421752718531E-2</v>
      </c>
      <c r="F53" s="22">
        <f t="shared" si="40"/>
        <v>6.2893421752718531E-2</v>
      </c>
      <c r="G53" s="22">
        <f t="shared" si="40"/>
        <v>6.2893421752718531E-2</v>
      </c>
      <c r="H53" s="22">
        <f t="shared" si="40"/>
        <v>6.2893421752718531E-2</v>
      </c>
      <c r="I53" s="22">
        <f t="shared" si="40"/>
        <v>6.2893421752718531E-2</v>
      </c>
      <c r="J53" s="22">
        <f t="shared" si="40"/>
        <v>6.2893421752718531E-2</v>
      </c>
      <c r="K53" s="22">
        <f t="shared" si="40"/>
        <v>6.2893421752718531E-2</v>
      </c>
      <c r="L53" s="22">
        <f t="shared" si="40"/>
        <v>6.2893421752718531E-2</v>
      </c>
      <c r="O53" s="1">
        <f>B53*'grid and decimal'!O47</f>
        <v>0.25157368701087413</v>
      </c>
      <c r="P53" s="1">
        <f>C53*'grid and decimal'!P47</f>
        <v>0.14675131742300992</v>
      </c>
      <c r="Q53" s="1">
        <f>D53*'grid and decimal'!Q47</f>
        <v>0.25157368701087413</v>
      </c>
      <c r="R53" s="1">
        <f>E53*'grid and decimal'!R47</f>
        <v>0.14675131742300992</v>
      </c>
      <c r="S53" s="1">
        <f>F53*'grid and decimal'!S47</f>
        <v>6.2893421752718531E-2</v>
      </c>
      <c r="T53" s="1">
        <f>G53*'grid and decimal'!T47</f>
        <v>0.25157368701087413</v>
      </c>
      <c r="U53" s="1">
        <f>H53*'grid and decimal'!U47</f>
        <v>1.5723355438179633E-2</v>
      </c>
    </row>
    <row r="54" spans="1:27" ht="15.75" customHeight="1" x14ac:dyDescent="0.25">
      <c r="B54" s="22">
        <f>'average and sum'!G69</f>
        <v>0.23346126149558508</v>
      </c>
      <c r="C54" s="22">
        <f t="shared" ref="C54:L54" si="41">B54</f>
        <v>0.23346126149558508</v>
      </c>
      <c r="D54" s="22">
        <f t="shared" si="41"/>
        <v>0.23346126149558508</v>
      </c>
      <c r="E54" s="22">
        <f t="shared" si="41"/>
        <v>0.23346126149558508</v>
      </c>
      <c r="F54" s="22">
        <f t="shared" si="41"/>
        <v>0.23346126149558508</v>
      </c>
      <c r="G54" s="22">
        <f t="shared" si="41"/>
        <v>0.23346126149558508</v>
      </c>
      <c r="H54" s="22">
        <f t="shared" si="41"/>
        <v>0.23346126149558508</v>
      </c>
      <c r="I54" s="22">
        <f t="shared" si="41"/>
        <v>0.23346126149558508</v>
      </c>
      <c r="J54" s="22">
        <f t="shared" si="41"/>
        <v>0.23346126149558508</v>
      </c>
      <c r="K54" s="22">
        <f t="shared" si="41"/>
        <v>0.23346126149558508</v>
      </c>
      <c r="L54" s="22">
        <f t="shared" si="41"/>
        <v>0.23346126149558508</v>
      </c>
      <c r="O54" s="1">
        <f>B54*'grid and decimal'!O48</f>
        <v>0.10005482635525074</v>
      </c>
      <c r="P54" s="1">
        <f>C54*'grid and decimal'!P48</f>
        <v>0.54474294348969854</v>
      </c>
      <c r="Q54" s="1">
        <f>D54*'grid and decimal'!Q48</f>
        <v>0.10005482635525074</v>
      </c>
      <c r="R54" s="1">
        <f>E54*'grid and decimal'!R48</f>
        <v>0.10005482635525074</v>
      </c>
      <c r="S54" s="1">
        <f>F54*'grid and decimal'!S48</f>
        <v>5.8365315373896269E-2</v>
      </c>
      <c r="T54" s="1">
        <f>G54*'grid and decimal'!T48</f>
        <v>0.23346126149558508</v>
      </c>
      <c r="U54" s="1">
        <f>H54*'grid and decimal'!U48</f>
        <v>2.5940140166176118E-2</v>
      </c>
    </row>
    <row r="55" spans="1:27" ht="15.75" customHeight="1" x14ac:dyDescent="0.25">
      <c r="B55" s="22">
        <f>'average and sum'!H69</f>
        <v>2.1404859931296327E-2</v>
      </c>
      <c r="C55" s="22">
        <f t="shared" ref="C55:L55" si="42">B55</f>
        <v>2.1404859931296327E-2</v>
      </c>
      <c r="D55" s="22">
        <f t="shared" si="42"/>
        <v>2.1404859931296327E-2</v>
      </c>
      <c r="E55" s="22">
        <f t="shared" si="42"/>
        <v>2.1404859931296327E-2</v>
      </c>
      <c r="F55" s="22">
        <f t="shared" si="42"/>
        <v>2.1404859931296327E-2</v>
      </c>
      <c r="G55" s="22">
        <f t="shared" si="42"/>
        <v>2.1404859931296327E-2</v>
      </c>
      <c r="H55" s="22">
        <f t="shared" si="42"/>
        <v>2.1404859931296327E-2</v>
      </c>
      <c r="I55" s="22">
        <f t="shared" si="42"/>
        <v>2.1404859931296327E-2</v>
      </c>
      <c r="J55" s="22">
        <f t="shared" si="42"/>
        <v>2.1404859931296327E-2</v>
      </c>
      <c r="K55" s="22">
        <f t="shared" si="42"/>
        <v>2.1404859931296327E-2</v>
      </c>
      <c r="L55" s="22">
        <f t="shared" si="42"/>
        <v>2.1404859931296327E-2</v>
      </c>
      <c r="O55" s="1">
        <f>B55*'grid and decimal'!O49</f>
        <v>0.19264373938166693</v>
      </c>
      <c r="P55" s="1">
        <f>C55*'grid and decimal'!P49</f>
        <v>0.19264373938166693</v>
      </c>
      <c r="Q55" s="1">
        <f>D55*'grid and decimal'!Q49</f>
        <v>8.5619439725185306E-2</v>
      </c>
      <c r="R55" s="1">
        <f>E55*'grid and decimal'!R49</f>
        <v>8.5619439725185306E-2</v>
      </c>
      <c r="S55" s="1">
        <f>F55*'grid and decimal'!S49</f>
        <v>8.5619439725185306E-2</v>
      </c>
      <c r="T55" s="1">
        <f>G55*'grid and decimal'!T49</f>
        <v>0.19264373938166693</v>
      </c>
      <c r="U55" s="1">
        <f>H55*'grid and decimal'!U49</f>
        <v>2.1404859931296327E-2</v>
      </c>
    </row>
    <row r="56" spans="1:27" ht="15.75" customHeight="1" x14ac:dyDescent="0.25">
      <c r="B56" s="22">
        <f>'average and sum'!I69</f>
        <v>0</v>
      </c>
      <c r="C56" s="22">
        <f t="shared" ref="C56:L56" si="43">B56</f>
        <v>0</v>
      </c>
      <c r="D56" s="22">
        <f t="shared" si="43"/>
        <v>0</v>
      </c>
      <c r="E56" s="22">
        <f t="shared" si="43"/>
        <v>0</v>
      </c>
      <c r="F56" s="22">
        <f t="shared" si="43"/>
        <v>0</v>
      </c>
      <c r="G56" s="22">
        <f t="shared" si="43"/>
        <v>0</v>
      </c>
      <c r="H56" s="22">
        <f t="shared" si="43"/>
        <v>0</v>
      </c>
      <c r="I56" s="22">
        <f t="shared" si="43"/>
        <v>0</v>
      </c>
      <c r="J56" s="22">
        <f t="shared" si="43"/>
        <v>0</v>
      </c>
      <c r="K56" s="22">
        <f t="shared" si="43"/>
        <v>0</v>
      </c>
      <c r="L56" s="22">
        <f t="shared" si="43"/>
        <v>0</v>
      </c>
    </row>
    <row r="57" spans="1:27" ht="15.75" customHeight="1" x14ac:dyDescent="0.25">
      <c r="B57" s="22">
        <f>'average and sum'!J69</f>
        <v>0</v>
      </c>
      <c r="C57" s="22">
        <f t="shared" ref="C57:L57" si="44">B57</f>
        <v>0</v>
      </c>
      <c r="D57" s="22">
        <f t="shared" si="44"/>
        <v>0</v>
      </c>
      <c r="E57" s="22">
        <f t="shared" si="44"/>
        <v>0</v>
      </c>
      <c r="F57" s="22">
        <f t="shared" si="44"/>
        <v>0</v>
      </c>
      <c r="G57" s="22">
        <f t="shared" si="44"/>
        <v>0</v>
      </c>
      <c r="H57" s="22">
        <f t="shared" si="44"/>
        <v>0</v>
      </c>
      <c r="I57" s="22">
        <f t="shared" si="44"/>
        <v>0</v>
      </c>
      <c r="J57" s="22">
        <f t="shared" si="44"/>
        <v>0</v>
      </c>
      <c r="K57" s="22">
        <f t="shared" si="44"/>
        <v>0</v>
      </c>
      <c r="L57" s="22">
        <f t="shared" si="44"/>
        <v>0</v>
      </c>
    </row>
    <row r="58" spans="1:27" ht="15.75" customHeight="1" x14ac:dyDescent="0.25">
      <c r="B58" s="22">
        <f>'average and sum'!K69</f>
        <v>0</v>
      </c>
      <c r="C58" s="22">
        <f t="shared" ref="C58:L58" si="45">B58</f>
        <v>0</v>
      </c>
      <c r="D58" s="22">
        <f t="shared" si="45"/>
        <v>0</v>
      </c>
      <c r="E58" s="22">
        <f t="shared" si="45"/>
        <v>0</v>
      </c>
      <c r="F58" s="22">
        <f t="shared" si="45"/>
        <v>0</v>
      </c>
      <c r="G58" s="22">
        <f t="shared" si="45"/>
        <v>0</v>
      </c>
      <c r="H58" s="22">
        <f t="shared" si="45"/>
        <v>0</v>
      </c>
      <c r="I58" s="22">
        <f t="shared" si="45"/>
        <v>0</v>
      </c>
      <c r="J58" s="22">
        <f t="shared" si="45"/>
        <v>0</v>
      </c>
      <c r="K58" s="22">
        <f t="shared" si="45"/>
        <v>0</v>
      </c>
      <c r="L58" s="22">
        <f t="shared" si="45"/>
        <v>0</v>
      </c>
    </row>
    <row r="59" spans="1:27" ht="15.75" customHeight="1" x14ac:dyDescent="0.25">
      <c r="B59" s="22">
        <f>'average and sum'!L69</f>
        <v>0</v>
      </c>
      <c r="C59" s="22">
        <f t="shared" ref="C59:L59" si="46">B59</f>
        <v>0</v>
      </c>
      <c r="D59" s="22">
        <f t="shared" si="46"/>
        <v>0</v>
      </c>
      <c r="E59" s="22">
        <f t="shared" si="46"/>
        <v>0</v>
      </c>
      <c r="F59" s="22">
        <f t="shared" si="46"/>
        <v>0</v>
      </c>
      <c r="G59" s="22">
        <f t="shared" si="46"/>
        <v>0</v>
      </c>
      <c r="H59" s="22">
        <f t="shared" si="46"/>
        <v>0</v>
      </c>
      <c r="I59" s="22">
        <f t="shared" si="46"/>
        <v>0</v>
      </c>
      <c r="J59" s="22">
        <f t="shared" si="46"/>
        <v>0</v>
      </c>
      <c r="K59" s="22">
        <f t="shared" si="46"/>
        <v>0</v>
      </c>
      <c r="L59" s="22">
        <f t="shared" si="46"/>
        <v>0</v>
      </c>
    </row>
    <row r="60" spans="1:27" ht="15.75" customHeight="1" x14ac:dyDescent="0.25">
      <c r="N60" s="1" t="s">
        <v>1502</v>
      </c>
      <c r="O60" s="1">
        <f t="shared" ref="O60:U60" si="47">SUM(O49:O59)</f>
        <v>1.3045569444075757</v>
      </c>
      <c r="P60" s="1">
        <f t="shared" si="47"/>
        <v>2.0072271121229512</v>
      </c>
      <c r="Q60" s="1">
        <f t="shared" si="47"/>
        <v>0.98058759078995361</v>
      </c>
      <c r="R60" s="1">
        <f t="shared" si="47"/>
        <v>0.75789768080732844</v>
      </c>
      <c r="S60" s="1">
        <f t="shared" si="47"/>
        <v>0.44360332676664382</v>
      </c>
      <c r="T60" s="1">
        <f t="shared" si="47"/>
        <v>1.7600299519093741</v>
      </c>
      <c r="U60" s="1">
        <f t="shared" si="47"/>
        <v>0.15218274641387838</v>
      </c>
    </row>
    <row r="61" spans="1:27" ht="15.75" customHeight="1" x14ac:dyDescent="0.25">
      <c r="N61" s="1" t="s">
        <v>1534</v>
      </c>
      <c r="O61" s="1">
        <f>O60/'average and sum'!B69</f>
        <v>7.3634663128319575</v>
      </c>
      <c r="P61" s="1">
        <f>P60/'average and sum'!C69</f>
        <v>7.5033681607321538</v>
      </c>
      <c r="Q61" s="1">
        <f>Q60/'average and sum'!D69</f>
        <v>7.2878987703776357</v>
      </c>
      <c r="R61" s="1">
        <f>R60/'average and sum'!E69</f>
        <v>7.3572260436338697</v>
      </c>
      <c r="S61" s="1">
        <f>S60/'average and sum'!F69</f>
        <v>7.0532547666238132</v>
      </c>
      <c r="T61" s="1">
        <f>T60/'average and sum'!G69</f>
        <v>7.5388522302774312</v>
      </c>
      <c r="U61" s="1">
        <f>U60/'average and sum'!H69</f>
        <v>7.1097286738779353</v>
      </c>
      <c r="Z61" s="1">
        <f>AVERAGE(O61:Y61)</f>
        <v>7.3162564226221134</v>
      </c>
      <c r="AA61" s="1" t="s">
        <v>1535</v>
      </c>
    </row>
    <row r="62" spans="1:27" ht="15.75" customHeight="1" x14ac:dyDescent="0.25"/>
    <row r="63" spans="1:27" ht="15.75" customHeight="1" x14ac:dyDescent="0.25">
      <c r="A63" s="1">
        <v>11</v>
      </c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  <c r="K63" s="1" t="s">
        <v>9</v>
      </c>
      <c r="L63" s="1" t="s">
        <v>10</v>
      </c>
      <c r="N63" s="1">
        <v>11</v>
      </c>
      <c r="O63" s="1" t="s">
        <v>0</v>
      </c>
      <c r="P63" s="1" t="s">
        <v>1</v>
      </c>
      <c r="Q63" s="1" t="s">
        <v>2</v>
      </c>
      <c r="R63" s="1" t="s">
        <v>3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  <c r="X63" s="1" t="s">
        <v>9</v>
      </c>
      <c r="Y63" s="1" t="s">
        <v>10</v>
      </c>
    </row>
    <row r="64" spans="1:27" ht="15.75" customHeight="1" x14ac:dyDescent="0.25">
      <c r="B64" s="22">
        <f>'average and sum'!B87</f>
        <v>6.7694877343989504E-2</v>
      </c>
      <c r="C64" s="22">
        <f t="shared" ref="C64:L64" si="48">B64</f>
        <v>6.7694877343989504E-2</v>
      </c>
      <c r="D64" s="22">
        <f t="shared" si="48"/>
        <v>6.7694877343989504E-2</v>
      </c>
      <c r="E64" s="22">
        <f t="shared" si="48"/>
        <v>6.7694877343989504E-2</v>
      </c>
      <c r="F64" s="22">
        <f t="shared" si="48"/>
        <v>6.7694877343989504E-2</v>
      </c>
      <c r="G64" s="22">
        <f t="shared" si="48"/>
        <v>6.7694877343989504E-2</v>
      </c>
      <c r="H64" s="22">
        <f t="shared" si="48"/>
        <v>6.7694877343989504E-2</v>
      </c>
      <c r="I64" s="22">
        <f t="shared" si="48"/>
        <v>6.7694877343989504E-2</v>
      </c>
      <c r="J64" s="22">
        <f t="shared" si="48"/>
        <v>6.7694877343989504E-2</v>
      </c>
      <c r="K64" s="22">
        <f t="shared" si="48"/>
        <v>6.7694877343989504E-2</v>
      </c>
      <c r="L64" s="22">
        <f t="shared" si="48"/>
        <v>6.7694877343989504E-2</v>
      </c>
      <c r="O64" s="1">
        <f>B64*'grid and decimal'!O56</f>
        <v>6.7694877343989504E-2</v>
      </c>
      <c r="P64" s="1">
        <f>C64*'grid and decimal'!P56</f>
        <v>0.10154231601598426</v>
      </c>
      <c r="Q64" s="1">
        <f>D64*'grid and decimal'!Q56</f>
        <v>2.9012090290281213E-2</v>
      </c>
      <c r="R64" s="1">
        <f>E64*'grid and decimal'!R56</f>
        <v>0.1579547138026422</v>
      </c>
      <c r="S64" s="1">
        <f>F64*'grid and decimal'!S56</f>
        <v>0.27077950937595802</v>
      </c>
      <c r="T64" s="1">
        <f>G64*'grid and decimal'!T56</f>
        <v>0.60925389609590552</v>
      </c>
      <c r="U64" s="1">
        <f>H64*'grid and decimal'!U56</f>
        <v>2.9012090290281213E-2</v>
      </c>
      <c r="V64" s="1">
        <f>I64*'grid and decimal'!V56</f>
        <v>0.1579547138026422</v>
      </c>
      <c r="W64" s="1">
        <f>J64*'grid and decimal'!W56</f>
        <v>0.10154231601598426</v>
      </c>
      <c r="X64" s="1">
        <f>K64*'grid and decimal'!X56</f>
        <v>1.6923719335997376E-2</v>
      </c>
      <c r="Y64" s="1">
        <f>L64*'grid and decimal'!Y56</f>
        <v>2.9012090290281213E-2</v>
      </c>
    </row>
    <row r="65" spans="2:27" ht="15.75" customHeight="1" x14ac:dyDescent="0.25">
      <c r="B65" s="22">
        <f>'average and sum'!C87</f>
        <v>0.13428523924323846</v>
      </c>
      <c r="C65" s="22">
        <f t="shared" ref="C65:L65" si="49">B65</f>
        <v>0.13428523924323846</v>
      </c>
      <c r="D65" s="22">
        <f t="shared" si="49"/>
        <v>0.13428523924323846</v>
      </c>
      <c r="E65" s="22">
        <f t="shared" si="49"/>
        <v>0.13428523924323846</v>
      </c>
      <c r="F65" s="22">
        <f t="shared" si="49"/>
        <v>0.13428523924323846</v>
      </c>
      <c r="G65" s="22">
        <f t="shared" si="49"/>
        <v>0.13428523924323846</v>
      </c>
      <c r="H65" s="22">
        <f t="shared" si="49"/>
        <v>0.13428523924323846</v>
      </c>
      <c r="I65" s="22">
        <f t="shared" si="49"/>
        <v>0.13428523924323846</v>
      </c>
      <c r="J65" s="22">
        <f t="shared" si="49"/>
        <v>0.13428523924323846</v>
      </c>
      <c r="K65" s="22">
        <f t="shared" si="49"/>
        <v>0.13428523924323846</v>
      </c>
      <c r="L65" s="22">
        <f t="shared" si="49"/>
        <v>0.13428523924323846</v>
      </c>
      <c r="O65" s="1">
        <f>B65*'grid and decimal'!O57</f>
        <v>8.9523492828825629E-2</v>
      </c>
      <c r="P65" s="1">
        <f>C65*'grid and decimal'!P57</f>
        <v>0.13428523924323846</v>
      </c>
      <c r="Q65" s="1">
        <f>D65*'grid and decimal'!Q57</f>
        <v>8.9523492828825629E-2</v>
      </c>
      <c r="R65" s="1">
        <f>E65*'grid and decimal'!R57</f>
        <v>0.13428523924323846</v>
      </c>
      <c r="S65" s="1">
        <f>F65*'grid and decimal'!S57</f>
        <v>0.31333222490088974</v>
      </c>
      <c r="T65" s="1">
        <f>G65*'grid and decimal'!T57</f>
        <v>8.9523492828825629E-2</v>
      </c>
      <c r="U65" s="1">
        <f>H65*'grid and decimal'!U57</f>
        <v>5.7550816818530762E-2</v>
      </c>
      <c r="V65" s="1">
        <f>I65*'grid and decimal'!V57</f>
        <v>5.7550816818530762E-2</v>
      </c>
      <c r="W65" s="1">
        <f>J65*'grid and decimal'!W57</f>
        <v>3.3571309810809614E-2</v>
      </c>
      <c r="X65" s="1">
        <f>K65*'grid and decimal'!X57</f>
        <v>1.4920582138137605E-2</v>
      </c>
      <c r="Y65" s="1">
        <f>L65*'grid and decimal'!Y57</f>
        <v>5.7550816818530762E-2</v>
      </c>
    </row>
    <row r="66" spans="2:27" ht="15.75" customHeight="1" x14ac:dyDescent="0.25">
      <c r="B66" s="22">
        <f>'average and sum'!D87</f>
        <v>4.4379573485530732E-2</v>
      </c>
      <c r="C66" s="22">
        <f t="shared" ref="C66:L66" si="50">B66</f>
        <v>4.4379573485530732E-2</v>
      </c>
      <c r="D66" s="22">
        <f t="shared" si="50"/>
        <v>4.4379573485530732E-2</v>
      </c>
      <c r="E66" s="22">
        <f t="shared" si="50"/>
        <v>4.4379573485530732E-2</v>
      </c>
      <c r="F66" s="22">
        <f t="shared" si="50"/>
        <v>4.4379573485530732E-2</v>
      </c>
      <c r="G66" s="22">
        <f t="shared" si="50"/>
        <v>4.4379573485530732E-2</v>
      </c>
      <c r="H66" s="22">
        <f t="shared" si="50"/>
        <v>4.4379573485530732E-2</v>
      </c>
      <c r="I66" s="22">
        <f t="shared" si="50"/>
        <v>4.4379573485530732E-2</v>
      </c>
      <c r="J66" s="22">
        <f t="shared" si="50"/>
        <v>4.4379573485530732E-2</v>
      </c>
      <c r="K66" s="22">
        <f t="shared" si="50"/>
        <v>4.4379573485530732E-2</v>
      </c>
      <c r="L66" s="22">
        <f t="shared" si="50"/>
        <v>4.4379573485530732E-2</v>
      </c>
      <c r="O66" s="1">
        <f>B66*'grid and decimal'!O58</f>
        <v>0.10355233813290504</v>
      </c>
      <c r="P66" s="1">
        <f>C66*'grid and decimal'!P58</f>
        <v>6.6569360228296098E-2</v>
      </c>
      <c r="Q66" s="1">
        <f>D66*'grid and decimal'!Q58</f>
        <v>4.4379573485530732E-2</v>
      </c>
      <c r="R66" s="1">
        <f>E66*'grid and decimal'!R58</f>
        <v>0.17751829394212293</v>
      </c>
      <c r="S66" s="1">
        <f>F66*'grid and decimal'!S58</f>
        <v>0.39941616136977659</v>
      </c>
      <c r="T66" s="1">
        <f>G66*'grid and decimal'!T58</f>
        <v>0.17751829394212293</v>
      </c>
      <c r="U66" s="1">
        <f>H66*'grid and decimal'!U58</f>
        <v>0.10355233813290504</v>
      </c>
      <c r="V66" s="1">
        <f>I66*'grid and decimal'!V58</f>
        <v>0.10355233813290504</v>
      </c>
      <c r="W66" s="1">
        <f>J66*'grid and decimal'!W58</f>
        <v>0.10355233813290504</v>
      </c>
      <c r="X66" s="1">
        <f>K66*'grid and decimal'!X58</f>
        <v>4.9310637206145258E-3</v>
      </c>
      <c r="Y66" s="1">
        <f>L66*'grid and decimal'!Y58</f>
        <v>6.6569360228296098E-2</v>
      </c>
    </row>
    <row r="67" spans="2:27" ht="15.75" customHeight="1" x14ac:dyDescent="0.25">
      <c r="B67" s="22">
        <f>'average and sum'!E87</f>
        <v>9.0870534376739434E-2</v>
      </c>
      <c r="C67" s="22">
        <f t="shared" ref="C67:L67" si="51">B67</f>
        <v>9.0870534376739434E-2</v>
      </c>
      <c r="D67" s="22">
        <f t="shared" si="51"/>
        <v>9.0870534376739434E-2</v>
      </c>
      <c r="E67" s="22">
        <f t="shared" si="51"/>
        <v>9.0870534376739434E-2</v>
      </c>
      <c r="F67" s="22">
        <f t="shared" si="51"/>
        <v>9.0870534376739434E-2</v>
      </c>
      <c r="G67" s="22">
        <f t="shared" si="51"/>
        <v>9.0870534376739434E-2</v>
      </c>
      <c r="H67" s="22">
        <f t="shared" si="51"/>
        <v>9.0870534376739434E-2</v>
      </c>
      <c r="I67" s="22">
        <f t="shared" si="51"/>
        <v>9.0870534376739434E-2</v>
      </c>
      <c r="J67" s="22">
        <f t="shared" si="51"/>
        <v>9.0870534376739434E-2</v>
      </c>
      <c r="K67" s="22">
        <f t="shared" si="51"/>
        <v>9.0870534376739434E-2</v>
      </c>
      <c r="L67" s="22">
        <f t="shared" si="51"/>
        <v>9.0870534376739434E-2</v>
      </c>
      <c r="O67" s="1">
        <f>B67*'grid and decimal'!O59</f>
        <v>3.8944514732888326E-2</v>
      </c>
      <c r="P67" s="1">
        <f>C67*'grid and decimal'!P59</f>
        <v>9.0870534376739434E-2</v>
      </c>
      <c r="Q67" s="1">
        <f>D67*'grid and decimal'!Q59</f>
        <v>2.2717633594184859E-2</v>
      </c>
      <c r="R67" s="1">
        <f>E67*'grid and decimal'!R59</f>
        <v>9.0870534376739434E-2</v>
      </c>
      <c r="S67" s="1">
        <f>F67*'grid and decimal'!S59</f>
        <v>0.36348213750695774</v>
      </c>
      <c r="T67" s="1">
        <f>G67*'grid and decimal'!T59</f>
        <v>0.36348213750695774</v>
      </c>
      <c r="U67" s="1">
        <f>H67*'grid and decimal'!U59</f>
        <v>9.0870534376739434E-2</v>
      </c>
      <c r="V67" s="1">
        <f>I67*'grid and decimal'!V59</f>
        <v>0.21203124687905869</v>
      </c>
      <c r="W67" s="1">
        <f>J67*'grid and decimal'!W59</f>
        <v>6.0580356251159623E-2</v>
      </c>
      <c r="X67" s="1">
        <f>K67*'grid and decimal'!X59</f>
        <v>1.0096726041859936E-2</v>
      </c>
      <c r="Y67" s="1">
        <f>L67*'grid and decimal'!Y59</f>
        <v>3.8944514732888326E-2</v>
      </c>
    </row>
    <row r="68" spans="2:27" ht="15.75" customHeight="1" x14ac:dyDescent="0.25">
      <c r="B68" s="22">
        <f>'average and sum'!F87</f>
        <v>0.18148461165807453</v>
      </c>
      <c r="C68" s="22">
        <f t="shared" ref="C68:L68" si="52">B68</f>
        <v>0.18148461165807453</v>
      </c>
      <c r="D68" s="22">
        <f t="shared" si="52"/>
        <v>0.18148461165807453</v>
      </c>
      <c r="E68" s="22">
        <f t="shared" si="52"/>
        <v>0.18148461165807453</v>
      </c>
      <c r="F68" s="22">
        <f t="shared" si="52"/>
        <v>0.18148461165807453</v>
      </c>
      <c r="G68" s="22">
        <f t="shared" si="52"/>
        <v>0.18148461165807453</v>
      </c>
      <c r="H68" s="22">
        <f t="shared" si="52"/>
        <v>0.18148461165807453</v>
      </c>
      <c r="I68" s="22">
        <f t="shared" si="52"/>
        <v>0.18148461165807453</v>
      </c>
      <c r="J68" s="22">
        <f t="shared" si="52"/>
        <v>0.18148461165807453</v>
      </c>
      <c r="K68" s="22">
        <f t="shared" si="52"/>
        <v>0.18148461165807453</v>
      </c>
      <c r="L68" s="22">
        <f t="shared" si="52"/>
        <v>0.18148461165807453</v>
      </c>
      <c r="O68" s="1">
        <f>B68*'grid and decimal'!O60</f>
        <v>4.5371152914518632E-2</v>
      </c>
      <c r="P68" s="1">
        <f>C68*'grid and decimal'!P60</f>
        <v>7.7779119282031933E-2</v>
      </c>
      <c r="Q68" s="1">
        <f>D68*'grid and decimal'!Q60</f>
        <v>2.016495685089717E-2</v>
      </c>
      <c r="R68" s="1">
        <f>E68*'grid and decimal'!R60</f>
        <v>4.5371152914518632E-2</v>
      </c>
      <c r="S68" s="1">
        <f>F68*'grid and decimal'!S60</f>
        <v>0.18148461165807453</v>
      </c>
      <c r="T68" s="1">
        <f>G68*'grid and decimal'!T60</f>
        <v>0.18148461165807453</v>
      </c>
      <c r="U68" s="1">
        <f>H68*'grid and decimal'!U60</f>
        <v>0.12098974110538302</v>
      </c>
      <c r="V68" s="1">
        <f>I68*'grid and decimal'!V60</f>
        <v>7.7779119282031933E-2</v>
      </c>
      <c r="W68" s="1">
        <f>J68*'grid and decimal'!W60</f>
        <v>7.7779119282031933E-2</v>
      </c>
      <c r="X68" s="1">
        <f>K68*'grid and decimal'!X60</f>
        <v>4.5371152914518632E-2</v>
      </c>
      <c r="Y68" s="1">
        <f>L68*'grid and decimal'!Y60</f>
        <v>7.7779119282031933E-2</v>
      </c>
    </row>
    <row r="69" spans="2:27" ht="15.75" customHeight="1" x14ac:dyDescent="0.25">
      <c r="B69" s="22">
        <f>'average and sum'!G87</f>
        <v>0.14800492895985221</v>
      </c>
      <c r="C69" s="22">
        <f t="shared" ref="C69:L69" si="53">B69</f>
        <v>0.14800492895985221</v>
      </c>
      <c r="D69" s="22">
        <f t="shared" si="53"/>
        <v>0.14800492895985221</v>
      </c>
      <c r="E69" s="22">
        <f t="shared" si="53"/>
        <v>0.14800492895985221</v>
      </c>
      <c r="F69" s="22">
        <f t="shared" si="53"/>
        <v>0.14800492895985221</v>
      </c>
      <c r="G69" s="22">
        <f t="shared" si="53"/>
        <v>0.14800492895985221</v>
      </c>
      <c r="H69" s="22">
        <f t="shared" si="53"/>
        <v>0.14800492895985221</v>
      </c>
      <c r="I69" s="22">
        <f t="shared" si="53"/>
        <v>0.14800492895985221</v>
      </c>
      <c r="J69" s="22">
        <f t="shared" si="53"/>
        <v>0.14800492895985221</v>
      </c>
      <c r="K69" s="22">
        <f t="shared" si="53"/>
        <v>0.14800492895985221</v>
      </c>
      <c r="L69" s="22">
        <f t="shared" si="53"/>
        <v>0.14800492895985221</v>
      </c>
      <c r="O69" s="1">
        <f>B69*'grid and decimal'!O61</f>
        <v>1.6444992106650243E-2</v>
      </c>
      <c r="P69" s="1">
        <f>C69*'grid and decimal'!P61</f>
        <v>0.22200739343977832</v>
      </c>
      <c r="Q69" s="1">
        <f>D69*'grid and decimal'!Q61</f>
        <v>3.7001232239963051E-2</v>
      </c>
      <c r="R69" s="1">
        <f>E69*'grid and decimal'!R61</f>
        <v>3.7001232239963051E-2</v>
      </c>
      <c r="S69" s="1">
        <f>F69*'grid and decimal'!S61</f>
        <v>0.14800492895985221</v>
      </c>
      <c r="T69" s="1">
        <f>G69*'grid and decimal'!T61</f>
        <v>0.14800492895985221</v>
      </c>
      <c r="U69" s="1">
        <f>H69*'grid and decimal'!U61</f>
        <v>0.34534483423965517</v>
      </c>
      <c r="V69" s="1">
        <f>I69*'grid and decimal'!V61</f>
        <v>0.14800492895985221</v>
      </c>
      <c r="W69" s="1">
        <f>J69*'grid and decimal'!W61</f>
        <v>9.866995263990147E-2</v>
      </c>
      <c r="X69" s="1">
        <f>K69*'grid and decimal'!X61</f>
        <v>1.6444992106650243E-2</v>
      </c>
      <c r="Y69" s="1">
        <f>L69*'grid and decimal'!Y61</f>
        <v>9.866995263990147E-2</v>
      </c>
    </row>
    <row r="70" spans="2:27" ht="15.75" customHeight="1" x14ac:dyDescent="0.25">
      <c r="B70" s="22">
        <f>'average and sum'!H87</f>
        <v>8.7976682931686909E-2</v>
      </c>
      <c r="C70" s="22">
        <f t="shared" ref="C70:L70" si="54">B70</f>
        <v>8.7976682931686909E-2</v>
      </c>
      <c r="D70" s="22">
        <f t="shared" si="54"/>
        <v>8.7976682931686909E-2</v>
      </c>
      <c r="E70" s="22">
        <f t="shared" si="54"/>
        <v>8.7976682931686909E-2</v>
      </c>
      <c r="F70" s="22">
        <f t="shared" si="54"/>
        <v>8.7976682931686909E-2</v>
      </c>
      <c r="G70" s="22">
        <f t="shared" si="54"/>
        <v>8.7976682931686909E-2</v>
      </c>
      <c r="H70" s="22">
        <f t="shared" si="54"/>
        <v>8.7976682931686909E-2</v>
      </c>
      <c r="I70" s="22">
        <f t="shared" si="54"/>
        <v>8.7976682931686909E-2</v>
      </c>
      <c r="J70" s="22">
        <f t="shared" si="54"/>
        <v>8.7976682931686909E-2</v>
      </c>
      <c r="K70" s="22">
        <f t="shared" si="54"/>
        <v>8.7976682931686909E-2</v>
      </c>
      <c r="L70" s="22">
        <f t="shared" si="54"/>
        <v>8.7976682931686909E-2</v>
      </c>
      <c r="O70" s="1">
        <f>B70*'grid and decimal'!O62</f>
        <v>0.20527892684060281</v>
      </c>
      <c r="P70" s="1">
        <f>C70*'grid and decimal'!P62</f>
        <v>0.20527892684060281</v>
      </c>
      <c r="Q70" s="1">
        <f>D70*'grid and decimal'!Q62</f>
        <v>3.7704292685008675E-2</v>
      </c>
      <c r="R70" s="1">
        <f>E70*'grid and decimal'!R62</f>
        <v>8.7976682931686909E-2</v>
      </c>
      <c r="S70" s="1">
        <f>F70*'grid and decimal'!S62</f>
        <v>0.13196502439753036</v>
      </c>
      <c r="T70" s="1">
        <f>G70*'grid and decimal'!T62</f>
        <v>3.7704292685008675E-2</v>
      </c>
      <c r="U70" s="1">
        <f>H70*'grid and decimal'!U62</f>
        <v>8.7976682931686909E-2</v>
      </c>
      <c r="V70" s="1">
        <f>I70*'grid and decimal'!V62</f>
        <v>3.7704292685008675E-2</v>
      </c>
      <c r="W70" s="1">
        <f>J70*'grid and decimal'!W62</f>
        <v>0.20527892684060281</v>
      </c>
      <c r="X70" s="1">
        <f>K70*'grid and decimal'!X62</f>
        <v>3.7704292685008675E-2</v>
      </c>
      <c r="Y70" s="1">
        <f>L70*'grid and decimal'!Y62</f>
        <v>0.20527892684060281</v>
      </c>
    </row>
    <row r="71" spans="2:27" ht="15.75" customHeight="1" x14ac:dyDescent="0.25">
      <c r="B71" s="22">
        <f>'average and sum'!I87</f>
        <v>9.1682991794071189E-2</v>
      </c>
      <c r="C71" s="22">
        <f t="shared" ref="C71:L71" si="55">B71</f>
        <v>9.1682991794071189E-2</v>
      </c>
      <c r="D71" s="22">
        <f t="shared" si="55"/>
        <v>9.1682991794071189E-2</v>
      </c>
      <c r="E71" s="22">
        <f t="shared" si="55"/>
        <v>9.1682991794071189E-2</v>
      </c>
      <c r="F71" s="22">
        <f t="shared" si="55"/>
        <v>9.1682991794071189E-2</v>
      </c>
      <c r="G71" s="22">
        <f t="shared" si="55"/>
        <v>9.1682991794071189E-2</v>
      </c>
      <c r="H71" s="22">
        <f t="shared" si="55"/>
        <v>9.1682991794071189E-2</v>
      </c>
      <c r="I71" s="22">
        <f t="shared" si="55"/>
        <v>9.1682991794071189E-2</v>
      </c>
      <c r="J71" s="22">
        <f t="shared" si="55"/>
        <v>9.1682991794071189E-2</v>
      </c>
      <c r="K71" s="22">
        <f t="shared" si="55"/>
        <v>9.1682991794071189E-2</v>
      </c>
      <c r="L71" s="22">
        <f t="shared" si="55"/>
        <v>9.1682991794071189E-2</v>
      </c>
      <c r="O71" s="1">
        <f>B71*'grid and decimal'!O63</f>
        <v>3.929271076888765E-2</v>
      </c>
      <c r="P71" s="1">
        <f>C71*'grid and decimal'!P63</f>
        <v>0.21392698085283279</v>
      </c>
      <c r="Q71" s="1">
        <f>D71*'grid and decimal'!Q63</f>
        <v>3.929271076888765E-2</v>
      </c>
      <c r="R71" s="1">
        <f>E71*'grid and decimal'!R63</f>
        <v>3.929271076888765E-2</v>
      </c>
      <c r="S71" s="1">
        <f>F71*'grid and decimal'!S63</f>
        <v>0.21392698085283279</v>
      </c>
      <c r="T71" s="1">
        <f>G71*'grid and decimal'!T63</f>
        <v>9.1682991794071189E-2</v>
      </c>
      <c r="U71" s="1">
        <f>H71*'grid and decimal'!U63</f>
        <v>0.21392698085283279</v>
      </c>
      <c r="V71" s="1">
        <f>I71*'grid and decimal'!V63</f>
        <v>9.1682991794071189E-2</v>
      </c>
      <c r="W71" s="1">
        <f>J71*'grid and decimal'!W63</f>
        <v>3.929271076888765E-2</v>
      </c>
      <c r="X71" s="1">
        <f>K71*'grid and decimal'!X63</f>
        <v>2.2920747948517797E-2</v>
      </c>
      <c r="Y71" s="1">
        <f>L71*'grid and decimal'!Y63</f>
        <v>6.1121994529380788E-2</v>
      </c>
    </row>
    <row r="72" spans="2:27" ht="15.75" customHeight="1" x14ac:dyDescent="0.25">
      <c r="B72" s="22">
        <f>'average and sum'!J87</f>
        <v>7.2431542126730405E-2</v>
      </c>
      <c r="C72" s="22">
        <f t="shared" ref="C72:L72" si="56">B72</f>
        <v>7.2431542126730405E-2</v>
      </c>
      <c r="D72" s="22">
        <f t="shared" si="56"/>
        <v>7.2431542126730405E-2</v>
      </c>
      <c r="E72" s="22">
        <f t="shared" si="56"/>
        <v>7.2431542126730405E-2</v>
      </c>
      <c r="F72" s="22">
        <f t="shared" si="56"/>
        <v>7.2431542126730405E-2</v>
      </c>
      <c r="G72" s="22">
        <f t="shared" si="56"/>
        <v>7.2431542126730405E-2</v>
      </c>
      <c r="H72" s="22">
        <f t="shared" si="56"/>
        <v>7.2431542126730405E-2</v>
      </c>
      <c r="I72" s="22">
        <f t="shared" si="56"/>
        <v>7.2431542126730405E-2</v>
      </c>
      <c r="J72" s="22">
        <f t="shared" si="56"/>
        <v>7.2431542126730405E-2</v>
      </c>
      <c r="K72" s="22">
        <f t="shared" si="56"/>
        <v>7.2431542126730405E-2</v>
      </c>
      <c r="L72" s="22">
        <f t="shared" si="56"/>
        <v>7.2431542126730405E-2</v>
      </c>
      <c r="O72" s="1">
        <f>B72*'grid and decimal'!O64</f>
        <v>4.8287694751153604E-2</v>
      </c>
      <c r="P72" s="1">
        <f>C72*'grid and decimal'!P64</f>
        <v>0.28972616850692162</v>
      </c>
      <c r="Q72" s="1">
        <f>D72*'grid and decimal'!Q64</f>
        <v>3.1042089482884457E-2</v>
      </c>
      <c r="R72" s="1">
        <f>E72*'grid and decimal'!R64</f>
        <v>0.1086473131900956</v>
      </c>
      <c r="S72" s="1">
        <f>F72*'grid and decimal'!S64</f>
        <v>0.16900693162903763</v>
      </c>
      <c r="T72" s="1">
        <f>G72*'grid and decimal'!T64</f>
        <v>0.1086473131900956</v>
      </c>
      <c r="U72" s="1">
        <f>H72*'grid and decimal'!U64</f>
        <v>3.1042089482884457E-2</v>
      </c>
      <c r="V72" s="1">
        <f>I72*'grid and decimal'!V64</f>
        <v>0.16900693162903763</v>
      </c>
      <c r="W72" s="1">
        <f>J72*'grid and decimal'!W64</f>
        <v>7.2431542126730405E-2</v>
      </c>
      <c r="X72" s="1">
        <f>K72*'grid and decimal'!X64</f>
        <v>1.8107885531682601E-2</v>
      </c>
      <c r="Y72" s="1">
        <f>L72*'grid and decimal'!Y64</f>
        <v>4.8287694751153604E-2</v>
      </c>
    </row>
    <row r="73" spans="2:27" ht="15.75" customHeight="1" x14ac:dyDescent="0.25">
      <c r="B73" s="22">
        <f>'average and sum'!K87</f>
        <v>1.7786303261498444E-2</v>
      </c>
      <c r="C73" s="22">
        <f t="shared" ref="C73:L73" si="57">B73</f>
        <v>1.7786303261498444E-2</v>
      </c>
      <c r="D73" s="22">
        <f t="shared" si="57"/>
        <v>1.7786303261498444E-2</v>
      </c>
      <c r="E73" s="22">
        <f t="shared" si="57"/>
        <v>1.7786303261498444E-2</v>
      </c>
      <c r="F73" s="22">
        <f t="shared" si="57"/>
        <v>1.7786303261498444E-2</v>
      </c>
      <c r="G73" s="22">
        <f t="shared" si="57"/>
        <v>1.7786303261498444E-2</v>
      </c>
      <c r="H73" s="22">
        <f t="shared" si="57"/>
        <v>1.7786303261498444E-2</v>
      </c>
      <c r="I73" s="22">
        <f t="shared" si="57"/>
        <v>1.7786303261498444E-2</v>
      </c>
      <c r="J73" s="22">
        <f t="shared" si="57"/>
        <v>1.7786303261498444E-2</v>
      </c>
      <c r="K73" s="22">
        <f t="shared" si="57"/>
        <v>1.7786303261498444E-2</v>
      </c>
      <c r="L73" s="22">
        <f t="shared" si="57"/>
        <v>1.7786303261498444E-2</v>
      </c>
      <c r="O73" s="1">
        <f>B73*'grid and decimal'!O65</f>
        <v>7.1145213045993777E-2</v>
      </c>
      <c r="P73" s="1">
        <f>C73*'grid and decimal'!P65</f>
        <v>0.16007672935348599</v>
      </c>
      <c r="Q73" s="1">
        <f>D73*'grid and decimal'!Q65</f>
        <v>0.16007672935348599</v>
      </c>
      <c r="R73" s="1">
        <f>E73*'grid and decimal'!R65</f>
        <v>0.16007672935348599</v>
      </c>
      <c r="S73" s="1">
        <f>F73*'grid and decimal'!S65</f>
        <v>7.1145213045993777E-2</v>
      </c>
      <c r="T73" s="1">
        <f>G73*'grid and decimal'!T65</f>
        <v>0.16007672935348599</v>
      </c>
      <c r="U73" s="1">
        <f>H73*'grid and decimal'!U65</f>
        <v>4.1501374276829706E-2</v>
      </c>
      <c r="V73" s="1">
        <f>I73*'grid and decimal'!V65</f>
        <v>7.1145213045993777E-2</v>
      </c>
      <c r="W73" s="1">
        <f>J73*'grid and decimal'!W65</f>
        <v>7.1145213045993777E-2</v>
      </c>
      <c r="X73" s="1">
        <f>K73*'grid and decimal'!X65</f>
        <v>1.7786303261498444E-2</v>
      </c>
      <c r="Y73" s="1">
        <f>L73*'grid and decimal'!Y65</f>
        <v>7.1145213045993777E-2</v>
      </c>
    </row>
    <row r="74" spans="2:27" ht="15.75" customHeight="1" x14ac:dyDescent="0.25">
      <c r="B74" s="22">
        <f>'average and sum'!L87</f>
        <v>6.3402714818588224E-2</v>
      </c>
      <c r="C74" s="22">
        <f t="shared" ref="C74:L74" si="58">B74</f>
        <v>6.3402714818588224E-2</v>
      </c>
      <c r="D74" s="22">
        <f t="shared" si="58"/>
        <v>6.3402714818588224E-2</v>
      </c>
      <c r="E74" s="22">
        <f t="shared" si="58"/>
        <v>6.3402714818588224E-2</v>
      </c>
      <c r="F74" s="22">
        <f t="shared" si="58"/>
        <v>6.3402714818588224E-2</v>
      </c>
      <c r="G74" s="22">
        <f t="shared" si="58"/>
        <v>6.3402714818588224E-2</v>
      </c>
      <c r="H74" s="22">
        <f t="shared" si="58"/>
        <v>6.3402714818588224E-2</v>
      </c>
      <c r="I74" s="22">
        <f t="shared" si="58"/>
        <v>6.3402714818588224E-2</v>
      </c>
      <c r="J74" s="22">
        <f t="shared" si="58"/>
        <v>6.3402714818588224E-2</v>
      </c>
      <c r="K74" s="22">
        <f t="shared" si="58"/>
        <v>6.3402714818588224E-2</v>
      </c>
      <c r="L74" s="22">
        <f t="shared" si="58"/>
        <v>6.3402714818588224E-2</v>
      </c>
      <c r="O74" s="1">
        <f>B74*'grid and decimal'!O66</f>
        <v>0.14793966791003921</v>
      </c>
      <c r="P74" s="1">
        <f>C74*'grid and decimal'!P66</f>
        <v>0.14793966791003921</v>
      </c>
      <c r="Q74" s="1">
        <f>D74*'grid and decimal'!Q66</f>
        <v>4.2268476545725478E-2</v>
      </c>
      <c r="R74" s="1">
        <f>E74*'grid and decimal'!R66</f>
        <v>0.14793966791003921</v>
      </c>
      <c r="S74" s="1">
        <f>F74*'grid and decimal'!S66</f>
        <v>0.14793966791003921</v>
      </c>
      <c r="T74" s="1">
        <f>G74*'grid and decimal'!T66</f>
        <v>9.5104072227882336E-2</v>
      </c>
      <c r="U74" s="1">
        <f>H74*'grid and decimal'!U66</f>
        <v>2.7172592065109236E-2</v>
      </c>
      <c r="V74" s="1">
        <f>I74*'grid and decimal'!V66</f>
        <v>9.5104072227882336E-2</v>
      </c>
      <c r="W74" s="1">
        <f>J74*'grid and decimal'!W66</f>
        <v>9.5104072227882336E-2</v>
      </c>
      <c r="X74" s="1">
        <f>K74*'grid and decimal'!X66</f>
        <v>1.5850678704647056E-2</v>
      </c>
      <c r="Y74" s="1">
        <f>L74*'grid and decimal'!Y66</f>
        <v>6.3402714818588224E-2</v>
      </c>
    </row>
    <row r="75" spans="2:27" ht="15.75" customHeight="1" x14ac:dyDescent="0.25">
      <c r="N75" s="1" t="s">
        <v>1502</v>
      </c>
      <c r="O75" s="1">
        <f t="shared" ref="O75:Y75" si="59">SUM(O64:O74)</f>
        <v>0.87347558137645442</v>
      </c>
      <c r="P75" s="1">
        <f t="shared" si="59"/>
        <v>1.7100024360499511</v>
      </c>
      <c r="Q75" s="1">
        <f t="shared" si="59"/>
        <v>0.55318327812567492</v>
      </c>
      <c r="R75" s="1">
        <f t="shared" si="59"/>
        <v>1.1869342706734201</v>
      </c>
      <c r="S75" s="1">
        <f t="shared" si="59"/>
        <v>2.4104833916069426</v>
      </c>
      <c r="T75" s="1">
        <f t="shared" si="59"/>
        <v>2.0624827602422822</v>
      </c>
      <c r="U75" s="1">
        <f t="shared" si="59"/>
        <v>1.1489400745728378</v>
      </c>
      <c r="V75" s="1">
        <f t="shared" si="59"/>
        <v>1.2215166652570144</v>
      </c>
      <c r="W75" s="1">
        <f t="shared" si="59"/>
        <v>0.95894785714288888</v>
      </c>
      <c r="X75" s="1">
        <f t="shared" si="59"/>
        <v>0.22105814438913285</v>
      </c>
      <c r="Y75" s="1">
        <f t="shared" si="59"/>
        <v>0.81776239797764894</v>
      </c>
    </row>
    <row r="76" spans="2:27" ht="15.75" customHeight="1" x14ac:dyDescent="0.25">
      <c r="N76" s="1" t="s">
        <v>1534</v>
      </c>
      <c r="O76" s="1">
        <f>O75/'average and sum'!B87</f>
        <v>12.903126730519272</v>
      </c>
      <c r="P76" s="1">
        <f>P75/'average and sum'!C87</f>
        <v>12.734105741529245</v>
      </c>
      <c r="Q76" s="1">
        <f>Q75/'average and sum'!D87</f>
        <v>12.464817362565048</v>
      </c>
      <c r="R76" s="1">
        <f>R75/'average and sum'!E87</f>
        <v>13.061816779381076</v>
      </c>
      <c r="S76" s="1">
        <f>S75/'average and sum'!F87</f>
        <v>13.282026335921007</v>
      </c>
      <c r="T76" s="1">
        <f>T75/'average and sum'!G87</f>
        <v>13.935230230080721</v>
      </c>
      <c r="U76" s="1">
        <f>U75/'average and sum'!H87</f>
        <v>13.059597569335267</v>
      </c>
      <c r="V76" s="1">
        <f>V75/'average and sum'!I87</f>
        <v>13.323263577618173</v>
      </c>
      <c r="W76" s="1">
        <f>W75/'average and sum'!J87</f>
        <v>13.239368222549485</v>
      </c>
      <c r="X76" s="1">
        <f>X75/'average and sum'!K87</f>
        <v>12.428560400611843</v>
      </c>
      <c r="Y76" s="1">
        <f>Y75/'average and sum'!L87</f>
        <v>12.897908241271393</v>
      </c>
      <c r="Z76" s="1">
        <f>AVERAGE(O76:Y76)</f>
        <v>13.02998374467114</v>
      </c>
      <c r="AA76" s="1" t="s">
        <v>1535</v>
      </c>
    </row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topLeftCell="A4"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1582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</v>
      </c>
      <c r="C12" s="1" t="s">
        <v>1536</v>
      </c>
    </row>
    <row r="14" spans="1:3" x14ac:dyDescent="0.25">
      <c r="A14" s="1">
        <v>4</v>
      </c>
      <c r="B14" s="1">
        <f>'AHP vector'!Z15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vector'!Z31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vector'!Z46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vector'!Z61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vector'!Z76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</v>
      </c>
      <c r="B32" s="1">
        <f>B31/A32</f>
        <v>0.13533224964474269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/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decimal'!O3</f>
        <v>1</v>
      </c>
      <c r="C16" s="1">
        <f>'grid and decimal'!P3</f>
        <v>9</v>
      </c>
      <c r="D16" s="1">
        <f>'grid and decimal'!Q3</f>
        <v>2.3333333333333335</v>
      </c>
      <c r="E16" s="1">
        <f>'grid and decimal'!R3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decimal'!O4</f>
        <v>0.1111111111111111</v>
      </c>
      <c r="C17" s="1">
        <f>'grid and decimal'!P4</f>
        <v>1</v>
      </c>
      <c r="D17" s="1">
        <f>'grid and decimal'!Q4</f>
        <v>0.42857142857142855</v>
      </c>
      <c r="E17" s="1">
        <f>'grid and decimal'!R4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decimal'!O5</f>
        <v>0.42857142857142855</v>
      </c>
      <c r="C18" s="1">
        <f>'grid and decimal'!P5</f>
        <v>2.3333333333333335</v>
      </c>
      <c r="D18" s="1">
        <f>'grid and decimal'!Q5</f>
        <v>1</v>
      </c>
      <c r="E18" s="1">
        <f>'grid and decimal'!R5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decimal'!O6</f>
        <v>2.3333333333333335</v>
      </c>
      <c r="C19" s="1">
        <f>'grid and decimal'!P6</f>
        <v>4</v>
      </c>
      <c r="D19" s="1">
        <f>'grid and decimal'!Q6</f>
        <v>1.5</v>
      </c>
      <c r="E19" s="1">
        <f>'grid and decimal'!R6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decimal'!O17</f>
        <v>1</v>
      </c>
      <c r="C28" s="1">
        <f>'grid and decimal'!P17</f>
        <v>0.25</v>
      </c>
      <c r="D28" s="1">
        <f>'grid and decimal'!Q17</f>
        <v>4</v>
      </c>
      <c r="E28" s="1">
        <f>'grid and decimal'!R17</f>
        <v>2.3333333333333335</v>
      </c>
      <c r="F28" s="1">
        <f>'grid and decimal'!S17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decimal'!O18</f>
        <v>4</v>
      </c>
      <c r="C29" s="1">
        <f>'grid and decimal'!P18</f>
        <v>1</v>
      </c>
      <c r="D29" s="1">
        <f>'grid and decimal'!Q18</f>
        <v>4</v>
      </c>
      <c r="E29" s="1">
        <f>'grid and decimal'!R18</f>
        <v>2.3333333333333335</v>
      </c>
      <c r="F29" s="1">
        <f>'grid and decimal'!S18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decimal'!O19</f>
        <v>0.25</v>
      </c>
      <c r="C30" s="1">
        <f>'grid and decimal'!P19</f>
        <v>0.25</v>
      </c>
      <c r="D30" s="1">
        <f>'grid and decimal'!Q19</f>
        <v>1</v>
      </c>
      <c r="E30" s="1">
        <f>'grid and decimal'!R19</f>
        <v>4</v>
      </c>
      <c r="F30" s="1">
        <f>'grid and decimal'!S19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decimal'!O20</f>
        <v>0.42857142857142855</v>
      </c>
      <c r="C31" s="1">
        <f>'grid and decimal'!P20</f>
        <v>0.42857142857142855</v>
      </c>
      <c r="D31" s="1">
        <f>'grid and decimal'!Q20</f>
        <v>0.25</v>
      </c>
      <c r="E31" s="1">
        <f>'grid and decimal'!R20</f>
        <v>1</v>
      </c>
      <c r="F31" s="1">
        <f>'grid and decimal'!S20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decimal'!O21</f>
        <v>1.5</v>
      </c>
      <c r="C32" s="1">
        <f>'grid and decimal'!P21</f>
        <v>1.5</v>
      </c>
      <c r="D32" s="1">
        <f>'grid and decimal'!Q21</f>
        <v>4</v>
      </c>
      <c r="E32" s="1">
        <f>'grid and decimal'!R21</f>
        <v>2.3333333333333335</v>
      </c>
      <c r="F32" s="1">
        <f>'grid and decimal'!S21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decimal'!N30</f>
        <v>j1</v>
      </c>
      <c r="B40" s="1">
        <f>'grid and decimal'!O30</f>
        <v>1</v>
      </c>
      <c r="C40" s="1">
        <f>'grid and decimal'!P30</f>
        <v>1</v>
      </c>
      <c r="D40" s="1">
        <f>'grid and decimal'!Q30</f>
        <v>2.3333333333333335</v>
      </c>
      <c r="E40" s="1">
        <f>'grid and decimal'!R30</f>
        <v>4</v>
      </c>
      <c r="F40" s="1">
        <f>'grid and decimal'!S30</f>
        <v>1</v>
      </c>
      <c r="G40" s="1">
        <f>'grid and decimal'!T30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decimal'!N31</f>
        <v>j2</v>
      </c>
      <c r="B41" s="1">
        <f>'grid and decimal'!O31</f>
        <v>1</v>
      </c>
      <c r="C41" s="1">
        <f>'grid and decimal'!P31</f>
        <v>1</v>
      </c>
      <c r="D41" s="1">
        <f>'grid and decimal'!Q31</f>
        <v>1.5</v>
      </c>
      <c r="E41" s="1">
        <f>'grid and decimal'!R31</f>
        <v>2.3333333333333335</v>
      </c>
      <c r="F41" s="1">
        <f>'grid and decimal'!S31</f>
        <v>1</v>
      </c>
      <c r="G41" s="1">
        <f>'grid and decimal'!T31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decimal'!N32</f>
        <v>j3</v>
      </c>
      <c r="B42" s="1">
        <f>'grid and decimal'!O32</f>
        <v>0.42857142857142855</v>
      </c>
      <c r="C42" s="1">
        <f>'grid and decimal'!P32</f>
        <v>0.66666666666666663</v>
      </c>
      <c r="D42" s="1">
        <f>'grid and decimal'!Q32</f>
        <v>1</v>
      </c>
      <c r="E42" s="1">
        <f>'grid and decimal'!R32</f>
        <v>4</v>
      </c>
      <c r="F42" s="1">
        <f>'grid and decimal'!S32</f>
        <v>0.42857142857142855</v>
      </c>
      <c r="G42" s="1">
        <f>'grid and decimal'!T32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decimal'!N33</f>
        <v>j4</v>
      </c>
      <c r="B43" s="1">
        <f>'grid and decimal'!O33</f>
        <v>0.25</v>
      </c>
      <c r="C43" s="1">
        <f>'grid and decimal'!P33</f>
        <v>0.42857142857142855</v>
      </c>
      <c r="D43" s="1">
        <f>'grid and decimal'!Q33</f>
        <v>0.25</v>
      </c>
      <c r="E43" s="1">
        <f>'grid and decimal'!R33</f>
        <v>1</v>
      </c>
      <c r="F43" s="1">
        <f>'grid and decimal'!S33</f>
        <v>0.42857142857142855</v>
      </c>
      <c r="G43" s="1">
        <f>'grid and decimal'!T33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decimal'!N34</f>
        <v>j5</v>
      </c>
      <c r="B44" s="1">
        <f>'grid and decimal'!O34</f>
        <v>1</v>
      </c>
      <c r="C44" s="1">
        <f>'grid and decimal'!P34</f>
        <v>1</v>
      </c>
      <c r="D44" s="1">
        <f>'grid and decimal'!Q34</f>
        <v>2.3333333333333335</v>
      </c>
      <c r="E44" s="1">
        <f>'grid and decimal'!R34</f>
        <v>2.3333333333333335</v>
      </c>
      <c r="F44" s="1">
        <f>'grid and decimal'!S34</f>
        <v>1</v>
      </c>
      <c r="G44" s="1">
        <f>'grid and decimal'!T34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decimal'!O35</f>
        <v>1.5</v>
      </c>
      <c r="C45" s="1">
        <f>'grid and decimal'!P35</f>
        <v>0.66666666666666663</v>
      </c>
      <c r="D45" s="1">
        <f>'grid and decimal'!Q35</f>
        <v>2.3333333333333335</v>
      </c>
      <c r="E45" s="1">
        <f>'grid and decimal'!R35</f>
        <v>1.5</v>
      </c>
      <c r="F45" s="1">
        <f>'grid and decimal'!S35</f>
        <v>0.42857142857142855</v>
      </c>
      <c r="G45" s="1">
        <f>'grid and decimal'!T35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decimal'!O42</f>
        <v>j1</v>
      </c>
      <c r="C53" s="1" t="str">
        <f>'grid and decimal'!P42</f>
        <v>j2</v>
      </c>
      <c r="D53" s="1" t="str">
        <f>'grid and decimal'!Q42</f>
        <v>j3</v>
      </c>
      <c r="E53" s="1" t="str">
        <f>'grid and decimal'!R42</f>
        <v>j4</v>
      </c>
      <c r="F53" s="1" t="str">
        <f>'grid and decimal'!S42</f>
        <v>j5</v>
      </c>
      <c r="G53" s="1" t="str">
        <f>'grid and decimal'!T42</f>
        <v>j6</v>
      </c>
      <c r="H53" s="1" t="str">
        <f>'grid and decimal'!U42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decimal'!N43</f>
        <v>j1</v>
      </c>
      <c r="B54" s="1">
        <f>'grid and decimal'!O43</f>
        <v>1</v>
      </c>
      <c r="C54" s="1">
        <f>'grid and decimal'!P43</f>
        <v>2.3333333333333335</v>
      </c>
      <c r="D54" s="1">
        <f>'grid and decimal'!Q43</f>
        <v>0.42857142857142855</v>
      </c>
      <c r="E54" s="1">
        <f>'grid and decimal'!R43</f>
        <v>0.66666666666666663</v>
      </c>
      <c r="F54" s="1">
        <f>'grid and decimal'!S43</f>
        <v>0.25</v>
      </c>
      <c r="G54" s="1">
        <f>'grid and decimal'!T43</f>
        <v>2.3333333333333335</v>
      </c>
      <c r="H54" s="1">
        <f>'grid and decimal'!U43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decimal'!N44</f>
        <v>j2</v>
      </c>
      <c r="B55" s="1">
        <f>'grid and decimal'!O44</f>
        <v>0.42857142857142855</v>
      </c>
      <c r="C55" s="1">
        <f>'grid and decimal'!P44</f>
        <v>1</v>
      </c>
      <c r="D55" s="1">
        <f>'grid and decimal'!Q44</f>
        <v>0.66666666666666663</v>
      </c>
      <c r="E55" s="1">
        <f>'grid and decimal'!R44</f>
        <v>0.42857142857142855</v>
      </c>
      <c r="F55" s="1">
        <f>'grid and decimal'!S44</f>
        <v>0.42857142857142855</v>
      </c>
      <c r="G55" s="1">
        <f>'grid and decimal'!T44</f>
        <v>0.42857142857142855</v>
      </c>
      <c r="H55" s="1">
        <f>'grid and decimal'!U44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decimal'!N45</f>
        <v>j3</v>
      </c>
      <c r="B56" s="1">
        <f>'grid and decimal'!O45</f>
        <v>2.3333333333333335</v>
      </c>
      <c r="C56" s="1">
        <f>'grid and decimal'!P45</f>
        <v>1.5</v>
      </c>
      <c r="D56" s="1">
        <f>'grid and decimal'!Q45</f>
        <v>1</v>
      </c>
      <c r="E56" s="1">
        <f>'grid and decimal'!R45</f>
        <v>0.66666666666666663</v>
      </c>
      <c r="F56" s="1">
        <f>'grid and decimal'!S45</f>
        <v>0.25</v>
      </c>
      <c r="G56" s="1">
        <f>'grid and decimal'!T45</f>
        <v>2.3333333333333335</v>
      </c>
      <c r="H56" s="1">
        <f>'grid and decimal'!U45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decimal'!N46</f>
        <v>j4</v>
      </c>
      <c r="B57" s="1">
        <f>'grid and decimal'!O46</f>
        <v>1.5</v>
      </c>
      <c r="C57" s="1">
        <f>'grid and decimal'!P46</f>
        <v>2.3333333333333335</v>
      </c>
      <c r="D57" s="1">
        <f>'grid and decimal'!Q46</f>
        <v>1.5</v>
      </c>
      <c r="E57" s="1">
        <f>'grid and decimal'!R46</f>
        <v>1</v>
      </c>
      <c r="F57" s="1">
        <f>'grid and decimal'!S46</f>
        <v>0.42857142857142855</v>
      </c>
      <c r="G57" s="1">
        <f>'grid and decimal'!T46</f>
        <v>2.3333333333333335</v>
      </c>
      <c r="H57" s="1">
        <f>'grid and decimal'!U46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decimal'!N47</f>
        <v>j5</v>
      </c>
      <c r="B58" s="1">
        <f>'grid and decimal'!O47</f>
        <v>4</v>
      </c>
      <c r="C58" s="1">
        <f>'grid and decimal'!P47</f>
        <v>2.3333333333333335</v>
      </c>
      <c r="D58" s="1">
        <f>'grid and decimal'!Q47</f>
        <v>4</v>
      </c>
      <c r="E58" s="1">
        <f>'grid and decimal'!R47</f>
        <v>2.3333333333333335</v>
      </c>
      <c r="F58" s="1">
        <f>'grid and decimal'!S47</f>
        <v>1</v>
      </c>
      <c r="G58" s="1">
        <f>'grid and decimal'!T47</f>
        <v>4</v>
      </c>
      <c r="H58" s="1">
        <f>'grid and decimal'!U47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decimal'!N48</f>
        <v>j6</v>
      </c>
      <c r="B59" s="1">
        <f>'grid and decimal'!O48</f>
        <v>0.42857142857142855</v>
      </c>
      <c r="C59" s="1">
        <f>'grid and decimal'!P48</f>
        <v>2.3333333333333335</v>
      </c>
      <c r="D59" s="1">
        <f>'grid and decimal'!Q48</f>
        <v>0.42857142857142855</v>
      </c>
      <c r="E59" s="1">
        <f>'grid and decimal'!R48</f>
        <v>0.42857142857142855</v>
      </c>
      <c r="F59" s="1">
        <f>'grid and decimal'!S48</f>
        <v>0.25</v>
      </c>
      <c r="G59" s="1">
        <f>'grid and decimal'!T48</f>
        <v>1</v>
      </c>
      <c r="H59" s="1">
        <f>'grid and decimal'!U48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decimal'!N49</f>
        <v>j7</v>
      </c>
      <c r="B60" s="1">
        <f>'grid and decimal'!O49</f>
        <v>9</v>
      </c>
      <c r="C60" s="1">
        <f>'grid and decimal'!P49</f>
        <v>9</v>
      </c>
      <c r="D60" s="1">
        <f>'grid and decimal'!Q49</f>
        <v>4</v>
      </c>
      <c r="E60" s="1">
        <f>'grid and decimal'!R49</f>
        <v>4</v>
      </c>
      <c r="F60" s="1">
        <f>'grid and decimal'!S49</f>
        <v>4</v>
      </c>
      <c r="G60" s="1">
        <f>'grid and decimal'!T49</f>
        <v>9</v>
      </c>
      <c r="H60" s="1">
        <f>'grid and decimal'!U49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decimal'!N55</f>
        <v>11</v>
      </c>
      <c r="B65" s="1" t="str">
        <f>'grid and decimal'!O55</f>
        <v>j1</v>
      </c>
      <c r="C65" s="1" t="str">
        <f>'grid and decimal'!P55</f>
        <v>j2</v>
      </c>
      <c r="D65" s="1" t="str">
        <f>'grid and decimal'!Q55</f>
        <v>j3</v>
      </c>
      <c r="E65" s="1" t="str">
        <f>'grid and decimal'!R55</f>
        <v>j4</v>
      </c>
      <c r="F65" s="1" t="str">
        <f>'grid and decimal'!S55</f>
        <v>j5</v>
      </c>
      <c r="G65" s="1" t="str">
        <f>'grid and decimal'!T55</f>
        <v>j6</v>
      </c>
      <c r="H65" s="1" t="str">
        <f>'grid and decimal'!U55</f>
        <v>j7</v>
      </c>
      <c r="I65" s="1" t="str">
        <f>'grid and decimal'!V55</f>
        <v>j8</v>
      </c>
      <c r="J65" s="1" t="str">
        <f>'grid and decimal'!W55</f>
        <v>j9</v>
      </c>
      <c r="K65" s="1" t="str">
        <f>'grid and decimal'!X55</f>
        <v>j10</v>
      </c>
      <c r="L65" s="1" t="str">
        <f>'grid and decimal'!Y55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decimal'!N56</f>
        <v>j1</v>
      </c>
      <c r="B66" s="1">
        <f>'grid and decimal'!O56</f>
        <v>1</v>
      </c>
      <c r="C66" s="1">
        <f>'grid and decimal'!P56</f>
        <v>1.5</v>
      </c>
      <c r="D66" s="1">
        <f>'grid and decimal'!Q56</f>
        <v>0.42857142857142855</v>
      </c>
      <c r="E66" s="1">
        <f>'grid and decimal'!R56</f>
        <v>2.3333333333333335</v>
      </c>
      <c r="F66" s="1">
        <f>'grid and decimal'!S56</f>
        <v>4</v>
      </c>
      <c r="G66" s="1">
        <f>'grid and decimal'!T56</f>
        <v>9</v>
      </c>
      <c r="H66" s="1">
        <f>'grid and decimal'!U56</f>
        <v>0.42857142857142855</v>
      </c>
      <c r="I66" s="1">
        <f>'grid and decimal'!V56</f>
        <v>2.3333333333333335</v>
      </c>
      <c r="J66" s="1">
        <f>'grid and decimal'!W56</f>
        <v>1.5</v>
      </c>
      <c r="K66" s="1">
        <f>'grid and decimal'!X56</f>
        <v>0.25</v>
      </c>
      <c r="L66" s="1">
        <f>'grid and decimal'!Y56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decimal'!N57</f>
        <v>j2</v>
      </c>
      <c r="B67" s="1">
        <f>'grid and decimal'!O57</f>
        <v>0.66666666666666663</v>
      </c>
      <c r="C67" s="1">
        <f>'grid and decimal'!P57</f>
        <v>1</v>
      </c>
      <c r="D67" s="1">
        <f>'grid and decimal'!Q57</f>
        <v>0.66666666666666663</v>
      </c>
      <c r="E67" s="1">
        <f>'grid and decimal'!R57</f>
        <v>1</v>
      </c>
      <c r="F67" s="1">
        <f>'grid and decimal'!S57</f>
        <v>2.3333333333333335</v>
      </c>
      <c r="G67" s="1">
        <f>'grid and decimal'!T57</f>
        <v>0.66666666666666663</v>
      </c>
      <c r="H67" s="1">
        <f>'grid and decimal'!U57</f>
        <v>0.42857142857142855</v>
      </c>
      <c r="I67" s="1">
        <f>'grid and decimal'!V57</f>
        <v>0.42857142857142855</v>
      </c>
      <c r="J67" s="1">
        <f>'grid and decimal'!W57</f>
        <v>0.25</v>
      </c>
      <c r="K67" s="1">
        <f>'grid and decimal'!X57</f>
        <v>0.1111111111111111</v>
      </c>
      <c r="L67" s="1">
        <f>'grid and decimal'!Y57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decimal'!N58</f>
        <v>j3</v>
      </c>
      <c r="B68" s="1">
        <f>'grid and decimal'!O58</f>
        <v>2.3333333333333335</v>
      </c>
      <c r="C68" s="1">
        <f>'grid and decimal'!P58</f>
        <v>1.5</v>
      </c>
      <c r="D68" s="1">
        <f>'grid and decimal'!Q58</f>
        <v>1</v>
      </c>
      <c r="E68" s="1">
        <f>'grid and decimal'!R58</f>
        <v>4</v>
      </c>
      <c r="F68" s="1">
        <f>'grid and decimal'!S58</f>
        <v>9</v>
      </c>
      <c r="G68" s="1">
        <f>'grid and decimal'!T58</f>
        <v>4</v>
      </c>
      <c r="H68" s="1">
        <f>'grid and decimal'!U58</f>
        <v>2.3333333333333335</v>
      </c>
      <c r="I68" s="1">
        <f>'grid and decimal'!V58</f>
        <v>2.3333333333333335</v>
      </c>
      <c r="J68" s="1">
        <f>'grid and decimal'!W58</f>
        <v>2.3333333333333335</v>
      </c>
      <c r="K68" s="1">
        <f>'grid and decimal'!X58</f>
        <v>0.1111111111111111</v>
      </c>
      <c r="L68" s="1">
        <f>'grid and decimal'!Y58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decimal'!N59</f>
        <v>j4</v>
      </c>
      <c r="B69" s="1">
        <f>'grid and decimal'!O59</f>
        <v>0.42857142857142855</v>
      </c>
      <c r="C69" s="1">
        <f>'grid and decimal'!P59</f>
        <v>1</v>
      </c>
      <c r="D69" s="1">
        <f>'grid and decimal'!Q59</f>
        <v>0.25</v>
      </c>
      <c r="E69" s="1">
        <f>'grid and decimal'!R59</f>
        <v>1</v>
      </c>
      <c r="F69" s="1">
        <f>'grid and decimal'!S59</f>
        <v>4</v>
      </c>
      <c r="G69" s="1">
        <f>'grid and decimal'!T59</f>
        <v>4</v>
      </c>
      <c r="H69" s="1">
        <f>'grid and decimal'!U59</f>
        <v>1</v>
      </c>
      <c r="I69" s="1">
        <f>'grid and decimal'!V59</f>
        <v>2.3333333333333335</v>
      </c>
      <c r="J69" s="1">
        <f>'grid and decimal'!W59</f>
        <v>0.66666666666666663</v>
      </c>
      <c r="K69" s="1">
        <f>'grid and decimal'!X59</f>
        <v>0.1111111111111111</v>
      </c>
      <c r="L69" s="1">
        <f>'grid and decimal'!Y59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decimal'!N60</f>
        <v>j5</v>
      </c>
      <c r="B70" s="1">
        <f>'grid and decimal'!O60</f>
        <v>0.25</v>
      </c>
      <c r="C70" s="1">
        <f>'grid and decimal'!P60</f>
        <v>0.42857142857142855</v>
      </c>
      <c r="D70" s="1">
        <f>'grid and decimal'!Q60</f>
        <v>0.1111111111111111</v>
      </c>
      <c r="E70" s="1">
        <f>'grid and decimal'!R60</f>
        <v>0.25</v>
      </c>
      <c r="F70" s="1">
        <f>'grid and decimal'!S60</f>
        <v>1</v>
      </c>
      <c r="G70" s="1">
        <f>'grid and decimal'!T60</f>
        <v>1</v>
      </c>
      <c r="H70" s="1">
        <f>'grid and decimal'!U60</f>
        <v>0.66666666666666663</v>
      </c>
      <c r="I70" s="1">
        <f>'grid and decimal'!V60</f>
        <v>0.42857142857142855</v>
      </c>
      <c r="J70" s="1">
        <f>'grid and decimal'!W60</f>
        <v>0.42857142857142855</v>
      </c>
      <c r="K70" s="1">
        <f>'grid and decimal'!X60</f>
        <v>0.25</v>
      </c>
      <c r="L70" s="1">
        <f>'grid and decimal'!Y60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decimal'!N61</f>
        <v>j6</v>
      </c>
      <c r="B71" s="1">
        <f>'grid and decimal'!O61</f>
        <v>0.1111111111111111</v>
      </c>
      <c r="C71" s="1">
        <f>'grid and decimal'!P61</f>
        <v>1.5</v>
      </c>
      <c r="D71" s="1">
        <f>'grid and decimal'!Q61</f>
        <v>0.25</v>
      </c>
      <c r="E71" s="1">
        <f>'grid and decimal'!R61</f>
        <v>0.25</v>
      </c>
      <c r="F71" s="1">
        <f>'grid and decimal'!S61</f>
        <v>1</v>
      </c>
      <c r="G71" s="1">
        <f>'grid and decimal'!T61</f>
        <v>1</v>
      </c>
      <c r="H71" s="1">
        <f>'grid and decimal'!U61</f>
        <v>2.3333333333333335</v>
      </c>
      <c r="I71" s="1">
        <f>'grid and decimal'!V61</f>
        <v>1</v>
      </c>
      <c r="J71" s="1">
        <f>'grid and decimal'!W61</f>
        <v>0.66666666666666663</v>
      </c>
      <c r="K71" s="1">
        <f>'grid and decimal'!X61</f>
        <v>0.1111111111111111</v>
      </c>
      <c r="L71" s="1">
        <f>'grid and decimal'!Y61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decimal'!N62</f>
        <v>j7</v>
      </c>
      <c r="B72" s="1">
        <f>'grid and decimal'!O62</f>
        <v>2.3333333333333335</v>
      </c>
      <c r="C72" s="1">
        <f>'grid and decimal'!P62</f>
        <v>2.3333333333333335</v>
      </c>
      <c r="D72" s="1">
        <f>'grid and decimal'!Q62</f>
        <v>0.42857142857142855</v>
      </c>
      <c r="E72" s="1">
        <f>'grid and decimal'!R62</f>
        <v>1</v>
      </c>
      <c r="F72" s="1">
        <f>'grid and decimal'!S62</f>
        <v>1.5</v>
      </c>
      <c r="G72" s="1">
        <f>'grid and decimal'!T62</f>
        <v>0.42857142857142855</v>
      </c>
      <c r="H72" s="1">
        <f>'grid and decimal'!U62</f>
        <v>1</v>
      </c>
      <c r="I72" s="1">
        <f>'grid and decimal'!V62</f>
        <v>0.42857142857142855</v>
      </c>
      <c r="J72" s="1">
        <f>'grid and decimal'!W62</f>
        <v>2.3333333333333335</v>
      </c>
      <c r="K72" s="1">
        <f>'grid and decimal'!X62</f>
        <v>0.42857142857142855</v>
      </c>
      <c r="L72" s="1">
        <f>'grid and decimal'!Y62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decimal'!N63</f>
        <v>j8</v>
      </c>
      <c r="B73" s="1">
        <f>'grid and decimal'!O63</f>
        <v>0.42857142857142855</v>
      </c>
      <c r="C73" s="1">
        <f>'grid and decimal'!P63</f>
        <v>2.3333333333333335</v>
      </c>
      <c r="D73" s="1">
        <f>'grid and decimal'!Q63</f>
        <v>0.42857142857142855</v>
      </c>
      <c r="E73" s="1">
        <f>'grid and decimal'!R63</f>
        <v>0.42857142857142855</v>
      </c>
      <c r="F73" s="1">
        <f>'grid and decimal'!S63</f>
        <v>2.3333333333333335</v>
      </c>
      <c r="G73" s="1">
        <f>'grid and decimal'!T63</f>
        <v>1</v>
      </c>
      <c r="H73" s="1">
        <f>'grid and decimal'!U63</f>
        <v>2.3333333333333335</v>
      </c>
      <c r="I73" s="1">
        <f>'grid and decimal'!V63</f>
        <v>1</v>
      </c>
      <c r="J73" s="1">
        <f>'grid and decimal'!W63</f>
        <v>0.42857142857142855</v>
      </c>
      <c r="K73" s="1">
        <f>'grid and decimal'!X63</f>
        <v>0.25</v>
      </c>
      <c r="L73" s="1">
        <f>'grid and decimal'!Y63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decimal'!N64</f>
        <v>j9</v>
      </c>
      <c r="B74" s="1">
        <f>'grid and decimal'!O64</f>
        <v>0.66666666666666663</v>
      </c>
      <c r="C74" s="1">
        <f>'grid and decimal'!P64</f>
        <v>4</v>
      </c>
      <c r="D74" s="1">
        <f>'grid and decimal'!Q64</f>
        <v>0.42857142857142855</v>
      </c>
      <c r="E74" s="1">
        <f>'grid and decimal'!R64</f>
        <v>1.5</v>
      </c>
      <c r="F74" s="1">
        <f>'grid and decimal'!S64</f>
        <v>2.3333333333333335</v>
      </c>
      <c r="G74" s="1">
        <f>'grid and decimal'!T64</f>
        <v>1.5</v>
      </c>
      <c r="H74" s="1">
        <f>'grid and decimal'!U64</f>
        <v>0.42857142857142855</v>
      </c>
      <c r="I74" s="1">
        <f>'grid and decimal'!V64</f>
        <v>2.3333333333333335</v>
      </c>
      <c r="J74" s="1">
        <f>'grid and decimal'!W64</f>
        <v>1</v>
      </c>
      <c r="K74" s="1">
        <f>'grid and decimal'!X64</f>
        <v>0.25</v>
      </c>
      <c r="L74" s="1">
        <f>'grid and decimal'!Y64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decimal'!N65</f>
        <v>j10</v>
      </c>
      <c r="B75" s="1">
        <f>'grid and decimal'!O65</f>
        <v>4</v>
      </c>
      <c r="C75" s="1">
        <f>'grid and decimal'!P65</f>
        <v>9</v>
      </c>
      <c r="D75" s="1">
        <f>'grid and decimal'!Q65</f>
        <v>9</v>
      </c>
      <c r="E75" s="1">
        <f>'grid and decimal'!R65</f>
        <v>9</v>
      </c>
      <c r="F75" s="1">
        <f>'grid and decimal'!S65</f>
        <v>4</v>
      </c>
      <c r="G75" s="1">
        <f>'grid and decimal'!T65</f>
        <v>9</v>
      </c>
      <c r="H75" s="1">
        <f>'grid and decimal'!U65</f>
        <v>2.3333333333333335</v>
      </c>
      <c r="I75" s="1">
        <f>'grid and decimal'!V65</f>
        <v>4</v>
      </c>
      <c r="J75" s="1">
        <f>'grid and decimal'!W65</f>
        <v>4</v>
      </c>
      <c r="K75" s="1">
        <f>'grid and decimal'!X65</f>
        <v>1</v>
      </c>
      <c r="L75" s="1">
        <f>'grid and decimal'!Y65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decimal'!N66</f>
        <v>j11</v>
      </c>
      <c r="B76" s="1">
        <f>'grid and decimal'!O66</f>
        <v>2.3333333333333335</v>
      </c>
      <c r="C76" s="1">
        <f>'grid and decimal'!P66</f>
        <v>2.3333333333333335</v>
      </c>
      <c r="D76" s="1">
        <f>'grid and decimal'!Q66</f>
        <v>0.66666666666666663</v>
      </c>
      <c r="E76" s="1">
        <f>'grid and decimal'!R66</f>
        <v>2.3333333333333335</v>
      </c>
      <c r="F76" s="1">
        <f>'grid and decimal'!S66</f>
        <v>2.3333333333333335</v>
      </c>
      <c r="G76" s="1">
        <f>'grid and decimal'!T66</f>
        <v>1.5</v>
      </c>
      <c r="H76" s="1">
        <f>'grid and decimal'!U66</f>
        <v>0.42857142857142855</v>
      </c>
      <c r="I76" s="1">
        <f>'grid and decimal'!V66</f>
        <v>1.5</v>
      </c>
      <c r="J76" s="1">
        <f>'grid and decimal'!W66</f>
        <v>1.5</v>
      </c>
      <c r="K76" s="1">
        <f>'grid and decimal'!X66</f>
        <v>0.25</v>
      </c>
      <c r="L76" s="1">
        <f>'grid and decimal'!Y66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0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P1" s="1">
        <v>4</v>
      </c>
      <c r="Q1" s="1" t="s">
        <v>0</v>
      </c>
      <c r="R1" s="1" t="s">
        <v>1</v>
      </c>
      <c r="S1" s="1" t="s">
        <v>2</v>
      </c>
      <c r="T1" s="1" t="s">
        <v>3</v>
      </c>
      <c r="AE1" s="1">
        <v>4</v>
      </c>
      <c r="AF1" s="1" t="s">
        <v>1546</v>
      </c>
      <c r="AG1" s="1" t="s">
        <v>1547</v>
      </c>
      <c r="AH1" s="1" t="s">
        <v>1548</v>
      </c>
      <c r="AI1" s="1" t="s">
        <v>1549</v>
      </c>
    </row>
    <row r="2" spans="1:42" x14ac:dyDescent="0.25">
      <c r="A2" s="1" t="s">
        <v>0</v>
      </c>
      <c r="B2" s="1">
        <f>'average and sum'!B4</f>
        <v>7.8358208955223871E-2</v>
      </c>
      <c r="C2" s="1">
        <f>'average and sum'!C4</f>
        <v>0.70522388059701491</v>
      </c>
      <c r="D2" s="1">
        <f>'average and sum'!D4</f>
        <v>0.18283582089552239</v>
      </c>
      <c r="E2" s="1">
        <f>'average and sum'!E4</f>
        <v>3.3582089552238799E-2</v>
      </c>
      <c r="Q2" s="1">
        <f t="shared" ref="Q2:T2" si="0">(B2-$M$13)/$M$14</f>
        <v>-0.85249982567439486</v>
      </c>
      <c r="R2" s="1">
        <f t="shared" si="0"/>
        <v>2.2609777985277431</v>
      </c>
      <c r="S2" s="1">
        <f t="shared" si="0"/>
        <v>-0.33358688830737177</v>
      </c>
      <c r="T2" s="1">
        <f t="shared" si="0"/>
        <v>-1.074891084545976</v>
      </c>
      <c r="AE2" s="1" t="s">
        <v>0</v>
      </c>
      <c r="AF2" s="1">
        <f t="shared" ref="AF2:AP2" si="1">IF(Q2&lt;1,0,(((Q2)-1)))</f>
        <v>0</v>
      </c>
      <c r="AG2" s="1">
        <f t="shared" si="1"/>
        <v>1.2609777985277431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</row>
    <row r="3" spans="1:42" x14ac:dyDescent="0.25">
      <c r="A3" s="1" t="s">
        <v>1</v>
      </c>
      <c r="B3" s="1">
        <f>'average and sum'!B5</f>
        <v>6.2084257206208422E-2</v>
      </c>
      <c r="C3" s="1">
        <f>'average and sum'!C5</f>
        <v>0.55875831485587579</v>
      </c>
      <c r="D3" s="1">
        <f>'average and sum'!D5</f>
        <v>0.23946784922394676</v>
      </c>
      <c r="E3" s="1">
        <f>'average and sum'!E5</f>
        <v>0.13968957871396895</v>
      </c>
      <c r="Q3" s="1">
        <f t="shared" ref="Q3:T3" si="2">(B3-$M$13)/$M$14</f>
        <v>-0.93332828210462404</v>
      </c>
      <c r="R3" s="1">
        <f t="shared" si="2"/>
        <v>1.5335216906556801</v>
      </c>
      <c r="S3" s="1">
        <f t="shared" si="2"/>
        <v>-5.2310434690229654E-2</v>
      </c>
      <c r="T3" s="1">
        <f t="shared" si="2"/>
        <v>-0.54788297386082641</v>
      </c>
      <c r="AE3" s="1" t="s">
        <v>1</v>
      </c>
      <c r="AF3" s="1">
        <f t="shared" ref="AF3:AP3" si="3">IF(Q3&lt;1,0,(((Q3)-1)))</f>
        <v>0</v>
      </c>
      <c r="AG3" s="1">
        <f t="shared" si="3"/>
        <v>0.53352169065568011</v>
      </c>
      <c r="AH3" s="1">
        <f t="shared" si="3"/>
        <v>0</v>
      </c>
      <c r="AI3" s="1">
        <f t="shared" si="3"/>
        <v>0</v>
      </c>
      <c r="AJ3" s="1">
        <f t="shared" si="3"/>
        <v>0</v>
      </c>
      <c r="AK3" s="1">
        <f t="shared" si="3"/>
        <v>0</v>
      </c>
      <c r="AL3" s="1">
        <f t="shared" si="3"/>
        <v>0</v>
      </c>
      <c r="AM3" s="1">
        <f t="shared" si="3"/>
        <v>0</v>
      </c>
      <c r="AN3" s="1">
        <f t="shared" si="3"/>
        <v>0</v>
      </c>
      <c r="AO3" s="1">
        <f t="shared" si="3"/>
        <v>0</v>
      </c>
      <c r="AP3" s="1">
        <f t="shared" si="3"/>
        <v>0</v>
      </c>
    </row>
    <row r="4" spans="1:42" x14ac:dyDescent="0.25">
      <c r="A4" s="1" t="s">
        <v>2</v>
      </c>
      <c r="B4" s="1">
        <f>'average and sum'!B6</f>
        <v>9.677419354838708E-2</v>
      </c>
      <c r="C4" s="1">
        <f>'average and sum'!C6</f>
        <v>0.5268817204301075</v>
      </c>
      <c r="D4" s="1">
        <f>'average and sum'!D6</f>
        <v>0.22580645161290322</v>
      </c>
      <c r="E4" s="1">
        <f>'average and sum'!E6</f>
        <v>0.15053763440860213</v>
      </c>
      <c r="Q4" s="1">
        <f t="shared" ref="Q4:T4" si="4">(B4-$M$13)/$M$14</f>
        <v>-0.76103245307398637</v>
      </c>
      <c r="R4" s="1">
        <f t="shared" si="4"/>
        <v>1.3751989941512386</v>
      </c>
      <c r="S4" s="1">
        <f t="shared" si="4"/>
        <v>-0.12016301890641881</v>
      </c>
      <c r="T4" s="1">
        <f t="shared" si="4"/>
        <v>-0.49400352217083332</v>
      </c>
      <c r="AE4" s="1" t="s">
        <v>2</v>
      </c>
      <c r="AF4" s="1">
        <f t="shared" ref="AF4:AP4" si="5">IF(Q4&lt;1,0,(((Q4)-1)))</f>
        <v>0</v>
      </c>
      <c r="AG4" s="1">
        <f t="shared" si="5"/>
        <v>0.37519899415123859</v>
      </c>
      <c r="AH4" s="1">
        <f t="shared" si="5"/>
        <v>0</v>
      </c>
      <c r="AI4" s="1">
        <f t="shared" si="5"/>
        <v>0</v>
      </c>
      <c r="AJ4" s="1">
        <f t="shared" si="5"/>
        <v>0</v>
      </c>
      <c r="AK4" s="1">
        <f t="shared" si="5"/>
        <v>0</v>
      </c>
      <c r="AL4" s="1">
        <f t="shared" si="5"/>
        <v>0</v>
      </c>
      <c r="AM4" s="1">
        <f t="shared" si="5"/>
        <v>0</v>
      </c>
      <c r="AN4" s="1">
        <f t="shared" si="5"/>
        <v>0</v>
      </c>
      <c r="AO4" s="1">
        <f t="shared" si="5"/>
        <v>0</v>
      </c>
      <c r="AP4" s="1">
        <f t="shared" si="5"/>
        <v>0</v>
      </c>
    </row>
    <row r="5" spans="1:42" x14ac:dyDescent="0.25">
      <c r="A5" s="1" t="s">
        <v>3</v>
      </c>
      <c r="B5" s="1">
        <f>'average and sum'!B7</f>
        <v>0.26415094339622641</v>
      </c>
      <c r="C5" s="1">
        <f>'average and sum'!C7</f>
        <v>0.45283018867924524</v>
      </c>
      <c r="D5" s="1">
        <f>'average and sum'!D7</f>
        <v>0.16981132075471697</v>
      </c>
      <c r="E5" s="1">
        <f>'average and sum'!E7</f>
        <v>0.11320754716981131</v>
      </c>
      <c r="Q5" s="1">
        <f t="shared" ref="Q5:T5" si="6">(B5-$M$13)/$M$14</f>
        <v>7.0284029926396097E-2</v>
      </c>
      <c r="R5" s="1">
        <f t="shared" si="6"/>
        <v>1.0074044289450088</v>
      </c>
      <c r="S5" s="1">
        <f t="shared" si="6"/>
        <v>-0.3982761695829104</v>
      </c>
      <c r="T5" s="1">
        <f t="shared" si="6"/>
        <v>-0.67941228928849429</v>
      </c>
      <c r="AE5" s="1" t="s">
        <v>3</v>
      </c>
      <c r="AF5" s="1">
        <f t="shared" ref="AF5:AP5" si="7">IF(Q5&lt;1,0,(((Q5)-1)))</f>
        <v>0</v>
      </c>
      <c r="AG5" s="1">
        <f t="shared" si="7"/>
        <v>7.4044289450088119E-3</v>
      </c>
      <c r="AH5" s="1">
        <f t="shared" si="7"/>
        <v>0</v>
      </c>
      <c r="AI5" s="1">
        <f t="shared" si="7"/>
        <v>0</v>
      </c>
      <c r="AJ5" s="1">
        <f t="shared" si="7"/>
        <v>0</v>
      </c>
      <c r="AK5" s="1">
        <f t="shared" si="7"/>
        <v>0</v>
      </c>
      <c r="AL5" s="1">
        <f t="shared" si="7"/>
        <v>0</v>
      </c>
      <c r="AM5" s="1">
        <f t="shared" si="7"/>
        <v>0</v>
      </c>
      <c r="AN5" s="1">
        <f t="shared" si="7"/>
        <v>0</v>
      </c>
      <c r="AO5" s="1">
        <f t="shared" si="7"/>
        <v>0</v>
      </c>
      <c r="AP5" s="1">
        <f t="shared" si="7"/>
        <v>0</v>
      </c>
    </row>
    <row r="6" spans="1:42" x14ac:dyDescent="0.25">
      <c r="AB6" s="24"/>
      <c r="AF6" s="1">
        <f t="shared" ref="AF6:AP6" si="8">IF(Q6&lt;1,0,(((Q6)-1)))</f>
        <v>0</v>
      </c>
      <c r="AG6" s="1">
        <f t="shared" si="8"/>
        <v>0</v>
      </c>
      <c r="AH6" s="1">
        <f t="shared" si="8"/>
        <v>0</v>
      </c>
      <c r="AI6" s="1">
        <f t="shared" si="8"/>
        <v>0</v>
      </c>
      <c r="AJ6" s="1">
        <f t="shared" si="8"/>
        <v>0</v>
      </c>
      <c r="AK6" s="1">
        <f t="shared" si="8"/>
        <v>0</v>
      </c>
      <c r="AL6" s="1">
        <f t="shared" si="8"/>
        <v>0</v>
      </c>
      <c r="AM6" s="1">
        <f t="shared" si="8"/>
        <v>0</v>
      </c>
      <c r="AN6" s="1">
        <f t="shared" si="8"/>
        <v>0</v>
      </c>
      <c r="AO6" s="1">
        <f t="shared" si="8"/>
        <v>0</v>
      </c>
      <c r="AP6" s="1">
        <f t="shared" si="8"/>
        <v>0</v>
      </c>
    </row>
    <row r="7" spans="1:42" x14ac:dyDescent="0.25">
      <c r="AF7" s="1">
        <f t="shared" ref="AF7:AP7" si="9">IF(Q7&lt;1,0,(((Q7)-1)))</f>
        <v>0</v>
      </c>
      <c r="AG7" s="1">
        <f t="shared" si="9"/>
        <v>0</v>
      </c>
      <c r="AH7" s="1">
        <f t="shared" si="9"/>
        <v>0</v>
      </c>
      <c r="AI7" s="1">
        <f t="shared" si="9"/>
        <v>0</v>
      </c>
      <c r="AJ7" s="1">
        <f t="shared" si="9"/>
        <v>0</v>
      </c>
      <c r="AK7" s="1">
        <f t="shared" si="9"/>
        <v>0</v>
      </c>
      <c r="AL7" s="1">
        <f t="shared" si="9"/>
        <v>0</v>
      </c>
      <c r="AM7" s="1">
        <f t="shared" si="9"/>
        <v>0</v>
      </c>
      <c r="AN7" s="1">
        <f t="shared" si="9"/>
        <v>0</v>
      </c>
      <c r="AO7" s="1">
        <f t="shared" si="9"/>
        <v>0</v>
      </c>
      <c r="AP7" s="1">
        <f t="shared" si="9"/>
        <v>0</v>
      </c>
    </row>
    <row r="8" spans="1:42" x14ac:dyDescent="0.25">
      <c r="AF8" s="1">
        <f t="shared" ref="AF8:AP8" si="10">IF(Q8&lt;1,0,(((Q8)-1)))</f>
        <v>0</v>
      </c>
      <c r="AG8" s="1">
        <f t="shared" si="10"/>
        <v>0</v>
      </c>
      <c r="AH8" s="1">
        <f t="shared" si="10"/>
        <v>0</v>
      </c>
      <c r="AI8" s="1">
        <f t="shared" si="10"/>
        <v>0</v>
      </c>
      <c r="AJ8" s="1">
        <f t="shared" si="10"/>
        <v>0</v>
      </c>
      <c r="AK8" s="1">
        <f t="shared" si="10"/>
        <v>0</v>
      </c>
      <c r="AL8" s="1">
        <f t="shared" si="10"/>
        <v>0</v>
      </c>
      <c r="AM8" s="1">
        <f t="shared" si="10"/>
        <v>0</v>
      </c>
      <c r="AN8" s="1">
        <f t="shared" si="10"/>
        <v>0</v>
      </c>
      <c r="AO8" s="1">
        <f t="shared" si="10"/>
        <v>0</v>
      </c>
      <c r="AP8" s="1">
        <f t="shared" si="10"/>
        <v>0</v>
      </c>
    </row>
    <row r="9" spans="1:42" x14ac:dyDescent="0.25">
      <c r="AF9" s="1">
        <f t="shared" ref="AF9:AP9" si="11">IF(Q9&lt;1,0,(((Q9)-1)))</f>
        <v>0</v>
      </c>
      <c r="AG9" s="1">
        <f t="shared" si="11"/>
        <v>0</v>
      </c>
      <c r="AH9" s="1">
        <f t="shared" si="11"/>
        <v>0</v>
      </c>
      <c r="AI9" s="1">
        <f t="shared" si="11"/>
        <v>0</v>
      </c>
      <c r="AJ9" s="1">
        <f t="shared" si="11"/>
        <v>0</v>
      </c>
      <c r="AK9" s="1">
        <f t="shared" si="11"/>
        <v>0</v>
      </c>
      <c r="AL9" s="1">
        <f t="shared" si="11"/>
        <v>0</v>
      </c>
      <c r="AM9" s="1">
        <f t="shared" si="11"/>
        <v>0</v>
      </c>
      <c r="AN9" s="1">
        <f t="shared" si="11"/>
        <v>0</v>
      </c>
      <c r="AO9" s="1">
        <f t="shared" si="11"/>
        <v>0</v>
      </c>
      <c r="AP9" s="1">
        <f t="shared" si="11"/>
        <v>0</v>
      </c>
    </row>
    <row r="10" spans="1:42" x14ac:dyDescent="0.25">
      <c r="AF10" s="1">
        <f t="shared" ref="AF10:AP10" si="12">IF(Q10&lt;1,0,(((Q10)-1)))</f>
        <v>0</v>
      </c>
      <c r="AG10" s="1">
        <f t="shared" si="12"/>
        <v>0</v>
      </c>
      <c r="AH10" s="1">
        <f t="shared" si="12"/>
        <v>0</v>
      </c>
      <c r="AI10" s="1">
        <f t="shared" si="12"/>
        <v>0</v>
      </c>
      <c r="AJ10" s="1">
        <f t="shared" si="12"/>
        <v>0</v>
      </c>
      <c r="AK10" s="1">
        <f t="shared" si="12"/>
        <v>0</v>
      </c>
      <c r="AL10" s="1">
        <f t="shared" si="12"/>
        <v>0</v>
      </c>
      <c r="AM10" s="1">
        <f t="shared" si="12"/>
        <v>0</v>
      </c>
      <c r="AN10" s="1">
        <f t="shared" si="12"/>
        <v>0</v>
      </c>
      <c r="AO10" s="1">
        <f t="shared" si="12"/>
        <v>0</v>
      </c>
      <c r="AP10" s="1">
        <f t="shared" si="12"/>
        <v>0</v>
      </c>
    </row>
    <row r="11" spans="1:42" x14ac:dyDescent="0.25">
      <c r="AF11" s="1">
        <f t="shared" ref="AF11:AP11" si="13">IF(Q11&lt;1,0,(((Q11)-1)))</f>
        <v>0</v>
      </c>
      <c r="AG11" s="1">
        <f t="shared" si="13"/>
        <v>0</v>
      </c>
      <c r="AH11" s="1">
        <f t="shared" si="13"/>
        <v>0</v>
      </c>
      <c r="AI11" s="1">
        <f t="shared" si="13"/>
        <v>0</v>
      </c>
      <c r="AJ11" s="1">
        <f t="shared" si="13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0</v>
      </c>
      <c r="AO11" s="1">
        <f t="shared" si="13"/>
        <v>0</v>
      </c>
      <c r="AP11" s="1">
        <f t="shared" si="13"/>
        <v>0</v>
      </c>
    </row>
    <row r="12" spans="1:42" x14ac:dyDescent="0.25">
      <c r="AB12" s="25">
        <f>SUM(Q2:AA12)</f>
        <v>0</v>
      </c>
      <c r="AC12" s="1" t="s">
        <v>1550</v>
      </c>
      <c r="AF12" s="1">
        <f t="shared" ref="AF12:AP12" si="14">IF(Q12&lt;1,0,(((Q12)-1)))</f>
        <v>0</v>
      </c>
      <c r="AG12" s="1">
        <f t="shared" si="14"/>
        <v>0</v>
      </c>
      <c r="AH12" s="1">
        <f t="shared" si="14"/>
        <v>0</v>
      </c>
      <c r="AI12" s="1">
        <f t="shared" si="14"/>
        <v>0</v>
      </c>
      <c r="AJ12" s="1">
        <f t="shared" si="14"/>
        <v>0</v>
      </c>
      <c r="AK12" s="1">
        <f t="shared" si="14"/>
        <v>0</v>
      </c>
      <c r="AL12" s="1">
        <f t="shared" si="14"/>
        <v>0</v>
      </c>
      <c r="AM12" s="1">
        <f t="shared" si="14"/>
        <v>0</v>
      </c>
      <c r="AN12" s="1">
        <f t="shared" si="14"/>
        <v>0</v>
      </c>
      <c r="AO12" s="1">
        <f t="shared" si="14"/>
        <v>0</v>
      </c>
      <c r="AP12" s="1">
        <f t="shared" si="14"/>
        <v>0</v>
      </c>
    </row>
    <row r="13" spans="1:42" x14ac:dyDescent="0.25">
      <c r="M13" s="1">
        <f>AVERAGE(B2:L12)</f>
        <v>0.24999999999999997</v>
      </c>
      <c r="N13" s="1" t="s">
        <v>1531</v>
      </c>
    </row>
    <row r="14" spans="1:42" x14ac:dyDescent="0.25">
      <c r="M14" s="1">
        <f>STDEV(B2:L12)</f>
        <v>0.20133938550543851</v>
      </c>
      <c r="N14" s="1" t="s">
        <v>1551</v>
      </c>
    </row>
    <row r="17" spans="1:42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P17" s="1">
        <v>5</v>
      </c>
      <c r="Q17" s="1" t="s">
        <v>0</v>
      </c>
      <c r="R17" s="1" t="s">
        <v>1</v>
      </c>
      <c r="S17" s="1" t="s">
        <v>2</v>
      </c>
      <c r="T17" s="1" t="s">
        <v>3</v>
      </c>
      <c r="U17" s="1" t="s">
        <v>4</v>
      </c>
      <c r="AE17" s="1">
        <v>5</v>
      </c>
      <c r="AF17" s="1" t="s">
        <v>1552</v>
      </c>
      <c r="AG17" s="1" t="s">
        <v>1553</v>
      </c>
      <c r="AH17" s="1" t="s">
        <v>1554</v>
      </c>
      <c r="AI17" s="1" t="s">
        <v>1555</v>
      </c>
      <c r="AJ17" s="1" t="s">
        <v>1556</v>
      </c>
    </row>
    <row r="18" spans="1:42" x14ac:dyDescent="0.25">
      <c r="A18" s="1" t="s">
        <v>0</v>
      </c>
      <c r="B18" s="1">
        <f>'average and sum'!B22</f>
        <v>0.12121212121212122</v>
      </c>
      <c r="C18" s="1">
        <f>'average and sum'!C22</f>
        <v>3.0303030303030304E-2</v>
      </c>
      <c r="D18" s="1">
        <f>'average and sum'!D22</f>
        <v>0.48484848484848486</v>
      </c>
      <c r="E18" s="1">
        <f>'average and sum'!E22</f>
        <v>0.28282828282828287</v>
      </c>
      <c r="F18" s="1">
        <f>'average and sum'!F22</f>
        <v>8.0808080808080801E-2</v>
      </c>
      <c r="Q18" s="1">
        <f t="shared" ref="Q18:U18" si="15">(B18-$M$29)/$M$30</f>
        <v>-0.48613327805324569</v>
      </c>
      <c r="R18" s="1">
        <f t="shared" si="15"/>
        <v>-1.0470562911916064</v>
      </c>
      <c r="S18" s="1">
        <f t="shared" si="15"/>
        <v>1.7575587745001975</v>
      </c>
      <c r="T18" s="1">
        <f t="shared" si="15"/>
        <v>0.5110631897482848</v>
      </c>
      <c r="U18" s="1">
        <f t="shared" si="15"/>
        <v>-0.73543239500362834</v>
      </c>
      <c r="AE18" s="1" t="s">
        <v>0</v>
      </c>
      <c r="AF18" s="1">
        <f t="shared" ref="AF18:AP18" si="16">IF(Q18&lt;1,0,(((Q18)-1)))</f>
        <v>0</v>
      </c>
      <c r="AG18" s="1">
        <f t="shared" si="16"/>
        <v>0</v>
      </c>
      <c r="AH18" s="1">
        <f t="shared" si="16"/>
        <v>0.75755877450019748</v>
      </c>
      <c r="AI18" s="1">
        <f t="shared" si="16"/>
        <v>0</v>
      </c>
      <c r="AJ18" s="1">
        <f t="shared" si="16"/>
        <v>0</v>
      </c>
      <c r="AK18" s="1">
        <f t="shared" si="16"/>
        <v>0</v>
      </c>
      <c r="AL18" s="1">
        <f t="shared" si="16"/>
        <v>0</v>
      </c>
      <c r="AM18" s="1">
        <f t="shared" si="16"/>
        <v>0</v>
      </c>
      <c r="AN18" s="1">
        <f t="shared" si="16"/>
        <v>0</v>
      </c>
      <c r="AO18" s="1">
        <f t="shared" si="16"/>
        <v>0</v>
      </c>
      <c r="AP18" s="1">
        <f t="shared" si="16"/>
        <v>0</v>
      </c>
    </row>
    <row r="19" spans="1:42" x14ac:dyDescent="0.25">
      <c r="A19" s="1" t="s">
        <v>1</v>
      </c>
      <c r="B19" s="1">
        <f>'average and sum'!B23</f>
        <v>0.33333333333333331</v>
      </c>
      <c r="C19" s="1">
        <f>'average and sum'!C23</f>
        <v>8.3333333333333329E-2</v>
      </c>
      <c r="D19" s="1">
        <f>'average and sum'!D23</f>
        <v>0.33333333333333331</v>
      </c>
      <c r="E19" s="1">
        <f>'average and sum'!E23</f>
        <v>0.19444444444444445</v>
      </c>
      <c r="F19" s="1">
        <f>'average and sum'!F23</f>
        <v>5.5555555555555552E-2</v>
      </c>
      <c r="Q19" s="1">
        <f t="shared" ref="Q19:U19" si="17">(B19-$M$29)/$M$30</f>
        <v>0.82268708593626261</v>
      </c>
      <c r="R19" s="1">
        <f t="shared" si="17"/>
        <v>-0.71985120019422943</v>
      </c>
      <c r="S19" s="1">
        <f t="shared" si="17"/>
        <v>0.82268708593626261</v>
      </c>
      <c r="T19" s="1">
        <f t="shared" si="17"/>
        <v>-3.427862858067731E-2</v>
      </c>
      <c r="U19" s="1">
        <f t="shared" si="17"/>
        <v>-0.89124434309761735</v>
      </c>
      <c r="AE19" s="1" t="s">
        <v>1</v>
      </c>
      <c r="AF19" s="1">
        <f t="shared" ref="AF19:AP19" si="18">IF(Q19&lt;1,0,(((Q19)-1)))</f>
        <v>0</v>
      </c>
      <c r="AG19" s="1">
        <f t="shared" si="18"/>
        <v>0</v>
      </c>
      <c r="AH19" s="1">
        <f t="shared" si="18"/>
        <v>0</v>
      </c>
      <c r="AI19" s="1">
        <f t="shared" si="18"/>
        <v>0</v>
      </c>
      <c r="AJ19" s="1">
        <f t="shared" si="18"/>
        <v>0</v>
      </c>
      <c r="AK19" s="1">
        <f t="shared" si="18"/>
        <v>0</v>
      </c>
      <c r="AL19" s="1">
        <f t="shared" si="18"/>
        <v>0</v>
      </c>
      <c r="AM19" s="1">
        <f t="shared" si="18"/>
        <v>0</v>
      </c>
      <c r="AN19" s="1">
        <f t="shared" si="18"/>
        <v>0</v>
      </c>
      <c r="AO19" s="1">
        <f t="shared" si="18"/>
        <v>0</v>
      </c>
      <c r="AP19" s="1">
        <f t="shared" si="18"/>
        <v>0</v>
      </c>
    </row>
    <row r="20" spans="1:42" x14ac:dyDescent="0.25">
      <c r="A20" s="1" t="s">
        <v>2</v>
      </c>
      <c r="B20" s="1">
        <f>'average and sum'!B24</f>
        <v>4.3478260869565216E-2</v>
      </c>
      <c r="C20" s="1">
        <f>'average and sum'!C24</f>
        <v>4.3478260869565216E-2</v>
      </c>
      <c r="D20" s="1">
        <f>'average and sum'!D24</f>
        <v>0.17391304347826086</v>
      </c>
      <c r="E20" s="1">
        <f>'average and sum'!E24</f>
        <v>0.69565217391304346</v>
      </c>
      <c r="F20" s="1">
        <f>'average and sum'!F24</f>
        <v>4.3478260869565216E-2</v>
      </c>
      <c r="Q20" s="1">
        <f t="shared" ref="Q20:U20" si="19">(B20-$M$29)/$M$30</f>
        <v>-0.96576310088169914</v>
      </c>
      <c r="R20" s="1">
        <f t="shared" si="19"/>
        <v>-0.96576310088169914</v>
      </c>
      <c r="S20" s="1">
        <f t="shared" si="19"/>
        <v>-0.16096051681361631</v>
      </c>
      <c r="T20" s="1">
        <f t="shared" si="19"/>
        <v>3.0582498194587151</v>
      </c>
      <c r="U20" s="1">
        <f t="shared" si="19"/>
        <v>-0.96576310088169914</v>
      </c>
      <c r="AE20" s="1" t="s">
        <v>2</v>
      </c>
      <c r="AF20" s="1">
        <f t="shared" ref="AF20:AP20" si="20">IF(Q20&lt;1,0,(((Q20)-1)))</f>
        <v>0</v>
      </c>
      <c r="AG20" s="1">
        <f t="shared" si="20"/>
        <v>0</v>
      </c>
      <c r="AH20" s="1">
        <f t="shared" si="20"/>
        <v>0</v>
      </c>
      <c r="AI20" s="1">
        <f t="shared" si="20"/>
        <v>2.0582498194587151</v>
      </c>
      <c r="AJ20" s="1">
        <f t="shared" si="20"/>
        <v>0</v>
      </c>
      <c r="AK20" s="1">
        <f t="shared" si="20"/>
        <v>0</v>
      </c>
      <c r="AL20" s="1">
        <f t="shared" si="20"/>
        <v>0</v>
      </c>
      <c r="AM20" s="1">
        <f t="shared" si="20"/>
        <v>0</v>
      </c>
      <c r="AN20" s="1">
        <f t="shared" si="20"/>
        <v>0</v>
      </c>
      <c r="AO20" s="1">
        <f t="shared" si="20"/>
        <v>0</v>
      </c>
      <c r="AP20" s="1">
        <f t="shared" si="20"/>
        <v>0</v>
      </c>
    </row>
    <row r="21" spans="1:42" ht="15.75" customHeight="1" x14ac:dyDescent="0.25">
      <c r="A21" s="1" t="s">
        <v>3</v>
      </c>
      <c r="B21" s="1">
        <f>'average and sum'!B25</f>
        <v>0.16901408450704225</v>
      </c>
      <c r="C21" s="1">
        <f>'average and sum'!C25</f>
        <v>0.16901408450704225</v>
      </c>
      <c r="D21" s="1">
        <f>'average and sum'!D25</f>
        <v>9.8591549295774655E-2</v>
      </c>
      <c r="E21" s="1">
        <f>'average and sum'!E25</f>
        <v>0.39436619718309862</v>
      </c>
      <c r="F21" s="1">
        <f>'average and sum'!F25</f>
        <v>0.16901408450704225</v>
      </c>
      <c r="Q21" s="1">
        <f t="shared" ref="Q21:U21" si="21">(B21-$M$29)/$M$30</f>
        <v>-0.19118784391476495</v>
      </c>
      <c r="R21" s="1">
        <f t="shared" si="21"/>
        <v>-0.19118784391476495</v>
      </c>
      <c r="S21" s="1">
        <f t="shared" si="21"/>
        <v>-0.62570567099377672</v>
      </c>
      <c r="T21" s="1">
        <f t="shared" si="21"/>
        <v>1.1992692027380731</v>
      </c>
      <c r="U21" s="1">
        <f t="shared" si="21"/>
        <v>-0.19118784391476495</v>
      </c>
      <c r="AE21" s="1" t="s">
        <v>3</v>
      </c>
      <c r="AF21" s="1">
        <f t="shared" ref="AF21:AP21" si="22">IF(Q21&lt;1,0,(((Q21)-1)))</f>
        <v>0</v>
      </c>
      <c r="AG21" s="1">
        <f t="shared" si="22"/>
        <v>0</v>
      </c>
      <c r="AH21" s="1">
        <f t="shared" si="22"/>
        <v>0</v>
      </c>
      <c r="AI21" s="1">
        <f t="shared" si="22"/>
        <v>0.19926920273807314</v>
      </c>
      <c r="AJ21" s="1">
        <f t="shared" si="22"/>
        <v>0</v>
      </c>
      <c r="AK21" s="1">
        <f t="shared" si="22"/>
        <v>0</v>
      </c>
      <c r="AL21" s="1">
        <f t="shared" si="22"/>
        <v>0</v>
      </c>
      <c r="AM21" s="1">
        <f t="shared" si="22"/>
        <v>0</v>
      </c>
      <c r="AN21" s="1">
        <f t="shared" si="22"/>
        <v>0</v>
      </c>
      <c r="AO21" s="1">
        <f t="shared" si="22"/>
        <v>0</v>
      </c>
      <c r="AP21" s="1">
        <f t="shared" si="22"/>
        <v>0</v>
      </c>
    </row>
    <row r="22" spans="1:42" ht="15.75" customHeight="1" x14ac:dyDescent="0.25">
      <c r="A22" s="1" t="s">
        <v>4</v>
      </c>
      <c r="B22" s="1">
        <f>'average and sum'!B26</f>
        <v>0.14516129032258063</v>
      </c>
      <c r="C22" s="1">
        <f>'average and sum'!C26</f>
        <v>0.14516129032258063</v>
      </c>
      <c r="D22" s="1">
        <f>'average and sum'!D26</f>
        <v>0.38709677419354838</v>
      </c>
      <c r="E22" s="1">
        <f>'average and sum'!E26</f>
        <v>0.22580645161290322</v>
      </c>
      <c r="F22" s="1">
        <f>'average and sum'!F26</f>
        <v>9.6774193548387094E-2</v>
      </c>
      <c r="Q22" s="1">
        <f t="shared" ref="Q22:U22" si="23">(B22-$M$29)/$M$30</f>
        <v>-0.33836323695765619</v>
      </c>
      <c r="R22" s="1">
        <f t="shared" si="23"/>
        <v>-0.33836323695765619</v>
      </c>
      <c r="S22" s="1">
        <f t="shared" si="23"/>
        <v>1.1544157496202394</v>
      </c>
      <c r="T22" s="1">
        <f t="shared" si="23"/>
        <v>0.15922975856830909</v>
      </c>
      <c r="U22" s="1">
        <f t="shared" si="23"/>
        <v>-0.63691903427323515</v>
      </c>
      <c r="AB22" s="24"/>
      <c r="AE22" s="1" t="s">
        <v>4</v>
      </c>
      <c r="AF22" s="1">
        <f t="shared" ref="AF22:AP22" si="24">IF(Q22&lt;1,0,(((Q22)-1)))</f>
        <v>0</v>
      </c>
      <c r="AG22" s="1">
        <f t="shared" si="24"/>
        <v>0</v>
      </c>
      <c r="AH22" s="1">
        <f t="shared" si="24"/>
        <v>0.15441574962023941</v>
      </c>
      <c r="AI22" s="1">
        <f t="shared" si="24"/>
        <v>0</v>
      </c>
      <c r="AJ22" s="1">
        <f t="shared" si="24"/>
        <v>0</v>
      </c>
      <c r="AK22" s="1">
        <f t="shared" si="24"/>
        <v>0</v>
      </c>
      <c r="AL22" s="1">
        <f t="shared" si="24"/>
        <v>0</v>
      </c>
      <c r="AM22" s="1">
        <f t="shared" si="24"/>
        <v>0</v>
      </c>
      <c r="AN22" s="1">
        <f t="shared" si="24"/>
        <v>0</v>
      </c>
      <c r="AO22" s="1">
        <f t="shared" si="24"/>
        <v>0</v>
      </c>
      <c r="AP22" s="1">
        <f t="shared" si="24"/>
        <v>0</v>
      </c>
    </row>
    <row r="23" spans="1:42" ht="15.75" customHeight="1" x14ac:dyDescent="0.25">
      <c r="AF23" s="1">
        <f t="shared" ref="AF23:AP23" si="25">IF(Q23&lt;1,0,(((Q23)-1)))</f>
        <v>0</v>
      </c>
      <c r="AG23" s="1">
        <f t="shared" si="25"/>
        <v>0</v>
      </c>
      <c r="AH23" s="1">
        <f t="shared" si="25"/>
        <v>0</v>
      </c>
      <c r="AI23" s="1">
        <f t="shared" si="25"/>
        <v>0</v>
      </c>
      <c r="AJ23" s="1">
        <f t="shared" si="25"/>
        <v>0</v>
      </c>
      <c r="AK23" s="1">
        <f t="shared" si="25"/>
        <v>0</v>
      </c>
      <c r="AL23" s="1">
        <f t="shared" si="25"/>
        <v>0</v>
      </c>
      <c r="AM23" s="1">
        <f t="shared" si="25"/>
        <v>0</v>
      </c>
      <c r="AN23" s="1">
        <f t="shared" si="25"/>
        <v>0</v>
      </c>
      <c r="AO23" s="1">
        <f t="shared" si="25"/>
        <v>0</v>
      </c>
      <c r="AP23" s="1">
        <f t="shared" si="25"/>
        <v>0</v>
      </c>
    </row>
    <row r="24" spans="1:42" ht="15.75" customHeight="1" x14ac:dyDescent="0.25">
      <c r="AF24" s="1">
        <f t="shared" ref="AF24:AP24" si="26">IF(Q24&lt;1,0,(((Q24)-1)))</f>
        <v>0</v>
      </c>
      <c r="AG24" s="1">
        <f t="shared" si="26"/>
        <v>0</v>
      </c>
      <c r="AH24" s="1">
        <f t="shared" si="26"/>
        <v>0</v>
      </c>
      <c r="AI24" s="1">
        <f t="shared" si="26"/>
        <v>0</v>
      </c>
      <c r="AJ24" s="1">
        <f t="shared" si="26"/>
        <v>0</v>
      </c>
      <c r="AK24" s="1">
        <f t="shared" si="26"/>
        <v>0</v>
      </c>
      <c r="AL24" s="1">
        <f t="shared" si="26"/>
        <v>0</v>
      </c>
      <c r="AM24" s="1">
        <f t="shared" si="26"/>
        <v>0</v>
      </c>
      <c r="AN24" s="1">
        <f t="shared" si="26"/>
        <v>0</v>
      </c>
      <c r="AO24" s="1">
        <f t="shared" si="26"/>
        <v>0</v>
      </c>
      <c r="AP24" s="1">
        <f t="shared" si="26"/>
        <v>0</v>
      </c>
    </row>
    <row r="25" spans="1:42" ht="15.75" customHeight="1" x14ac:dyDescent="0.25">
      <c r="AF25" s="1">
        <f t="shared" ref="AF25:AP25" si="27">IF(Q25&lt;1,0,(((Q25)-1)))</f>
        <v>0</v>
      </c>
      <c r="AG25" s="1">
        <f t="shared" si="27"/>
        <v>0</v>
      </c>
      <c r="AH25" s="1">
        <f t="shared" si="27"/>
        <v>0</v>
      </c>
      <c r="AI25" s="1">
        <f t="shared" si="27"/>
        <v>0</v>
      </c>
      <c r="AJ25" s="1">
        <f t="shared" si="27"/>
        <v>0</v>
      </c>
      <c r="AK25" s="1">
        <f t="shared" si="27"/>
        <v>0</v>
      </c>
      <c r="AL25" s="1">
        <f t="shared" si="27"/>
        <v>0</v>
      </c>
      <c r="AM25" s="1">
        <f t="shared" si="27"/>
        <v>0</v>
      </c>
      <c r="AN25" s="1">
        <f t="shared" si="27"/>
        <v>0</v>
      </c>
      <c r="AO25" s="1">
        <f t="shared" si="27"/>
        <v>0</v>
      </c>
      <c r="AP25" s="1">
        <f t="shared" si="27"/>
        <v>0</v>
      </c>
    </row>
    <row r="26" spans="1:42" ht="15.75" customHeight="1" x14ac:dyDescent="0.25">
      <c r="AF26" s="1">
        <f t="shared" ref="AF26:AP26" si="28">IF(Q26&lt;1,0,(((Q26)-1)))</f>
        <v>0</v>
      </c>
      <c r="AG26" s="1">
        <f t="shared" si="28"/>
        <v>0</v>
      </c>
      <c r="AH26" s="1">
        <f t="shared" si="28"/>
        <v>0</v>
      </c>
      <c r="AI26" s="1">
        <f t="shared" si="28"/>
        <v>0</v>
      </c>
      <c r="AJ26" s="1">
        <f t="shared" si="28"/>
        <v>0</v>
      </c>
      <c r="AK26" s="1">
        <f t="shared" si="28"/>
        <v>0</v>
      </c>
      <c r="AL26" s="1">
        <f t="shared" si="28"/>
        <v>0</v>
      </c>
      <c r="AM26" s="1">
        <f t="shared" si="28"/>
        <v>0</v>
      </c>
      <c r="AN26" s="1">
        <f t="shared" si="28"/>
        <v>0</v>
      </c>
      <c r="AO26" s="1">
        <f t="shared" si="28"/>
        <v>0</v>
      </c>
      <c r="AP26" s="1">
        <f t="shared" si="28"/>
        <v>0</v>
      </c>
    </row>
    <row r="27" spans="1:42" ht="15.75" customHeight="1" x14ac:dyDescent="0.25">
      <c r="AF27" s="1">
        <f t="shared" ref="AF27:AP27" si="29">IF(Q27&lt;1,0,(((Q27)-1)))</f>
        <v>0</v>
      </c>
      <c r="AG27" s="1">
        <f t="shared" si="29"/>
        <v>0</v>
      </c>
      <c r="AH27" s="1">
        <f t="shared" si="29"/>
        <v>0</v>
      </c>
      <c r="AI27" s="1">
        <f t="shared" si="29"/>
        <v>0</v>
      </c>
      <c r="AJ27" s="1">
        <f t="shared" si="29"/>
        <v>0</v>
      </c>
      <c r="AK27" s="1">
        <f t="shared" si="29"/>
        <v>0</v>
      </c>
      <c r="AL27" s="1">
        <f t="shared" si="29"/>
        <v>0</v>
      </c>
      <c r="AM27" s="1">
        <f t="shared" si="29"/>
        <v>0</v>
      </c>
      <c r="AN27" s="1">
        <f t="shared" si="29"/>
        <v>0</v>
      </c>
      <c r="AO27" s="1">
        <f t="shared" si="29"/>
        <v>0</v>
      </c>
      <c r="AP27" s="1">
        <f t="shared" si="29"/>
        <v>0</v>
      </c>
    </row>
    <row r="28" spans="1:42" ht="15.75" customHeight="1" x14ac:dyDescent="0.25">
      <c r="AB28" s="25">
        <f>SUM(Q18:AA28)</f>
        <v>7.2164496600635175E-15</v>
      </c>
      <c r="AC28" s="1" t="s">
        <v>1550</v>
      </c>
      <c r="AF28" s="1">
        <f t="shared" ref="AF28:AP28" si="30">IF(Q28&lt;1,0,(((Q28)-1)))</f>
        <v>0</v>
      </c>
      <c r="AG28" s="1">
        <f t="shared" si="30"/>
        <v>0</v>
      </c>
      <c r="AH28" s="1">
        <f t="shared" si="30"/>
        <v>0</v>
      </c>
      <c r="AI28" s="1">
        <f t="shared" si="30"/>
        <v>0</v>
      </c>
      <c r="AJ28" s="1">
        <f t="shared" si="30"/>
        <v>0</v>
      </c>
      <c r="AK28" s="1">
        <f t="shared" si="30"/>
        <v>0</v>
      </c>
      <c r="AL28" s="1">
        <f t="shared" si="30"/>
        <v>0</v>
      </c>
      <c r="AM28" s="1">
        <f t="shared" si="30"/>
        <v>0</v>
      </c>
      <c r="AN28" s="1">
        <f t="shared" si="30"/>
        <v>0</v>
      </c>
      <c r="AO28" s="1">
        <f t="shared" si="30"/>
        <v>0</v>
      </c>
      <c r="AP28" s="1">
        <f t="shared" si="30"/>
        <v>0</v>
      </c>
    </row>
    <row r="29" spans="1:42" ht="15.75" customHeight="1" x14ac:dyDescent="0.25">
      <c r="M29" s="1">
        <f>AVERAGE(B18:L28)</f>
        <v>0.19999999999999996</v>
      </c>
      <c r="N29" s="1" t="s">
        <v>1531</v>
      </c>
    </row>
    <row r="30" spans="1:42" ht="15.75" customHeight="1" x14ac:dyDescent="0.25">
      <c r="M30" s="1">
        <f>STDEV(B18:L28)</f>
        <v>0.16207053156984078</v>
      </c>
      <c r="N30" s="1" t="s">
        <v>1551</v>
      </c>
    </row>
    <row r="31" spans="1:42" ht="15.75" customHeight="1" x14ac:dyDescent="0.25"/>
    <row r="32" spans="1:42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P32" s="1">
        <v>6</v>
      </c>
      <c r="Q32" s="1" t="s">
        <v>0</v>
      </c>
      <c r="R32" s="1" t="s">
        <v>1</v>
      </c>
      <c r="S32" s="1" t="s">
        <v>2</v>
      </c>
      <c r="T32" s="1" t="s">
        <v>3</v>
      </c>
      <c r="U32" s="1" t="s">
        <v>4</v>
      </c>
      <c r="V32" s="1" t="s">
        <v>5</v>
      </c>
      <c r="AE32" s="1">
        <v>6</v>
      </c>
      <c r="AF32" s="1" t="s">
        <v>1557</v>
      </c>
      <c r="AG32" s="1" t="s">
        <v>1558</v>
      </c>
      <c r="AH32" s="1" t="s">
        <v>1559</v>
      </c>
      <c r="AI32" s="1" t="s">
        <v>1560</v>
      </c>
      <c r="AJ32" s="1" t="s">
        <v>1561</v>
      </c>
      <c r="AK32" s="1" t="s">
        <v>1562</v>
      </c>
    </row>
    <row r="33" spans="1:42" ht="15.75" customHeight="1" x14ac:dyDescent="0.25">
      <c r="A33" s="1" t="s">
        <v>0</v>
      </c>
      <c r="B33" s="1">
        <f>'average and sum'!B39</f>
        <v>0.1</v>
      </c>
      <c r="C33" s="1">
        <f>'average and sum'!C39</f>
        <v>0.1</v>
      </c>
      <c r="D33" s="1">
        <f>'average and sum'!D39</f>
        <v>0.23333333333333334</v>
      </c>
      <c r="E33" s="1">
        <f>'average and sum'!E39</f>
        <v>0.4</v>
      </c>
      <c r="F33" s="1">
        <f>'average and sum'!F39</f>
        <v>0.1</v>
      </c>
      <c r="G33" s="1">
        <f>'average and sum'!G39</f>
        <v>6.6666666666666666E-2</v>
      </c>
      <c r="Q33" s="1">
        <f t="shared" ref="Q33:V33" si="31">(B33-$M$45)/$M$46</f>
        <v>-0.60680754907071344</v>
      </c>
      <c r="R33" s="1">
        <f t="shared" si="31"/>
        <v>-0.60680754907071344</v>
      </c>
      <c r="S33" s="1">
        <f t="shared" si="31"/>
        <v>0.60680754907071421</v>
      </c>
      <c r="T33" s="1">
        <f t="shared" si="31"/>
        <v>2.1238264217474989</v>
      </c>
      <c r="U33" s="1">
        <f t="shared" si="31"/>
        <v>-0.60680754907071344</v>
      </c>
      <c r="V33" s="1">
        <f t="shared" si="31"/>
        <v>-0.91021132360607049</v>
      </c>
      <c r="AE33" s="1" t="s">
        <v>0</v>
      </c>
      <c r="AF33" s="1">
        <f t="shared" ref="AF33:AP33" si="32">IF(Q33&lt;1,0,(((Q33)-1)))</f>
        <v>0</v>
      </c>
      <c r="AG33" s="1">
        <f t="shared" si="32"/>
        <v>0</v>
      </c>
      <c r="AH33" s="1">
        <f t="shared" si="32"/>
        <v>0</v>
      </c>
      <c r="AI33" s="1">
        <f t="shared" si="32"/>
        <v>1.1238264217474989</v>
      </c>
      <c r="AJ33" s="1">
        <f t="shared" si="32"/>
        <v>0</v>
      </c>
      <c r="AK33" s="1">
        <f t="shared" si="32"/>
        <v>0</v>
      </c>
      <c r="AL33" s="1">
        <f t="shared" si="32"/>
        <v>0</v>
      </c>
      <c r="AM33" s="1">
        <f t="shared" si="32"/>
        <v>0</v>
      </c>
      <c r="AN33" s="1">
        <f t="shared" si="32"/>
        <v>0</v>
      </c>
      <c r="AO33" s="1">
        <f t="shared" si="32"/>
        <v>0</v>
      </c>
      <c r="AP33" s="1">
        <f t="shared" si="32"/>
        <v>0</v>
      </c>
    </row>
    <row r="34" spans="1:42" ht="15.75" customHeight="1" x14ac:dyDescent="0.25">
      <c r="A34" s="1" t="s">
        <v>1</v>
      </c>
      <c r="B34" s="1">
        <f>'average and sum'!B40</f>
        <v>0.12</v>
      </c>
      <c r="C34" s="1">
        <f>'average and sum'!C40</f>
        <v>0.12</v>
      </c>
      <c r="D34" s="1">
        <f>'average and sum'!D40</f>
        <v>0.18</v>
      </c>
      <c r="E34" s="1">
        <f>'average and sum'!E40</f>
        <v>0.27999999999999997</v>
      </c>
      <c r="F34" s="1">
        <f>'average and sum'!F40</f>
        <v>0.12</v>
      </c>
      <c r="G34" s="1">
        <f>'average and sum'!G40</f>
        <v>0.18</v>
      </c>
      <c r="Q34" s="1">
        <f t="shared" ref="Q34:V34" si="33">(B34-$M$45)/$M$46</f>
        <v>-0.42476528434949939</v>
      </c>
      <c r="R34" s="1">
        <f t="shared" si="33"/>
        <v>-0.42476528434949939</v>
      </c>
      <c r="S34" s="1">
        <f t="shared" si="33"/>
        <v>0.12136150981414305</v>
      </c>
      <c r="T34" s="1">
        <f t="shared" si="33"/>
        <v>1.0315728334202137</v>
      </c>
      <c r="U34" s="1">
        <f t="shared" si="33"/>
        <v>-0.42476528434949939</v>
      </c>
      <c r="V34" s="1">
        <f t="shared" si="33"/>
        <v>0.12136150981414305</v>
      </c>
      <c r="AE34" s="1" t="s">
        <v>1</v>
      </c>
      <c r="AF34" s="1">
        <f t="shared" ref="AF34:AP34" si="34">IF(Q34&lt;1,0,(((Q34)-1)))</f>
        <v>0</v>
      </c>
      <c r="AG34" s="1">
        <f t="shared" si="34"/>
        <v>0</v>
      </c>
      <c r="AH34" s="1">
        <f t="shared" si="34"/>
        <v>0</v>
      </c>
      <c r="AI34" s="1">
        <f t="shared" si="34"/>
        <v>3.1572833420213664E-2</v>
      </c>
      <c r="AJ34" s="1">
        <f t="shared" si="34"/>
        <v>0</v>
      </c>
      <c r="AK34" s="1">
        <f t="shared" si="34"/>
        <v>0</v>
      </c>
      <c r="AL34" s="1">
        <f t="shared" si="34"/>
        <v>0</v>
      </c>
      <c r="AM34" s="1">
        <f t="shared" si="34"/>
        <v>0</v>
      </c>
      <c r="AN34" s="1">
        <f t="shared" si="34"/>
        <v>0</v>
      </c>
      <c r="AO34" s="1">
        <f t="shared" si="34"/>
        <v>0</v>
      </c>
      <c r="AP34" s="1">
        <f t="shared" si="34"/>
        <v>0</v>
      </c>
    </row>
    <row r="35" spans="1:42" ht="15.75" customHeight="1" x14ac:dyDescent="0.25">
      <c r="A35" s="1" t="s">
        <v>2</v>
      </c>
      <c r="B35" s="1">
        <f>'average and sum'!B41</f>
        <v>6.1643835616438353E-2</v>
      </c>
      <c r="C35" s="1">
        <f>'average and sum'!C41</f>
        <v>9.5890410958904104E-2</v>
      </c>
      <c r="D35" s="1">
        <f>'average and sum'!D41</f>
        <v>0.14383561643835616</v>
      </c>
      <c r="E35" s="1">
        <f>'average and sum'!E41</f>
        <v>0.57534246575342463</v>
      </c>
      <c r="F35" s="1">
        <f>'average and sum'!F41</f>
        <v>6.1643835616438353E-2</v>
      </c>
      <c r="G35" s="1">
        <f>'average and sum'!G41</f>
        <v>6.1643835616438353E-2</v>
      </c>
      <c r="Q35" s="1">
        <f t="shared" ref="Q35:V35" si="35">(B35-$M$45)/$M$46</f>
        <v>-0.95592970059085036</v>
      </c>
      <c r="R35" s="1">
        <f t="shared" si="35"/>
        <v>-0.64421349387644256</v>
      </c>
      <c r="S35" s="1">
        <f t="shared" si="35"/>
        <v>-0.20781080447627162</v>
      </c>
      <c r="T35" s="1">
        <f t="shared" si="35"/>
        <v>3.7198134001252665</v>
      </c>
      <c r="U35" s="1">
        <f t="shared" si="35"/>
        <v>-0.95592970059085036</v>
      </c>
      <c r="V35" s="1">
        <f t="shared" si="35"/>
        <v>-0.95592970059085036</v>
      </c>
      <c r="AE35" s="1" t="s">
        <v>2</v>
      </c>
      <c r="AF35" s="1">
        <f t="shared" ref="AF35:AP35" si="36">IF(Q35&lt;1,0,(((Q35)-1)))</f>
        <v>0</v>
      </c>
      <c r="AG35" s="1">
        <f t="shared" si="36"/>
        <v>0</v>
      </c>
      <c r="AH35" s="1">
        <f t="shared" si="36"/>
        <v>0</v>
      </c>
      <c r="AI35" s="1">
        <f t="shared" si="36"/>
        <v>2.7198134001252665</v>
      </c>
      <c r="AJ35" s="1">
        <f t="shared" si="36"/>
        <v>0</v>
      </c>
      <c r="AK35" s="1">
        <f t="shared" si="36"/>
        <v>0</v>
      </c>
      <c r="AL35" s="1">
        <f t="shared" si="36"/>
        <v>0</v>
      </c>
      <c r="AM35" s="1">
        <f t="shared" si="36"/>
        <v>0</v>
      </c>
      <c r="AN35" s="1">
        <f t="shared" si="36"/>
        <v>0</v>
      </c>
      <c r="AO35" s="1">
        <f t="shared" si="36"/>
        <v>0</v>
      </c>
      <c r="AP35" s="1">
        <f t="shared" si="36"/>
        <v>0</v>
      </c>
    </row>
    <row r="36" spans="1:42" ht="15.75" customHeight="1" x14ac:dyDescent="0.25">
      <c r="A36" s="1" t="s">
        <v>3</v>
      </c>
      <c r="B36" s="1">
        <f>'average and sum'!B42</f>
        <v>8.2677165354330714E-2</v>
      </c>
      <c r="C36" s="1">
        <f>'average and sum'!C42</f>
        <v>0.14173228346456693</v>
      </c>
      <c r="D36" s="1">
        <f>'average and sum'!D42</f>
        <v>8.2677165354330714E-2</v>
      </c>
      <c r="E36" s="1">
        <f>'average and sum'!E42</f>
        <v>0.33070866141732286</v>
      </c>
      <c r="F36" s="1">
        <f>'average and sum'!F42</f>
        <v>0.14173228346456693</v>
      </c>
      <c r="G36" s="1">
        <f>'average and sum'!G42</f>
        <v>0.22047244094488189</v>
      </c>
      <c r="Q36" s="1">
        <f t="shared" ref="Q36:V36" si="37">(B36-$M$45)/$M$46</f>
        <v>-0.76448195158515098</v>
      </c>
      <c r="R36" s="1">
        <f t="shared" si="37"/>
        <v>-0.22695557937684149</v>
      </c>
      <c r="S36" s="1">
        <f t="shared" si="37"/>
        <v>-0.76448195158515098</v>
      </c>
      <c r="T36" s="1">
        <f t="shared" si="37"/>
        <v>1.4931288116897492</v>
      </c>
      <c r="U36" s="1">
        <f t="shared" si="37"/>
        <v>-0.22695557937684149</v>
      </c>
      <c r="V36" s="1">
        <f t="shared" si="37"/>
        <v>0.4897462502342379</v>
      </c>
      <c r="AE36" s="1" t="s">
        <v>3</v>
      </c>
      <c r="AF36" s="1">
        <f t="shared" ref="AF36:AP36" si="38">IF(Q36&lt;1,0,(((Q36)-1)))</f>
        <v>0</v>
      </c>
      <c r="AG36" s="1">
        <f t="shared" si="38"/>
        <v>0</v>
      </c>
      <c r="AH36" s="1">
        <f t="shared" si="38"/>
        <v>0</v>
      </c>
      <c r="AI36" s="1">
        <f t="shared" si="38"/>
        <v>0.4931288116897492</v>
      </c>
      <c r="AJ36" s="1">
        <f t="shared" si="38"/>
        <v>0</v>
      </c>
      <c r="AK36" s="1">
        <f t="shared" si="38"/>
        <v>0</v>
      </c>
      <c r="AL36" s="1">
        <f t="shared" si="38"/>
        <v>0</v>
      </c>
      <c r="AM36" s="1">
        <f t="shared" si="38"/>
        <v>0</v>
      </c>
      <c r="AN36" s="1">
        <f t="shared" si="38"/>
        <v>0</v>
      </c>
      <c r="AO36" s="1">
        <f t="shared" si="38"/>
        <v>0</v>
      </c>
      <c r="AP36" s="1">
        <f t="shared" si="38"/>
        <v>0</v>
      </c>
    </row>
    <row r="37" spans="1:42" ht="15.75" customHeight="1" x14ac:dyDescent="0.25">
      <c r="A37" s="1" t="s">
        <v>4</v>
      </c>
      <c r="B37" s="1">
        <f>'average and sum'!B43</f>
        <v>9.9999999999999978E-2</v>
      </c>
      <c r="C37" s="1">
        <f>'average and sum'!C43</f>
        <v>9.9999999999999978E-2</v>
      </c>
      <c r="D37" s="1">
        <f>'average and sum'!D43</f>
        <v>0.23333333333333331</v>
      </c>
      <c r="E37" s="1">
        <f>'average and sum'!E43</f>
        <v>0.23333333333333331</v>
      </c>
      <c r="F37" s="1">
        <f>'average and sum'!F43</f>
        <v>9.9999999999999978E-2</v>
      </c>
      <c r="G37" s="1">
        <f>'average and sum'!G43</f>
        <v>0.23333333333333331</v>
      </c>
      <c r="Q37" s="1">
        <f t="shared" ref="Q37:V37" si="39">(B37-$M$45)/$M$46</f>
        <v>-0.60680754907071377</v>
      </c>
      <c r="R37" s="1">
        <f t="shared" si="39"/>
        <v>-0.60680754907071377</v>
      </c>
      <c r="S37" s="1">
        <f t="shared" si="39"/>
        <v>0.60680754907071399</v>
      </c>
      <c r="T37" s="1">
        <f t="shared" si="39"/>
        <v>0.60680754907071399</v>
      </c>
      <c r="U37" s="1">
        <f t="shared" si="39"/>
        <v>-0.60680754907071377</v>
      </c>
      <c r="V37" s="1">
        <f t="shared" si="39"/>
        <v>0.60680754907071399</v>
      </c>
      <c r="AE37" s="1" t="s">
        <v>4</v>
      </c>
      <c r="AF37" s="1">
        <f t="shared" ref="AF37:AP37" si="40">IF(Q37&lt;1,0,(((Q37)-1)))</f>
        <v>0</v>
      </c>
      <c r="AG37" s="1">
        <f t="shared" si="40"/>
        <v>0</v>
      </c>
      <c r="AH37" s="1">
        <f t="shared" si="40"/>
        <v>0</v>
      </c>
      <c r="AI37" s="1">
        <f t="shared" si="40"/>
        <v>0</v>
      </c>
      <c r="AJ37" s="1">
        <f t="shared" si="40"/>
        <v>0</v>
      </c>
      <c r="AK37" s="1">
        <f t="shared" si="40"/>
        <v>0</v>
      </c>
      <c r="AL37" s="1">
        <f t="shared" si="40"/>
        <v>0</v>
      </c>
      <c r="AM37" s="1">
        <f t="shared" si="40"/>
        <v>0</v>
      </c>
      <c r="AN37" s="1">
        <f t="shared" si="40"/>
        <v>0</v>
      </c>
      <c r="AO37" s="1">
        <f t="shared" si="40"/>
        <v>0</v>
      </c>
      <c r="AP37" s="1">
        <f t="shared" si="40"/>
        <v>0</v>
      </c>
    </row>
    <row r="38" spans="1:42" ht="15.75" customHeight="1" x14ac:dyDescent="0.25">
      <c r="A38" s="1" t="s">
        <v>5</v>
      </c>
      <c r="B38" s="1">
        <f>'average and sum'!B44</f>
        <v>0.20192307692307693</v>
      </c>
      <c r="C38" s="1">
        <f>'average and sum'!C44</f>
        <v>8.974358974358973E-2</v>
      </c>
      <c r="D38" s="1">
        <f>'average and sum'!D44</f>
        <v>0.3141025641025641</v>
      </c>
      <c r="E38" s="1">
        <f>'average and sum'!E44</f>
        <v>0.20192307692307693</v>
      </c>
      <c r="F38" s="1">
        <f>'average and sum'!F44</f>
        <v>5.7692307692307689E-2</v>
      </c>
      <c r="G38" s="1">
        <f>'average and sum'!G44</f>
        <v>0.13461538461538461</v>
      </c>
      <c r="Q38" s="1">
        <f t="shared" ref="Q38:V38" si="41">(B38-$M$45)/$M$46</f>
        <v>0.32090783845085868</v>
      </c>
      <c r="R38" s="1">
        <f t="shared" si="41"/>
        <v>-0.70016255662005422</v>
      </c>
      <c r="S38" s="1">
        <f t="shared" si="41"/>
        <v>1.3419782335217714</v>
      </c>
      <c r="T38" s="1">
        <f t="shared" si="41"/>
        <v>0.32090783845085868</v>
      </c>
      <c r="U38" s="1">
        <f t="shared" si="41"/>
        <v>-0.99189695521174359</v>
      </c>
      <c r="V38" s="1">
        <f t="shared" si="41"/>
        <v>-0.29173439859168909</v>
      </c>
      <c r="AB38" s="24"/>
      <c r="AE38" s="1" t="s">
        <v>5</v>
      </c>
      <c r="AF38" s="1">
        <f t="shared" ref="AF38:AP38" si="42">IF(Q38&lt;1,0,(((Q38)-1)))</f>
        <v>0</v>
      </c>
      <c r="AG38" s="1">
        <f t="shared" si="42"/>
        <v>0</v>
      </c>
      <c r="AH38" s="1">
        <f t="shared" si="42"/>
        <v>0.34197823352177137</v>
      </c>
      <c r="AI38" s="1">
        <f t="shared" si="42"/>
        <v>0</v>
      </c>
      <c r="AJ38" s="1">
        <f t="shared" si="42"/>
        <v>0</v>
      </c>
      <c r="AK38" s="1">
        <f t="shared" si="42"/>
        <v>0</v>
      </c>
      <c r="AL38" s="1">
        <f t="shared" si="42"/>
        <v>0</v>
      </c>
      <c r="AM38" s="1">
        <f t="shared" si="42"/>
        <v>0</v>
      </c>
      <c r="AN38" s="1">
        <f t="shared" si="42"/>
        <v>0</v>
      </c>
      <c r="AO38" s="1">
        <f t="shared" si="42"/>
        <v>0</v>
      </c>
      <c r="AP38" s="1">
        <f t="shared" si="42"/>
        <v>0</v>
      </c>
    </row>
    <row r="39" spans="1:42" ht="15.75" customHeight="1" x14ac:dyDescent="0.25">
      <c r="AF39" s="1">
        <f t="shared" ref="AF39:AP39" si="43">IF(Q39&lt;1,0,(((Q39)-1)))</f>
        <v>0</v>
      </c>
      <c r="AG39" s="1">
        <f t="shared" si="43"/>
        <v>0</v>
      </c>
      <c r="AH39" s="1">
        <f t="shared" si="43"/>
        <v>0</v>
      </c>
      <c r="AI39" s="1">
        <f t="shared" si="43"/>
        <v>0</v>
      </c>
      <c r="AJ39" s="1">
        <f t="shared" si="43"/>
        <v>0</v>
      </c>
      <c r="AK39" s="1">
        <f t="shared" si="43"/>
        <v>0</v>
      </c>
      <c r="AL39" s="1">
        <f t="shared" si="43"/>
        <v>0</v>
      </c>
      <c r="AM39" s="1">
        <f t="shared" si="43"/>
        <v>0</v>
      </c>
      <c r="AN39" s="1">
        <f t="shared" si="43"/>
        <v>0</v>
      </c>
      <c r="AO39" s="1">
        <f t="shared" si="43"/>
        <v>0</v>
      </c>
      <c r="AP39" s="1">
        <f t="shared" si="43"/>
        <v>0</v>
      </c>
    </row>
    <row r="40" spans="1:42" ht="15.75" customHeight="1" x14ac:dyDescent="0.25">
      <c r="AF40" s="1">
        <f t="shared" ref="AF40:AP40" si="44">IF(Q40&lt;1,0,(((Q40)-1)))</f>
        <v>0</v>
      </c>
      <c r="AG40" s="1">
        <f t="shared" si="44"/>
        <v>0</v>
      </c>
      <c r="AH40" s="1">
        <f t="shared" si="44"/>
        <v>0</v>
      </c>
      <c r="AI40" s="1">
        <f t="shared" si="44"/>
        <v>0</v>
      </c>
      <c r="AJ40" s="1">
        <f t="shared" si="44"/>
        <v>0</v>
      </c>
      <c r="AK40" s="1">
        <f t="shared" si="44"/>
        <v>0</v>
      </c>
      <c r="AL40" s="1">
        <f t="shared" si="44"/>
        <v>0</v>
      </c>
      <c r="AM40" s="1">
        <f t="shared" si="44"/>
        <v>0</v>
      </c>
      <c r="AN40" s="1">
        <f t="shared" si="44"/>
        <v>0</v>
      </c>
      <c r="AO40" s="1">
        <f t="shared" si="44"/>
        <v>0</v>
      </c>
      <c r="AP40" s="1">
        <f t="shared" si="44"/>
        <v>0</v>
      </c>
    </row>
    <row r="41" spans="1:42" ht="15.75" customHeight="1" x14ac:dyDescent="0.25">
      <c r="AF41" s="1">
        <f t="shared" ref="AF41:AP41" si="45">IF(Q41&lt;1,0,(((Q41)-1)))</f>
        <v>0</v>
      </c>
      <c r="AG41" s="1">
        <f t="shared" si="45"/>
        <v>0</v>
      </c>
      <c r="AH41" s="1">
        <f t="shared" si="45"/>
        <v>0</v>
      </c>
      <c r="AI41" s="1">
        <f t="shared" si="45"/>
        <v>0</v>
      </c>
      <c r="AJ41" s="1">
        <f t="shared" si="45"/>
        <v>0</v>
      </c>
      <c r="AK41" s="1">
        <f t="shared" si="45"/>
        <v>0</v>
      </c>
      <c r="AL41" s="1">
        <f t="shared" si="45"/>
        <v>0</v>
      </c>
      <c r="AM41" s="1">
        <f t="shared" si="45"/>
        <v>0</v>
      </c>
      <c r="AN41" s="1">
        <f t="shared" si="45"/>
        <v>0</v>
      </c>
      <c r="AO41" s="1">
        <f t="shared" si="45"/>
        <v>0</v>
      </c>
      <c r="AP41" s="1">
        <f t="shared" si="45"/>
        <v>0</v>
      </c>
    </row>
    <row r="42" spans="1:42" ht="15.75" customHeight="1" x14ac:dyDescent="0.25">
      <c r="AF42" s="1">
        <f t="shared" ref="AF42:AP42" si="46">IF(Q42&lt;1,0,(((Q42)-1)))</f>
        <v>0</v>
      </c>
      <c r="AG42" s="1">
        <f t="shared" si="46"/>
        <v>0</v>
      </c>
      <c r="AH42" s="1">
        <f t="shared" si="46"/>
        <v>0</v>
      </c>
      <c r="AI42" s="1">
        <f t="shared" si="46"/>
        <v>0</v>
      </c>
      <c r="AJ42" s="1">
        <f t="shared" si="46"/>
        <v>0</v>
      </c>
      <c r="AK42" s="1">
        <f t="shared" si="46"/>
        <v>0</v>
      </c>
      <c r="AL42" s="1">
        <f t="shared" si="46"/>
        <v>0</v>
      </c>
      <c r="AM42" s="1">
        <f t="shared" si="46"/>
        <v>0</v>
      </c>
      <c r="AN42" s="1">
        <f t="shared" si="46"/>
        <v>0</v>
      </c>
      <c r="AO42" s="1">
        <f t="shared" si="46"/>
        <v>0</v>
      </c>
      <c r="AP42" s="1">
        <f t="shared" si="46"/>
        <v>0</v>
      </c>
    </row>
    <row r="43" spans="1:42" ht="15.75" customHeight="1" x14ac:dyDescent="0.25">
      <c r="AF43" s="1">
        <f t="shared" ref="AF43:AP43" si="47">IF(Q43&lt;1,0,(((Q43)-1)))</f>
        <v>0</v>
      </c>
      <c r="AG43" s="1">
        <f t="shared" si="47"/>
        <v>0</v>
      </c>
      <c r="AH43" s="1">
        <f t="shared" si="47"/>
        <v>0</v>
      </c>
      <c r="AI43" s="1">
        <f t="shared" si="47"/>
        <v>0</v>
      </c>
      <c r="AJ43" s="1">
        <f t="shared" si="47"/>
        <v>0</v>
      </c>
      <c r="AK43" s="1">
        <f t="shared" si="47"/>
        <v>0</v>
      </c>
      <c r="AL43" s="1">
        <f t="shared" si="47"/>
        <v>0</v>
      </c>
      <c r="AM43" s="1">
        <f t="shared" si="47"/>
        <v>0</v>
      </c>
      <c r="AN43" s="1">
        <f t="shared" si="47"/>
        <v>0</v>
      </c>
      <c r="AO43" s="1">
        <f t="shared" si="47"/>
        <v>0</v>
      </c>
      <c r="AP43" s="1">
        <f t="shared" si="47"/>
        <v>0</v>
      </c>
    </row>
    <row r="44" spans="1:42" ht="15.75" customHeight="1" x14ac:dyDescent="0.25">
      <c r="AB44" s="25">
        <f>SUM(Q33:AA44)</f>
        <v>9.8254737679326354E-15</v>
      </c>
      <c r="AC44" s="1" t="s">
        <v>1550</v>
      </c>
    </row>
    <row r="45" spans="1:42" ht="15.75" customHeight="1" x14ac:dyDescent="0.25">
      <c r="M45" s="1">
        <f>AVERAGE(B33:L44)</f>
        <v>0.16666666666666663</v>
      </c>
      <c r="N45" s="1" t="s">
        <v>1531</v>
      </c>
    </row>
    <row r="46" spans="1:42" ht="15.75" customHeight="1" x14ac:dyDescent="0.25">
      <c r="M46" s="1">
        <f>STDEV(B33:L44)</f>
        <v>0.10986459672224301</v>
      </c>
      <c r="N46" s="1" t="s">
        <v>1551</v>
      </c>
    </row>
    <row r="47" spans="1:42" ht="15.75" customHeight="1" x14ac:dyDescent="0.25"/>
    <row r="48" spans="1:42" ht="15.75" customHeight="1" x14ac:dyDescent="0.25"/>
    <row r="49" spans="1:42" ht="15.75" customHeight="1" x14ac:dyDescent="0.25">
      <c r="A49" s="1">
        <v>7</v>
      </c>
      <c r="B49" s="1" t="str">
        <f>'average and sum'!B57</f>
        <v>j1</v>
      </c>
      <c r="C49" s="1" t="str">
        <f>'average and sum'!C57</f>
        <v>j2</v>
      </c>
      <c r="D49" s="1" t="str">
        <f>'average and sum'!D57</f>
        <v>j3</v>
      </c>
      <c r="E49" s="1" t="str">
        <f>'average and sum'!E57</f>
        <v>j4</v>
      </c>
      <c r="F49" s="1" t="str">
        <f>'average and sum'!F57</f>
        <v>j5</v>
      </c>
      <c r="G49" s="1" t="str">
        <f>'average and sum'!G57</f>
        <v>j6</v>
      </c>
      <c r="H49" s="1" t="str">
        <f>'average and sum'!H57</f>
        <v>j7</v>
      </c>
      <c r="P49" s="1">
        <v>7</v>
      </c>
      <c r="Q49" s="1" t="s">
        <v>0</v>
      </c>
      <c r="R49" s="1" t="s">
        <v>1</v>
      </c>
      <c r="S49" s="1" t="s">
        <v>2</v>
      </c>
      <c r="T49" s="1" t="s">
        <v>3</v>
      </c>
      <c r="U49" s="1" t="s">
        <v>4</v>
      </c>
      <c r="V49" s="1" t="s">
        <v>5</v>
      </c>
      <c r="W49" s="1" t="s">
        <v>6</v>
      </c>
      <c r="AE49" s="1">
        <v>7</v>
      </c>
      <c r="AF49" s="1" t="s">
        <v>1563</v>
      </c>
      <c r="AG49" s="1" t="s">
        <v>1564</v>
      </c>
      <c r="AH49" s="1" t="s">
        <v>1565</v>
      </c>
      <c r="AI49" s="1" t="s">
        <v>1566</v>
      </c>
      <c r="AJ49" s="1" t="s">
        <v>1567</v>
      </c>
      <c r="AK49" s="1" t="s">
        <v>1568</v>
      </c>
      <c r="AL49" s="1" t="s">
        <v>1569</v>
      </c>
    </row>
    <row r="50" spans="1:42" ht="15.75" customHeight="1" x14ac:dyDescent="0.25">
      <c r="A50" s="1" t="str">
        <f>'average and sum'!A58</f>
        <v>j1</v>
      </c>
      <c r="B50" s="1">
        <f>'average and sum'!B58</f>
        <v>0.14261460101867571</v>
      </c>
      <c r="C50" s="1">
        <f>'average and sum'!C58</f>
        <v>0.33276740237690999</v>
      </c>
      <c r="D50" s="1">
        <f>'average and sum'!D58</f>
        <v>6.1120543293718153E-2</v>
      </c>
      <c r="E50" s="1">
        <f>'average and sum'!E58</f>
        <v>9.5076400679117129E-2</v>
      </c>
      <c r="F50" s="1">
        <f>'average and sum'!F58</f>
        <v>3.5653650254668927E-2</v>
      </c>
      <c r="G50" s="1">
        <f>'average and sum'!G58</f>
        <v>0.33276740237690999</v>
      </c>
      <c r="H50" s="1">
        <f>'average and sum'!H58</f>
        <v>0</v>
      </c>
      <c r="Q50" s="1">
        <f t="shared" ref="Q50:W50" si="48">(B50-$M$62)/$M$63</f>
        <v>-2.3952371934842787E-3</v>
      </c>
      <c r="R50" s="1">
        <f t="shared" si="48"/>
        <v>1.8754707224981415</v>
      </c>
      <c r="S50" s="1">
        <f t="shared" si="48"/>
        <v>-0.80719493420418098</v>
      </c>
      <c r="T50" s="1">
        <f t="shared" si="48"/>
        <v>-0.47186172711639079</v>
      </c>
      <c r="U50" s="1">
        <f t="shared" si="48"/>
        <v>-1.0586948395200237</v>
      </c>
      <c r="V50" s="1">
        <f t="shared" si="48"/>
        <v>1.8754707224981415</v>
      </c>
      <c r="W50" s="1">
        <f t="shared" si="48"/>
        <v>-1.4107947069622035</v>
      </c>
      <c r="AE50" s="1" t="s">
        <v>0</v>
      </c>
      <c r="AF50" s="1">
        <f t="shared" ref="AF50:AP50" si="49">IF(Q50&lt;1,0,(((Q50)-1)))</f>
        <v>0</v>
      </c>
      <c r="AG50" s="1">
        <f t="shared" si="49"/>
        <v>0.87547072249814151</v>
      </c>
      <c r="AH50" s="1">
        <f t="shared" si="49"/>
        <v>0</v>
      </c>
      <c r="AI50" s="1">
        <f t="shared" si="49"/>
        <v>0</v>
      </c>
      <c r="AJ50" s="1">
        <f t="shared" si="49"/>
        <v>0</v>
      </c>
      <c r="AK50" s="1">
        <f t="shared" si="49"/>
        <v>0.87547072249814151</v>
      </c>
      <c r="AL50" s="1">
        <f t="shared" si="49"/>
        <v>0</v>
      </c>
      <c r="AM50" s="1">
        <f t="shared" si="49"/>
        <v>0</v>
      </c>
      <c r="AN50" s="1">
        <f t="shared" si="49"/>
        <v>0</v>
      </c>
      <c r="AO50" s="1">
        <f t="shared" si="49"/>
        <v>0</v>
      </c>
      <c r="AP50" s="1">
        <f t="shared" si="49"/>
        <v>0</v>
      </c>
    </row>
    <row r="51" spans="1:42" ht="15.75" customHeight="1" x14ac:dyDescent="0.25">
      <c r="A51" s="1" t="str">
        <f>'average and sum'!A59</f>
        <v>j2</v>
      </c>
      <c r="B51" s="1">
        <f>'average and sum'!B59</f>
        <v>0.12272727272727274</v>
      </c>
      <c r="C51" s="1">
        <f>'average and sum'!C59</f>
        <v>0.28636363636363638</v>
      </c>
      <c r="D51" s="1">
        <f>'average and sum'!D59</f>
        <v>0.19090909090909092</v>
      </c>
      <c r="E51" s="1">
        <f>'average and sum'!E59</f>
        <v>0.12272727272727274</v>
      </c>
      <c r="F51" s="1">
        <f>'average and sum'!F59</f>
        <v>0.12272727272727274</v>
      </c>
      <c r="G51" s="1">
        <f>'average and sum'!G59</f>
        <v>0.12272727272727274</v>
      </c>
      <c r="H51" s="1">
        <f>'average and sum'!H59</f>
        <v>3.1818181818181822E-2</v>
      </c>
      <c r="Q51" s="1">
        <f t="shared" ref="Q51:W51" si="50">(B51-$M$62)/$M$63</f>
        <v>-0.19879379961740121</v>
      </c>
      <c r="R51" s="1">
        <f t="shared" si="50"/>
        <v>1.4172074101756684</v>
      </c>
      <c r="S51" s="1">
        <f t="shared" si="50"/>
        <v>0.47454003779637777</v>
      </c>
      <c r="T51" s="1">
        <f t="shared" si="50"/>
        <v>-0.19879379961740121</v>
      </c>
      <c r="U51" s="1">
        <f t="shared" si="50"/>
        <v>-0.19879379961740121</v>
      </c>
      <c r="V51" s="1">
        <f t="shared" si="50"/>
        <v>-0.19879379961740121</v>
      </c>
      <c r="W51" s="1">
        <f t="shared" si="50"/>
        <v>-1.0965722495024399</v>
      </c>
      <c r="AE51" s="1" t="s">
        <v>1</v>
      </c>
      <c r="AF51" s="1">
        <f t="shared" ref="AF51:AP51" si="51">IF(Q51&lt;1,0,(((Q51)-1)))</f>
        <v>0</v>
      </c>
      <c r="AG51" s="1">
        <f t="shared" si="51"/>
        <v>0.41720741017566843</v>
      </c>
      <c r="AH51" s="1">
        <f t="shared" si="51"/>
        <v>0</v>
      </c>
      <c r="AI51" s="1">
        <f t="shared" si="51"/>
        <v>0</v>
      </c>
      <c r="AJ51" s="1">
        <f t="shared" si="51"/>
        <v>0</v>
      </c>
      <c r="AK51" s="1">
        <f t="shared" si="51"/>
        <v>0</v>
      </c>
      <c r="AL51" s="1">
        <f t="shared" si="51"/>
        <v>0</v>
      </c>
      <c r="AM51" s="1">
        <f t="shared" si="51"/>
        <v>0</v>
      </c>
      <c r="AN51" s="1">
        <f t="shared" si="51"/>
        <v>0</v>
      </c>
      <c r="AO51" s="1">
        <f t="shared" si="51"/>
        <v>0</v>
      </c>
      <c r="AP51" s="1">
        <f t="shared" si="51"/>
        <v>0</v>
      </c>
    </row>
    <row r="52" spans="1:42" ht="15.75" customHeight="1" x14ac:dyDescent="0.25">
      <c r="A52" s="1" t="str">
        <f>'average and sum'!A60</f>
        <v>j3</v>
      </c>
      <c r="B52" s="1">
        <f>'average and sum'!B60</f>
        <v>0.27999999999999997</v>
      </c>
      <c r="C52" s="1">
        <f>'average and sum'!C60</f>
        <v>0.18</v>
      </c>
      <c r="D52" s="1">
        <f>'average and sum'!D60</f>
        <v>0.12</v>
      </c>
      <c r="E52" s="1">
        <f>'average and sum'!E60</f>
        <v>7.9999999999999988E-2</v>
      </c>
      <c r="F52" s="1">
        <f>'average and sum'!F60</f>
        <v>0.03</v>
      </c>
      <c r="G52" s="1">
        <f>'average and sum'!G60</f>
        <v>0.27999999999999997</v>
      </c>
      <c r="H52" s="1">
        <f>'average and sum'!H60</f>
        <v>0.03</v>
      </c>
      <c r="Q52" s="1">
        <f t="shared" ref="Q52:W52" si="52">(B52-$M$62)/$M$63</f>
        <v>1.3543629186837154</v>
      </c>
      <c r="R52" s="1">
        <f t="shared" si="52"/>
        <v>0.36680662381017298</v>
      </c>
      <c r="S52" s="1">
        <f t="shared" si="52"/>
        <v>-0.22572715311395256</v>
      </c>
      <c r="T52" s="1">
        <f t="shared" si="52"/>
        <v>-0.62074967106336965</v>
      </c>
      <c r="U52" s="1">
        <f t="shared" si="52"/>
        <v>-1.1145278185001408</v>
      </c>
      <c r="V52" s="1">
        <f t="shared" si="52"/>
        <v>1.3543629186837154</v>
      </c>
      <c r="W52" s="1">
        <f t="shared" si="52"/>
        <v>-1.1145278185001408</v>
      </c>
      <c r="AE52" s="1" t="s">
        <v>2</v>
      </c>
      <c r="AF52" s="1">
        <f t="shared" ref="AF52:AP52" si="53">IF(Q52&lt;1,0,(((Q52)-1)))</f>
        <v>0.35436291868371539</v>
      </c>
      <c r="AG52" s="1">
        <f t="shared" si="53"/>
        <v>0</v>
      </c>
      <c r="AH52" s="1">
        <f t="shared" si="53"/>
        <v>0</v>
      </c>
      <c r="AI52" s="1">
        <f t="shared" si="53"/>
        <v>0</v>
      </c>
      <c r="AJ52" s="1">
        <f t="shared" si="53"/>
        <v>0</v>
      </c>
      <c r="AK52" s="1">
        <f t="shared" si="53"/>
        <v>0.35436291868371539</v>
      </c>
      <c r="AL52" s="1">
        <f t="shared" si="53"/>
        <v>0</v>
      </c>
      <c r="AM52" s="1">
        <f t="shared" si="53"/>
        <v>0</v>
      </c>
      <c r="AN52" s="1">
        <f t="shared" si="53"/>
        <v>0</v>
      </c>
      <c r="AO52" s="1">
        <f t="shared" si="53"/>
        <v>0</v>
      </c>
      <c r="AP52" s="1">
        <f t="shared" si="53"/>
        <v>0</v>
      </c>
    </row>
    <row r="53" spans="1:42" ht="15.75" customHeight="1" x14ac:dyDescent="0.25">
      <c r="A53" s="1" t="str">
        <f>'average and sum'!A61</f>
        <v>j4</v>
      </c>
      <c r="B53" s="1">
        <f>'average and sum'!B61</f>
        <v>0.16050955414012735</v>
      </c>
      <c r="C53" s="1">
        <f>'average and sum'!C61</f>
        <v>0.24968152866242035</v>
      </c>
      <c r="D53" s="1">
        <f>'average and sum'!D61</f>
        <v>0.16050955414012735</v>
      </c>
      <c r="E53" s="1">
        <f>'average and sum'!E61</f>
        <v>0.10700636942675158</v>
      </c>
      <c r="F53" s="1">
        <f>'average and sum'!F61</f>
        <v>4.5859872611464958E-2</v>
      </c>
      <c r="G53" s="1">
        <f>'average and sum'!G61</f>
        <v>0.24968152866242035</v>
      </c>
      <c r="H53" s="1">
        <f>'average and sum'!H61</f>
        <v>2.6751592356687896E-2</v>
      </c>
      <c r="Q53" s="1">
        <f t="shared" ref="Q53:W53" si="54">(B53-$M$62)/$M$63</f>
        <v>0.17432749882208096</v>
      </c>
      <c r="R53" s="1">
        <f t="shared" si="54"/>
        <v>1.0549509464800171</v>
      </c>
      <c r="S53" s="1">
        <f t="shared" si="54"/>
        <v>0.17432749882208096</v>
      </c>
      <c r="T53" s="1">
        <f t="shared" si="54"/>
        <v>-0.35404656977268045</v>
      </c>
      <c r="U53" s="1">
        <f t="shared" si="54"/>
        <v>-0.95790264816669368</v>
      </c>
      <c r="V53" s="1">
        <f t="shared" si="54"/>
        <v>1.0549509464800171</v>
      </c>
      <c r="W53" s="1">
        <f t="shared" si="54"/>
        <v>-1.1466076726648229</v>
      </c>
      <c r="AE53" s="1" t="s">
        <v>3</v>
      </c>
      <c r="AF53" s="1">
        <f t="shared" ref="AF53:AP53" si="55">IF(Q53&lt;1,0,(((Q53)-1)))</f>
        <v>0</v>
      </c>
      <c r="AG53" s="1">
        <f t="shared" si="55"/>
        <v>5.4950946480017082E-2</v>
      </c>
      <c r="AH53" s="1">
        <f t="shared" si="55"/>
        <v>0</v>
      </c>
      <c r="AI53" s="1">
        <f t="shared" si="55"/>
        <v>0</v>
      </c>
      <c r="AJ53" s="1">
        <f t="shared" si="55"/>
        <v>0</v>
      </c>
      <c r="AK53" s="1">
        <f t="shared" si="55"/>
        <v>5.4950946480017082E-2</v>
      </c>
      <c r="AL53" s="1">
        <f t="shared" si="55"/>
        <v>0</v>
      </c>
      <c r="AM53" s="1">
        <f t="shared" si="55"/>
        <v>0</v>
      </c>
      <c r="AN53" s="1">
        <f t="shared" si="55"/>
        <v>0</v>
      </c>
      <c r="AO53" s="1">
        <f t="shared" si="55"/>
        <v>0</v>
      </c>
      <c r="AP53" s="1">
        <f t="shared" si="55"/>
        <v>0</v>
      </c>
    </row>
    <row r="54" spans="1:42" ht="15.75" customHeight="1" x14ac:dyDescent="0.25">
      <c r="A54" s="1" t="str">
        <f>'average and sum'!A62</f>
        <v>j5</v>
      </c>
      <c r="B54" s="1">
        <f>'average and sum'!B62</f>
        <v>0.22325581395348837</v>
      </c>
      <c r="C54" s="1">
        <f>'average and sum'!C62</f>
        <v>0.13023255813953488</v>
      </c>
      <c r="D54" s="1">
        <f>'average and sum'!D62</f>
        <v>0.22325581395348837</v>
      </c>
      <c r="E54" s="1">
        <f>'average and sum'!E62</f>
        <v>0.13023255813953488</v>
      </c>
      <c r="F54" s="1">
        <f>'average and sum'!F62</f>
        <v>5.5813953488372092E-2</v>
      </c>
      <c r="G54" s="1">
        <f>'average and sum'!G62</f>
        <v>0.22325581395348837</v>
      </c>
      <c r="H54" s="1">
        <f>'average and sum'!H62</f>
        <v>1.3953488372093023E-2</v>
      </c>
      <c r="Q54" s="1">
        <f t="shared" ref="Q54:W54" si="56">(B54-$M$62)/$M$63</f>
        <v>0.79398213740663559</v>
      </c>
      <c r="R54" s="1">
        <f t="shared" si="56"/>
        <v>-0.12467488108038073</v>
      </c>
      <c r="S54" s="1">
        <f t="shared" si="56"/>
        <v>0.79398213740663559</v>
      </c>
      <c r="T54" s="1">
        <f t="shared" si="56"/>
        <v>-0.12467488108038073</v>
      </c>
      <c r="U54" s="1">
        <f t="shared" si="56"/>
        <v>-0.85960049586999376</v>
      </c>
      <c r="V54" s="1">
        <f t="shared" si="56"/>
        <v>0.79398213740663559</v>
      </c>
      <c r="W54" s="1">
        <f t="shared" si="56"/>
        <v>-1.272996154189151</v>
      </c>
      <c r="AE54" s="1" t="s">
        <v>4</v>
      </c>
      <c r="AF54" s="1">
        <f t="shared" ref="AF54:AP54" si="57">IF(Q54&lt;1,0,(((Q54)-1)))</f>
        <v>0</v>
      </c>
      <c r="AG54" s="1">
        <f t="shared" si="57"/>
        <v>0</v>
      </c>
      <c r="AH54" s="1">
        <f t="shared" si="57"/>
        <v>0</v>
      </c>
      <c r="AI54" s="1">
        <f t="shared" si="57"/>
        <v>0</v>
      </c>
      <c r="AJ54" s="1">
        <f t="shared" si="57"/>
        <v>0</v>
      </c>
      <c r="AK54" s="1">
        <f t="shared" si="57"/>
        <v>0</v>
      </c>
      <c r="AL54" s="1">
        <f t="shared" si="57"/>
        <v>0</v>
      </c>
      <c r="AM54" s="1">
        <f t="shared" si="57"/>
        <v>0</v>
      </c>
      <c r="AN54" s="1">
        <f t="shared" si="57"/>
        <v>0</v>
      </c>
      <c r="AO54" s="1">
        <f t="shared" si="57"/>
        <v>0</v>
      </c>
      <c r="AP54" s="1">
        <f t="shared" si="57"/>
        <v>0</v>
      </c>
    </row>
    <row r="55" spans="1:42" ht="15.75" customHeight="1" x14ac:dyDescent="0.25">
      <c r="A55" s="1" t="str">
        <f>'average and sum'!A63</f>
        <v>j6</v>
      </c>
      <c r="B55" s="1">
        <f>'average and sum'!B63</f>
        <v>8.6055776892430283E-2</v>
      </c>
      <c r="C55" s="1">
        <f>'average and sum'!C63</f>
        <v>0.46852589641434272</v>
      </c>
      <c r="D55" s="1">
        <f>'average and sum'!D63</f>
        <v>8.6055776892430283E-2</v>
      </c>
      <c r="E55" s="1">
        <f>'average and sum'!E63</f>
        <v>8.6055776892430283E-2</v>
      </c>
      <c r="F55" s="1">
        <f>'average and sum'!F63</f>
        <v>5.0199203187251004E-2</v>
      </c>
      <c r="G55" s="1">
        <f>'average and sum'!G63</f>
        <v>0.20079681274900402</v>
      </c>
      <c r="H55" s="1">
        <f>'average and sum'!H63</f>
        <v>2.2310756972111555E-2</v>
      </c>
      <c r="Q55" s="1">
        <f t="shared" ref="Q55:W55" si="58">(B55-$M$62)/$M$63</f>
        <v>-0.56094546515867694</v>
      </c>
      <c r="R55" s="1">
        <f t="shared" si="58"/>
        <v>3.2161622761903317</v>
      </c>
      <c r="S55" s="1">
        <f t="shared" si="58"/>
        <v>-0.56094546515867694</v>
      </c>
      <c r="T55" s="1">
        <f t="shared" si="58"/>
        <v>-0.56094546515867694</v>
      </c>
      <c r="U55" s="1">
        <f t="shared" si="58"/>
        <v>-0.91504931591014627</v>
      </c>
      <c r="V55" s="1">
        <f t="shared" si="58"/>
        <v>0.57218685724602569</v>
      </c>
      <c r="W55" s="1">
        <f t="shared" si="58"/>
        <v>-1.1904634220501782</v>
      </c>
      <c r="AB55" s="24"/>
      <c r="AE55" s="1" t="s">
        <v>5</v>
      </c>
      <c r="AF55" s="1">
        <f t="shared" ref="AF55:AP55" si="59">IF(Q55&lt;1,0,(((Q55)-1)))</f>
        <v>0</v>
      </c>
      <c r="AG55" s="1">
        <f t="shared" si="59"/>
        <v>2.2161622761903317</v>
      </c>
      <c r="AH55" s="1">
        <f t="shared" si="59"/>
        <v>0</v>
      </c>
      <c r="AI55" s="1">
        <f t="shared" si="59"/>
        <v>0</v>
      </c>
      <c r="AJ55" s="1">
        <f t="shared" si="59"/>
        <v>0</v>
      </c>
      <c r="AK55" s="1">
        <f t="shared" si="59"/>
        <v>0</v>
      </c>
      <c r="AL55" s="1">
        <f t="shared" si="59"/>
        <v>0</v>
      </c>
      <c r="AM55" s="1">
        <f t="shared" si="59"/>
        <v>0</v>
      </c>
      <c r="AN55" s="1">
        <f t="shared" si="59"/>
        <v>0</v>
      </c>
      <c r="AO55" s="1">
        <f t="shared" si="59"/>
        <v>0</v>
      </c>
      <c r="AP55" s="1">
        <f t="shared" si="59"/>
        <v>0</v>
      </c>
    </row>
    <row r="56" spans="1:42" ht="15.75" customHeight="1" x14ac:dyDescent="0.25">
      <c r="A56" s="1" t="str">
        <f>'average and sum'!A64</f>
        <v>j7</v>
      </c>
      <c r="B56" s="1">
        <f>'average and sum'!B64</f>
        <v>0.22500000000000001</v>
      </c>
      <c r="C56" s="1">
        <f>'average and sum'!C64</f>
        <v>0.22500000000000001</v>
      </c>
      <c r="D56" s="1">
        <f>'average and sum'!D64</f>
        <v>0.1</v>
      </c>
      <c r="E56" s="1">
        <f>'average and sum'!E64</f>
        <v>0.1</v>
      </c>
      <c r="F56" s="1">
        <f>'average and sum'!F64</f>
        <v>0.1</v>
      </c>
      <c r="G56" s="1">
        <f>'average and sum'!G64</f>
        <v>0.22500000000000001</v>
      </c>
      <c r="H56" s="1">
        <f>'average and sum'!H64</f>
        <v>2.5000000000000001E-2</v>
      </c>
      <c r="Q56" s="1">
        <f t="shared" ref="Q56:W56" si="60">(B56-$M$62)/$M$63</f>
        <v>0.81120695650326724</v>
      </c>
      <c r="R56" s="1">
        <f t="shared" si="60"/>
        <v>0.81120695650326724</v>
      </c>
      <c r="S56" s="1">
        <f t="shared" si="60"/>
        <v>-0.42323841208866098</v>
      </c>
      <c r="T56" s="1">
        <f t="shared" si="60"/>
        <v>-0.42323841208866098</v>
      </c>
      <c r="U56" s="1">
        <f t="shared" si="60"/>
        <v>-0.42323841208866098</v>
      </c>
      <c r="V56" s="1">
        <f t="shared" si="60"/>
        <v>0.81120695650326724</v>
      </c>
      <c r="W56" s="1">
        <f t="shared" si="60"/>
        <v>-1.163905633243818</v>
      </c>
      <c r="AE56" s="1" t="s">
        <v>6</v>
      </c>
      <c r="AF56" s="1">
        <f t="shared" ref="AF56:AP56" si="61">IF(Q56&lt;1,0,(((Q56)-1)))</f>
        <v>0</v>
      </c>
      <c r="AG56" s="1">
        <f t="shared" si="61"/>
        <v>0</v>
      </c>
      <c r="AH56" s="1">
        <f t="shared" si="61"/>
        <v>0</v>
      </c>
      <c r="AI56" s="1">
        <f t="shared" si="61"/>
        <v>0</v>
      </c>
      <c r="AJ56" s="1">
        <f t="shared" si="61"/>
        <v>0</v>
      </c>
      <c r="AK56" s="1">
        <f t="shared" si="61"/>
        <v>0</v>
      </c>
      <c r="AL56" s="1">
        <f t="shared" si="61"/>
        <v>0</v>
      </c>
      <c r="AM56" s="1">
        <f t="shared" si="61"/>
        <v>0</v>
      </c>
      <c r="AN56" s="1">
        <f t="shared" si="61"/>
        <v>0</v>
      </c>
      <c r="AO56" s="1">
        <f t="shared" si="61"/>
        <v>0</v>
      </c>
      <c r="AP56" s="1">
        <f t="shared" si="61"/>
        <v>0</v>
      </c>
    </row>
    <row r="57" spans="1:42" ht="15.75" customHeight="1" x14ac:dyDescent="0.25">
      <c r="AF57" s="1">
        <f t="shared" ref="AF57:AP57" si="62">IF(Q57&lt;1,0,(((Q57)-1)))</f>
        <v>0</v>
      </c>
      <c r="AG57" s="1">
        <f t="shared" si="62"/>
        <v>0</v>
      </c>
      <c r="AH57" s="1">
        <f t="shared" si="62"/>
        <v>0</v>
      </c>
      <c r="AI57" s="1">
        <f t="shared" si="62"/>
        <v>0</v>
      </c>
      <c r="AJ57" s="1">
        <f t="shared" si="62"/>
        <v>0</v>
      </c>
      <c r="AK57" s="1">
        <f t="shared" si="62"/>
        <v>0</v>
      </c>
      <c r="AL57" s="1">
        <f t="shared" si="62"/>
        <v>0</v>
      </c>
      <c r="AM57" s="1">
        <f t="shared" si="62"/>
        <v>0</v>
      </c>
      <c r="AN57" s="1">
        <f t="shared" si="62"/>
        <v>0</v>
      </c>
      <c r="AO57" s="1">
        <f t="shared" si="62"/>
        <v>0</v>
      </c>
      <c r="AP57" s="1">
        <f t="shared" si="62"/>
        <v>0</v>
      </c>
    </row>
    <row r="58" spans="1:42" ht="15.75" customHeight="1" x14ac:dyDescent="0.25">
      <c r="AF58" s="1">
        <f t="shared" ref="AF58:AP58" si="63">IF(Q58&lt;1,0,(((Q58)-1)))</f>
        <v>0</v>
      </c>
      <c r="AG58" s="1">
        <f t="shared" si="63"/>
        <v>0</v>
      </c>
      <c r="AH58" s="1">
        <f t="shared" si="63"/>
        <v>0</v>
      </c>
      <c r="AI58" s="1">
        <f t="shared" si="63"/>
        <v>0</v>
      </c>
      <c r="AJ58" s="1">
        <f t="shared" si="63"/>
        <v>0</v>
      </c>
      <c r="AK58" s="1">
        <f t="shared" si="63"/>
        <v>0</v>
      </c>
      <c r="AL58" s="1">
        <f t="shared" si="63"/>
        <v>0</v>
      </c>
      <c r="AM58" s="1">
        <f t="shared" si="63"/>
        <v>0</v>
      </c>
      <c r="AN58" s="1">
        <f t="shared" si="63"/>
        <v>0</v>
      </c>
      <c r="AO58" s="1">
        <f t="shared" si="63"/>
        <v>0</v>
      </c>
      <c r="AP58" s="1">
        <f t="shared" si="63"/>
        <v>0</v>
      </c>
    </row>
    <row r="59" spans="1:42" ht="15.75" customHeight="1" x14ac:dyDescent="0.25">
      <c r="AF59" s="1">
        <f t="shared" ref="AF59:AP59" si="64">IF(Q59&lt;1,0,(((Q59)-1)))</f>
        <v>0</v>
      </c>
      <c r="AG59" s="1">
        <f t="shared" si="64"/>
        <v>0</v>
      </c>
      <c r="AH59" s="1">
        <f t="shared" si="64"/>
        <v>0</v>
      </c>
      <c r="AI59" s="1">
        <f t="shared" si="64"/>
        <v>0</v>
      </c>
      <c r="AJ59" s="1">
        <f t="shared" si="64"/>
        <v>0</v>
      </c>
      <c r="AK59" s="1">
        <f t="shared" si="64"/>
        <v>0</v>
      </c>
      <c r="AL59" s="1">
        <f t="shared" si="64"/>
        <v>0</v>
      </c>
      <c r="AM59" s="1">
        <f t="shared" si="64"/>
        <v>0</v>
      </c>
      <c r="AN59" s="1">
        <f t="shared" si="64"/>
        <v>0</v>
      </c>
      <c r="AO59" s="1">
        <f t="shared" si="64"/>
        <v>0</v>
      </c>
      <c r="AP59" s="1">
        <f t="shared" si="64"/>
        <v>0</v>
      </c>
    </row>
    <row r="60" spans="1:42" ht="15.75" customHeight="1" x14ac:dyDescent="0.25">
      <c r="AF60" s="1">
        <f t="shared" ref="AF60:AP60" si="65">IF(Q60&lt;1,0,(((Q60)-1)))</f>
        <v>0</v>
      </c>
      <c r="AG60" s="1">
        <f t="shared" si="65"/>
        <v>0</v>
      </c>
      <c r="AH60" s="1">
        <f t="shared" si="65"/>
        <v>0</v>
      </c>
      <c r="AI60" s="1">
        <f t="shared" si="65"/>
        <v>0</v>
      </c>
      <c r="AJ60" s="1">
        <f t="shared" si="65"/>
        <v>0</v>
      </c>
      <c r="AK60" s="1">
        <f t="shared" si="65"/>
        <v>0</v>
      </c>
      <c r="AL60" s="1">
        <f t="shared" si="65"/>
        <v>0</v>
      </c>
      <c r="AM60" s="1">
        <f t="shared" si="65"/>
        <v>0</v>
      </c>
      <c r="AN60" s="1">
        <f t="shared" si="65"/>
        <v>0</v>
      </c>
      <c r="AO60" s="1">
        <f t="shared" si="65"/>
        <v>0</v>
      </c>
      <c r="AP60" s="1">
        <f t="shared" si="65"/>
        <v>0</v>
      </c>
    </row>
    <row r="61" spans="1:42" ht="15.75" customHeight="1" x14ac:dyDescent="0.25">
      <c r="AB61" s="25">
        <f>SUM(Q50:AA61)</f>
        <v>3.5527136788005009E-15</v>
      </c>
      <c r="AC61" s="1" t="s">
        <v>1550</v>
      </c>
    </row>
    <row r="62" spans="1:42" ht="15.75" customHeight="1" x14ac:dyDescent="0.25">
      <c r="M62" s="1">
        <f>AVERAGE(B50:L61)</f>
        <v>0.14285714285714285</v>
      </c>
      <c r="N62" s="1" t="s">
        <v>1531</v>
      </c>
    </row>
    <row r="63" spans="1:42" ht="15.75" customHeight="1" x14ac:dyDescent="0.25">
      <c r="M63" s="1">
        <f>STDEV(B50:L61)</f>
        <v>0.1012600502058519</v>
      </c>
      <c r="N63" s="1" t="s">
        <v>1551</v>
      </c>
    </row>
    <row r="64" spans="1:42" ht="15.75" customHeight="1" x14ac:dyDescent="0.25"/>
    <row r="65" spans="1:42" ht="15.75" customHeight="1" x14ac:dyDescent="0.25">
      <c r="A65" s="1">
        <f>'average and sum'!A75</f>
        <v>11</v>
      </c>
      <c r="B65" s="1" t="str">
        <f>'average and sum'!B75</f>
        <v>j1</v>
      </c>
      <c r="C65" s="1" t="str">
        <f>'average and sum'!C75</f>
        <v>j2</v>
      </c>
      <c r="D65" s="1" t="str">
        <f>'average and sum'!D75</f>
        <v>j3</v>
      </c>
      <c r="E65" s="1" t="str">
        <f>'average and sum'!E75</f>
        <v>j4</v>
      </c>
      <c r="F65" s="1" t="str">
        <f>'average and sum'!F75</f>
        <v>j5</v>
      </c>
      <c r="G65" s="1" t="str">
        <f>'average and sum'!G75</f>
        <v>j6</v>
      </c>
      <c r="H65" s="1" t="str">
        <f>'average and sum'!H75</f>
        <v>j7</v>
      </c>
      <c r="I65" s="1" t="str">
        <f>'average and sum'!I75</f>
        <v>j8</v>
      </c>
      <c r="J65" s="1" t="str">
        <f>'average and sum'!J75</f>
        <v>j9</v>
      </c>
      <c r="K65" s="1" t="str">
        <f>'average and sum'!K75</f>
        <v>j10</v>
      </c>
      <c r="L65" s="1" t="str">
        <f>'average and sum'!L75</f>
        <v>j11</v>
      </c>
      <c r="P65" s="1">
        <v>11</v>
      </c>
      <c r="Q65" s="1" t="s">
        <v>0</v>
      </c>
      <c r="R65" s="1" t="s">
        <v>1</v>
      </c>
      <c r="S65" s="1" t="s">
        <v>2</v>
      </c>
      <c r="T65" s="1" t="s">
        <v>3</v>
      </c>
      <c r="U65" s="1" t="s">
        <v>4</v>
      </c>
      <c r="V65" s="1" t="s">
        <v>5</v>
      </c>
      <c r="W65" s="1" t="s">
        <v>6</v>
      </c>
      <c r="X65" s="1" t="s">
        <v>7</v>
      </c>
      <c r="Y65" s="1" t="s">
        <v>8</v>
      </c>
      <c r="Z65" s="1" t="s">
        <v>9</v>
      </c>
      <c r="AA65" s="1" t="s">
        <v>10</v>
      </c>
      <c r="AE65" s="1">
        <v>11</v>
      </c>
      <c r="AF65" s="1" t="s">
        <v>1504</v>
      </c>
      <c r="AG65" s="1" t="s">
        <v>1505</v>
      </c>
      <c r="AH65" s="1" t="s">
        <v>1506</v>
      </c>
      <c r="AI65" s="1" t="s">
        <v>1507</v>
      </c>
      <c r="AJ65" s="1" t="s">
        <v>1508</v>
      </c>
      <c r="AK65" s="1" t="s">
        <v>1509</v>
      </c>
      <c r="AL65" s="1" t="s">
        <v>1510</v>
      </c>
      <c r="AM65" s="1" t="s">
        <v>1511</v>
      </c>
      <c r="AN65" s="1" t="s">
        <v>1512</v>
      </c>
      <c r="AO65" s="1" t="s">
        <v>1513</v>
      </c>
      <c r="AP65" s="1" t="s">
        <v>1514</v>
      </c>
    </row>
    <row r="66" spans="1:42" ht="15.75" customHeight="1" x14ac:dyDescent="0.25">
      <c r="A66" s="1" t="str">
        <f>'average and sum'!A76</f>
        <v>j1</v>
      </c>
      <c r="B66" s="1">
        <f>'average and sum'!B76</f>
        <v>4.3099025141098007E-2</v>
      </c>
      <c r="C66" s="1">
        <f>'average and sum'!C76</f>
        <v>6.4648537711647011E-2</v>
      </c>
      <c r="D66" s="1">
        <f>'average and sum'!D76</f>
        <v>1.8471010774756286E-2</v>
      </c>
      <c r="E66" s="1">
        <f>'average and sum'!E76</f>
        <v>0.10056439199589536</v>
      </c>
      <c r="F66" s="1">
        <f>'average and sum'!F76</f>
        <v>0.17239610056439203</v>
      </c>
      <c r="G66" s="1">
        <f>'average and sum'!G76</f>
        <v>0.38789122626988204</v>
      </c>
      <c r="H66" s="1">
        <f>'average and sum'!H76</f>
        <v>1.8471010774756286E-2</v>
      </c>
      <c r="I66" s="1">
        <f>'average and sum'!I76</f>
        <v>0.10056439199589536</v>
      </c>
      <c r="J66" s="1">
        <f>'average and sum'!J76</f>
        <v>6.4648537711647011E-2</v>
      </c>
      <c r="K66" s="1">
        <f>'average and sum'!K76</f>
        <v>1.0774756285274502E-2</v>
      </c>
      <c r="L66" s="1">
        <f>'average and sum'!L76</f>
        <v>1.8471010774756286E-2</v>
      </c>
      <c r="Q66" s="1">
        <f t="shared" ref="Q66:AA66" si="66">(B66-$M$77)/$M$78</f>
        <v>-0.66969407433765427</v>
      </c>
      <c r="R66" s="1">
        <f t="shared" si="66"/>
        <v>-0.367841720831316</v>
      </c>
      <c r="S66" s="1">
        <f t="shared" si="66"/>
        <v>-1.0146681926306125</v>
      </c>
      <c r="T66" s="1">
        <f t="shared" si="66"/>
        <v>0.13524553501258119</v>
      </c>
      <c r="U66" s="1">
        <f t="shared" si="66"/>
        <v>1.1414200467003754</v>
      </c>
      <c r="V66" s="1">
        <f t="shared" si="66"/>
        <v>4.1599435817637582</v>
      </c>
      <c r="W66" s="1">
        <f t="shared" si="66"/>
        <v>-1.0146681926306125</v>
      </c>
      <c r="X66" s="1">
        <f t="shared" si="66"/>
        <v>0.13524553501258119</v>
      </c>
      <c r="Y66" s="1">
        <f t="shared" si="66"/>
        <v>-0.367841720831316</v>
      </c>
      <c r="Z66" s="1">
        <f t="shared" si="66"/>
        <v>-1.1224726045971618</v>
      </c>
      <c r="AA66" s="1">
        <f t="shared" si="66"/>
        <v>-1.0146681926306125</v>
      </c>
      <c r="AE66" s="1" t="s">
        <v>0</v>
      </c>
      <c r="AF66" s="1">
        <f t="shared" ref="AF66:AP66" si="67">IF(Q66&lt;1,0,(((Q66)-1)))</f>
        <v>0</v>
      </c>
      <c r="AG66" s="1">
        <f t="shared" si="67"/>
        <v>0</v>
      </c>
      <c r="AH66" s="1">
        <f t="shared" si="67"/>
        <v>0</v>
      </c>
      <c r="AI66" s="1">
        <f t="shared" si="67"/>
        <v>0</v>
      </c>
      <c r="AJ66" s="1">
        <f t="shared" si="67"/>
        <v>0.14142004670037545</v>
      </c>
      <c r="AK66" s="1">
        <f t="shared" si="67"/>
        <v>3.1599435817637582</v>
      </c>
      <c r="AL66" s="1">
        <f t="shared" si="67"/>
        <v>0</v>
      </c>
      <c r="AM66" s="1">
        <f t="shared" si="67"/>
        <v>0</v>
      </c>
      <c r="AN66" s="1">
        <f t="shared" si="67"/>
        <v>0</v>
      </c>
      <c r="AO66" s="1">
        <f t="shared" si="67"/>
        <v>0</v>
      </c>
      <c r="AP66" s="1">
        <f t="shared" si="67"/>
        <v>0</v>
      </c>
    </row>
    <row r="67" spans="1:42" ht="15.75" customHeight="1" x14ac:dyDescent="0.25">
      <c r="A67" s="1" t="str">
        <f>'average and sum'!A77</f>
        <v>j2</v>
      </c>
      <c r="B67" s="1">
        <f>'average and sum'!B77</f>
        <v>8.3540527100944798E-2</v>
      </c>
      <c r="C67" s="1">
        <f>'average and sum'!C77</f>
        <v>0.1253107906514172</v>
      </c>
      <c r="D67" s="1">
        <f>'average and sum'!D77</f>
        <v>8.3540527100944798E-2</v>
      </c>
      <c r="E67" s="1">
        <f>'average and sum'!E77</f>
        <v>0.1253107906514172</v>
      </c>
      <c r="F67" s="1">
        <f>'average and sum'!F77</f>
        <v>0.29239184485330683</v>
      </c>
      <c r="G67" s="1">
        <f>'average and sum'!G77</f>
        <v>8.3540527100944798E-2</v>
      </c>
      <c r="H67" s="1">
        <f>'average and sum'!H77</f>
        <v>5.3704624564893083E-2</v>
      </c>
      <c r="I67" s="1">
        <f>'average and sum'!I77</f>
        <v>5.3704624564893083E-2</v>
      </c>
      <c r="J67" s="1">
        <f>'average and sum'!J77</f>
        <v>3.1327697662854301E-2</v>
      </c>
      <c r="K67" s="1">
        <f>'average and sum'!K77</f>
        <v>1.3923421183490799E-2</v>
      </c>
      <c r="L67" s="1">
        <f>'average and sum'!L77</f>
        <v>5.3704624564893083E-2</v>
      </c>
      <c r="Q67" s="1">
        <f t="shared" ref="Q67:AA67" si="68">(B67-$M$77)/$M$78</f>
        <v>-0.10321432190954885</v>
      </c>
      <c r="R67" s="1">
        <f t="shared" si="68"/>
        <v>0.48187790781084228</v>
      </c>
      <c r="S67" s="1">
        <f t="shared" si="68"/>
        <v>-0.10321432190954885</v>
      </c>
      <c r="T67" s="1">
        <f t="shared" si="68"/>
        <v>0.48187790781084228</v>
      </c>
      <c r="U67" s="1">
        <f t="shared" si="68"/>
        <v>2.8222468266924068</v>
      </c>
      <c r="V67" s="1">
        <f t="shared" si="68"/>
        <v>-0.10321432190954885</v>
      </c>
      <c r="W67" s="1">
        <f t="shared" si="68"/>
        <v>-0.52113734313839954</v>
      </c>
      <c r="X67" s="1">
        <f t="shared" si="68"/>
        <v>-0.52113734313839954</v>
      </c>
      <c r="Y67" s="1">
        <f t="shared" si="68"/>
        <v>-0.83457960906003759</v>
      </c>
      <c r="Z67" s="1">
        <f t="shared" si="68"/>
        <v>-1.0783680381102005</v>
      </c>
      <c r="AA67" s="1">
        <f t="shared" si="68"/>
        <v>-0.52113734313839954</v>
      </c>
      <c r="AE67" s="1" t="s">
        <v>1</v>
      </c>
      <c r="AF67" s="1">
        <f t="shared" ref="AF67:AP67" si="69">IF(Q67&lt;1,0,(((Q67)-1)))</f>
        <v>0</v>
      </c>
      <c r="AG67" s="1">
        <f t="shared" si="69"/>
        <v>0</v>
      </c>
      <c r="AH67" s="1">
        <f t="shared" si="69"/>
        <v>0</v>
      </c>
      <c r="AI67" s="1">
        <f t="shared" si="69"/>
        <v>0</v>
      </c>
      <c r="AJ67" s="1">
        <f t="shared" si="69"/>
        <v>1.8222468266924068</v>
      </c>
      <c r="AK67" s="1">
        <f t="shared" si="69"/>
        <v>0</v>
      </c>
      <c r="AL67" s="1">
        <f t="shared" si="69"/>
        <v>0</v>
      </c>
      <c r="AM67" s="1">
        <f t="shared" si="69"/>
        <v>0</v>
      </c>
      <c r="AN67" s="1">
        <f t="shared" si="69"/>
        <v>0</v>
      </c>
      <c r="AO67" s="1">
        <f t="shared" si="69"/>
        <v>0</v>
      </c>
      <c r="AP67" s="1">
        <f t="shared" si="69"/>
        <v>0</v>
      </c>
    </row>
    <row r="68" spans="1:42" ht="15.75" customHeight="1" x14ac:dyDescent="0.25">
      <c r="A68" s="1" t="str">
        <f>'average and sum'!A78</f>
        <v>j3</v>
      </c>
      <c r="B68" s="1">
        <f>'average and sum'!B78</f>
        <v>7.6642335766423361E-2</v>
      </c>
      <c r="C68" s="1">
        <f>'average and sum'!C78</f>
        <v>4.9270072992700732E-2</v>
      </c>
      <c r="D68" s="1">
        <f>'average and sum'!D78</f>
        <v>3.2846715328467155E-2</v>
      </c>
      <c r="E68" s="1">
        <f>'average and sum'!E78</f>
        <v>0.13138686131386862</v>
      </c>
      <c r="F68" s="1">
        <f>'average and sum'!F78</f>
        <v>0.29562043795620441</v>
      </c>
      <c r="G68" s="1">
        <f>'average and sum'!G78</f>
        <v>0.13138686131386862</v>
      </c>
      <c r="H68" s="1">
        <f>'average and sum'!H78</f>
        <v>7.6642335766423361E-2</v>
      </c>
      <c r="I68" s="1">
        <f>'average and sum'!I78</f>
        <v>7.6642335766423361E-2</v>
      </c>
      <c r="J68" s="1">
        <f>'average and sum'!J78</f>
        <v>7.6642335766423361E-2</v>
      </c>
      <c r="K68" s="1">
        <f>'average and sum'!K78</f>
        <v>3.6496350364963502E-3</v>
      </c>
      <c r="L68" s="1">
        <f>'average and sum'!L78</f>
        <v>4.9270072992700732E-2</v>
      </c>
      <c r="Q68" s="1">
        <f t="shared" ref="Q68:AA68" si="70">(B68-$M$77)/$M$78</f>
        <v>-0.19983995473746</v>
      </c>
      <c r="R68" s="1">
        <f t="shared" si="70"/>
        <v>-0.58325382138491388</v>
      </c>
      <c r="S68" s="1">
        <f t="shared" si="70"/>
        <v>-0.81330214137338619</v>
      </c>
      <c r="T68" s="1">
        <f t="shared" si="70"/>
        <v>0.56698777855744775</v>
      </c>
      <c r="U68" s="1">
        <f t="shared" si="70"/>
        <v>2.8674709784421712</v>
      </c>
      <c r="V68" s="1">
        <f t="shared" si="70"/>
        <v>0.56698777855744775</v>
      </c>
      <c r="W68" s="1">
        <f t="shared" si="70"/>
        <v>-0.19983995473746</v>
      </c>
      <c r="X68" s="1">
        <f t="shared" si="70"/>
        <v>-0.19983995473746</v>
      </c>
      <c r="Y68" s="1">
        <f t="shared" si="70"/>
        <v>-0.19983995473746</v>
      </c>
      <c r="Z68" s="1">
        <f t="shared" si="70"/>
        <v>-1.2222769324640037</v>
      </c>
      <c r="AA68" s="1">
        <f t="shared" si="70"/>
        <v>-0.58325382138491388</v>
      </c>
      <c r="AE68" s="1" t="s">
        <v>2</v>
      </c>
      <c r="AF68" s="1">
        <f t="shared" ref="AF68:AP68" si="71">IF(Q68&lt;1,0,(((Q68)-1)))</f>
        <v>0</v>
      </c>
      <c r="AG68" s="1">
        <f t="shared" si="71"/>
        <v>0</v>
      </c>
      <c r="AH68" s="1">
        <f t="shared" si="71"/>
        <v>0</v>
      </c>
      <c r="AI68" s="1">
        <f t="shared" si="71"/>
        <v>0</v>
      </c>
      <c r="AJ68" s="1">
        <f t="shared" si="71"/>
        <v>1.8674709784421712</v>
      </c>
      <c r="AK68" s="1">
        <f t="shared" si="71"/>
        <v>0</v>
      </c>
      <c r="AL68" s="1">
        <f t="shared" si="71"/>
        <v>0</v>
      </c>
      <c r="AM68" s="1">
        <f t="shared" si="71"/>
        <v>0</v>
      </c>
      <c r="AN68" s="1">
        <f t="shared" si="71"/>
        <v>0</v>
      </c>
      <c r="AO68" s="1">
        <f t="shared" si="71"/>
        <v>0</v>
      </c>
      <c r="AP68" s="1">
        <f t="shared" si="71"/>
        <v>0</v>
      </c>
    </row>
    <row r="69" spans="1:42" ht="15.75" customHeight="1" x14ac:dyDescent="0.25">
      <c r="A69" s="1" t="str">
        <f>'average and sum'!A79</f>
        <v>j4</v>
      </c>
      <c r="B69" s="1">
        <f>'average and sum'!B79</f>
        <v>2.8161668839634939E-2</v>
      </c>
      <c r="C69" s="1">
        <f>'average and sum'!C79</f>
        <v>6.5710560625814859E-2</v>
      </c>
      <c r="D69" s="1">
        <f>'average and sum'!D79</f>
        <v>1.6427640156453715E-2</v>
      </c>
      <c r="E69" s="1">
        <f>'average and sum'!E79</f>
        <v>6.5710560625814859E-2</v>
      </c>
      <c r="F69" s="1">
        <f>'average and sum'!F79</f>
        <v>0.26284224250325944</v>
      </c>
      <c r="G69" s="1">
        <f>'average and sum'!G79</f>
        <v>0.26284224250325944</v>
      </c>
      <c r="H69" s="1">
        <f>'average and sum'!H79</f>
        <v>6.5710560625814859E-2</v>
      </c>
      <c r="I69" s="1">
        <f>'average and sum'!I79</f>
        <v>0.1533246414602347</v>
      </c>
      <c r="J69" s="1">
        <f>'average and sum'!J79</f>
        <v>4.3807040417209904E-2</v>
      </c>
      <c r="K69" s="1">
        <f>'average and sum'!K79</f>
        <v>7.3011734028683179E-3</v>
      </c>
      <c r="L69" s="1">
        <f>'average and sum'!L79</f>
        <v>2.8161668839634939E-2</v>
      </c>
      <c r="Q69" s="1">
        <f t="shared" ref="Q69:AA69" si="72">(B69-$M$77)/$M$78</f>
        <v>-0.87892739875732062</v>
      </c>
      <c r="R69" s="1">
        <f t="shared" si="72"/>
        <v>-0.35296555529997387</v>
      </c>
      <c r="S69" s="1">
        <f t="shared" si="72"/>
        <v>-1.0432904748377416</v>
      </c>
      <c r="T69" s="1">
        <f t="shared" si="72"/>
        <v>-0.35296555529997387</v>
      </c>
      <c r="U69" s="1">
        <f t="shared" si="72"/>
        <v>2.4083341228510973</v>
      </c>
      <c r="V69" s="1">
        <f t="shared" si="72"/>
        <v>2.4083341228510973</v>
      </c>
      <c r="W69" s="1">
        <f t="shared" si="72"/>
        <v>-0.35296555529997387</v>
      </c>
      <c r="X69" s="1">
        <f t="shared" si="72"/>
        <v>0.87427874610050238</v>
      </c>
      <c r="Y69" s="1">
        <f t="shared" si="72"/>
        <v>-0.65977663065009295</v>
      </c>
      <c r="Z69" s="1">
        <f t="shared" si="72"/>
        <v>-1.1711284229002912</v>
      </c>
      <c r="AA69" s="1">
        <f t="shared" si="72"/>
        <v>-0.87892739875732062</v>
      </c>
      <c r="AE69" s="1" t="s">
        <v>3</v>
      </c>
      <c r="AF69" s="1">
        <f t="shared" ref="AF69:AP69" si="73">IF(Q69&lt;1,0,(((Q69)-1)))</f>
        <v>0</v>
      </c>
      <c r="AG69" s="1">
        <f t="shared" si="73"/>
        <v>0</v>
      </c>
      <c r="AH69" s="1">
        <f t="shared" si="73"/>
        <v>0</v>
      </c>
      <c r="AI69" s="1">
        <f t="shared" si="73"/>
        <v>0</v>
      </c>
      <c r="AJ69" s="1">
        <f t="shared" si="73"/>
        <v>1.4083341228510973</v>
      </c>
      <c r="AK69" s="1">
        <f t="shared" si="73"/>
        <v>1.4083341228510973</v>
      </c>
      <c r="AL69" s="1">
        <f t="shared" si="73"/>
        <v>0</v>
      </c>
      <c r="AM69" s="1">
        <f t="shared" si="73"/>
        <v>0</v>
      </c>
      <c r="AN69" s="1">
        <f t="shared" si="73"/>
        <v>0</v>
      </c>
      <c r="AO69" s="1">
        <f t="shared" si="73"/>
        <v>0</v>
      </c>
      <c r="AP69" s="1">
        <f t="shared" si="73"/>
        <v>0</v>
      </c>
    </row>
    <row r="70" spans="1:42" ht="15.75" customHeight="1" x14ac:dyDescent="0.25">
      <c r="A70" s="1" t="str">
        <f>'average and sum'!A80</f>
        <v>j5</v>
      </c>
      <c r="B70" s="1">
        <f>'average and sum'!B80</f>
        <v>4.7691143073429219E-2</v>
      </c>
      <c r="C70" s="1">
        <f>'average and sum'!C80</f>
        <v>8.1756245268735803E-2</v>
      </c>
      <c r="D70" s="1">
        <f>'average and sum'!D80</f>
        <v>2.1196063588190765E-2</v>
      </c>
      <c r="E70" s="1">
        <f>'average and sum'!E80</f>
        <v>4.7691143073429219E-2</v>
      </c>
      <c r="F70" s="1">
        <f>'average and sum'!F80</f>
        <v>0.19076457229371688</v>
      </c>
      <c r="G70" s="1">
        <f>'average and sum'!G80</f>
        <v>0.19076457229371688</v>
      </c>
      <c r="H70" s="1">
        <f>'average and sum'!H80</f>
        <v>0.12717638152914457</v>
      </c>
      <c r="I70" s="1">
        <f>'average and sum'!I80</f>
        <v>8.1756245268735803E-2</v>
      </c>
      <c r="J70" s="1">
        <f>'average and sum'!J80</f>
        <v>8.1756245268735803E-2</v>
      </c>
      <c r="K70" s="1">
        <f>'average and sum'!K80</f>
        <v>4.7691143073429219E-2</v>
      </c>
      <c r="L70" s="1">
        <f>'average and sum'!L80</f>
        <v>8.1756245268735803E-2</v>
      </c>
      <c r="Q70" s="1">
        <f t="shared" ref="Q70:AA70" si="74">(B70-$M$77)/$M$78</f>
        <v>-0.60537050317033103</v>
      </c>
      <c r="R70" s="1">
        <f t="shared" si="74"/>
        <v>-0.12820744732747402</v>
      </c>
      <c r="S70" s="1">
        <f t="shared" si="74"/>
        <v>-0.9764973243814421</v>
      </c>
      <c r="T70" s="1">
        <f t="shared" si="74"/>
        <v>-0.60537050317033103</v>
      </c>
      <c r="U70" s="1">
        <f t="shared" si="74"/>
        <v>1.3987143313696684</v>
      </c>
      <c r="V70" s="1">
        <f t="shared" si="74"/>
        <v>1.3987143313696684</v>
      </c>
      <c r="W70" s="1">
        <f t="shared" si="74"/>
        <v>0.50800996046300173</v>
      </c>
      <c r="X70" s="1">
        <f t="shared" si="74"/>
        <v>-0.12820744732747402</v>
      </c>
      <c r="Y70" s="1">
        <f t="shared" si="74"/>
        <v>-0.12820744732747402</v>
      </c>
      <c r="Z70" s="1">
        <f t="shared" si="74"/>
        <v>-0.60537050317033103</v>
      </c>
      <c r="AA70" s="1">
        <f t="shared" si="74"/>
        <v>-0.12820744732747402</v>
      </c>
      <c r="AE70" s="1" t="s">
        <v>4</v>
      </c>
      <c r="AF70" s="1">
        <f t="shared" ref="AF70:AP70" si="75">IF(Q70&lt;1,0,(((Q70)-1)))</f>
        <v>0</v>
      </c>
      <c r="AG70" s="1">
        <f t="shared" si="75"/>
        <v>0</v>
      </c>
      <c r="AH70" s="1">
        <f t="shared" si="75"/>
        <v>0</v>
      </c>
      <c r="AI70" s="1">
        <f t="shared" si="75"/>
        <v>0</v>
      </c>
      <c r="AJ70" s="1">
        <f t="shared" si="75"/>
        <v>0.39871433136966838</v>
      </c>
      <c r="AK70" s="1">
        <f t="shared" si="75"/>
        <v>0.39871433136966838</v>
      </c>
      <c r="AL70" s="1">
        <f t="shared" si="75"/>
        <v>0</v>
      </c>
      <c r="AM70" s="1">
        <f t="shared" si="75"/>
        <v>0</v>
      </c>
      <c r="AN70" s="1">
        <f t="shared" si="75"/>
        <v>0</v>
      </c>
      <c r="AO70" s="1">
        <f t="shared" si="75"/>
        <v>0</v>
      </c>
      <c r="AP70" s="1">
        <f t="shared" si="75"/>
        <v>0</v>
      </c>
    </row>
    <row r="71" spans="1:42" ht="15.75" customHeight="1" x14ac:dyDescent="0.25">
      <c r="A71" s="1" t="str">
        <f>'average and sum'!A81</f>
        <v>j6</v>
      </c>
      <c r="B71" s="1">
        <f>'average and sum'!B81</f>
        <v>1.2500000000000001E-2</v>
      </c>
      <c r="C71" s="1">
        <f>'average and sum'!C81</f>
        <v>0.16875000000000004</v>
      </c>
      <c r="D71" s="1">
        <f>'average and sum'!D81</f>
        <v>2.8125000000000004E-2</v>
      </c>
      <c r="E71" s="1">
        <f>'average and sum'!E81</f>
        <v>2.8125000000000004E-2</v>
      </c>
      <c r="F71" s="1">
        <f>'average and sum'!F81</f>
        <v>0.11250000000000002</v>
      </c>
      <c r="G71" s="1">
        <f>'average and sum'!G81</f>
        <v>0.11250000000000002</v>
      </c>
      <c r="H71" s="1">
        <f>'average and sum'!H81</f>
        <v>0.26250000000000007</v>
      </c>
      <c r="I71" s="1">
        <f>'average and sum'!I81</f>
        <v>0.11250000000000002</v>
      </c>
      <c r="J71" s="1">
        <f>'average and sum'!J81</f>
        <v>7.5000000000000011E-2</v>
      </c>
      <c r="K71" s="1">
        <f>'average and sum'!K81</f>
        <v>1.2500000000000001E-2</v>
      </c>
      <c r="L71" s="1">
        <f>'average and sum'!L81</f>
        <v>7.5000000000000011E-2</v>
      </c>
      <c r="Q71" s="1">
        <f t="shared" ref="Q71:AA71" si="76">(B71-$M$77)/$M$78</f>
        <v>-1.0983064489146603</v>
      </c>
      <c r="R71" s="1">
        <f t="shared" si="76"/>
        <v>1.0903477065312228</v>
      </c>
      <c r="S71" s="1">
        <f t="shared" si="76"/>
        <v>-0.87944103337007185</v>
      </c>
      <c r="T71" s="1">
        <f t="shared" si="76"/>
        <v>-0.87944103337007185</v>
      </c>
      <c r="U71" s="1">
        <f t="shared" si="76"/>
        <v>0.30243221057070474</v>
      </c>
      <c r="V71" s="1">
        <f t="shared" si="76"/>
        <v>0.30243221057070474</v>
      </c>
      <c r="W71" s="1">
        <f t="shared" si="76"/>
        <v>2.4035401997987527</v>
      </c>
      <c r="X71" s="1">
        <f t="shared" si="76"/>
        <v>0.30243221057070474</v>
      </c>
      <c r="Y71" s="1">
        <f t="shared" si="76"/>
        <v>-0.22284478673630714</v>
      </c>
      <c r="Z71" s="1">
        <f t="shared" si="76"/>
        <v>-1.0983064489146603</v>
      </c>
      <c r="AA71" s="1">
        <f t="shared" si="76"/>
        <v>-0.22284478673630714</v>
      </c>
      <c r="AB71" s="24"/>
      <c r="AE71" s="1" t="s">
        <v>5</v>
      </c>
      <c r="AF71" s="1">
        <f t="shared" ref="AF71:AP71" si="77">IF(Q71&lt;1,0,(((Q71)-1)))</f>
        <v>0</v>
      </c>
      <c r="AG71" s="1">
        <f t="shared" si="77"/>
        <v>9.0347706531222816E-2</v>
      </c>
      <c r="AH71" s="1">
        <f t="shared" si="77"/>
        <v>0</v>
      </c>
      <c r="AI71" s="1">
        <f t="shared" si="77"/>
        <v>0</v>
      </c>
      <c r="AJ71" s="1">
        <f t="shared" si="77"/>
        <v>0</v>
      </c>
      <c r="AK71" s="1">
        <f t="shared" si="77"/>
        <v>0</v>
      </c>
      <c r="AL71" s="1">
        <f t="shared" si="77"/>
        <v>1.4035401997987527</v>
      </c>
      <c r="AM71" s="1">
        <f t="shared" si="77"/>
        <v>0</v>
      </c>
      <c r="AN71" s="1">
        <f t="shared" si="77"/>
        <v>0</v>
      </c>
      <c r="AO71" s="1">
        <f t="shared" si="77"/>
        <v>0</v>
      </c>
      <c r="AP71" s="1">
        <f t="shared" si="77"/>
        <v>0</v>
      </c>
    </row>
    <row r="72" spans="1:42" ht="15.75" customHeight="1" x14ac:dyDescent="0.25">
      <c r="A72" s="1" t="str">
        <f>'average and sum'!A82</f>
        <v>j7</v>
      </c>
      <c r="B72" s="1">
        <f>'average and sum'!B82</f>
        <v>0.16039279869067102</v>
      </c>
      <c r="C72" s="1">
        <f>'average and sum'!C82</f>
        <v>0.16039279869067102</v>
      </c>
      <c r="D72" s="1">
        <f>'average and sum'!D82</f>
        <v>2.9459901800327329E-2</v>
      </c>
      <c r="E72" s="1">
        <f>'average and sum'!E82</f>
        <v>6.8739770867430439E-2</v>
      </c>
      <c r="F72" s="1">
        <f>'average and sum'!F82</f>
        <v>0.10310965630114566</v>
      </c>
      <c r="G72" s="1">
        <f>'average and sum'!G82</f>
        <v>2.9459901800327329E-2</v>
      </c>
      <c r="H72" s="1">
        <f>'average and sum'!H82</f>
        <v>6.8739770867430439E-2</v>
      </c>
      <c r="I72" s="1">
        <f>'average and sum'!I82</f>
        <v>2.9459901800327329E-2</v>
      </c>
      <c r="J72" s="1">
        <f>'average and sum'!J82</f>
        <v>0.16039279869067102</v>
      </c>
      <c r="K72" s="1">
        <f>'average and sum'!K82</f>
        <v>2.9459901800327329E-2</v>
      </c>
      <c r="L72" s="1">
        <f>'average and sum'!L82</f>
        <v>0.16039279869067102</v>
      </c>
      <c r="Q72" s="1">
        <f t="shared" ref="Q72:AA72" si="78">(B72-$M$77)/$M$78</f>
        <v>0.97328515694043416</v>
      </c>
      <c r="R72" s="1">
        <f t="shared" si="78"/>
        <v>0.97328515694043416</v>
      </c>
      <c r="S72" s="1">
        <f t="shared" si="78"/>
        <v>-0.86074254778672099</v>
      </c>
      <c r="T72" s="1">
        <f t="shared" si="78"/>
        <v>-0.31053423636857447</v>
      </c>
      <c r="U72" s="1">
        <f t="shared" si="78"/>
        <v>0.17089803612230378</v>
      </c>
      <c r="V72" s="1">
        <f t="shared" si="78"/>
        <v>-0.86074254778672099</v>
      </c>
      <c r="W72" s="1">
        <f t="shared" si="78"/>
        <v>-0.31053423636857447</v>
      </c>
      <c r="X72" s="1">
        <f t="shared" si="78"/>
        <v>-0.86074254778672099</v>
      </c>
      <c r="Y72" s="1">
        <f t="shared" si="78"/>
        <v>0.97328515694043416</v>
      </c>
      <c r="Z72" s="1">
        <f t="shared" si="78"/>
        <v>-0.86074254778672099</v>
      </c>
      <c r="AA72" s="1">
        <f t="shared" si="78"/>
        <v>0.97328515694043416</v>
      </c>
      <c r="AE72" s="1" t="s">
        <v>6</v>
      </c>
      <c r="AF72" s="1">
        <f t="shared" ref="AF72:AP72" si="79">IF(Q72&lt;1,0,(((Q72)-1)))</f>
        <v>0</v>
      </c>
      <c r="AG72" s="1">
        <f t="shared" si="79"/>
        <v>0</v>
      </c>
      <c r="AH72" s="1">
        <f t="shared" si="79"/>
        <v>0</v>
      </c>
      <c r="AI72" s="1">
        <f t="shared" si="79"/>
        <v>0</v>
      </c>
      <c r="AJ72" s="1">
        <f t="shared" si="79"/>
        <v>0</v>
      </c>
      <c r="AK72" s="1">
        <f t="shared" si="79"/>
        <v>0</v>
      </c>
      <c r="AL72" s="1">
        <f t="shared" si="79"/>
        <v>0</v>
      </c>
      <c r="AM72" s="1">
        <f t="shared" si="79"/>
        <v>0</v>
      </c>
      <c r="AN72" s="1">
        <f t="shared" si="79"/>
        <v>0</v>
      </c>
      <c r="AO72" s="1">
        <f t="shared" si="79"/>
        <v>0</v>
      </c>
      <c r="AP72" s="1">
        <f t="shared" si="79"/>
        <v>0</v>
      </c>
    </row>
    <row r="73" spans="1:42" ht="15.75" customHeight="1" x14ac:dyDescent="0.25">
      <c r="A73" s="1" t="str">
        <f>'average and sum'!A83</f>
        <v>j8</v>
      </c>
      <c r="B73" s="1">
        <f>'average and sum'!B83</f>
        <v>3.6847492323439097E-2</v>
      </c>
      <c r="C73" s="1">
        <f>'average and sum'!C83</f>
        <v>0.20061412487205732</v>
      </c>
      <c r="D73" s="1">
        <f>'average and sum'!D83</f>
        <v>3.6847492323439097E-2</v>
      </c>
      <c r="E73" s="1">
        <f>'average and sum'!E83</f>
        <v>3.6847492323439097E-2</v>
      </c>
      <c r="F73" s="1">
        <f>'average and sum'!F83</f>
        <v>0.20061412487205732</v>
      </c>
      <c r="G73" s="1">
        <f>'average and sum'!G83</f>
        <v>8.5977482088024568E-2</v>
      </c>
      <c r="H73" s="1">
        <f>'average and sum'!H83</f>
        <v>0.20061412487205732</v>
      </c>
      <c r="I73" s="1">
        <f>'average and sum'!I83</f>
        <v>8.5977482088024568E-2</v>
      </c>
      <c r="J73" s="1">
        <f>'average and sum'!J83</f>
        <v>3.6847492323439097E-2</v>
      </c>
      <c r="K73" s="1">
        <f>'average and sum'!K83</f>
        <v>2.1494370522006142E-2</v>
      </c>
      <c r="L73" s="1">
        <f>'average and sum'!L83</f>
        <v>5.7318321392016369E-2</v>
      </c>
      <c r="Q73" s="1">
        <f t="shared" ref="Q73:AA73" si="80">(B73-$M$77)/$M$78</f>
        <v>-0.75726171132501741</v>
      </c>
      <c r="R73" s="1">
        <f t="shared" si="80"/>
        <v>1.5366808221208206</v>
      </c>
      <c r="S73" s="1">
        <f t="shared" si="80"/>
        <v>-0.75726171132501741</v>
      </c>
      <c r="T73" s="1">
        <f t="shared" si="80"/>
        <v>-0.75726171132501741</v>
      </c>
      <c r="U73" s="1">
        <f t="shared" si="80"/>
        <v>1.5366808221208206</v>
      </c>
      <c r="V73" s="1">
        <f t="shared" si="80"/>
        <v>-6.9078951291265928E-2</v>
      </c>
      <c r="W73" s="1">
        <f t="shared" si="80"/>
        <v>1.5366808221208206</v>
      </c>
      <c r="X73" s="1">
        <f t="shared" si="80"/>
        <v>-6.9078951291265928E-2</v>
      </c>
      <c r="Y73" s="1">
        <f t="shared" si="80"/>
        <v>-0.75726171132501741</v>
      </c>
      <c r="Z73" s="1">
        <f t="shared" si="80"/>
        <v>-0.97231882383556456</v>
      </c>
      <c r="AA73" s="1">
        <f t="shared" si="80"/>
        <v>-0.4705188946442877</v>
      </c>
      <c r="AE73" s="1" t="s">
        <v>7</v>
      </c>
      <c r="AF73" s="1">
        <f t="shared" ref="AF73:AP73" si="81">IF(Q73&lt;1,0,(((Q73)-1)))</f>
        <v>0</v>
      </c>
      <c r="AG73" s="1">
        <f t="shared" si="81"/>
        <v>0.53668082212082058</v>
      </c>
      <c r="AH73" s="1">
        <f t="shared" si="81"/>
        <v>0</v>
      </c>
      <c r="AI73" s="1">
        <f t="shared" si="81"/>
        <v>0</v>
      </c>
      <c r="AJ73" s="1">
        <f t="shared" si="81"/>
        <v>0.53668082212082058</v>
      </c>
      <c r="AK73" s="1">
        <f t="shared" si="81"/>
        <v>0</v>
      </c>
      <c r="AL73" s="1">
        <f t="shared" si="81"/>
        <v>0.53668082212082058</v>
      </c>
      <c r="AM73" s="1">
        <f t="shared" si="81"/>
        <v>0</v>
      </c>
      <c r="AN73" s="1">
        <f t="shared" si="81"/>
        <v>0</v>
      </c>
      <c r="AO73" s="1">
        <f t="shared" si="81"/>
        <v>0</v>
      </c>
      <c r="AP73" s="1">
        <f t="shared" si="81"/>
        <v>0</v>
      </c>
    </row>
    <row r="74" spans="1:42" ht="15.75" customHeight="1" x14ac:dyDescent="0.25">
      <c r="A74" s="1" t="str">
        <f>'average and sum'!A84</f>
        <v>j9</v>
      </c>
      <c r="B74" s="1">
        <f>'average and sum'!B84</f>
        <v>4.4129235618597315E-2</v>
      </c>
      <c r="C74" s="1">
        <f>'average and sum'!C84</f>
        <v>0.26477541371158392</v>
      </c>
      <c r="D74" s="1">
        <f>'average and sum'!D84</f>
        <v>2.8368794326241131E-2</v>
      </c>
      <c r="E74" s="1">
        <f>'average and sum'!E84</f>
        <v>9.9290780141843962E-2</v>
      </c>
      <c r="F74" s="1">
        <f>'average and sum'!F84</f>
        <v>0.15445232466509062</v>
      </c>
      <c r="G74" s="1">
        <f>'average and sum'!G84</f>
        <v>9.9290780141843962E-2</v>
      </c>
      <c r="H74" s="1">
        <f>'average and sum'!H84</f>
        <v>2.8368794326241131E-2</v>
      </c>
      <c r="I74" s="1">
        <f>'average and sum'!I84</f>
        <v>0.15445232466509062</v>
      </c>
      <c r="J74" s="1">
        <f>'average and sum'!J84</f>
        <v>6.6193853427895979E-2</v>
      </c>
      <c r="K74" s="1">
        <f>'average and sum'!K84</f>
        <v>1.6548463356973995E-2</v>
      </c>
      <c r="L74" s="1">
        <f>'average and sum'!L84</f>
        <v>4.4129235618597315E-2</v>
      </c>
      <c r="Q74" s="1">
        <f t="shared" ref="Q74:AA74" si="82">(B74-$M$77)/$M$78</f>
        <v>-0.65526351790525272</v>
      </c>
      <c r="R74" s="1">
        <f t="shared" si="82"/>
        <v>2.4354127993201384</v>
      </c>
      <c r="S74" s="1">
        <f t="shared" si="82"/>
        <v>-0.87602611199278058</v>
      </c>
      <c r="T74" s="1">
        <f t="shared" si="82"/>
        <v>0.11740556140109501</v>
      </c>
      <c r="U74" s="1">
        <f t="shared" si="82"/>
        <v>0.89007464070744291</v>
      </c>
      <c r="V74" s="1">
        <f t="shared" si="82"/>
        <v>0.11740556140109501</v>
      </c>
      <c r="W74" s="1">
        <f t="shared" si="82"/>
        <v>-0.87602611199278058</v>
      </c>
      <c r="X74" s="1">
        <f t="shared" si="82"/>
        <v>0.89007464070744291</v>
      </c>
      <c r="Y74" s="1">
        <f t="shared" si="82"/>
        <v>-0.34619588618271357</v>
      </c>
      <c r="Z74" s="1">
        <f t="shared" si="82"/>
        <v>-1.0415980575584265</v>
      </c>
      <c r="AA74" s="1">
        <f t="shared" si="82"/>
        <v>-0.65526351790525272</v>
      </c>
      <c r="AE74" s="1" t="s">
        <v>8</v>
      </c>
      <c r="AF74" s="1">
        <f t="shared" ref="AF74:AP74" si="83">IF(Q74&lt;1,0,(((Q74)-1)))</f>
        <v>0</v>
      </c>
      <c r="AG74" s="1">
        <f t="shared" si="83"/>
        <v>1.4354127993201384</v>
      </c>
      <c r="AH74" s="1">
        <f t="shared" si="83"/>
        <v>0</v>
      </c>
      <c r="AI74" s="1">
        <f t="shared" si="83"/>
        <v>0</v>
      </c>
      <c r="AJ74" s="1">
        <f t="shared" si="83"/>
        <v>0</v>
      </c>
      <c r="AK74" s="1">
        <f t="shared" si="83"/>
        <v>0</v>
      </c>
      <c r="AL74" s="1">
        <f t="shared" si="83"/>
        <v>0</v>
      </c>
      <c r="AM74" s="1">
        <f t="shared" si="83"/>
        <v>0</v>
      </c>
      <c r="AN74" s="1">
        <f t="shared" si="83"/>
        <v>0</v>
      </c>
      <c r="AO74" s="1">
        <f t="shared" si="83"/>
        <v>0</v>
      </c>
      <c r="AP74" s="1">
        <f t="shared" si="83"/>
        <v>0</v>
      </c>
    </row>
    <row r="75" spans="1:42" ht="15.75" customHeight="1" x14ac:dyDescent="0.25">
      <c r="A75" s="1" t="str">
        <f>'average and sum'!A85</f>
        <v>j10</v>
      </c>
      <c r="B75" s="1">
        <f>'average and sum'!B85</f>
        <v>6.741573033707865E-2</v>
      </c>
      <c r="C75" s="1">
        <f>'average and sum'!C85</f>
        <v>0.15168539325842695</v>
      </c>
      <c r="D75" s="1">
        <f>'average and sum'!D85</f>
        <v>0.15168539325842695</v>
      </c>
      <c r="E75" s="1">
        <f>'average and sum'!E85</f>
        <v>0.15168539325842695</v>
      </c>
      <c r="F75" s="1">
        <f>'average and sum'!F85</f>
        <v>6.741573033707865E-2</v>
      </c>
      <c r="G75" s="1">
        <f>'average and sum'!G85</f>
        <v>0.15168539325842695</v>
      </c>
      <c r="H75" s="1">
        <f>'average and sum'!H85</f>
        <v>3.9325842696629212E-2</v>
      </c>
      <c r="I75" s="1">
        <f>'average and sum'!I85</f>
        <v>6.741573033707865E-2</v>
      </c>
      <c r="J75" s="1">
        <f>'average and sum'!J85</f>
        <v>6.741573033707865E-2</v>
      </c>
      <c r="K75" s="1">
        <f>'average and sum'!K85</f>
        <v>1.6853932584269662E-2</v>
      </c>
      <c r="L75" s="1">
        <f>'average and sum'!L85</f>
        <v>6.741573033707865E-2</v>
      </c>
      <c r="Q75" s="1">
        <f t="shared" ref="Q75:AA75" si="84">(B75-$M$77)/$M$78</f>
        <v>-0.32908058394446699</v>
      </c>
      <c r="R75" s="1">
        <f t="shared" si="84"/>
        <v>0.85131716281286263</v>
      </c>
      <c r="S75" s="1">
        <f t="shared" si="84"/>
        <v>0.85131716281286263</v>
      </c>
      <c r="T75" s="1">
        <f t="shared" si="84"/>
        <v>0.85131716281286263</v>
      </c>
      <c r="U75" s="1">
        <f t="shared" si="84"/>
        <v>-0.32908058394446699</v>
      </c>
      <c r="V75" s="1">
        <f t="shared" si="84"/>
        <v>0.85131716281286263</v>
      </c>
      <c r="W75" s="1">
        <f t="shared" si="84"/>
        <v>-0.72254649953024364</v>
      </c>
      <c r="X75" s="1">
        <f t="shared" si="84"/>
        <v>-0.32908058394446699</v>
      </c>
      <c r="Y75" s="1">
        <f t="shared" si="84"/>
        <v>-0.32908058394446699</v>
      </c>
      <c r="Z75" s="1">
        <f t="shared" si="84"/>
        <v>-1.0373192319988649</v>
      </c>
      <c r="AA75" s="1">
        <f t="shared" si="84"/>
        <v>-0.32908058394446699</v>
      </c>
      <c r="AE75" s="1" t="s">
        <v>9</v>
      </c>
      <c r="AF75" s="1">
        <f t="shared" ref="AF75:AP75" si="85">IF(Q75&lt;1,0,(((Q75)-1)))</f>
        <v>0</v>
      </c>
      <c r="AG75" s="1">
        <f t="shared" si="85"/>
        <v>0</v>
      </c>
      <c r="AH75" s="1">
        <f t="shared" si="85"/>
        <v>0</v>
      </c>
      <c r="AI75" s="1">
        <f t="shared" si="85"/>
        <v>0</v>
      </c>
      <c r="AJ75" s="1">
        <f t="shared" si="85"/>
        <v>0</v>
      </c>
      <c r="AK75" s="1">
        <f t="shared" si="85"/>
        <v>0</v>
      </c>
      <c r="AL75" s="1">
        <f t="shared" si="85"/>
        <v>0</v>
      </c>
      <c r="AM75" s="1">
        <f t="shared" si="85"/>
        <v>0</v>
      </c>
      <c r="AN75" s="1">
        <f t="shared" si="85"/>
        <v>0</v>
      </c>
      <c r="AO75" s="1">
        <f t="shared" si="85"/>
        <v>0</v>
      </c>
      <c r="AP75" s="1">
        <f t="shared" si="85"/>
        <v>0</v>
      </c>
    </row>
    <row r="76" spans="1:42" ht="15.75" customHeight="1" x14ac:dyDescent="0.25">
      <c r="A76" s="1" t="str">
        <f>'average and sum'!A86</f>
        <v>j11</v>
      </c>
      <c r="B76" s="1">
        <f>'average and sum'!B86</f>
        <v>0.14422369389256806</v>
      </c>
      <c r="C76" s="1">
        <f>'average and sum'!C86</f>
        <v>0.14422369389256806</v>
      </c>
      <c r="D76" s="1">
        <f>'average and sum'!D86</f>
        <v>4.1206769683590869E-2</v>
      </c>
      <c r="E76" s="1">
        <f>'average and sum'!E86</f>
        <v>0.14422369389256806</v>
      </c>
      <c r="F76" s="1">
        <f>'average and sum'!F86</f>
        <v>0.14422369389256806</v>
      </c>
      <c r="G76" s="1">
        <f>'average and sum'!G86</f>
        <v>9.2715231788079458E-2</v>
      </c>
      <c r="H76" s="1">
        <f>'average and sum'!H86</f>
        <v>2.6490066225165559E-2</v>
      </c>
      <c r="I76" s="1">
        <f>'average and sum'!I86</f>
        <v>9.2715231788079458E-2</v>
      </c>
      <c r="J76" s="1">
        <f>'average and sum'!J86</f>
        <v>9.2715231788079458E-2</v>
      </c>
      <c r="K76" s="1">
        <f>'average and sum'!K86</f>
        <v>1.5452538631346576E-2</v>
      </c>
      <c r="L76" s="1">
        <f>'average and sum'!L86</f>
        <v>6.1810154525386303E-2</v>
      </c>
      <c r="Q76" s="1">
        <f t="shared" ref="Q76:AA76" si="86">(B76-$M$77)/$M$78</f>
        <v>0.74679825514070286</v>
      </c>
      <c r="R76" s="1">
        <f t="shared" si="86"/>
        <v>0.74679825514070286</v>
      </c>
      <c r="S76" s="1">
        <f t="shared" si="86"/>
        <v>-0.6961996280671785</v>
      </c>
      <c r="T76" s="1">
        <f t="shared" si="86"/>
        <v>0.74679825514070286</v>
      </c>
      <c r="U76" s="1">
        <f t="shared" si="86"/>
        <v>0.74679825514070286</v>
      </c>
      <c r="V76" s="1">
        <f t="shared" si="86"/>
        <v>2.5299313536762125E-2</v>
      </c>
      <c r="W76" s="1">
        <f t="shared" si="86"/>
        <v>-0.90234218281116141</v>
      </c>
      <c r="X76" s="1">
        <f t="shared" si="86"/>
        <v>2.5299313536762125E-2</v>
      </c>
      <c r="Y76" s="1">
        <f t="shared" si="86"/>
        <v>2.5299313536762125E-2</v>
      </c>
      <c r="Z76" s="1">
        <f t="shared" si="86"/>
        <v>-1.0569490988691488</v>
      </c>
      <c r="AA76" s="1">
        <f t="shared" si="86"/>
        <v>-0.40760005142560224</v>
      </c>
      <c r="AB76" s="25">
        <f>SUM(Q66:AA76)</f>
        <v>9.120482147295661E-14</v>
      </c>
      <c r="AC76" s="1" t="s">
        <v>1550</v>
      </c>
      <c r="AE76" s="1" t="s">
        <v>10</v>
      </c>
      <c r="AF76" s="1">
        <f t="shared" ref="AF76:AP76" si="87">IF(Q76&lt;1,0,(((Q76)-1)))</f>
        <v>0</v>
      </c>
      <c r="AG76" s="1">
        <f t="shared" si="87"/>
        <v>0</v>
      </c>
      <c r="AH76" s="1">
        <f t="shared" si="87"/>
        <v>0</v>
      </c>
      <c r="AI76" s="1">
        <f t="shared" si="87"/>
        <v>0</v>
      </c>
      <c r="AJ76" s="1">
        <f t="shared" si="87"/>
        <v>0</v>
      </c>
      <c r="AK76" s="1">
        <f t="shared" si="87"/>
        <v>0</v>
      </c>
      <c r="AL76" s="1">
        <f t="shared" si="87"/>
        <v>0</v>
      </c>
      <c r="AM76" s="1">
        <f t="shared" si="87"/>
        <v>0</v>
      </c>
      <c r="AN76" s="1">
        <f t="shared" si="87"/>
        <v>0</v>
      </c>
      <c r="AO76" s="1">
        <f t="shared" si="87"/>
        <v>0</v>
      </c>
      <c r="AP76" s="1">
        <f t="shared" si="87"/>
        <v>0</v>
      </c>
    </row>
    <row r="77" spans="1:42" ht="15.75" customHeight="1" x14ac:dyDescent="0.25">
      <c r="M77" s="1">
        <f>AVERAGE(B66:L76)</f>
        <v>9.0909090909090856E-2</v>
      </c>
      <c r="N77" s="1" t="s">
        <v>1531</v>
      </c>
    </row>
    <row r="78" spans="1:42" ht="15.75" customHeight="1" x14ac:dyDescent="0.25">
      <c r="M78" s="1">
        <f>STDEV(B66:L76)</f>
        <v>7.139090459368079E-2</v>
      </c>
      <c r="N78" s="1" t="s">
        <v>1551</v>
      </c>
    </row>
    <row r="79" spans="1:42" ht="15.75" customHeight="1" x14ac:dyDescent="0.25"/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Q66:AA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AA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A27 X17:A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:AP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A11 X1:AA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W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P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P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P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tabSelected="1"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1570</v>
      </c>
      <c r="B1" s="1" t="s">
        <v>1571</v>
      </c>
      <c r="C1" s="1" t="s">
        <v>1572</v>
      </c>
      <c r="D1" s="7" t="s">
        <v>1583</v>
      </c>
      <c r="E1" s="7" t="s">
        <v>1570</v>
      </c>
      <c r="F1" s="1" t="s">
        <v>1573</v>
      </c>
      <c r="G1" s="1" t="s">
        <v>1574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'average and sum'!B69</f>
        <v>0.17716614553314208</v>
      </c>
      <c r="D2" s="1" t="s">
        <v>1575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'average and sum'!C69</f>
        <v>0.26751014599383494</v>
      </c>
      <c r="D3" s="1" t="s">
        <v>1576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'average and sum'!D69</f>
        <v>0.13455011131269359</v>
      </c>
      <c r="D4" s="1" t="s">
        <v>1575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'average and sum'!E69</f>
        <v>0.10301405398072951</v>
      </c>
      <c r="D5" s="1" t="s">
        <v>1577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'average and sum'!F69</f>
        <v>6.2893421752718531E-2</v>
      </c>
      <c r="D6" s="1" t="s">
        <v>1577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'average and sum'!G69</f>
        <v>0.23346126149558508</v>
      </c>
      <c r="D7" s="1" t="s">
        <v>1576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'average and sum'!H69</f>
        <v>2.1404859931296327E-2</v>
      </c>
      <c r="D8" s="1" t="s">
        <v>1577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'average and sum'!I69</f>
        <v>0</v>
      </c>
      <c r="D9" s="1" t="s">
        <v>1578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'average and sum'!J69</f>
        <v>0</v>
      </c>
      <c r="D10" s="1" t="s">
        <v>1576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'average and sum'!K69</f>
        <v>0</v>
      </c>
      <c r="D11" s="1" t="s">
        <v>1578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'average and sum'!L69</f>
        <v>0</v>
      </c>
      <c r="D12" s="1" t="s">
        <v>1575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'average and sum'!B87</f>
        <v>6.7694877343989504E-2</v>
      </c>
      <c r="D13" s="1" t="s">
        <v>1575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'average and sum'!C87</f>
        <v>0.13428523924323846</v>
      </c>
      <c r="D14" s="1" t="s">
        <v>1578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'average and sum'!D87</f>
        <v>4.4379573485530732E-2</v>
      </c>
      <c r="D15" s="1" t="s">
        <v>1578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'average and sum'!E87</f>
        <v>9.0870534376739434E-2</v>
      </c>
      <c r="D16" s="1" t="s">
        <v>1578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'average and sum'!F87</f>
        <v>0.18148461165807453</v>
      </c>
      <c r="D17" s="1" t="s">
        <v>1578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'average and sum'!G87</f>
        <v>0.14800492895985221</v>
      </c>
      <c r="D18" s="1" t="s">
        <v>1578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'average and sum'!H87</f>
        <v>8.7976682931686909E-2</v>
      </c>
      <c r="D19" s="1" t="s">
        <v>1578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'average and sum'!I87</f>
        <v>9.1682991794071189E-2</v>
      </c>
      <c r="D20" s="1" t="s">
        <v>1578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'average and sum'!J87</f>
        <v>7.2431542126730405E-2</v>
      </c>
      <c r="D21" s="1" t="s">
        <v>1577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'average and sum'!K87</f>
        <v>1.7786303261498444E-2</v>
      </c>
      <c r="D22" s="1" t="s">
        <v>1576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'average and sum'!L87</f>
        <v>6.3402714818588224E-2</v>
      </c>
      <c r="D23" s="1" t="s">
        <v>1576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'average and sum'!B33</f>
        <v>0.16243981804892854</v>
      </c>
      <c r="D24" s="1" t="s">
        <v>1577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'average and sum'!C33</f>
        <v>9.4257999867110337E-2</v>
      </c>
      <c r="D25" s="1" t="s">
        <v>1578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'average and sum'!D33</f>
        <v>0.29555663702988044</v>
      </c>
      <c r="D26" s="1" t="s">
        <v>1576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'average and sum'!E33</f>
        <v>0.35861950999635456</v>
      </c>
      <c r="D27" s="1" t="s">
        <v>1578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'average and sum'!F33</f>
        <v>8.9126035057726177E-2</v>
      </c>
      <c r="D28" s="1" t="s">
        <v>1577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'average and sum'!G33</f>
        <v>0</v>
      </c>
      <c r="D29" s="1" t="s">
        <v>1576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'average and sum'!H33</f>
        <v>0</v>
      </c>
      <c r="D30" s="1" t="s">
        <v>1575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'average and sum'!I33</f>
        <v>0</v>
      </c>
      <c r="F31" s="1">
        <f>SUM(F2:F30)</f>
        <v>4.0000000000000009</v>
      </c>
      <c r="G31" s="1" t="s">
        <v>1579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'average and sum'!J33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'average and sum'!K33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'average and sum'!L33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'average and sum'!B50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'average and sum'!C50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'average and sum'!D50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'average and sum'!E50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'average and sum'!F50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'average and sum'!G50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'average and sum'!H50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'average and sum'!I50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'average and sum'!J50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'average and sum'!K50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'average and sum'!L50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65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raw numbers for 11 variables</vt:lpstr>
      <vt:lpstr>average and sum</vt:lpstr>
      <vt:lpstr>HDM Consistency</vt:lpstr>
      <vt:lpstr>AHP vector</vt:lpstr>
      <vt:lpstr>AHP consistency</vt:lpstr>
      <vt:lpstr>density</vt:lpstr>
      <vt:lpstr>focus</vt:lpstr>
      <vt:lpstr>desirability (criterion)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2015-06-05T18:17:20Z</dcterms:created>
  <dcterms:modified xsi:type="dcterms:W3CDTF">2023-01-11T00:34:29Z</dcterms:modified>
</cp:coreProperties>
</file>