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633332A8-6F99-49F9-872A-37D3A60808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e" sheetId="13" r:id="rId1"/>
    <sheet name="Permutations" sheetId="5" r:id="rId2"/>
    <sheet name="Input and Orientations" sheetId="1" r:id="rId3"/>
    <sheet name="Vlookup" sheetId="9" r:id="rId4"/>
    <sheet name="Rankings" sheetId="7" r:id="rId5"/>
    <sheet name="Rotations" sheetId="11" r:id="rId6"/>
    <sheet name="RSV lookup table by #Variables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J241" i="11"/>
  <c r="K239" i="11"/>
  <c r="J237" i="11"/>
  <c r="L235" i="11"/>
  <c r="K233" i="11"/>
  <c r="L231" i="11"/>
  <c r="J229" i="11"/>
  <c r="K227" i="11"/>
  <c r="J225" i="11"/>
  <c r="M223" i="11"/>
  <c r="K221" i="11"/>
  <c r="M219" i="11"/>
  <c r="J217" i="11"/>
  <c r="L215" i="11"/>
  <c r="J213" i="11"/>
  <c r="M211" i="11"/>
  <c r="L209" i="11"/>
  <c r="M207" i="11"/>
  <c r="K205" i="11"/>
  <c r="L203" i="11"/>
  <c r="K201" i="11"/>
  <c r="M199" i="11"/>
  <c r="L197" i="11"/>
  <c r="M195" i="11"/>
  <c r="J193" i="11"/>
  <c r="K191" i="11"/>
  <c r="J189" i="11"/>
  <c r="L187" i="11"/>
  <c r="K185" i="11"/>
  <c r="L183" i="11"/>
  <c r="J181" i="11"/>
  <c r="K179" i="11"/>
  <c r="J177" i="11"/>
  <c r="N175" i="11"/>
  <c r="K173" i="11"/>
  <c r="N171" i="11"/>
  <c r="J169" i="11"/>
  <c r="L167" i="11"/>
  <c r="J165" i="11"/>
  <c r="N163" i="11"/>
  <c r="L161" i="11"/>
  <c r="N159" i="11"/>
  <c r="K157" i="11"/>
  <c r="L155" i="11"/>
  <c r="K153" i="11"/>
  <c r="N151" i="11"/>
  <c r="L149" i="11"/>
  <c r="N147" i="11"/>
  <c r="J145" i="11"/>
  <c r="K143" i="11"/>
  <c r="J141" i="11"/>
  <c r="M139" i="11"/>
  <c r="K137" i="11"/>
  <c r="M135" i="11"/>
  <c r="J133" i="11"/>
  <c r="K131" i="11"/>
  <c r="J129" i="11"/>
  <c r="N127" i="11"/>
  <c r="K125" i="11"/>
  <c r="N123" i="11"/>
  <c r="J121" i="11"/>
  <c r="J117" i="11"/>
  <c r="M119" i="11"/>
  <c r="N115" i="11"/>
  <c r="M113" i="11"/>
  <c r="N111" i="11"/>
  <c r="K109" i="11"/>
  <c r="M107" i="11"/>
  <c r="K105" i="11"/>
  <c r="N103" i="11"/>
  <c r="M101" i="11"/>
  <c r="N99" i="11"/>
  <c r="J97" i="11"/>
  <c r="L95" i="11"/>
  <c r="J93" i="11"/>
  <c r="M91" i="11"/>
  <c r="L89" i="11"/>
  <c r="M87" i="11"/>
  <c r="J85" i="11"/>
  <c r="L83" i="11"/>
  <c r="J81" i="11"/>
  <c r="N79" i="11"/>
  <c r="L77" i="11"/>
  <c r="N75" i="11"/>
  <c r="J73" i="11"/>
  <c r="M71" i="11"/>
  <c r="J69" i="11"/>
  <c r="N67" i="11"/>
  <c r="M65" i="11"/>
  <c r="N63" i="11"/>
  <c r="L61" i="11"/>
  <c r="M59" i="11"/>
  <c r="L57" i="11"/>
  <c r="N55" i="11"/>
  <c r="M53" i="11"/>
  <c r="N51" i="11"/>
  <c r="K49" i="11"/>
  <c r="L47" i="11"/>
  <c r="K45" i="11"/>
  <c r="M43" i="11"/>
  <c r="L41" i="11"/>
  <c r="M39" i="11"/>
  <c r="K37" i="11"/>
  <c r="L35" i="11"/>
  <c r="G3" i="11" l="1"/>
  <c r="N3" i="11" s="1"/>
  <c r="G5" i="11"/>
  <c r="M5" i="11" s="1"/>
  <c r="G7" i="11"/>
  <c r="N7" i="11" s="1"/>
  <c r="G9" i="11"/>
  <c r="L9" i="11" s="1"/>
  <c r="G11" i="11"/>
  <c r="M11" i="11" s="1"/>
  <c r="G13" i="11"/>
  <c r="L13" i="11" s="1"/>
  <c r="G15" i="11"/>
  <c r="N15" i="11" s="1"/>
  <c r="G17" i="11"/>
  <c r="M17" i="11" s="1"/>
  <c r="G19" i="11"/>
  <c r="N19" i="11" s="1"/>
  <c r="G21" i="11"/>
  <c r="K21" i="11" s="1"/>
  <c r="G23" i="11"/>
  <c r="M23" i="11" s="1"/>
  <c r="G25" i="11"/>
  <c r="K25" i="11" s="1"/>
  <c r="G27" i="11"/>
  <c r="N27" i="11" s="1"/>
  <c r="G29" i="11"/>
  <c r="L29" i="11" s="1"/>
  <c r="G31" i="11"/>
  <c r="N31" i="11" s="1"/>
  <c r="G33" i="11"/>
  <c r="K33" i="11" s="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101" i="11"/>
  <c r="G103" i="11"/>
  <c r="G105" i="11"/>
  <c r="G107" i="11"/>
  <c r="G109" i="11"/>
  <c r="G111" i="11"/>
  <c r="G113" i="11"/>
  <c r="G115" i="11"/>
  <c r="G117" i="11"/>
  <c r="G119" i="11"/>
  <c r="G121" i="11"/>
  <c r="G123" i="11"/>
  <c r="G125" i="11"/>
  <c r="G127" i="11"/>
  <c r="G129" i="11"/>
  <c r="G131" i="11"/>
  <c r="G133" i="11"/>
  <c r="G135" i="11"/>
  <c r="G137" i="11"/>
  <c r="G139" i="11"/>
  <c r="G141" i="11"/>
  <c r="G143" i="11"/>
  <c r="G145" i="11"/>
  <c r="G147" i="11"/>
  <c r="G149" i="11"/>
  <c r="G151" i="11"/>
  <c r="G153" i="11"/>
  <c r="G155" i="11"/>
  <c r="G157" i="11"/>
  <c r="G159" i="11"/>
  <c r="G161" i="11"/>
  <c r="G163" i="11"/>
  <c r="G165" i="11"/>
  <c r="G167" i="11"/>
  <c r="G169" i="11"/>
  <c r="G171" i="11"/>
  <c r="G173" i="11"/>
  <c r="G175" i="11"/>
  <c r="G177" i="11"/>
  <c r="G179" i="11"/>
  <c r="G181" i="11"/>
  <c r="G183" i="11"/>
  <c r="G185" i="11"/>
  <c r="G187" i="11"/>
  <c r="G189" i="11"/>
  <c r="G191" i="11"/>
  <c r="G193" i="11"/>
  <c r="G195" i="11"/>
  <c r="G197" i="11"/>
  <c r="G199" i="11"/>
  <c r="G201" i="11"/>
  <c r="G203" i="11"/>
  <c r="G205" i="11"/>
  <c r="G207" i="11"/>
  <c r="G209" i="11"/>
  <c r="G211" i="11"/>
  <c r="G213" i="11"/>
  <c r="G215" i="11"/>
  <c r="G217" i="11"/>
  <c r="G219" i="11"/>
  <c r="G221" i="11"/>
  <c r="G223" i="11"/>
  <c r="G225" i="11"/>
  <c r="G227" i="11"/>
  <c r="G229" i="11"/>
  <c r="G231" i="11"/>
  <c r="G233" i="11"/>
  <c r="G235" i="11"/>
  <c r="G237" i="11"/>
  <c r="G239" i="11"/>
  <c r="G241" i="11"/>
  <c r="V35" i="1"/>
  <c r="W27" i="1"/>
  <c r="C6" i="7" l="1"/>
  <c r="E6" i="7"/>
  <c r="F6" i="7"/>
  <c r="G6" i="7"/>
  <c r="G4" i="7"/>
  <c r="G5" i="7"/>
  <c r="G2" i="7"/>
  <c r="B127" i="7"/>
  <c r="C127" i="7"/>
  <c r="D127" i="7"/>
  <c r="E127" i="7"/>
  <c r="B128" i="7"/>
  <c r="C128" i="7"/>
  <c r="D128" i="7"/>
  <c r="E128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E10" i="7"/>
  <c r="E9" i="7"/>
  <c r="A20" i="9"/>
  <c r="A19" i="9"/>
  <c r="A18" i="9"/>
  <c r="A17" i="9"/>
  <c r="A16" i="9"/>
  <c r="A12" i="9"/>
  <c r="A11" i="9"/>
  <c r="A8" i="9"/>
  <c r="A7" i="9"/>
  <c r="A4" i="9"/>
  <c r="J7" i="1" l="1"/>
  <c r="K6" i="1" s="1"/>
  <c r="G7" i="1"/>
  <c r="K3" i="1" s="1"/>
  <c r="K4" i="1"/>
  <c r="I7" i="1"/>
  <c r="K5" i="1" s="1"/>
  <c r="P36" i="1" l="1"/>
  <c r="Q37" i="1"/>
  <c r="R38" i="1"/>
  <c r="O35" i="1"/>
  <c r="N39" i="1"/>
  <c r="R31" i="1"/>
  <c r="R23" i="1"/>
  <c r="R15" i="1"/>
  <c r="P7" i="1"/>
  <c r="Q39" i="1" s="1"/>
  <c r="V39" i="1" s="1"/>
  <c r="N7" i="1"/>
  <c r="O39" i="1" s="1"/>
  <c r="T39" i="1" s="1"/>
  <c r="R5" i="1"/>
  <c r="R4" i="1"/>
  <c r="R3" i="1"/>
  <c r="R19" i="1" s="1"/>
  <c r="O7" i="1"/>
  <c r="Q7" i="1"/>
  <c r="N31" i="1" s="1"/>
  <c r="W31" i="1" s="1"/>
  <c r="R6" i="1"/>
  <c r="N38" i="1" s="1"/>
  <c r="Q34" i="1"/>
  <c r="I6" i="1"/>
  <c r="G6" i="1"/>
  <c r="G5" i="1"/>
  <c r="G4" i="1"/>
  <c r="P23" i="1" l="1"/>
  <c r="D6" i="7"/>
  <c r="H6" i="7" s="1"/>
  <c r="N36" i="1"/>
  <c r="G3" i="7"/>
  <c r="N15" i="1"/>
  <c r="R39" i="1"/>
  <c r="W39" i="1" s="1"/>
  <c r="Q23" i="1"/>
  <c r="R30" i="1"/>
  <c r="W30" i="1" s="1"/>
  <c r="W38" i="1"/>
  <c r="R22" i="1"/>
  <c r="Q15" i="1"/>
  <c r="R14" i="1"/>
  <c r="R13" i="1"/>
  <c r="R21" i="1"/>
  <c r="W21" i="1" s="1"/>
  <c r="R29" i="1"/>
  <c r="N37" i="1"/>
  <c r="N23" i="1"/>
  <c r="U23" i="1" s="1"/>
  <c r="Q31" i="1"/>
  <c r="V31" i="1" s="1"/>
  <c r="P15" i="1"/>
  <c r="U15" i="1" s="1"/>
  <c r="U36" i="1"/>
  <c r="R12" i="1"/>
  <c r="W12" i="1" s="1"/>
  <c r="W15" i="1"/>
  <c r="P31" i="1"/>
  <c r="U31" i="1" s="1"/>
  <c r="R20" i="1"/>
  <c r="R28" i="1"/>
  <c r="P39" i="1"/>
  <c r="U39" i="1" s="1"/>
  <c r="R27" i="1"/>
  <c r="N35" i="1"/>
  <c r="W3" i="1"/>
  <c r="W7" i="1"/>
  <c r="R11" i="1"/>
  <c r="O31" i="1"/>
  <c r="T31" i="1" s="1"/>
  <c r="U7" i="1"/>
  <c r="T7" i="1"/>
  <c r="O23" i="1"/>
  <c r="T23" i="1" s="1"/>
  <c r="V7" i="1"/>
  <c r="O15" i="1"/>
  <c r="T15" i="1" s="1"/>
  <c r="V15" i="1" l="1"/>
  <c r="V37" i="1"/>
  <c r="W23" i="1"/>
  <c r="V23" i="1"/>
  <c r="T35" i="1"/>
  <c r="D3" i="7"/>
  <c r="E4" i="7"/>
  <c r="F5" i="7"/>
  <c r="C2" i="7"/>
  <c r="C9" i="7" l="1"/>
  <c r="D9" i="7"/>
  <c r="B9" i="7"/>
  <c r="C10" i="7"/>
  <c r="D10" i="7"/>
  <c r="B10" i="7"/>
  <c r="A15" i="9"/>
  <c r="A14" i="9"/>
  <c r="A13" i="9"/>
  <c r="A10" i="9"/>
  <c r="A9" i="9"/>
  <c r="A6" i="9"/>
  <c r="A5" i="9"/>
  <c r="A3" i="9"/>
  <c r="A2" i="9"/>
  <c r="A1" i="9"/>
  <c r="J5" i="1" l="1"/>
  <c r="I4" i="1"/>
  <c r="J4" i="1"/>
  <c r="Q4" i="1" s="1"/>
  <c r="R36" i="1" s="1"/>
  <c r="W36" i="1" s="1"/>
  <c r="J3" i="1"/>
  <c r="Q3" i="1" s="1"/>
  <c r="R35" i="1" s="1"/>
  <c r="W35" i="1" s="1"/>
  <c r="I3" i="1"/>
  <c r="H3" i="1"/>
  <c r="Q5" i="1" l="1"/>
  <c r="R37" i="1" s="1"/>
  <c r="W37" i="1" s="1"/>
  <c r="W40" i="1" s="1"/>
  <c r="B20" i="9" s="1"/>
  <c r="P6" i="1"/>
  <c r="Q38" i="1" s="1"/>
  <c r="V38" i="1" s="1"/>
  <c r="P4" i="1"/>
  <c r="Q36" i="1" s="1"/>
  <c r="V36" i="1" s="1"/>
  <c r="O5" i="1"/>
  <c r="P37" i="1" s="1"/>
  <c r="U37" i="1" s="1"/>
  <c r="O27" i="1"/>
  <c r="P28" i="1"/>
  <c r="Q29" i="1"/>
  <c r="N30" i="1"/>
  <c r="Q22" i="1"/>
  <c r="O19" i="1"/>
  <c r="P20" i="1"/>
  <c r="N21" i="1"/>
  <c r="Q14" i="1"/>
  <c r="P13" i="1"/>
  <c r="O11" i="1"/>
  <c r="N12" i="1"/>
  <c r="O2" i="1"/>
  <c r="P2" i="1"/>
  <c r="Q2" i="1"/>
  <c r="N2" i="1"/>
  <c r="O6" i="1"/>
  <c r="N6" i="1"/>
  <c r="N5" i="1"/>
  <c r="N4" i="1"/>
  <c r="F4" i="7"/>
  <c r="F3" i="7"/>
  <c r="E3" i="7"/>
  <c r="F2" i="7"/>
  <c r="P3" i="1"/>
  <c r="O3" i="1"/>
  <c r="F125" i="7" l="1"/>
  <c r="G32" i="7"/>
  <c r="I58" i="7"/>
  <c r="M58" i="7" s="1"/>
  <c r="F101" i="11" s="1"/>
  <c r="N101" i="11" s="1"/>
  <c r="I64" i="7"/>
  <c r="M64" i="7" s="1"/>
  <c r="F113" i="11" s="1"/>
  <c r="N113" i="11" s="1"/>
  <c r="F124" i="7"/>
  <c r="H20" i="7"/>
  <c r="H44" i="7"/>
  <c r="F126" i="7"/>
  <c r="G55" i="7"/>
  <c r="G79" i="7"/>
  <c r="H62" i="7"/>
  <c r="H68" i="7"/>
  <c r="F123" i="7"/>
  <c r="F127" i="7"/>
  <c r="G56" i="7"/>
  <c r="G80" i="7"/>
  <c r="I10" i="7"/>
  <c r="M10" i="7" s="1"/>
  <c r="F5" i="11" s="1"/>
  <c r="N5" i="11" s="1"/>
  <c r="I16" i="7"/>
  <c r="M16" i="7" s="1"/>
  <c r="F17" i="11" s="1"/>
  <c r="N17" i="11" s="1"/>
  <c r="I34" i="7"/>
  <c r="M34" i="7" s="1"/>
  <c r="F53" i="11" s="1"/>
  <c r="N53" i="11" s="1"/>
  <c r="I40" i="7"/>
  <c r="M40" i="7" s="1"/>
  <c r="F65" i="11" s="1"/>
  <c r="N65" i="11" s="1"/>
  <c r="F128" i="7"/>
  <c r="G31" i="7"/>
  <c r="H14" i="7"/>
  <c r="H38" i="7"/>
  <c r="E5" i="7"/>
  <c r="D4" i="7"/>
  <c r="D5" i="7"/>
  <c r="P38" i="1"/>
  <c r="U38" i="1" s="1"/>
  <c r="U40" i="1" s="1"/>
  <c r="B18" i="9" s="1"/>
  <c r="E2" i="7"/>
  <c r="Q35" i="1"/>
  <c r="V40" i="1" s="1"/>
  <c r="B19" i="9" s="1"/>
  <c r="D2" i="7"/>
  <c r="P35" i="1"/>
  <c r="U35" i="1" s="1"/>
  <c r="C5" i="7"/>
  <c r="O38" i="1"/>
  <c r="T38" i="1" s="1"/>
  <c r="W6" i="1"/>
  <c r="C3" i="7"/>
  <c r="H3" i="7" s="1"/>
  <c r="O36" i="1"/>
  <c r="T36" i="1" s="1"/>
  <c r="W4" i="1"/>
  <c r="C4" i="7"/>
  <c r="O37" i="1"/>
  <c r="T37" i="1" s="1"/>
  <c r="W5" i="1"/>
  <c r="P26" i="1"/>
  <c r="D1" i="7"/>
  <c r="Q26" i="1"/>
  <c r="E1" i="7"/>
  <c r="O26" i="1"/>
  <c r="C1" i="7"/>
  <c r="Q18" i="1"/>
  <c r="F1" i="7"/>
  <c r="N20" i="1"/>
  <c r="O13" i="1"/>
  <c r="P14" i="1"/>
  <c r="N11" i="1"/>
  <c r="N28" i="1"/>
  <c r="U3" i="1"/>
  <c r="Q21" i="1"/>
  <c r="V21" i="1" s="1"/>
  <c r="P21" i="1"/>
  <c r="U21" i="1" s="1"/>
  <c r="Q19" i="1"/>
  <c r="T4" i="1"/>
  <c r="P22" i="1"/>
  <c r="T6" i="1"/>
  <c r="N14" i="1"/>
  <c r="W14" i="1" s="1"/>
  <c r="N18" i="1"/>
  <c r="N26" i="1"/>
  <c r="P30" i="1"/>
  <c r="U30" i="1" s="1"/>
  <c r="P12" i="1"/>
  <c r="U12" i="1" s="1"/>
  <c r="N22" i="1"/>
  <c r="W22" i="1" s="1"/>
  <c r="O20" i="1"/>
  <c r="O28" i="1"/>
  <c r="U4" i="1"/>
  <c r="U8" i="1" s="1"/>
  <c r="O12" i="1"/>
  <c r="T12" i="1" s="1"/>
  <c r="N27" i="1"/>
  <c r="P29" i="1"/>
  <c r="N10" i="1"/>
  <c r="Q13" i="1"/>
  <c r="N19" i="1"/>
  <c r="W19" i="1" s="1"/>
  <c r="Q30" i="1"/>
  <c r="V30" i="1" s="1"/>
  <c r="O29" i="1"/>
  <c r="T3" i="1"/>
  <c r="O22" i="1"/>
  <c r="U6" i="1"/>
  <c r="O10" i="1"/>
  <c r="O18" i="1"/>
  <c r="P19" i="1"/>
  <c r="Q27" i="1"/>
  <c r="T5" i="1"/>
  <c r="V5" i="1"/>
  <c r="V3" i="1"/>
  <c r="N13" i="1"/>
  <c r="W13" i="1" s="1"/>
  <c r="O14" i="1"/>
  <c r="P10" i="1"/>
  <c r="P11" i="1"/>
  <c r="Q11" i="1"/>
  <c r="P18" i="1"/>
  <c r="O21" i="1"/>
  <c r="T21" i="1" s="1"/>
  <c r="Q20" i="1"/>
  <c r="N29" i="1"/>
  <c r="W29" i="1" s="1"/>
  <c r="O30" i="1"/>
  <c r="T30" i="1" s="1"/>
  <c r="Q28" i="1"/>
  <c r="P27" i="1"/>
  <c r="V6" i="1"/>
  <c r="V4" i="1"/>
  <c r="Q12" i="1"/>
  <c r="V12" i="1" s="1"/>
  <c r="U5" i="1"/>
  <c r="Q10" i="1"/>
  <c r="H4" i="7" l="1"/>
  <c r="F111" i="7"/>
  <c r="F115" i="7"/>
  <c r="G78" i="7"/>
  <c r="H61" i="7"/>
  <c r="H74" i="7"/>
  <c r="H98" i="7"/>
  <c r="I18" i="7"/>
  <c r="M18" i="7" s="1"/>
  <c r="F21" i="11" s="1"/>
  <c r="N21" i="11" s="1"/>
  <c r="I70" i="7"/>
  <c r="M70" i="7" s="1"/>
  <c r="F125" i="11" s="1"/>
  <c r="N125" i="11" s="1"/>
  <c r="I84" i="7"/>
  <c r="M84" i="7" s="1"/>
  <c r="F153" i="11" s="1"/>
  <c r="N153" i="11" s="1"/>
  <c r="I94" i="7"/>
  <c r="M94" i="7" s="1"/>
  <c r="F173" i="11" s="1"/>
  <c r="N173" i="11" s="1"/>
  <c r="F112" i="7"/>
  <c r="F116" i="7"/>
  <c r="G27" i="7"/>
  <c r="G101" i="7"/>
  <c r="H25" i="7"/>
  <c r="F113" i="7"/>
  <c r="G28" i="7"/>
  <c r="G102" i="7"/>
  <c r="H19" i="7"/>
  <c r="I24" i="7"/>
  <c r="M24" i="7" s="1"/>
  <c r="F33" i="11" s="1"/>
  <c r="N33" i="11" s="1"/>
  <c r="I60" i="7"/>
  <c r="M60" i="7" s="1"/>
  <c r="F105" i="11" s="1"/>
  <c r="N105" i="11" s="1"/>
  <c r="F114" i="7"/>
  <c r="G77" i="7"/>
  <c r="H85" i="7"/>
  <c r="H5" i="7"/>
  <c r="H2" i="7"/>
  <c r="W8" i="1"/>
  <c r="B4" i="9" s="1"/>
  <c r="T40" i="1"/>
  <c r="B17" i="9" s="1"/>
  <c r="U28" i="1"/>
  <c r="W28" i="1"/>
  <c r="U20" i="1"/>
  <c r="W20" i="1"/>
  <c r="W24" i="1" s="1"/>
  <c r="B12" i="9" s="1"/>
  <c r="V8" i="1"/>
  <c r="B3" i="9" s="1"/>
  <c r="T8" i="1"/>
  <c r="B1" i="9" s="1"/>
  <c r="T27" i="1"/>
  <c r="T11" i="1"/>
  <c r="W11" i="1"/>
  <c r="W16" i="1" s="1"/>
  <c r="B8" i="9" s="1"/>
  <c r="V20" i="1"/>
  <c r="V28" i="1"/>
  <c r="T28" i="1"/>
  <c r="T14" i="1"/>
  <c r="T20" i="1"/>
  <c r="U22" i="1"/>
  <c r="V19" i="1"/>
  <c r="V11" i="1"/>
  <c r="U11" i="1"/>
  <c r="T19" i="1"/>
  <c r="U19" i="1"/>
  <c r="V27" i="1"/>
  <c r="B2" i="9"/>
  <c r="T22" i="1"/>
  <c r="U27" i="1"/>
  <c r="V22" i="1"/>
  <c r="U14" i="1"/>
  <c r="U16" i="1" s="1"/>
  <c r="V14" i="1"/>
  <c r="U29" i="1"/>
  <c r="V29" i="1"/>
  <c r="T29" i="1"/>
  <c r="U13" i="1"/>
  <c r="V13" i="1"/>
  <c r="T13" i="1"/>
  <c r="I73" i="7" l="1"/>
  <c r="M73" i="7" s="1"/>
  <c r="F131" i="11" s="1"/>
  <c r="J131" i="11" s="1"/>
  <c r="H93" i="7"/>
  <c r="H75" i="7"/>
  <c r="H123" i="7"/>
  <c r="F14" i="7"/>
  <c r="G105" i="7"/>
  <c r="G57" i="7"/>
  <c r="I127" i="7"/>
  <c r="M127" i="7" s="1"/>
  <c r="F239" i="11" s="1"/>
  <c r="J239" i="11" s="1"/>
  <c r="I121" i="7"/>
  <c r="M121" i="7" s="1"/>
  <c r="F227" i="11" s="1"/>
  <c r="J227" i="11" s="1"/>
  <c r="G81" i="7"/>
  <c r="H117" i="7"/>
  <c r="H69" i="7"/>
  <c r="F13" i="7"/>
  <c r="H99" i="7"/>
  <c r="F12" i="7"/>
  <c r="G82" i="7"/>
  <c r="I79" i="7"/>
  <c r="M79" i="7" s="1"/>
  <c r="F143" i="11" s="1"/>
  <c r="J143" i="11" s="1"/>
  <c r="I103" i="7"/>
  <c r="M103" i="7" s="1"/>
  <c r="F191" i="11" s="1"/>
  <c r="J191" i="11" s="1"/>
  <c r="I97" i="7"/>
  <c r="M97" i="7" s="1"/>
  <c r="F179" i="11" s="1"/>
  <c r="J179" i="11" s="1"/>
  <c r="G106" i="7"/>
  <c r="G58" i="7"/>
  <c r="F11" i="7"/>
  <c r="F9" i="7"/>
  <c r="F10" i="7"/>
  <c r="F15" i="7"/>
  <c r="I91" i="7"/>
  <c r="M91" i="7" s="1"/>
  <c r="F167" i="11" s="1"/>
  <c r="J167" i="11" s="1"/>
  <c r="I49" i="7"/>
  <c r="M49" i="7" s="1"/>
  <c r="F83" i="11" s="1"/>
  <c r="J83" i="11" s="1"/>
  <c r="H100" i="7"/>
  <c r="H51" i="7"/>
  <c r="I115" i="7"/>
  <c r="M115" i="7" s="1"/>
  <c r="F215" i="11" s="1"/>
  <c r="J215" i="11" s="1"/>
  <c r="G83" i="7"/>
  <c r="G33" i="7"/>
  <c r="F19" i="7"/>
  <c r="I101" i="7"/>
  <c r="M101" i="7" s="1"/>
  <c r="F187" i="11" s="1"/>
  <c r="J187" i="11" s="1"/>
  <c r="F18" i="7"/>
  <c r="H87" i="7"/>
  <c r="H45" i="7"/>
  <c r="I125" i="7"/>
  <c r="M125" i="7" s="1"/>
  <c r="F235" i="11" s="1"/>
  <c r="J235" i="11" s="1"/>
  <c r="H111" i="7"/>
  <c r="F20" i="7"/>
  <c r="G108" i="7"/>
  <c r="G107" i="7"/>
  <c r="F17" i="7"/>
  <c r="I55" i="7"/>
  <c r="H124" i="7"/>
  <c r="F16" i="7"/>
  <c r="G84" i="7"/>
  <c r="G34" i="7"/>
  <c r="U24" i="1"/>
  <c r="F32" i="7"/>
  <c r="H64" i="7"/>
  <c r="L64" i="7" s="1"/>
  <c r="E113" i="11" s="1"/>
  <c r="J113" i="11" s="1"/>
  <c r="H40" i="7"/>
  <c r="L40" i="7" s="1"/>
  <c r="E65" i="11" s="1"/>
  <c r="J65" i="11" s="1"/>
  <c r="F29" i="7"/>
  <c r="I95" i="7"/>
  <c r="M95" i="7" s="1"/>
  <c r="F175" i="11" s="1"/>
  <c r="J175" i="11" s="1"/>
  <c r="G61" i="7"/>
  <c r="G37" i="7"/>
  <c r="H88" i="7"/>
  <c r="G62" i="7"/>
  <c r="F30" i="7"/>
  <c r="I71" i="7"/>
  <c r="M71" i="7" s="1"/>
  <c r="F127" i="11" s="1"/>
  <c r="J127" i="11" s="1"/>
  <c r="F27" i="7"/>
  <c r="I89" i="7"/>
  <c r="M89" i="7" s="1"/>
  <c r="F163" i="11" s="1"/>
  <c r="J163" i="11" s="1"/>
  <c r="I47" i="7"/>
  <c r="M47" i="7" s="1"/>
  <c r="F79" i="11" s="1"/>
  <c r="J79" i="11" s="1"/>
  <c r="G86" i="7"/>
  <c r="F28" i="7"/>
  <c r="H70" i="7"/>
  <c r="L70" i="7" s="1"/>
  <c r="E125" i="11" s="1"/>
  <c r="J125" i="11" s="1"/>
  <c r="H46" i="7"/>
  <c r="G85" i="7"/>
  <c r="H94" i="7"/>
  <c r="L94" i="7" s="1"/>
  <c r="E173" i="11" s="1"/>
  <c r="J173" i="11" s="1"/>
  <c r="F31" i="7"/>
  <c r="I65" i="7"/>
  <c r="M65" i="7" s="1"/>
  <c r="F115" i="11" s="1"/>
  <c r="J115" i="11" s="1"/>
  <c r="I41" i="7"/>
  <c r="M41" i="7" s="1"/>
  <c r="F67" i="11" s="1"/>
  <c r="J67" i="11" s="1"/>
  <c r="G38" i="7"/>
  <c r="F107" i="7"/>
  <c r="G52" i="7"/>
  <c r="G100" i="7"/>
  <c r="H67" i="7"/>
  <c r="I72" i="7"/>
  <c r="M72" i="7" s="1"/>
  <c r="F129" i="11" s="1"/>
  <c r="N129" i="11" s="1"/>
  <c r="I96" i="7"/>
  <c r="M96" i="7" s="1"/>
  <c r="F177" i="11" s="1"/>
  <c r="N177" i="11" s="1"/>
  <c r="F110" i="7"/>
  <c r="H97" i="7"/>
  <c r="F108" i="7"/>
  <c r="G75" i="7"/>
  <c r="H49" i="7"/>
  <c r="H91" i="7"/>
  <c r="I48" i="7"/>
  <c r="M48" i="7" s="1"/>
  <c r="F81" i="11" s="1"/>
  <c r="N81" i="11" s="1"/>
  <c r="I66" i="7"/>
  <c r="M66" i="7" s="1"/>
  <c r="F117" i="11" s="1"/>
  <c r="N117" i="11" s="1"/>
  <c r="I90" i="7"/>
  <c r="M90" i="7" s="1"/>
  <c r="F165" i="11" s="1"/>
  <c r="N165" i="11" s="1"/>
  <c r="F106" i="7"/>
  <c r="G99" i="7"/>
  <c r="H73" i="7"/>
  <c r="L73" i="7" s="1"/>
  <c r="E131" i="11" s="1"/>
  <c r="N131" i="11" s="1"/>
  <c r="I42" i="7"/>
  <c r="M42" i="7" s="1"/>
  <c r="F69" i="11" s="1"/>
  <c r="N69" i="11" s="1"/>
  <c r="F105" i="7"/>
  <c r="F109" i="7"/>
  <c r="G76" i="7"/>
  <c r="H43" i="7"/>
  <c r="G51" i="7"/>
  <c r="F53" i="7"/>
  <c r="G68" i="7"/>
  <c r="G92" i="7"/>
  <c r="H16" i="7"/>
  <c r="L16" i="7" s="1"/>
  <c r="E17" i="11" s="1"/>
  <c r="K17" i="11" s="1"/>
  <c r="H22" i="7"/>
  <c r="I59" i="7"/>
  <c r="M59" i="7" s="1"/>
  <c r="F103" i="11" s="1"/>
  <c r="K103" i="11" s="1"/>
  <c r="G91" i="7"/>
  <c r="I83" i="7"/>
  <c r="M83" i="7" s="1"/>
  <c r="F151" i="11" s="1"/>
  <c r="K151" i="11" s="1"/>
  <c r="F54" i="7"/>
  <c r="G13" i="7"/>
  <c r="I23" i="7"/>
  <c r="M23" i="7" s="1"/>
  <c r="F31" i="11" s="1"/>
  <c r="K31" i="11" s="1"/>
  <c r="G67" i="7"/>
  <c r="I17" i="7"/>
  <c r="M17" i="7" s="1"/>
  <c r="F19" i="11" s="1"/>
  <c r="K19" i="11" s="1"/>
  <c r="F51" i="7"/>
  <c r="F55" i="7"/>
  <c r="G14" i="7"/>
  <c r="H58" i="7"/>
  <c r="L58" i="7" s="1"/>
  <c r="E101" i="11" s="1"/>
  <c r="K101" i="11" s="1"/>
  <c r="H72" i="7"/>
  <c r="H82" i="7"/>
  <c r="H96" i="7"/>
  <c r="F52" i="7"/>
  <c r="F56" i="7"/>
  <c r="I69" i="7"/>
  <c r="M69" i="7" s="1"/>
  <c r="F123" i="11" s="1"/>
  <c r="K123" i="11" s="1"/>
  <c r="I93" i="7"/>
  <c r="M93" i="7" s="1"/>
  <c r="F171" i="11" s="1"/>
  <c r="K171" i="11" s="1"/>
  <c r="F23" i="7"/>
  <c r="I113" i="7"/>
  <c r="M113" i="7" s="1"/>
  <c r="F211" i="11" s="1"/>
  <c r="J211" i="11" s="1"/>
  <c r="H112" i="7"/>
  <c r="F22" i="7"/>
  <c r="I77" i="7"/>
  <c r="M77" i="7" s="1"/>
  <c r="F139" i="11" s="1"/>
  <c r="J139" i="11" s="1"/>
  <c r="I53" i="7"/>
  <c r="M53" i="7" s="1"/>
  <c r="F91" i="11" s="1"/>
  <c r="J91" i="11" s="1"/>
  <c r="H118" i="7"/>
  <c r="G109" i="7"/>
  <c r="I43" i="7"/>
  <c r="M43" i="7" s="1"/>
  <c r="F71" i="11" s="1"/>
  <c r="J71" i="11" s="1"/>
  <c r="G59" i="7"/>
  <c r="G35" i="7"/>
  <c r="F25" i="7"/>
  <c r="F24" i="7"/>
  <c r="G110" i="7"/>
  <c r="F21" i="7"/>
  <c r="H63" i="7"/>
  <c r="H39" i="7"/>
  <c r="G60" i="7"/>
  <c r="G36" i="7"/>
  <c r="F26" i="7"/>
  <c r="I67" i="7"/>
  <c r="M67" i="7" s="1"/>
  <c r="F119" i="11" s="1"/>
  <c r="J119" i="11" s="1"/>
  <c r="H76" i="7"/>
  <c r="H52" i="7"/>
  <c r="I119" i="7"/>
  <c r="M119" i="7" s="1"/>
  <c r="F223" i="11" s="1"/>
  <c r="J223" i="11" s="1"/>
  <c r="U32" i="1"/>
  <c r="B14" i="9" s="1"/>
  <c r="H15" i="7"/>
  <c r="F50" i="7"/>
  <c r="I107" i="7"/>
  <c r="M107" i="7" s="1"/>
  <c r="F199" i="11" s="1"/>
  <c r="K199" i="11" s="1"/>
  <c r="I19" i="7"/>
  <c r="F49" i="7"/>
  <c r="F45" i="7"/>
  <c r="G12" i="7"/>
  <c r="F47" i="7"/>
  <c r="G66" i="7"/>
  <c r="F48" i="7"/>
  <c r="I61" i="7"/>
  <c r="H28" i="7"/>
  <c r="T24" i="1"/>
  <c r="B9" i="9" s="1"/>
  <c r="V24" i="1"/>
  <c r="B11" i="9" s="1"/>
  <c r="V16" i="1"/>
  <c r="B7" i="9" s="1"/>
  <c r="F46" i="7" s="1"/>
  <c r="V32" i="1"/>
  <c r="B15" i="9" s="1"/>
  <c r="W32" i="1"/>
  <c r="B16" i="9" s="1"/>
  <c r="T16" i="1"/>
  <c r="B5" i="9" s="1"/>
  <c r="B10" i="9"/>
  <c r="T32" i="1"/>
  <c r="B13" i="9" s="1"/>
  <c r="B6" i="9"/>
  <c r="F81" i="7" l="1"/>
  <c r="H55" i="7"/>
  <c r="L55" i="7" s="1"/>
  <c r="E95" i="11" s="1"/>
  <c r="M95" i="11" s="1"/>
  <c r="F84" i="7"/>
  <c r="F86" i="7"/>
  <c r="I54" i="7"/>
  <c r="M54" i="7" s="1"/>
  <c r="F93" i="11" s="1"/>
  <c r="M93" i="11" s="1"/>
  <c r="H65" i="7"/>
  <c r="I114" i="7"/>
  <c r="M114" i="7" s="1"/>
  <c r="F213" i="11" s="1"/>
  <c r="M213" i="11" s="1"/>
  <c r="G46" i="7"/>
  <c r="I120" i="7"/>
  <c r="M120" i="7" s="1"/>
  <c r="F225" i="11" s="1"/>
  <c r="M225" i="11" s="1"/>
  <c r="H79" i="7"/>
  <c r="I78" i="7"/>
  <c r="M78" i="7" s="1"/>
  <c r="F141" i="11" s="1"/>
  <c r="M141" i="11" s="1"/>
  <c r="F85" i="7"/>
  <c r="H121" i="7"/>
  <c r="G123" i="7"/>
  <c r="G45" i="7"/>
  <c r="F83" i="7"/>
  <c r="H115" i="7"/>
  <c r="G124" i="7"/>
  <c r="I44" i="7"/>
  <c r="G69" i="7"/>
  <c r="K69" i="7" s="1"/>
  <c r="D123" i="11" s="1"/>
  <c r="M123" i="11" s="1"/>
  <c r="I68" i="7"/>
  <c r="H41" i="7"/>
  <c r="F82" i="7"/>
  <c r="G70" i="7"/>
  <c r="K70" i="7" s="1"/>
  <c r="D125" i="11" s="1"/>
  <c r="M125" i="11" s="1"/>
  <c r="I29" i="7"/>
  <c r="M29" i="7" s="1"/>
  <c r="F43" i="11" s="1"/>
  <c r="K43" i="11" s="1"/>
  <c r="G11" i="7"/>
  <c r="H78" i="7"/>
  <c r="I75" i="7"/>
  <c r="M75" i="7" s="1"/>
  <c r="F135" i="11" s="1"/>
  <c r="K135" i="11" s="1"/>
  <c r="G116" i="7"/>
  <c r="G115" i="7"/>
  <c r="J115" i="7" s="1"/>
  <c r="K68" i="7"/>
  <c r="D121" i="11" s="1"/>
  <c r="K121" i="11" s="1"/>
  <c r="H57" i="7"/>
  <c r="H120" i="7"/>
  <c r="L120" i="7" s="1"/>
  <c r="E225" i="11" s="1"/>
  <c r="K225" i="11" s="1"/>
  <c r="I117" i="7"/>
  <c r="G65" i="7"/>
  <c r="K65" i="7" s="1"/>
  <c r="D115" i="11" s="1"/>
  <c r="K115" i="11" s="1"/>
  <c r="H106" i="7"/>
  <c r="L72" i="7"/>
  <c r="E129" i="11" s="1"/>
  <c r="K129" i="11" s="1"/>
  <c r="L65" i="7"/>
  <c r="E115" i="11" s="1"/>
  <c r="M115" i="11" s="1"/>
  <c r="L91" i="7"/>
  <c r="E167" i="11" s="1"/>
  <c r="N167" i="11" s="1"/>
  <c r="L97" i="7"/>
  <c r="E179" i="11" s="1"/>
  <c r="N179" i="11" s="1"/>
  <c r="L121" i="7"/>
  <c r="E227" i="11" s="1"/>
  <c r="M227" i="11" s="1"/>
  <c r="L49" i="7"/>
  <c r="E83" i="11" s="1"/>
  <c r="N83" i="11" s="1"/>
  <c r="L69" i="7"/>
  <c r="E123" i="11" s="1"/>
  <c r="J123" i="11" s="1"/>
  <c r="L96" i="7"/>
  <c r="E177" i="11" s="1"/>
  <c r="K177" i="11" s="1"/>
  <c r="F92" i="7"/>
  <c r="F89" i="7"/>
  <c r="I30" i="7"/>
  <c r="M30" i="7" s="1"/>
  <c r="F45" i="11" s="1"/>
  <c r="M45" i="11" s="1"/>
  <c r="G71" i="7"/>
  <c r="G126" i="7"/>
  <c r="F87" i="7"/>
  <c r="H109" i="7"/>
  <c r="H59" i="7"/>
  <c r="L59" i="7" s="1"/>
  <c r="E103" i="11" s="1"/>
  <c r="M103" i="11" s="1"/>
  <c r="G125" i="7"/>
  <c r="F91" i="7"/>
  <c r="J91" i="7" s="1"/>
  <c r="I118" i="7"/>
  <c r="M118" i="7" s="1"/>
  <c r="F221" i="11" s="1"/>
  <c r="M221" i="11" s="1"/>
  <c r="I76" i="7"/>
  <c r="M76" i="7" s="1"/>
  <c r="F137" i="11" s="1"/>
  <c r="M137" i="11" s="1"/>
  <c r="H31" i="7"/>
  <c r="F90" i="7"/>
  <c r="F88" i="7"/>
  <c r="H80" i="7"/>
  <c r="H17" i="7"/>
  <c r="L17" i="7" s="1"/>
  <c r="E19" i="11" s="1"/>
  <c r="M19" i="11" s="1"/>
  <c r="I108" i="7"/>
  <c r="M108" i="7" s="1"/>
  <c r="F201" i="11" s="1"/>
  <c r="M201" i="11" s="1"/>
  <c r="I20" i="7"/>
  <c r="G22" i="7"/>
  <c r="I62" i="7"/>
  <c r="K62" i="7" s="1"/>
  <c r="D109" i="11" s="1"/>
  <c r="J109" i="11" s="1"/>
  <c r="G21" i="7"/>
  <c r="H122" i="7"/>
  <c r="G72" i="7"/>
  <c r="K72" i="7" s="1"/>
  <c r="D129" i="11" s="1"/>
  <c r="M129" i="11" s="1"/>
  <c r="F95" i="7"/>
  <c r="G48" i="7"/>
  <c r="I14" i="7"/>
  <c r="K14" i="7" s="1"/>
  <c r="D13" i="11" s="1"/>
  <c r="K13" i="11" s="1"/>
  <c r="I28" i="7"/>
  <c r="M28" i="7" s="1"/>
  <c r="F41" i="11" s="1"/>
  <c r="M41" i="11" s="1"/>
  <c r="I38" i="7"/>
  <c r="K38" i="7" s="1"/>
  <c r="D61" i="11" s="1"/>
  <c r="J61" i="11" s="1"/>
  <c r="I52" i="7"/>
  <c r="M52" i="7" s="1"/>
  <c r="F89" i="11" s="1"/>
  <c r="M89" i="11" s="1"/>
  <c r="I106" i="7"/>
  <c r="M106" i="7" s="1"/>
  <c r="F197" i="11" s="1"/>
  <c r="M197" i="11" s="1"/>
  <c r="F98" i="7"/>
  <c r="G47" i="7"/>
  <c r="F96" i="7"/>
  <c r="G23" i="7"/>
  <c r="G127" i="7"/>
  <c r="H11" i="7"/>
  <c r="H35" i="7"/>
  <c r="H56" i="7"/>
  <c r="H32" i="7"/>
  <c r="H110" i="7"/>
  <c r="F93" i="7"/>
  <c r="F97" i="7"/>
  <c r="G24" i="7"/>
  <c r="G128" i="7"/>
  <c r="I112" i="7"/>
  <c r="M112" i="7" s="1"/>
  <c r="F209" i="11" s="1"/>
  <c r="M209" i="11" s="1"/>
  <c r="F94" i="7"/>
  <c r="H116" i="7"/>
  <c r="F57" i="7"/>
  <c r="F61" i="7"/>
  <c r="J61" i="7" s="1"/>
  <c r="C107" i="11" s="1"/>
  <c r="L107" i="11" s="1"/>
  <c r="G118" i="7"/>
  <c r="K118" i="7" s="1"/>
  <c r="D221" i="11" s="1"/>
  <c r="L221" i="11" s="1"/>
  <c r="H47" i="7"/>
  <c r="L47" i="7" s="1"/>
  <c r="E79" i="11" s="1"/>
  <c r="L79" i="11" s="1"/>
  <c r="H89" i="7"/>
  <c r="L89" i="7" s="1"/>
  <c r="E163" i="11" s="1"/>
  <c r="L163" i="11" s="1"/>
  <c r="H113" i="7"/>
  <c r="L113" i="7" s="1"/>
  <c r="E211" i="11" s="1"/>
  <c r="L211" i="11" s="1"/>
  <c r="I116" i="7"/>
  <c r="M116" i="7" s="1"/>
  <c r="F217" i="11" s="1"/>
  <c r="L217" i="11" s="1"/>
  <c r="F58" i="7"/>
  <c r="J58" i="7" s="1"/>
  <c r="F62" i="7"/>
  <c r="J62" i="7" s="1"/>
  <c r="G39" i="7"/>
  <c r="G93" i="7"/>
  <c r="K93" i="7" s="1"/>
  <c r="D171" i="11" s="1"/>
  <c r="L171" i="11" s="1"/>
  <c r="H103" i="7"/>
  <c r="L103" i="7" s="1"/>
  <c r="E191" i="11" s="1"/>
  <c r="L191" i="11" s="1"/>
  <c r="H127" i="7"/>
  <c r="L127" i="7" s="1"/>
  <c r="E239" i="11" s="1"/>
  <c r="L239" i="11" s="1"/>
  <c r="F59" i="7"/>
  <c r="G40" i="7"/>
  <c r="K40" i="7" s="1"/>
  <c r="D65" i="11" s="1"/>
  <c r="L65" i="11" s="1"/>
  <c r="G94" i="7"/>
  <c r="K94" i="7" s="1"/>
  <c r="D173" i="11" s="1"/>
  <c r="L173" i="11" s="1"/>
  <c r="H53" i="7"/>
  <c r="L53" i="7" s="1"/>
  <c r="E91" i="11" s="1"/>
  <c r="L91" i="11" s="1"/>
  <c r="I50" i="7"/>
  <c r="M50" i="7" s="1"/>
  <c r="F85" i="11" s="1"/>
  <c r="L85" i="11" s="1"/>
  <c r="I56" i="7"/>
  <c r="M56" i="7" s="1"/>
  <c r="F97" i="11" s="1"/>
  <c r="L97" i="11" s="1"/>
  <c r="I92" i="7"/>
  <c r="M92" i="7" s="1"/>
  <c r="F169" i="11" s="1"/>
  <c r="L169" i="11" s="1"/>
  <c r="I102" i="7"/>
  <c r="M102" i="7" s="1"/>
  <c r="F189" i="11" s="1"/>
  <c r="L189" i="11" s="1"/>
  <c r="I126" i="7"/>
  <c r="M126" i="7" s="1"/>
  <c r="F237" i="11" s="1"/>
  <c r="L237" i="11" s="1"/>
  <c r="F60" i="7"/>
  <c r="G117" i="7"/>
  <c r="K117" i="7" s="1"/>
  <c r="D219" i="11" s="1"/>
  <c r="L219" i="11" s="1"/>
  <c r="K67" i="7"/>
  <c r="D119" i="11" s="1"/>
  <c r="K119" i="11" s="1"/>
  <c r="L43" i="7"/>
  <c r="E71" i="11" s="1"/>
  <c r="N71" i="11" s="1"/>
  <c r="L67" i="7"/>
  <c r="E119" i="11" s="1"/>
  <c r="N119" i="11" s="1"/>
  <c r="F75" i="7"/>
  <c r="I11" i="7"/>
  <c r="M11" i="7" s="1"/>
  <c r="F7" i="11" s="1"/>
  <c r="L7" i="11" s="1"/>
  <c r="H84" i="7"/>
  <c r="K84" i="7" s="1"/>
  <c r="D153" i="11" s="1"/>
  <c r="J153" i="11" s="1"/>
  <c r="H24" i="7"/>
  <c r="L24" i="7" s="1"/>
  <c r="E33" i="11" s="1"/>
  <c r="L33" i="11" s="1"/>
  <c r="G19" i="7"/>
  <c r="K19" i="7" s="1"/>
  <c r="D23" i="11" s="1"/>
  <c r="L23" i="11" s="1"/>
  <c r="I35" i="7"/>
  <c r="M35" i="7" s="1"/>
  <c r="F55" i="11" s="1"/>
  <c r="L55" i="11" s="1"/>
  <c r="H34" i="7"/>
  <c r="L34" i="7" s="1"/>
  <c r="E53" i="11" s="1"/>
  <c r="L53" i="11" s="1"/>
  <c r="F77" i="7"/>
  <c r="I81" i="7"/>
  <c r="M81" i="7" s="1"/>
  <c r="F147" i="11" s="1"/>
  <c r="L147" i="11" s="1"/>
  <c r="G97" i="7"/>
  <c r="K97" i="7" s="1"/>
  <c r="D179" i="11" s="1"/>
  <c r="L179" i="11" s="1"/>
  <c r="F76" i="7"/>
  <c r="G20" i="7"/>
  <c r="I87" i="7"/>
  <c r="M87" i="7" s="1"/>
  <c r="F159" i="11" s="1"/>
  <c r="L159" i="11" s="1"/>
  <c r="I45" i="7"/>
  <c r="L45" i="7" s="1"/>
  <c r="E75" i="11" s="1"/>
  <c r="J75" i="11" s="1"/>
  <c r="H90" i="7"/>
  <c r="L90" i="7" s="1"/>
  <c r="E165" i="11" s="1"/>
  <c r="L165" i="11" s="1"/>
  <c r="H48" i="7"/>
  <c r="L48" i="7" s="1"/>
  <c r="E81" i="11" s="1"/>
  <c r="L81" i="11" s="1"/>
  <c r="F79" i="7"/>
  <c r="G98" i="7"/>
  <c r="G44" i="7"/>
  <c r="K44" i="7" s="1"/>
  <c r="D73" i="11" s="1"/>
  <c r="L73" i="11" s="1"/>
  <c r="F80" i="7"/>
  <c r="G43" i="7"/>
  <c r="K43" i="7" s="1"/>
  <c r="D71" i="11" s="1"/>
  <c r="L71" i="11" s="1"/>
  <c r="F78" i="7"/>
  <c r="I21" i="7"/>
  <c r="M21" i="7" s="1"/>
  <c r="F27" i="11" s="1"/>
  <c r="L27" i="11" s="1"/>
  <c r="L118" i="7"/>
  <c r="E221" i="11" s="1"/>
  <c r="J221" i="11" s="1"/>
  <c r="K91" i="7"/>
  <c r="D167" i="11" s="1"/>
  <c r="K167" i="11" s="1"/>
  <c r="K34" i="7"/>
  <c r="D53" i="11" s="1"/>
  <c r="J53" i="11" s="1"/>
  <c r="M55" i="7"/>
  <c r="F95" i="11" s="1"/>
  <c r="J95" i="11" s="1"/>
  <c r="L93" i="7"/>
  <c r="E171" i="11" s="1"/>
  <c r="J171" i="11" s="1"/>
  <c r="L41" i="7"/>
  <c r="E67" i="11" s="1"/>
  <c r="M67" i="11" s="1"/>
  <c r="F37" i="7"/>
  <c r="G87" i="7"/>
  <c r="F36" i="7"/>
  <c r="H77" i="7"/>
  <c r="G111" i="7"/>
  <c r="F34" i="7"/>
  <c r="H101" i="7"/>
  <c r="I80" i="7"/>
  <c r="M80" i="7" s="1"/>
  <c r="F145" i="11" s="1"/>
  <c r="K145" i="11" s="1"/>
  <c r="F38" i="7"/>
  <c r="I104" i="7"/>
  <c r="M104" i="7" s="1"/>
  <c r="F193" i="11" s="1"/>
  <c r="K193" i="11" s="1"/>
  <c r="H71" i="7"/>
  <c r="L71" i="7" s="1"/>
  <c r="E127" i="11" s="1"/>
  <c r="K127" i="11" s="1"/>
  <c r="F35" i="7"/>
  <c r="I74" i="7"/>
  <c r="G112" i="7"/>
  <c r="G64" i="7"/>
  <c r="K64" i="7" s="1"/>
  <c r="D113" i="11" s="1"/>
  <c r="K113" i="11" s="1"/>
  <c r="I122" i="7"/>
  <c r="M122" i="7" s="1"/>
  <c r="F229" i="11" s="1"/>
  <c r="K229" i="11" s="1"/>
  <c r="H119" i="7"/>
  <c r="L119" i="7" s="1"/>
  <c r="E223" i="11" s="1"/>
  <c r="K223" i="11" s="1"/>
  <c r="H95" i="7"/>
  <c r="L95" i="7" s="1"/>
  <c r="E175" i="11" s="1"/>
  <c r="K175" i="11" s="1"/>
  <c r="H125" i="7"/>
  <c r="L125" i="7" s="1"/>
  <c r="E235" i="11" s="1"/>
  <c r="K235" i="11" s="1"/>
  <c r="F33" i="7"/>
  <c r="I128" i="7"/>
  <c r="M128" i="7" s="1"/>
  <c r="F241" i="11" s="1"/>
  <c r="K241" i="11" s="1"/>
  <c r="G63" i="7"/>
  <c r="I98" i="7"/>
  <c r="G88" i="7"/>
  <c r="F99" i="7"/>
  <c r="F103" i="7"/>
  <c r="I9" i="7"/>
  <c r="M9" i="7" s="1"/>
  <c r="F3" i="11" s="1"/>
  <c r="M3" i="11" s="1"/>
  <c r="G26" i="7"/>
  <c r="G74" i="7"/>
  <c r="K74" i="7" s="1"/>
  <c r="D133" i="11" s="1"/>
  <c r="M133" i="11" s="1"/>
  <c r="G25" i="7"/>
  <c r="G73" i="7"/>
  <c r="K73" i="7" s="1"/>
  <c r="D131" i="11" s="1"/>
  <c r="M131" i="11" s="1"/>
  <c r="H66" i="7"/>
  <c r="L66" i="7" s="1"/>
  <c r="E117" i="11" s="1"/>
  <c r="M117" i="11" s="1"/>
  <c r="I57" i="7"/>
  <c r="M57" i="7" s="1"/>
  <c r="F99" i="11" s="1"/>
  <c r="M99" i="11" s="1"/>
  <c r="F100" i="7"/>
  <c r="F104" i="7"/>
  <c r="G49" i="7"/>
  <c r="K49" i="7" s="1"/>
  <c r="D83" i="11" s="1"/>
  <c r="M83" i="11" s="1"/>
  <c r="H18" i="7"/>
  <c r="L18" i="7" s="1"/>
  <c r="E21" i="11" s="1"/>
  <c r="M21" i="11" s="1"/>
  <c r="H42" i="7"/>
  <c r="L42" i="7" s="1"/>
  <c r="E69" i="11" s="1"/>
  <c r="M69" i="11" s="1"/>
  <c r="I15" i="7"/>
  <c r="M15" i="7" s="1"/>
  <c r="F15" i="11" s="1"/>
  <c r="M15" i="11" s="1"/>
  <c r="I33" i="7"/>
  <c r="M33" i="7" s="1"/>
  <c r="F51" i="11" s="1"/>
  <c r="M51" i="11" s="1"/>
  <c r="I39" i="7"/>
  <c r="M39" i="7" s="1"/>
  <c r="F63" i="11" s="1"/>
  <c r="M63" i="11" s="1"/>
  <c r="I63" i="7"/>
  <c r="M63" i="7" s="1"/>
  <c r="F111" i="11" s="1"/>
  <c r="M111" i="11" s="1"/>
  <c r="F101" i="7"/>
  <c r="J101" i="7" s="1"/>
  <c r="G50" i="7"/>
  <c r="H12" i="7"/>
  <c r="H36" i="7"/>
  <c r="F102" i="7"/>
  <c r="H60" i="7"/>
  <c r="L60" i="7" s="1"/>
  <c r="E105" i="11" s="1"/>
  <c r="M105" i="11" s="1"/>
  <c r="F71" i="7"/>
  <c r="G18" i="7"/>
  <c r="G42" i="7"/>
  <c r="H10" i="7"/>
  <c r="L10" i="7" s="1"/>
  <c r="E5" i="11" s="1"/>
  <c r="L5" i="11" s="1"/>
  <c r="H33" i="7"/>
  <c r="I13" i="7"/>
  <c r="M13" i="7" s="1"/>
  <c r="F11" i="11" s="1"/>
  <c r="L11" i="11" s="1"/>
  <c r="I37" i="7"/>
  <c r="M37" i="7" s="1"/>
  <c r="F59" i="11" s="1"/>
  <c r="L59" i="11" s="1"/>
  <c r="F72" i="7"/>
  <c r="G121" i="7"/>
  <c r="K121" i="7" s="1"/>
  <c r="D227" i="11" s="1"/>
  <c r="L227" i="11" s="1"/>
  <c r="H114" i="7"/>
  <c r="I111" i="7"/>
  <c r="M111" i="7" s="1"/>
  <c r="F207" i="11" s="1"/>
  <c r="L207" i="11" s="1"/>
  <c r="G17" i="7"/>
  <c r="G41" i="7"/>
  <c r="K41" i="7" s="1"/>
  <c r="D67" i="11" s="1"/>
  <c r="L67" i="11" s="1"/>
  <c r="H9" i="7"/>
  <c r="H54" i="7"/>
  <c r="L54" i="7" s="1"/>
  <c r="E93" i="11" s="1"/>
  <c r="L93" i="11" s="1"/>
  <c r="I105" i="7"/>
  <c r="M105" i="7" s="1"/>
  <c r="F195" i="11" s="1"/>
  <c r="L195" i="11" s="1"/>
  <c r="F69" i="7"/>
  <c r="J69" i="7" s="1"/>
  <c r="F73" i="7"/>
  <c r="G122" i="7"/>
  <c r="H30" i="7"/>
  <c r="H108" i="7"/>
  <c r="J108" i="7" s="1"/>
  <c r="F70" i="7"/>
  <c r="F74" i="7"/>
  <c r="I27" i="7"/>
  <c r="M27" i="7" s="1"/>
  <c r="F39" i="11" s="1"/>
  <c r="L39" i="11" s="1"/>
  <c r="I51" i="7"/>
  <c r="M51" i="7" s="1"/>
  <c r="F87" i="11" s="1"/>
  <c r="L87" i="11" s="1"/>
  <c r="L115" i="7"/>
  <c r="E215" i="11" s="1"/>
  <c r="M215" i="11" s="1"/>
  <c r="K58" i="7"/>
  <c r="D101" i="11" s="1"/>
  <c r="J101" i="11" s="1"/>
  <c r="K115" i="7"/>
  <c r="D215" i="11" s="1"/>
  <c r="K215" i="11" s="1"/>
  <c r="M117" i="7"/>
  <c r="F219" i="11" s="1"/>
  <c r="K219" i="11" s="1"/>
  <c r="L117" i="7"/>
  <c r="E219" i="11" s="1"/>
  <c r="J219" i="11" s="1"/>
  <c r="K106" i="7"/>
  <c r="D197" i="11" s="1"/>
  <c r="J197" i="11" s="1"/>
  <c r="M19" i="7"/>
  <c r="F23" i="11" s="1"/>
  <c r="K23" i="11" s="1"/>
  <c r="L19" i="7"/>
  <c r="E23" i="11" s="1"/>
  <c r="N23" i="11" s="1"/>
  <c r="L78" i="7"/>
  <c r="E141" i="11" s="1"/>
  <c r="K141" i="11" s="1"/>
  <c r="K78" i="7"/>
  <c r="D141" i="11" s="1"/>
  <c r="N141" i="11" s="1"/>
  <c r="M61" i="7"/>
  <c r="F107" i="11" s="1"/>
  <c r="K107" i="11" s="1"/>
  <c r="L61" i="7"/>
  <c r="E107" i="11" s="1"/>
  <c r="N107" i="11" s="1"/>
  <c r="K61" i="7"/>
  <c r="D107" i="11" s="1"/>
  <c r="J107" i="11" s="1"/>
  <c r="F117" i="7"/>
  <c r="F121" i="7"/>
  <c r="G30" i="7"/>
  <c r="G54" i="7"/>
  <c r="G104" i="7"/>
  <c r="I46" i="7"/>
  <c r="G53" i="7"/>
  <c r="G103" i="7"/>
  <c r="H50" i="7"/>
  <c r="F118" i="7"/>
  <c r="F122" i="7"/>
  <c r="H13" i="7"/>
  <c r="H26" i="7"/>
  <c r="H92" i="7"/>
  <c r="I36" i="7"/>
  <c r="F120" i="7"/>
  <c r="G29" i="7"/>
  <c r="H37" i="7"/>
  <c r="F119" i="7"/>
  <c r="H86" i="7"/>
  <c r="I22" i="7"/>
  <c r="I88" i="7"/>
  <c r="I12" i="7"/>
  <c r="I82" i="7"/>
  <c r="F63" i="7"/>
  <c r="F67" i="7"/>
  <c r="J67" i="7" s="1"/>
  <c r="C119" i="11" s="1"/>
  <c r="L119" i="11" s="1"/>
  <c r="G96" i="7"/>
  <c r="H23" i="7"/>
  <c r="F64" i="7"/>
  <c r="F68" i="7"/>
  <c r="J68" i="7" s="1"/>
  <c r="C121" i="11" s="1"/>
  <c r="L121" i="11" s="1"/>
  <c r="G15" i="7"/>
  <c r="G119" i="7"/>
  <c r="H104" i="7"/>
  <c r="I100" i="7"/>
  <c r="I110" i="7"/>
  <c r="I124" i="7"/>
  <c r="F65" i="7"/>
  <c r="J65" i="7" s="1"/>
  <c r="C115" i="11" s="1"/>
  <c r="L115" i="11" s="1"/>
  <c r="G16" i="7"/>
  <c r="G120" i="7"/>
  <c r="H107" i="7"/>
  <c r="I32" i="7"/>
  <c r="I86" i="7"/>
  <c r="F66" i="7"/>
  <c r="G95" i="7"/>
  <c r="H29" i="7"/>
  <c r="H83" i="7"/>
  <c r="H128" i="7"/>
  <c r="I26" i="7"/>
  <c r="H102" i="7"/>
  <c r="G114" i="7"/>
  <c r="H21" i="7"/>
  <c r="F42" i="7"/>
  <c r="I99" i="7"/>
  <c r="I123" i="7"/>
  <c r="F43" i="7"/>
  <c r="I25" i="7"/>
  <c r="H81" i="7"/>
  <c r="G113" i="7"/>
  <c r="F41" i="7"/>
  <c r="H105" i="7"/>
  <c r="I85" i="7"/>
  <c r="F39" i="7"/>
  <c r="H27" i="7"/>
  <c r="G90" i="7"/>
  <c r="F44" i="7"/>
  <c r="J44" i="7" s="1"/>
  <c r="C73" i="11" s="1"/>
  <c r="K73" i="11" s="1"/>
  <c r="F40" i="7"/>
  <c r="I31" i="7"/>
  <c r="H126" i="7"/>
  <c r="G89" i="7"/>
  <c r="I109" i="7"/>
  <c r="G10" i="7"/>
  <c r="G9" i="7"/>
  <c r="K75" i="7" l="1"/>
  <c r="D135" i="11" s="1"/>
  <c r="N135" i="11" s="1"/>
  <c r="M44" i="7"/>
  <c r="F73" i="11" s="1"/>
  <c r="M73" i="11" s="1"/>
  <c r="L44" i="7"/>
  <c r="E73" i="11" s="1"/>
  <c r="N73" i="11" s="1"/>
  <c r="L75" i="7"/>
  <c r="E135" i="11" s="1"/>
  <c r="J135" i="11" s="1"/>
  <c r="J78" i="7"/>
  <c r="C141" i="11" s="1"/>
  <c r="L141" i="11" s="1"/>
  <c r="K79" i="7"/>
  <c r="D143" i="11" s="1"/>
  <c r="N143" i="11" s="1"/>
  <c r="L79" i="7"/>
  <c r="E143" i="11" s="1"/>
  <c r="M143" i="11" s="1"/>
  <c r="J70" i="7"/>
  <c r="C125" i="11" s="1"/>
  <c r="L125" i="11" s="1"/>
  <c r="L114" i="7"/>
  <c r="E213" i="11" s="1"/>
  <c r="L213" i="11" s="1"/>
  <c r="J34" i="7"/>
  <c r="K55" i="7"/>
  <c r="D95" i="11" s="1"/>
  <c r="N95" i="11" s="1"/>
  <c r="J79" i="7"/>
  <c r="C143" i="11" s="1"/>
  <c r="L143" i="11" s="1"/>
  <c r="J75" i="7"/>
  <c r="C135" i="11" s="1"/>
  <c r="L135" i="11" s="1"/>
  <c r="J55" i="7"/>
  <c r="C95" i="11" s="1"/>
  <c r="K95" i="11" s="1"/>
  <c r="M68" i="7"/>
  <c r="F121" i="11" s="1"/>
  <c r="M121" i="11" s="1"/>
  <c r="L68" i="7"/>
  <c r="E121" i="11" s="1"/>
  <c r="N121" i="11" s="1"/>
  <c r="L111" i="7"/>
  <c r="E207" i="11" s="1"/>
  <c r="J207" i="11" s="1"/>
  <c r="J41" i="7"/>
  <c r="C67" i="11" s="1"/>
  <c r="K67" i="11" s="1"/>
  <c r="L57" i="7"/>
  <c r="E99" i="11" s="1"/>
  <c r="K99" i="11" s="1"/>
  <c r="J117" i="7"/>
  <c r="C219" i="11" s="1"/>
  <c r="N219" i="11" s="1"/>
  <c r="K18" i="7"/>
  <c r="D21" i="11" s="1"/>
  <c r="L21" i="11" s="1"/>
  <c r="K87" i="7"/>
  <c r="D159" i="11" s="1"/>
  <c r="K159" i="11" s="1"/>
  <c r="J45" i="7"/>
  <c r="C75" i="11" s="1"/>
  <c r="K75" i="11" s="1"/>
  <c r="K52" i="7"/>
  <c r="D89" i="11" s="1"/>
  <c r="N89" i="11" s="1"/>
  <c r="L52" i="7"/>
  <c r="E89" i="11" s="1"/>
  <c r="J89" i="11" s="1"/>
  <c r="L108" i="7"/>
  <c r="E201" i="11" s="1"/>
  <c r="L201" i="11" s="1"/>
  <c r="J56" i="7"/>
  <c r="C97" i="11" s="1"/>
  <c r="K97" i="11" s="1"/>
  <c r="J43" i="7"/>
  <c r="O43" i="7" s="1"/>
  <c r="H71" i="11" s="1"/>
  <c r="L106" i="7"/>
  <c r="E197" i="11" s="1"/>
  <c r="K197" i="11" s="1"/>
  <c r="J14" i="7"/>
  <c r="J40" i="7"/>
  <c r="C65" i="11" s="1"/>
  <c r="K65" i="11" s="1"/>
  <c r="J39" i="7"/>
  <c r="C63" i="11" s="1"/>
  <c r="K63" i="11" s="1"/>
  <c r="J118" i="7"/>
  <c r="C221" i="11" s="1"/>
  <c r="N221" i="11" s="1"/>
  <c r="J121" i="7"/>
  <c r="O121" i="7" s="1"/>
  <c r="H227" i="11" s="1"/>
  <c r="J106" i="7"/>
  <c r="C197" i="11" s="1"/>
  <c r="N197" i="11" s="1"/>
  <c r="K57" i="7"/>
  <c r="D99" i="11" s="1"/>
  <c r="J99" i="11" s="1"/>
  <c r="L30" i="7"/>
  <c r="E45" i="11" s="1"/>
  <c r="L45" i="11" s="1"/>
  <c r="J52" i="7"/>
  <c r="K20" i="7"/>
  <c r="D25" i="11" s="1"/>
  <c r="L25" i="11" s="1"/>
  <c r="J74" i="7"/>
  <c r="C133" i="11" s="1"/>
  <c r="L133" i="11" s="1"/>
  <c r="L112" i="7"/>
  <c r="E209" i="11" s="1"/>
  <c r="J209" i="11" s="1"/>
  <c r="K35" i="7"/>
  <c r="D55" i="11" s="1"/>
  <c r="J55" i="11" s="1"/>
  <c r="L28" i="7"/>
  <c r="E41" i="11" s="1"/>
  <c r="K41" i="11" s="1"/>
  <c r="J72" i="7"/>
  <c r="O72" i="7" s="1"/>
  <c r="H129" i="11" s="1"/>
  <c r="S129" i="11" s="1"/>
  <c r="S72" i="7" s="1"/>
  <c r="J35" i="7"/>
  <c r="C55" i="11" s="1"/>
  <c r="K55" i="11" s="1"/>
  <c r="J11" i="7"/>
  <c r="C7" i="11" s="1"/>
  <c r="J7" i="11" s="1"/>
  <c r="L87" i="7"/>
  <c r="E159" i="11" s="1"/>
  <c r="J159" i="11" s="1"/>
  <c r="L9" i="7"/>
  <c r="E3" i="11" s="1"/>
  <c r="L3" i="11" s="1"/>
  <c r="J57" i="7"/>
  <c r="C99" i="11" s="1"/>
  <c r="L99" i="11" s="1"/>
  <c r="K11" i="7"/>
  <c r="D7" i="11" s="1"/>
  <c r="K7" i="11" s="1"/>
  <c r="J64" i="7"/>
  <c r="C113" i="11" s="1"/>
  <c r="L113" i="11" s="1"/>
  <c r="J73" i="7"/>
  <c r="C131" i="11" s="1"/>
  <c r="L131" i="11" s="1"/>
  <c r="L116" i="7"/>
  <c r="E217" i="11" s="1"/>
  <c r="M217" i="11" s="1"/>
  <c r="J38" i="7"/>
  <c r="C61" i="11" s="1"/>
  <c r="K61" i="11" s="1"/>
  <c r="J98" i="7"/>
  <c r="C181" i="11" s="1"/>
  <c r="M181" i="11" s="1"/>
  <c r="K71" i="7"/>
  <c r="D127" i="11" s="1"/>
  <c r="M127" i="11" s="1"/>
  <c r="J63" i="7"/>
  <c r="C111" i="11" s="1"/>
  <c r="L111" i="11" s="1"/>
  <c r="J19" i="7"/>
  <c r="C23" i="11" s="1"/>
  <c r="J23" i="11" s="1"/>
  <c r="J51" i="7"/>
  <c r="C87" i="11" s="1"/>
  <c r="K87" i="11" s="1"/>
  <c r="K17" i="7"/>
  <c r="D19" i="11" s="1"/>
  <c r="L19" i="11" s="1"/>
  <c r="L51" i="7"/>
  <c r="E87" i="11" s="1"/>
  <c r="J87" i="11" s="1"/>
  <c r="J42" i="7"/>
  <c r="O55" i="7"/>
  <c r="H95" i="11" s="1"/>
  <c r="L63" i="7"/>
  <c r="E111" i="11" s="1"/>
  <c r="J111" i="11" s="1"/>
  <c r="J80" i="7"/>
  <c r="J24" i="7"/>
  <c r="K24" i="7"/>
  <c r="D33" i="11" s="1"/>
  <c r="M33" i="11" s="1"/>
  <c r="L80" i="7"/>
  <c r="E145" i="11" s="1"/>
  <c r="M145" i="11" s="1"/>
  <c r="K80" i="7"/>
  <c r="D145" i="11" s="1"/>
  <c r="N145" i="11" s="1"/>
  <c r="J28" i="7"/>
  <c r="C41" i="11" s="1"/>
  <c r="J41" i="11" s="1"/>
  <c r="J17" i="7"/>
  <c r="K59" i="7"/>
  <c r="D103" i="11" s="1"/>
  <c r="J103" i="11" s="1"/>
  <c r="J47" i="7"/>
  <c r="K122" i="7"/>
  <c r="D229" i="11" s="1"/>
  <c r="L229" i="11" s="1"/>
  <c r="K42" i="7"/>
  <c r="D69" i="11" s="1"/>
  <c r="L69" i="11" s="1"/>
  <c r="C187" i="11"/>
  <c r="M187" i="11" s="1"/>
  <c r="M98" i="7"/>
  <c r="F181" i="11" s="1"/>
  <c r="K181" i="11" s="1"/>
  <c r="L98" i="7"/>
  <c r="E181" i="11" s="1"/>
  <c r="N181" i="11" s="1"/>
  <c r="L101" i="7"/>
  <c r="E187" i="11" s="1"/>
  <c r="K187" i="11" s="1"/>
  <c r="K101" i="7"/>
  <c r="D187" i="11" s="1"/>
  <c r="N187" i="11" s="1"/>
  <c r="J76" i="7"/>
  <c r="L84" i="7"/>
  <c r="E153" i="11" s="1"/>
  <c r="L153" i="11" s="1"/>
  <c r="J84" i="7"/>
  <c r="L15" i="7"/>
  <c r="E15" i="11" s="1"/>
  <c r="K15" i="11" s="1"/>
  <c r="J60" i="7"/>
  <c r="J94" i="7"/>
  <c r="J97" i="7"/>
  <c r="L56" i="7"/>
  <c r="E97" i="11" s="1"/>
  <c r="M97" i="11" s="1"/>
  <c r="K56" i="7"/>
  <c r="D97" i="11" s="1"/>
  <c r="N97" i="11" s="1"/>
  <c r="M14" i="7"/>
  <c r="F13" i="11" s="1"/>
  <c r="M13" i="11" s="1"/>
  <c r="L14" i="7"/>
  <c r="E13" i="11" s="1"/>
  <c r="N13" i="11" s="1"/>
  <c r="L122" i="7"/>
  <c r="E229" i="11" s="1"/>
  <c r="M229" i="11" s="1"/>
  <c r="M20" i="7"/>
  <c r="F25" i="11" s="1"/>
  <c r="M25" i="11" s="1"/>
  <c r="L20" i="7"/>
  <c r="E25" i="11" s="1"/>
  <c r="N25" i="11" s="1"/>
  <c r="J33" i="7"/>
  <c r="J66" i="7"/>
  <c r="C117" i="11" s="1"/>
  <c r="L117" i="11" s="1"/>
  <c r="K116" i="7"/>
  <c r="D217" i="11" s="1"/>
  <c r="K217" i="11" s="1"/>
  <c r="C201" i="11"/>
  <c r="N201" i="11" s="1"/>
  <c r="K60" i="7"/>
  <c r="D105" i="11" s="1"/>
  <c r="J105" i="11" s="1"/>
  <c r="J48" i="7"/>
  <c r="K63" i="7"/>
  <c r="D111" i="11" s="1"/>
  <c r="K111" i="11" s="1"/>
  <c r="K112" i="7"/>
  <c r="D209" i="11" s="1"/>
  <c r="K209" i="11" s="1"/>
  <c r="J112" i="7"/>
  <c r="C53" i="11"/>
  <c r="K53" i="11" s="1"/>
  <c r="O34" i="7"/>
  <c r="H53" i="11" s="1"/>
  <c r="J20" i="7"/>
  <c r="K76" i="7"/>
  <c r="D137" i="11" s="1"/>
  <c r="N137" i="11" s="1"/>
  <c r="K98" i="7"/>
  <c r="D181" i="11" s="1"/>
  <c r="L181" i="11" s="1"/>
  <c r="M45" i="7"/>
  <c r="F75" i="11" s="1"/>
  <c r="L75" i="11" s="1"/>
  <c r="K45" i="7"/>
  <c r="D75" i="11" s="1"/>
  <c r="M75" i="11" s="1"/>
  <c r="K66" i="7"/>
  <c r="D117" i="11" s="1"/>
  <c r="K117" i="11" s="1"/>
  <c r="K108" i="7"/>
  <c r="D201" i="11" s="1"/>
  <c r="J201" i="11" s="1"/>
  <c r="L39" i="7"/>
  <c r="E63" i="11" s="1"/>
  <c r="J63" i="11" s="1"/>
  <c r="J59" i="7"/>
  <c r="K39" i="7"/>
  <c r="D63" i="11" s="1"/>
  <c r="L63" i="11" s="1"/>
  <c r="J93" i="7"/>
  <c r="L35" i="7"/>
  <c r="E55" i="11" s="1"/>
  <c r="M55" i="11" s="1"/>
  <c r="K48" i="7"/>
  <c r="D81" i="11" s="1"/>
  <c r="M81" i="11" s="1"/>
  <c r="C167" i="11"/>
  <c r="M167" i="11" s="1"/>
  <c r="O91" i="7"/>
  <c r="H167" i="11" s="1"/>
  <c r="Q167" i="11" s="1"/>
  <c r="Q91" i="7" s="1"/>
  <c r="J87" i="7"/>
  <c r="C13" i="11"/>
  <c r="J13" i="11" s="1"/>
  <c r="L77" i="7"/>
  <c r="E139" i="11" s="1"/>
  <c r="K139" i="11" s="1"/>
  <c r="K77" i="7"/>
  <c r="D139" i="11" s="1"/>
  <c r="N139" i="11" s="1"/>
  <c r="K33" i="7"/>
  <c r="D51" i="11" s="1"/>
  <c r="J51" i="11" s="1"/>
  <c r="J77" i="7"/>
  <c r="C101" i="11"/>
  <c r="L101" i="11" s="1"/>
  <c r="O58" i="7"/>
  <c r="H101" i="11" s="1"/>
  <c r="K127" i="7"/>
  <c r="D239" i="11" s="1"/>
  <c r="M239" i="11" s="1"/>
  <c r="J127" i="7"/>
  <c r="J122" i="7"/>
  <c r="C229" i="11" s="1"/>
  <c r="N229" i="11" s="1"/>
  <c r="K28" i="7"/>
  <c r="D41" i="11" s="1"/>
  <c r="N41" i="11" s="1"/>
  <c r="J116" i="7"/>
  <c r="C217" i="11" s="1"/>
  <c r="N217" i="11" s="1"/>
  <c r="J18" i="7"/>
  <c r="L76" i="7"/>
  <c r="E137" i="11" s="1"/>
  <c r="J137" i="11" s="1"/>
  <c r="C123" i="11"/>
  <c r="L123" i="11" s="1"/>
  <c r="O69" i="7"/>
  <c r="H123" i="11" s="1"/>
  <c r="L33" i="7"/>
  <c r="E51" i="11" s="1"/>
  <c r="L51" i="11" s="1"/>
  <c r="J71" i="7"/>
  <c r="M74" i="7"/>
  <c r="F133" i="11" s="1"/>
  <c r="K133" i="11" s="1"/>
  <c r="L74" i="7"/>
  <c r="E133" i="11" s="1"/>
  <c r="N133" i="11" s="1"/>
  <c r="K111" i="7"/>
  <c r="D207" i="11" s="1"/>
  <c r="K207" i="11" s="1"/>
  <c r="J111" i="7"/>
  <c r="K51" i="7"/>
  <c r="D87" i="11" s="1"/>
  <c r="N87" i="11" s="1"/>
  <c r="J49" i="7"/>
  <c r="C109" i="11"/>
  <c r="L109" i="11" s="1"/>
  <c r="L11" i="7"/>
  <c r="E7" i="11" s="1"/>
  <c r="M7" i="11" s="1"/>
  <c r="K47" i="7"/>
  <c r="D79" i="11" s="1"/>
  <c r="M79" i="11" s="1"/>
  <c r="M38" i="7"/>
  <c r="F61" i="11" s="1"/>
  <c r="M61" i="11" s="1"/>
  <c r="L38" i="7"/>
  <c r="E61" i="11" s="1"/>
  <c r="N61" i="11" s="1"/>
  <c r="M62" i="7"/>
  <c r="F109" i="11" s="1"/>
  <c r="M109" i="11" s="1"/>
  <c r="L62" i="7"/>
  <c r="E109" i="11" s="1"/>
  <c r="N109" i="11" s="1"/>
  <c r="K125" i="7"/>
  <c r="D235" i="11" s="1"/>
  <c r="M235" i="11" s="1"/>
  <c r="J125" i="7"/>
  <c r="O115" i="7"/>
  <c r="H215" i="11" s="1"/>
  <c r="C215" i="11"/>
  <c r="N215" i="11" s="1"/>
  <c r="O78" i="7"/>
  <c r="H141" i="11" s="1"/>
  <c r="O61" i="7"/>
  <c r="H107" i="11" s="1"/>
  <c r="O75" i="7"/>
  <c r="H135" i="11" s="1"/>
  <c r="M82" i="7"/>
  <c r="F149" i="11" s="1"/>
  <c r="N149" i="11" s="1"/>
  <c r="L82" i="7"/>
  <c r="E149" i="11" s="1"/>
  <c r="K149" i="11" s="1"/>
  <c r="J82" i="7"/>
  <c r="C149" i="11" s="1"/>
  <c r="M149" i="11" s="1"/>
  <c r="K82" i="7"/>
  <c r="D149" i="11" s="1"/>
  <c r="J149" i="11" s="1"/>
  <c r="L13" i="7"/>
  <c r="E11" i="11" s="1"/>
  <c r="N11" i="11" s="1"/>
  <c r="K13" i="7"/>
  <c r="D11" i="11" s="1"/>
  <c r="K11" i="11" s="1"/>
  <c r="J13" i="7"/>
  <c r="C11" i="11" s="1"/>
  <c r="J11" i="11" s="1"/>
  <c r="M12" i="7"/>
  <c r="F9" i="11" s="1"/>
  <c r="N9" i="11" s="1"/>
  <c r="L12" i="7"/>
  <c r="E9" i="11" s="1"/>
  <c r="M9" i="11" s="1"/>
  <c r="K12" i="7"/>
  <c r="D9" i="11" s="1"/>
  <c r="K9" i="11" s="1"/>
  <c r="J12" i="7"/>
  <c r="C9" i="11" s="1"/>
  <c r="J9" i="11" s="1"/>
  <c r="M36" i="7"/>
  <c r="F57" i="11" s="1"/>
  <c r="N57" i="11" s="1"/>
  <c r="L36" i="7"/>
  <c r="E57" i="11" s="1"/>
  <c r="M57" i="11" s="1"/>
  <c r="K36" i="7"/>
  <c r="D57" i="11" s="1"/>
  <c r="J57" i="11" s="1"/>
  <c r="J36" i="7"/>
  <c r="C57" i="11" s="1"/>
  <c r="K57" i="11" s="1"/>
  <c r="K53" i="7"/>
  <c r="D91" i="11" s="1"/>
  <c r="N91" i="11" s="1"/>
  <c r="J53" i="7"/>
  <c r="C91" i="11" s="1"/>
  <c r="K91" i="11" s="1"/>
  <c r="J30" i="7"/>
  <c r="C45" i="11" s="1"/>
  <c r="J45" i="11" s="1"/>
  <c r="K30" i="7"/>
  <c r="D45" i="11" s="1"/>
  <c r="N45" i="11" s="1"/>
  <c r="K103" i="7"/>
  <c r="D191" i="11" s="1"/>
  <c r="N191" i="11" s="1"/>
  <c r="J103" i="7"/>
  <c r="C191" i="11" s="1"/>
  <c r="M191" i="11" s="1"/>
  <c r="K88" i="7"/>
  <c r="D161" i="11" s="1"/>
  <c r="K161" i="11" s="1"/>
  <c r="M88" i="7"/>
  <c r="F161" i="11" s="1"/>
  <c r="N161" i="11" s="1"/>
  <c r="L88" i="7"/>
  <c r="E161" i="11" s="1"/>
  <c r="J161" i="11" s="1"/>
  <c r="J88" i="7"/>
  <c r="C161" i="11" s="1"/>
  <c r="M161" i="11" s="1"/>
  <c r="L37" i="7"/>
  <c r="E59" i="11" s="1"/>
  <c r="N59" i="11" s="1"/>
  <c r="K37" i="7"/>
  <c r="D59" i="11" s="1"/>
  <c r="J59" i="11" s="1"/>
  <c r="J37" i="7"/>
  <c r="C59" i="11" s="1"/>
  <c r="K59" i="11" s="1"/>
  <c r="L92" i="7"/>
  <c r="E169" i="11" s="1"/>
  <c r="N169" i="11" s="1"/>
  <c r="J92" i="7"/>
  <c r="C169" i="11" s="1"/>
  <c r="M169" i="11" s="1"/>
  <c r="K92" i="7"/>
  <c r="D169" i="11" s="1"/>
  <c r="K169" i="11" s="1"/>
  <c r="L46" i="7"/>
  <c r="E77" i="11" s="1"/>
  <c r="J77" i="11" s="1"/>
  <c r="K46" i="7"/>
  <c r="D77" i="11" s="1"/>
  <c r="M77" i="11" s="1"/>
  <c r="J46" i="7"/>
  <c r="C77" i="11" s="1"/>
  <c r="K77" i="11" s="1"/>
  <c r="M46" i="7"/>
  <c r="F77" i="11" s="1"/>
  <c r="N77" i="11" s="1"/>
  <c r="K54" i="7"/>
  <c r="D93" i="11" s="1"/>
  <c r="N93" i="11" s="1"/>
  <c r="J54" i="7"/>
  <c r="C93" i="11" s="1"/>
  <c r="K93" i="11" s="1"/>
  <c r="M22" i="7"/>
  <c r="F29" i="11" s="1"/>
  <c r="N29" i="11" s="1"/>
  <c r="K22" i="7"/>
  <c r="D29" i="11" s="1"/>
  <c r="M29" i="11" s="1"/>
  <c r="J22" i="7"/>
  <c r="C29" i="11" s="1"/>
  <c r="J29" i="11" s="1"/>
  <c r="L22" i="7"/>
  <c r="E29" i="11" s="1"/>
  <c r="K29" i="11" s="1"/>
  <c r="J50" i="7"/>
  <c r="C85" i="11" s="1"/>
  <c r="K85" i="11" s="1"/>
  <c r="L50" i="7"/>
  <c r="E85" i="11" s="1"/>
  <c r="N85" i="11" s="1"/>
  <c r="K50" i="7"/>
  <c r="D85" i="11" s="1"/>
  <c r="M85" i="11" s="1"/>
  <c r="M26" i="7"/>
  <c r="F37" i="11" s="1"/>
  <c r="L37" i="11" s="1"/>
  <c r="L26" i="7"/>
  <c r="E37" i="11" s="1"/>
  <c r="N37" i="11" s="1"/>
  <c r="J26" i="7"/>
  <c r="C37" i="11" s="1"/>
  <c r="J37" i="11" s="1"/>
  <c r="K26" i="7"/>
  <c r="D37" i="11" s="1"/>
  <c r="M37" i="11" s="1"/>
  <c r="L124" i="7"/>
  <c r="E233" i="11" s="1"/>
  <c r="J233" i="11" s="1"/>
  <c r="K124" i="7"/>
  <c r="D233" i="11" s="1"/>
  <c r="M233" i="11" s="1"/>
  <c r="M124" i="7"/>
  <c r="F233" i="11" s="1"/>
  <c r="L233" i="11" s="1"/>
  <c r="J124" i="7"/>
  <c r="C233" i="11" s="1"/>
  <c r="N233" i="11" s="1"/>
  <c r="L128" i="7"/>
  <c r="E241" i="11" s="1"/>
  <c r="L241" i="11" s="1"/>
  <c r="K128" i="7"/>
  <c r="D241" i="11" s="1"/>
  <c r="M241" i="11" s="1"/>
  <c r="J128" i="7"/>
  <c r="C241" i="11" s="1"/>
  <c r="N241" i="11" s="1"/>
  <c r="J120" i="7"/>
  <c r="C225" i="11" s="1"/>
  <c r="N225" i="11" s="1"/>
  <c r="K120" i="7"/>
  <c r="D225" i="11" s="1"/>
  <c r="L225" i="11" s="1"/>
  <c r="M110" i="7"/>
  <c r="F205" i="11" s="1"/>
  <c r="L205" i="11" s="1"/>
  <c r="K110" i="7"/>
  <c r="D205" i="11" s="1"/>
  <c r="J205" i="11" s="1"/>
  <c r="J110" i="7"/>
  <c r="C205" i="11" s="1"/>
  <c r="N205" i="11" s="1"/>
  <c r="L110" i="7"/>
  <c r="E205" i="11" s="1"/>
  <c r="M205" i="11" s="1"/>
  <c r="K15" i="7"/>
  <c r="D15" i="11" s="1"/>
  <c r="L15" i="11" s="1"/>
  <c r="J15" i="7"/>
  <c r="C15" i="11" s="1"/>
  <c r="J15" i="11" s="1"/>
  <c r="K96" i="7"/>
  <c r="D177" i="11" s="1"/>
  <c r="L177" i="11" s="1"/>
  <c r="J96" i="7"/>
  <c r="C177" i="11" s="1"/>
  <c r="M177" i="11" s="1"/>
  <c r="K95" i="7"/>
  <c r="D175" i="11" s="1"/>
  <c r="L175" i="11" s="1"/>
  <c r="J95" i="7"/>
  <c r="C175" i="11" s="1"/>
  <c r="M175" i="11" s="1"/>
  <c r="K119" i="7"/>
  <c r="D223" i="11" s="1"/>
  <c r="L223" i="11" s="1"/>
  <c r="J119" i="7"/>
  <c r="C223" i="11" s="1"/>
  <c r="N223" i="11" s="1"/>
  <c r="L83" i="7"/>
  <c r="E151" i="11" s="1"/>
  <c r="L151" i="11" s="1"/>
  <c r="J83" i="7"/>
  <c r="C151" i="11" s="1"/>
  <c r="M151" i="11" s="1"/>
  <c r="K83" i="7"/>
  <c r="D151" i="11" s="1"/>
  <c r="J151" i="11" s="1"/>
  <c r="M86" i="7"/>
  <c r="F157" i="11" s="1"/>
  <c r="L157" i="11" s="1"/>
  <c r="L86" i="7"/>
  <c r="E157" i="11" s="1"/>
  <c r="N157" i="11" s="1"/>
  <c r="K86" i="7"/>
  <c r="D157" i="11" s="1"/>
  <c r="J157" i="11" s="1"/>
  <c r="J86" i="7"/>
  <c r="C157" i="11" s="1"/>
  <c r="M157" i="11" s="1"/>
  <c r="J16" i="7"/>
  <c r="C17" i="11" s="1"/>
  <c r="J17" i="11" s="1"/>
  <c r="K16" i="7"/>
  <c r="D17" i="11" s="1"/>
  <c r="L17" i="11" s="1"/>
  <c r="K100" i="7"/>
  <c r="D185" i="11" s="1"/>
  <c r="N185" i="11" s="1"/>
  <c r="M100" i="7"/>
  <c r="F185" i="11" s="1"/>
  <c r="L185" i="11" s="1"/>
  <c r="J100" i="7"/>
  <c r="C185" i="11" s="1"/>
  <c r="M185" i="11" s="1"/>
  <c r="L100" i="7"/>
  <c r="E185" i="11" s="1"/>
  <c r="J185" i="11" s="1"/>
  <c r="O67" i="7"/>
  <c r="H119" i="11" s="1"/>
  <c r="K107" i="7"/>
  <c r="D199" i="11" s="1"/>
  <c r="J199" i="11" s="1"/>
  <c r="J107" i="7"/>
  <c r="C199" i="11" s="1"/>
  <c r="N199" i="11" s="1"/>
  <c r="L107" i="7"/>
  <c r="E199" i="11" s="1"/>
  <c r="L199" i="11" s="1"/>
  <c r="L23" i="7"/>
  <c r="E31" i="11" s="1"/>
  <c r="L31" i="11" s="1"/>
  <c r="J23" i="7"/>
  <c r="C31" i="11" s="1"/>
  <c r="J31" i="11" s="1"/>
  <c r="K23" i="7"/>
  <c r="D31" i="11" s="1"/>
  <c r="M31" i="11" s="1"/>
  <c r="L29" i="7"/>
  <c r="E43" i="11" s="1"/>
  <c r="L43" i="11" s="1"/>
  <c r="K29" i="7"/>
  <c r="D43" i="11" s="1"/>
  <c r="N43" i="11" s="1"/>
  <c r="J29" i="7"/>
  <c r="C43" i="11" s="1"/>
  <c r="J43" i="11" s="1"/>
  <c r="M32" i="7"/>
  <c r="F49" i="11" s="1"/>
  <c r="L49" i="11" s="1"/>
  <c r="K32" i="7"/>
  <c r="D49" i="11" s="1"/>
  <c r="N49" i="11" s="1"/>
  <c r="L32" i="7"/>
  <c r="E49" i="11" s="1"/>
  <c r="M49" i="11" s="1"/>
  <c r="J32" i="7"/>
  <c r="C49" i="11" s="1"/>
  <c r="J49" i="11" s="1"/>
  <c r="O65" i="7"/>
  <c r="H115" i="11" s="1"/>
  <c r="L104" i="7"/>
  <c r="E193" i="11" s="1"/>
  <c r="L193" i="11" s="1"/>
  <c r="K104" i="7"/>
  <c r="D193" i="11" s="1"/>
  <c r="N193" i="11" s="1"/>
  <c r="J104" i="7"/>
  <c r="C193" i="11" s="1"/>
  <c r="M193" i="11" s="1"/>
  <c r="K126" i="7"/>
  <c r="D237" i="11" s="1"/>
  <c r="M237" i="11" s="1"/>
  <c r="J126" i="7"/>
  <c r="C237" i="11" s="1"/>
  <c r="N237" i="11" s="1"/>
  <c r="L126" i="7"/>
  <c r="E237" i="11" s="1"/>
  <c r="K237" i="11" s="1"/>
  <c r="M25" i="7"/>
  <c r="F35" i="11" s="1"/>
  <c r="K35" i="11" s="1"/>
  <c r="L25" i="7"/>
  <c r="E35" i="11" s="1"/>
  <c r="N35" i="11" s="1"/>
  <c r="J25" i="7"/>
  <c r="C35" i="11" s="1"/>
  <c r="J35" i="11" s="1"/>
  <c r="K25" i="7"/>
  <c r="D35" i="11" s="1"/>
  <c r="M35" i="11" s="1"/>
  <c r="K10" i="7"/>
  <c r="D5" i="11" s="1"/>
  <c r="K5" i="11" s="1"/>
  <c r="J10" i="7"/>
  <c r="C5" i="11" s="1"/>
  <c r="J5" i="11" s="1"/>
  <c r="M31" i="7"/>
  <c r="F47" i="11" s="1"/>
  <c r="K47" i="11" s="1"/>
  <c r="L31" i="7"/>
  <c r="E47" i="11" s="1"/>
  <c r="M47" i="11" s="1"/>
  <c r="K31" i="7"/>
  <c r="D47" i="11" s="1"/>
  <c r="N47" i="11" s="1"/>
  <c r="J31" i="7"/>
  <c r="C47" i="11" s="1"/>
  <c r="J47" i="11" s="1"/>
  <c r="J27" i="7"/>
  <c r="C39" i="11" s="1"/>
  <c r="J39" i="11" s="1"/>
  <c r="L27" i="7"/>
  <c r="E39" i="11" s="1"/>
  <c r="K39" i="11" s="1"/>
  <c r="K27" i="7"/>
  <c r="D39" i="11" s="1"/>
  <c r="N39" i="11" s="1"/>
  <c r="O41" i="7"/>
  <c r="H67" i="11" s="1"/>
  <c r="L21" i="7"/>
  <c r="E27" i="11" s="1"/>
  <c r="K27" i="11" s="1"/>
  <c r="J21" i="7"/>
  <c r="C27" i="11" s="1"/>
  <c r="J27" i="11" s="1"/>
  <c r="K21" i="7"/>
  <c r="D27" i="11" s="1"/>
  <c r="M27" i="11" s="1"/>
  <c r="K9" i="7"/>
  <c r="D3" i="11" s="1"/>
  <c r="K3" i="11" s="1"/>
  <c r="J9" i="7"/>
  <c r="C3" i="11" s="1"/>
  <c r="J3" i="11" s="1"/>
  <c r="J105" i="7"/>
  <c r="C195" i="11" s="1"/>
  <c r="N195" i="11" s="1"/>
  <c r="K105" i="7"/>
  <c r="D195" i="11" s="1"/>
  <c r="J195" i="11" s="1"/>
  <c r="L105" i="7"/>
  <c r="E195" i="11" s="1"/>
  <c r="K195" i="11" s="1"/>
  <c r="K113" i="7"/>
  <c r="D211" i="11" s="1"/>
  <c r="K211" i="11" s="1"/>
  <c r="J113" i="7"/>
  <c r="C211" i="11" s="1"/>
  <c r="N211" i="11" s="1"/>
  <c r="M123" i="7"/>
  <c r="F231" i="11" s="1"/>
  <c r="K231" i="11" s="1"/>
  <c r="L123" i="7"/>
  <c r="E231" i="11" s="1"/>
  <c r="J231" i="11" s="1"/>
  <c r="K123" i="7"/>
  <c r="D231" i="11" s="1"/>
  <c r="M231" i="11" s="1"/>
  <c r="J123" i="7"/>
  <c r="C231" i="11" s="1"/>
  <c r="N231" i="11" s="1"/>
  <c r="J114" i="7"/>
  <c r="C213" i="11" s="1"/>
  <c r="N213" i="11" s="1"/>
  <c r="K114" i="7"/>
  <c r="D213" i="11" s="1"/>
  <c r="K213" i="11" s="1"/>
  <c r="J90" i="7"/>
  <c r="C165" i="11" s="1"/>
  <c r="M165" i="11" s="1"/>
  <c r="K90" i="7"/>
  <c r="D165" i="11" s="1"/>
  <c r="K165" i="11" s="1"/>
  <c r="M109" i="7"/>
  <c r="F203" i="11" s="1"/>
  <c r="K203" i="11" s="1"/>
  <c r="L109" i="7"/>
  <c r="E203" i="11" s="1"/>
  <c r="M203" i="11" s="1"/>
  <c r="K109" i="7"/>
  <c r="D203" i="11" s="1"/>
  <c r="J203" i="11" s="1"/>
  <c r="J109" i="7"/>
  <c r="C203" i="11" s="1"/>
  <c r="N203" i="11" s="1"/>
  <c r="J89" i="7"/>
  <c r="C163" i="11" s="1"/>
  <c r="M163" i="11" s="1"/>
  <c r="K89" i="7"/>
  <c r="D163" i="11" s="1"/>
  <c r="K163" i="11" s="1"/>
  <c r="O44" i="7"/>
  <c r="H73" i="11" s="1"/>
  <c r="M85" i="7"/>
  <c r="F155" i="11" s="1"/>
  <c r="K155" i="11" s="1"/>
  <c r="K85" i="7"/>
  <c r="D155" i="11" s="1"/>
  <c r="J155" i="11" s="1"/>
  <c r="L85" i="7"/>
  <c r="E155" i="11" s="1"/>
  <c r="N155" i="11" s="1"/>
  <c r="J85" i="7"/>
  <c r="C155" i="11" s="1"/>
  <c r="M155" i="11" s="1"/>
  <c r="K81" i="7"/>
  <c r="D147" i="11" s="1"/>
  <c r="J147" i="11" s="1"/>
  <c r="L81" i="7"/>
  <c r="E147" i="11" s="1"/>
  <c r="K147" i="11" s="1"/>
  <c r="J81" i="7"/>
  <c r="C147" i="11" s="1"/>
  <c r="M147" i="11" s="1"/>
  <c r="M99" i="7"/>
  <c r="F183" i="11" s="1"/>
  <c r="K183" i="11" s="1"/>
  <c r="L99" i="7"/>
  <c r="E183" i="11" s="1"/>
  <c r="J183" i="11" s="1"/>
  <c r="J99" i="7"/>
  <c r="C183" i="11" s="1"/>
  <c r="M183" i="11" s="1"/>
  <c r="K99" i="7"/>
  <c r="D183" i="11" s="1"/>
  <c r="N183" i="11" s="1"/>
  <c r="L102" i="7"/>
  <c r="E189" i="11" s="1"/>
  <c r="K189" i="11" s="1"/>
  <c r="K102" i="7"/>
  <c r="D189" i="11" s="1"/>
  <c r="N189" i="11" s="1"/>
  <c r="J102" i="7"/>
  <c r="C189" i="11" s="1"/>
  <c r="M189" i="11" s="1"/>
  <c r="O68" i="7" l="1"/>
  <c r="H121" i="11" s="1"/>
  <c r="O79" i="7"/>
  <c r="H143" i="11" s="1"/>
  <c r="O117" i="7"/>
  <c r="H219" i="11" s="1"/>
  <c r="O70" i="7"/>
  <c r="H125" i="11" s="1"/>
  <c r="S125" i="11" s="1"/>
  <c r="S70" i="7" s="1"/>
  <c r="C129" i="11"/>
  <c r="L129" i="11" s="1"/>
  <c r="O118" i="7"/>
  <c r="H221" i="11" s="1"/>
  <c r="C71" i="11"/>
  <c r="K71" i="11" s="1"/>
  <c r="O73" i="7"/>
  <c r="H131" i="11" s="1"/>
  <c r="P131" i="11" s="1"/>
  <c r="O52" i="7"/>
  <c r="H89" i="11" s="1"/>
  <c r="R89" i="11" s="1"/>
  <c r="R52" i="7" s="1"/>
  <c r="O106" i="7"/>
  <c r="H197" i="11" s="1"/>
  <c r="C227" i="11"/>
  <c r="N227" i="11" s="1"/>
  <c r="O42" i="7"/>
  <c r="H69" i="11" s="1"/>
  <c r="P69" i="11" s="1"/>
  <c r="P42" i="7" s="1"/>
  <c r="C69" i="11"/>
  <c r="K69" i="11" s="1"/>
  <c r="O11" i="7"/>
  <c r="H7" i="11" s="1"/>
  <c r="C89" i="11"/>
  <c r="K89" i="11" s="1"/>
  <c r="O19" i="7"/>
  <c r="H23" i="11" s="1"/>
  <c r="S23" i="11" s="1"/>
  <c r="S19" i="7" s="1"/>
  <c r="O64" i="7"/>
  <c r="H113" i="11" s="1"/>
  <c r="P113" i="11" s="1"/>
  <c r="P64" i="7" s="1"/>
  <c r="O40" i="7"/>
  <c r="H65" i="11" s="1"/>
  <c r="S65" i="11" s="1"/>
  <c r="S40" i="7" s="1"/>
  <c r="O66" i="7"/>
  <c r="H117" i="11" s="1"/>
  <c r="Q117" i="11" s="1"/>
  <c r="Q66" i="7" s="1"/>
  <c r="O57" i="7"/>
  <c r="H99" i="11" s="1"/>
  <c r="R99" i="11" s="1"/>
  <c r="R57" i="7" s="1"/>
  <c r="O56" i="7"/>
  <c r="H97" i="11" s="1"/>
  <c r="P97" i="11" s="1"/>
  <c r="P56" i="7" s="1"/>
  <c r="O116" i="7"/>
  <c r="H217" i="11" s="1"/>
  <c r="T217" i="11" s="1"/>
  <c r="T116" i="7" s="1"/>
  <c r="O39" i="7"/>
  <c r="H63" i="11" s="1"/>
  <c r="R63" i="11" s="1"/>
  <c r="R39" i="7" s="1"/>
  <c r="O63" i="7"/>
  <c r="H111" i="11" s="1"/>
  <c r="P111" i="11" s="1"/>
  <c r="P63" i="7" s="1"/>
  <c r="R95" i="11"/>
  <c r="R55" i="7" s="1"/>
  <c r="S95" i="11"/>
  <c r="S55" i="7" s="1"/>
  <c r="O38" i="7"/>
  <c r="H61" i="11" s="1"/>
  <c r="R61" i="11" s="1"/>
  <c r="R38" i="7" s="1"/>
  <c r="R123" i="11"/>
  <c r="R69" i="7" s="1"/>
  <c r="O101" i="7"/>
  <c r="H187" i="11" s="1"/>
  <c r="S187" i="11" s="1"/>
  <c r="S101" i="7" s="1"/>
  <c r="O74" i="7"/>
  <c r="H133" i="11" s="1"/>
  <c r="Q95" i="11"/>
  <c r="Q55" i="7" s="1"/>
  <c r="O62" i="7"/>
  <c r="H109" i="11" s="1"/>
  <c r="Q109" i="11" s="1"/>
  <c r="Q62" i="7" s="1"/>
  <c r="T95" i="11"/>
  <c r="T55" i="7" s="1"/>
  <c r="O51" i="7"/>
  <c r="H87" i="11" s="1"/>
  <c r="T87" i="11" s="1"/>
  <c r="T51" i="7" s="1"/>
  <c r="R129" i="11"/>
  <c r="R72" i="7" s="1"/>
  <c r="O122" i="7"/>
  <c r="H229" i="11" s="1"/>
  <c r="T229" i="11" s="1"/>
  <c r="T122" i="7" s="1"/>
  <c r="O28" i="7"/>
  <c r="H41" i="11" s="1"/>
  <c r="Q41" i="11" s="1"/>
  <c r="Q28" i="7" s="1"/>
  <c r="S61" i="11"/>
  <c r="S38" i="7" s="1"/>
  <c r="O14" i="7"/>
  <c r="H13" i="11" s="1"/>
  <c r="P13" i="11" s="1"/>
  <c r="S167" i="11"/>
  <c r="S91" i="7" s="1"/>
  <c r="O45" i="7"/>
  <c r="H75" i="11" s="1"/>
  <c r="O98" i="7"/>
  <c r="H181" i="11" s="1"/>
  <c r="P181" i="11" s="1"/>
  <c r="P98" i="7" s="1"/>
  <c r="O35" i="7"/>
  <c r="H55" i="11" s="1"/>
  <c r="S55" i="11" s="1"/>
  <c r="S35" i="7" s="1"/>
  <c r="P95" i="11"/>
  <c r="T53" i="11"/>
  <c r="T34" i="7" s="1"/>
  <c r="S53" i="11"/>
  <c r="S34" i="7" s="1"/>
  <c r="P187" i="11"/>
  <c r="T123" i="11"/>
  <c r="T69" i="7" s="1"/>
  <c r="Q123" i="11"/>
  <c r="Q69" i="7" s="1"/>
  <c r="P123" i="11"/>
  <c r="S123" i="11"/>
  <c r="S69" i="7" s="1"/>
  <c r="R101" i="11"/>
  <c r="R58" i="7" s="1"/>
  <c r="C139" i="11"/>
  <c r="L139" i="11" s="1"/>
  <c r="O77" i="7"/>
  <c r="H139" i="11" s="1"/>
  <c r="T139" i="11" s="1"/>
  <c r="T77" i="7" s="1"/>
  <c r="R167" i="11"/>
  <c r="R91" i="7" s="1"/>
  <c r="P167" i="11"/>
  <c r="T167" i="11"/>
  <c r="T91" i="7" s="1"/>
  <c r="Q53" i="11"/>
  <c r="Q34" i="7" s="1"/>
  <c r="C81" i="11"/>
  <c r="K81" i="11" s="1"/>
  <c r="O48" i="7"/>
  <c r="H81" i="11" s="1"/>
  <c r="O108" i="7"/>
  <c r="H201" i="11" s="1"/>
  <c r="T201" i="11" s="1"/>
  <c r="T108" i="7" s="1"/>
  <c r="C179" i="11"/>
  <c r="M179" i="11" s="1"/>
  <c r="O97" i="7"/>
  <c r="H179" i="11" s="1"/>
  <c r="C105" i="11"/>
  <c r="L105" i="11" s="1"/>
  <c r="O60" i="7"/>
  <c r="H105" i="11" s="1"/>
  <c r="P105" i="11" s="1"/>
  <c r="R53" i="11"/>
  <c r="R34" i="7" s="1"/>
  <c r="C19" i="11"/>
  <c r="J19" i="11" s="1"/>
  <c r="O17" i="7"/>
  <c r="H19" i="11" s="1"/>
  <c r="C33" i="11"/>
  <c r="J33" i="11" s="1"/>
  <c r="O24" i="7"/>
  <c r="H33" i="11" s="1"/>
  <c r="P129" i="11"/>
  <c r="Q129" i="11"/>
  <c r="Q72" i="7" s="1"/>
  <c r="T129" i="11"/>
  <c r="T72" i="7" s="1"/>
  <c r="S101" i="11"/>
  <c r="S58" i="7" s="1"/>
  <c r="T101" i="11"/>
  <c r="T58" i="7" s="1"/>
  <c r="Q101" i="11"/>
  <c r="Q58" i="7" s="1"/>
  <c r="P101" i="11"/>
  <c r="C235" i="11"/>
  <c r="N235" i="11" s="1"/>
  <c r="O125" i="7"/>
  <c r="H235" i="11" s="1"/>
  <c r="S235" i="11" s="1"/>
  <c r="S125" i="7" s="1"/>
  <c r="C83" i="11"/>
  <c r="K83" i="11" s="1"/>
  <c r="O49" i="7"/>
  <c r="H83" i="11" s="1"/>
  <c r="Q143" i="11"/>
  <c r="Q79" i="7" s="1"/>
  <c r="T143" i="11"/>
  <c r="T79" i="7" s="1"/>
  <c r="S143" i="11"/>
  <c r="S79" i="7" s="1"/>
  <c r="P143" i="11"/>
  <c r="C21" i="11"/>
  <c r="J21" i="11" s="1"/>
  <c r="O18" i="7"/>
  <c r="H21" i="11" s="1"/>
  <c r="C239" i="11"/>
  <c r="N239" i="11" s="1"/>
  <c r="O127" i="7"/>
  <c r="H239" i="11" s="1"/>
  <c r="C103" i="11"/>
  <c r="L103" i="11" s="1"/>
  <c r="O59" i="7"/>
  <c r="H103" i="11" s="1"/>
  <c r="P103" i="11" s="1"/>
  <c r="C25" i="11"/>
  <c r="J25" i="11" s="1"/>
  <c r="O20" i="7"/>
  <c r="H25" i="11" s="1"/>
  <c r="T25" i="11" s="1"/>
  <c r="T20" i="7" s="1"/>
  <c r="C209" i="11"/>
  <c r="N209" i="11" s="1"/>
  <c r="O112" i="7"/>
  <c r="H209" i="11" s="1"/>
  <c r="Q209" i="11" s="1"/>
  <c r="Q112" i="7" s="1"/>
  <c r="C51" i="11"/>
  <c r="K51" i="11" s="1"/>
  <c r="O33" i="7"/>
  <c r="H51" i="11" s="1"/>
  <c r="P51" i="11" s="1"/>
  <c r="C173" i="11"/>
  <c r="M173" i="11" s="1"/>
  <c r="O94" i="7"/>
  <c r="H173" i="11" s="1"/>
  <c r="C137" i="11"/>
  <c r="L137" i="11" s="1"/>
  <c r="O76" i="7"/>
  <c r="H137" i="11" s="1"/>
  <c r="C159" i="11"/>
  <c r="M159" i="11" s="1"/>
  <c r="O87" i="7"/>
  <c r="H159" i="11" s="1"/>
  <c r="R143" i="11"/>
  <c r="R79" i="7" s="1"/>
  <c r="C207" i="11"/>
  <c r="N207" i="11" s="1"/>
  <c r="O111" i="7"/>
  <c r="H207" i="11" s="1"/>
  <c r="Q207" i="11" s="1"/>
  <c r="Q111" i="7" s="1"/>
  <c r="C127" i="11"/>
  <c r="L127" i="11" s="1"/>
  <c r="O71" i="7"/>
  <c r="H127" i="11" s="1"/>
  <c r="C171" i="11"/>
  <c r="M171" i="11" s="1"/>
  <c r="O93" i="7"/>
  <c r="H171" i="11" s="1"/>
  <c r="Q125" i="11"/>
  <c r="Q70" i="7" s="1"/>
  <c r="C153" i="11"/>
  <c r="M153" i="11" s="1"/>
  <c r="O84" i="7"/>
  <c r="H153" i="11" s="1"/>
  <c r="P53" i="11"/>
  <c r="O47" i="7"/>
  <c r="H79" i="11" s="1"/>
  <c r="C79" i="11"/>
  <c r="K79" i="11" s="1"/>
  <c r="C145" i="11"/>
  <c r="L145" i="11" s="1"/>
  <c r="O80" i="7"/>
  <c r="H145" i="11" s="1"/>
  <c r="T145" i="11" s="1"/>
  <c r="T80" i="7" s="1"/>
  <c r="P197" i="11"/>
  <c r="P106" i="7" s="1"/>
  <c r="T197" i="11"/>
  <c r="T106" i="7" s="1"/>
  <c r="R197" i="11"/>
  <c r="R106" i="7" s="1"/>
  <c r="Q197" i="11"/>
  <c r="Q106" i="7" s="1"/>
  <c r="S197" i="11"/>
  <c r="S106" i="7" s="1"/>
  <c r="Q63" i="11"/>
  <c r="Q39" i="7" s="1"/>
  <c r="Q67" i="11"/>
  <c r="Q41" i="7" s="1"/>
  <c r="R67" i="11"/>
  <c r="R41" i="7" s="1"/>
  <c r="S67" i="11"/>
  <c r="S41" i="7" s="1"/>
  <c r="T67" i="11"/>
  <c r="T41" i="7" s="1"/>
  <c r="P67" i="11"/>
  <c r="P41" i="7" s="1"/>
  <c r="S119" i="11"/>
  <c r="S67" i="7" s="1"/>
  <c r="Q119" i="11"/>
  <c r="Q67" i="7" s="1"/>
  <c r="P119" i="11"/>
  <c r="P67" i="7" s="1"/>
  <c r="T119" i="11"/>
  <c r="T67" i="7" s="1"/>
  <c r="R119" i="11"/>
  <c r="R67" i="7" s="1"/>
  <c r="S135" i="11"/>
  <c r="S75" i="7" s="1"/>
  <c r="P135" i="11"/>
  <c r="P75" i="7" s="1"/>
  <c r="T135" i="11"/>
  <c r="T75" i="7" s="1"/>
  <c r="Q135" i="11"/>
  <c r="Q75" i="7" s="1"/>
  <c r="R135" i="11"/>
  <c r="R75" i="7" s="1"/>
  <c r="T7" i="11"/>
  <c r="T11" i="7" s="1"/>
  <c r="R7" i="11"/>
  <c r="R11" i="7" s="1"/>
  <c r="S7" i="11"/>
  <c r="S11" i="7" s="1"/>
  <c r="Q227" i="11"/>
  <c r="Q121" i="7" s="1"/>
  <c r="R227" i="11"/>
  <c r="R121" i="7" s="1"/>
  <c r="S227" i="11"/>
  <c r="S121" i="7" s="1"/>
  <c r="P227" i="11"/>
  <c r="P121" i="7" s="1"/>
  <c r="T227" i="11"/>
  <c r="T121" i="7" s="1"/>
  <c r="P65" i="11"/>
  <c r="P40" i="7" s="1"/>
  <c r="T65" i="11"/>
  <c r="T40" i="7" s="1"/>
  <c r="Q65" i="11"/>
  <c r="Q40" i="7" s="1"/>
  <c r="S141" i="11"/>
  <c r="S78" i="7" s="1"/>
  <c r="Q141" i="11"/>
  <c r="Q78" i="7" s="1"/>
  <c r="P141" i="11"/>
  <c r="P78" i="7" s="1"/>
  <c r="T141" i="11"/>
  <c r="T78" i="7" s="1"/>
  <c r="R141" i="11"/>
  <c r="R78" i="7" s="1"/>
  <c r="Q73" i="11"/>
  <c r="Q44" i="7" s="1"/>
  <c r="R73" i="11"/>
  <c r="R44" i="7" s="1"/>
  <c r="S73" i="11"/>
  <c r="S44" i="7" s="1"/>
  <c r="T73" i="11"/>
  <c r="T44" i="7" s="1"/>
  <c r="P73" i="11"/>
  <c r="P44" i="7" s="1"/>
  <c r="R121" i="11"/>
  <c r="R68" i="7" s="1"/>
  <c r="T121" i="11"/>
  <c r="T68" i="7" s="1"/>
  <c r="S121" i="11"/>
  <c r="S68" i="7" s="1"/>
  <c r="P121" i="11"/>
  <c r="P68" i="7" s="1"/>
  <c r="Q121" i="11"/>
  <c r="Q68" i="7" s="1"/>
  <c r="T117" i="11"/>
  <c r="T66" i="7" s="1"/>
  <c r="S107" i="11"/>
  <c r="S61" i="7" s="1"/>
  <c r="P107" i="11"/>
  <c r="P61" i="7" s="1"/>
  <c r="T107" i="11"/>
  <c r="T61" i="7" s="1"/>
  <c r="Q107" i="11"/>
  <c r="Q61" i="7" s="1"/>
  <c r="R107" i="11"/>
  <c r="R61" i="7" s="1"/>
  <c r="Q7" i="11"/>
  <c r="Q11" i="7" s="1"/>
  <c r="Q115" i="11"/>
  <c r="Q65" i="7" s="1"/>
  <c r="R115" i="11"/>
  <c r="R65" i="7" s="1"/>
  <c r="S115" i="11"/>
  <c r="S65" i="7" s="1"/>
  <c r="P115" i="11"/>
  <c r="P65" i="7" s="1"/>
  <c r="T115" i="11"/>
  <c r="T65" i="7" s="1"/>
  <c r="P221" i="11"/>
  <c r="P118" i="7" s="1"/>
  <c r="T221" i="11"/>
  <c r="T118" i="7" s="1"/>
  <c r="Q221" i="11"/>
  <c r="Q118" i="7" s="1"/>
  <c r="R221" i="11"/>
  <c r="R118" i="7" s="1"/>
  <c r="S221" i="11"/>
  <c r="S118" i="7" s="1"/>
  <c r="Q219" i="11"/>
  <c r="Q117" i="7" s="1"/>
  <c r="S219" i="11"/>
  <c r="S117" i="7" s="1"/>
  <c r="R219" i="11"/>
  <c r="R117" i="7" s="1"/>
  <c r="P219" i="11"/>
  <c r="P117" i="7" s="1"/>
  <c r="T219" i="11"/>
  <c r="T117" i="7" s="1"/>
  <c r="R71" i="11"/>
  <c r="R43" i="7" s="1"/>
  <c r="S71" i="11"/>
  <c r="S43" i="7" s="1"/>
  <c r="P71" i="11"/>
  <c r="P43" i="7" s="1"/>
  <c r="Q71" i="11"/>
  <c r="Q43" i="7" s="1"/>
  <c r="T71" i="11"/>
  <c r="T43" i="7" s="1"/>
  <c r="P215" i="11"/>
  <c r="P115" i="7" s="1"/>
  <c r="T215" i="11"/>
  <c r="T115" i="7" s="1"/>
  <c r="Q215" i="11"/>
  <c r="Q115" i="7" s="1"/>
  <c r="R215" i="11"/>
  <c r="R115" i="7" s="1"/>
  <c r="S215" i="11"/>
  <c r="S115" i="7" s="1"/>
  <c r="P7" i="11"/>
  <c r="P11" i="7" s="1"/>
  <c r="O53" i="7"/>
  <c r="H91" i="11" s="1"/>
  <c r="O30" i="7"/>
  <c r="H45" i="11" s="1"/>
  <c r="O50" i="7"/>
  <c r="H85" i="11" s="1"/>
  <c r="O88" i="7"/>
  <c r="H161" i="11" s="1"/>
  <c r="O103" i="7"/>
  <c r="H191" i="11" s="1"/>
  <c r="O36" i="7"/>
  <c r="H57" i="11" s="1"/>
  <c r="O12" i="7"/>
  <c r="H9" i="11" s="1"/>
  <c r="R9" i="11" s="1"/>
  <c r="R12" i="7" s="1"/>
  <c r="O13" i="7"/>
  <c r="H11" i="11" s="1"/>
  <c r="Q11" i="11" s="1"/>
  <c r="Q13" i="7" s="1"/>
  <c r="O82" i="7"/>
  <c r="H149" i="11" s="1"/>
  <c r="O92" i="7"/>
  <c r="H169" i="11" s="1"/>
  <c r="O54" i="7"/>
  <c r="H93" i="11" s="1"/>
  <c r="O46" i="7"/>
  <c r="H77" i="11" s="1"/>
  <c r="O37" i="7"/>
  <c r="H59" i="11" s="1"/>
  <c r="O22" i="7"/>
  <c r="H29" i="11" s="1"/>
  <c r="R29" i="11" s="1"/>
  <c r="R22" i="7" s="1"/>
  <c r="O100" i="7"/>
  <c r="H185" i="11" s="1"/>
  <c r="O16" i="7"/>
  <c r="H17" i="11" s="1"/>
  <c r="P17" i="11" s="1"/>
  <c r="P16" i="7" s="1"/>
  <c r="O119" i="7"/>
  <c r="H223" i="11" s="1"/>
  <c r="O96" i="7"/>
  <c r="H177" i="11" s="1"/>
  <c r="O128" i="7"/>
  <c r="H241" i="11" s="1"/>
  <c r="O26" i="7"/>
  <c r="H37" i="11" s="1"/>
  <c r="O124" i="7"/>
  <c r="H233" i="11" s="1"/>
  <c r="O104" i="7"/>
  <c r="H193" i="11" s="1"/>
  <c r="O107" i="7"/>
  <c r="H199" i="11" s="1"/>
  <c r="O86" i="7"/>
  <c r="H157" i="11" s="1"/>
  <c r="O110" i="7"/>
  <c r="H205" i="11" s="1"/>
  <c r="O120" i="7"/>
  <c r="H225" i="11" s="1"/>
  <c r="O123" i="7"/>
  <c r="H231" i="11" s="1"/>
  <c r="O32" i="7"/>
  <c r="H49" i="11" s="1"/>
  <c r="O29" i="7"/>
  <c r="H43" i="11" s="1"/>
  <c r="O23" i="7"/>
  <c r="H31" i="11" s="1"/>
  <c r="S31" i="11" s="1"/>
  <c r="S23" i="7" s="1"/>
  <c r="O83" i="7"/>
  <c r="H151" i="11" s="1"/>
  <c r="O95" i="7"/>
  <c r="H175" i="11" s="1"/>
  <c r="O15" i="7"/>
  <c r="H15" i="11" s="1"/>
  <c r="O99" i="7"/>
  <c r="H183" i="11" s="1"/>
  <c r="O89" i="7"/>
  <c r="H163" i="11" s="1"/>
  <c r="O90" i="7"/>
  <c r="H165" i="11" s="1"/>
  <c r="O27" i="7"/>
  <c r="H39" i="11" s="1"/>
  <c r="O109" i="7"/>
  <c r="H203" i="11" s="1"/>
  <c r="O85" i="7"/>
  <c r="H155" i="11" s="1"/>
  <c r="O105" i="7"/>
  <c r="H195" i="11" s="1"/>
  <c r="O21" i="7"/>
  <c r="H27" i="11" s="1"/>
  <c r="P27" i="11" s="1"/>
  <c r="P21" i="7" s="1"/>
  <c r="O31" i="7"/>
  <c r="H47" i="11" s="1"/>
  <c r="O10" i="7"/>
  <c r="H5" i="11" s="1"/>
  <c r="Q5" i="11" s="1"/>
  <c r="Q10" i="7" s="1"/>
  <c r="O25" i="7"/>
  <c r="H35" i="11" s="1"/>
  <c r="O126" i="7"/>
  <c r="H237" i="11" s="1"/>
  <c r="O102" i="7"/>
  <c r="H189" i="11" s="1"/>
  <c r="O113" i="7"/>
  <c r="H211" i="11" s="1"/>
  <c r="O81" i="7"/>
  <c r="H147" i="11" s="1"/>
  <c r="O114" i="7"/>
  <c r="H213" i="11" s="1"/>
  <c r="O9" i="7"/>
  <c r="H3" i="11" s="1"/>
  <c r="P125" i="11" l="1"/>
  <c r="T125" i="11"/>
  <c r="T70" i="7" s="1"/>
  <c r="R125" i="11"/>
  <c r="R70" i="7" s="1"/>
  <c r="Q23" i="11"/>
  <c r="Q19" i="7" s="1"/>
  <c r="R69" i="11"/>
  <c r="R42" i="7" s="1"/>
  <c r="Q99" i="11"/>
  <c r="Q57" i="7" s="1"/>
  <c r="T111" i="11"/>
  <c r="T63" i="7" s="1"/>
  <c r="S131" i="11"/>
  <c r="S73" i="7" s="1"/>
  <c r="T13" i="11"/>
  <c r="T14" i="7" s="1"/>
  <c r="P99" i="11"/>
  <c r="P57" i="7" s="1"/>
  <c r="P61" i="11"/>
  <c r="P38" i="7" s="1"/>
  <c r="Q131" i="11"/>
  <c r="Q73" i="7" s="1"/>
  <c r="R131" i="11"/>
  <c r="R73" i="7" s="1"/>
  <c r="Q69" i="11"/>
  <c r="Q42" i="7" s="1"/>
  <c r="T131" i="11"/>
  <c r="T73" i="7" s="1"/>
  <c r="R109" i="11"/>
  <c r="R62" i="7" s="1"/>
  <c r="S229" i="11"/>
  <c r="S122" i="7" s="1"/>
  <c r="T89" i="11"/>
  <c r="T52" i="7" s="1"/>
  <c r="P89" i="11"/>
  <c r="P52" i="7" s="1"/>
  <c r="Q89" i="11"/>
  <c r="Q52" i="7" s="1"/>
  <c r="R113" i="11"/>
  <c r="R64" i="7" s="1"/>
  <c r="S89" i="11"/>
  <c r="S52" i="7" s="1"/>
  <c r="S113" i="11"/>
  <c r="S64" i="7" s="1"/>
  <c r="T99" i="11"/>
  <c r="T57" i="7" s="1"/>
  <c r="Q111" i="11"/>
  <c r="Q63" i="7" s="1"/>
  <c r="P23" i="11"/>
  <c r="P19" i="7" s="1"/>
  <c r="S99" i="11"/>
  <c r="S57" i="7" s="1"/>
  <c r="R111" i="11"/>
  <c r="R63" i="7" s="1"/>
  <c r="R23" i="11"/>
  <c r="R19" i="7" s="1"/>
  <c r="R97" i="11"/>
  <c r="R56" i="7" s="1"/>
  <c r="T61" i="11"/>
  <c r="T38" i="7" s="1"/>
  <c r="Q113" i="11"/>
  <c r="Q64" i="7" s="1"/>
  <c r="T97" i="11"/>
  <c r="T56" i="7" s="1"/>
  <c r="P109" i="11"/>
  <c r="P62" i="7" s="1"/>
  <c r="T113" i="11"/>
  <c r="T64" i="7" s="1"/>
  <c r="T23" i="11"/>
  <c r="T19" i="7" s="1"/>
  <c r="S111" i="11"/>
  <c r="S63" i="7" s="1"/>
  <c r="T69" i="11"/>
  <c r="T42" i="7" s="1"/>
  <c r="Q61" i="11"/>
  <c r="Q38" i="7" s="1"/>
  <c r="Q97" i="11"/>
  <c r="Q56" i="7" s="1"/>
  <c r="S69" i="11"/>
  <c r="S42" i="7" s="1"/>
  <c r="S97" i="11"/>
  <c r="S56" i="7" s="1"/>
  <c r="Q139" i="11"/>
  <c r="Q77" i="7" s="1"/>
  <c r="S117" i="11"/>
  <c r="S66" i="7" s="1"/>
  <c r="P117" i="11"/>
  <c r="P66" i="7" s="1"/>
  <c r="T63" i="11"/>
  <c r="T39" i="7" s="1"/>
  <c r="S181" i="11"/>
  <c r="S98" i="7" s="1"/>
  <c r="R117" i="11"/>
  <c r="R66" i="7" s="1"/>
  <c r="R65" i="11"/>
  <c r="R40" i="7" s="1"/>
  <c r="S63" i="11"/>
  <c r="S39" i="7" s="1"/>
  <c r="P63" i="11"/>
  <c r="P39" i="7" s="1"/>
  <c r="P229" i="11"/>
  <c r="P122" i="7" s="1"/>
  <c r="R13" i="11"/>
  <c r="R14" i="7" s="1"/>
  <c r="P217" i="11"/>
  <c r="P116" i="7" s="1"/>
  <c r="T41" i="11"/>
  <c r="T28" i="7" s="1"/>
  <c r="T181" i="11"/>
  <c r="T98" i="7" s="1"/>
  <c r="Q217" i="11"/>
  <c r="Q116" i="7" s="1"/>
  <c r="Q229" i="11"/>
  <c r="Q122" i="7" s="1"/>
  <c r="S13" i="11"/>
  <c r="S14" i="7" s="1"/>
  <c r="Q13" i="11"/>
  <c r="Q14" i="7" s="1"/>
  <c r="R217" i="11"/>
  <c r="R116" i="7" s="1"/>
  <c r="S217" i="11"/>
  <c r="S116" i="7" s="1"/>
  <c r="R229" i="11"/>
  <c r="R122" i="7" s="1"/>
  <c r="S25" i="11"/>
  <c r="S20" i="7" s="1"/>
  <c r="P33" i="11"/>
  <c r="P24" i="7" s="1"/>
  <c r="S179" i="11"/>
  <c r="S97" i="7" s="1"/>
  <c r="P19" i="11"/>
  <c r="P17" i="7" s="1"/>
  <c r="R105" i="11"/>
  <c r="R60" i="7" s="1"/>
  <c r="Q87" i="11"/>
  <c r="Q51" i="7" s="1"/>
  <c r="P41" i="11"/>
  <c r="P28" i="7" s="1"/>
  <c r="Q187" i="11"/>
  <c r="Q101" i="7" s="1"/>
  <c r="T187" i="11"/>
  <c r="T101" i="7" s="1"/>
  <c r="R187" i="11"/>
  <c r="R101" i="7" s="1"/>
  <c r="Q55" i="11"/>
  <c r="Q35" i="7" s="1"/>
  <c r="R41" i="11"/>
  <c r="R28" i="7" s="1"/>
  <c r="S41" i="11"/>
  <c r="S28" i="7" s="1"/>
  <c r="P133" i="11"/>
  <c r="S133" i="11"/>
  <c r="S74" i="7" s="1"/>
  <c r="Q79" i="11"/>
  <c r="Q47" i="7" s="1"/>
  <c r="S173" i="11"/>
  <c r="S94" i="7" s="1"/>
  <c r="Q51" i="11"/>
  <c r="Q33" i="7" s="1"/>
  <c r="T209" i="11"/>
  <c r="T112" i="7" s="1"/>
  <c r="R103" i="11"/>
  <c r="R59" i="7" s="1"/>
  <c r="R51" i="11"/>
  <c r="R33" i="7" s="1"/>
  <c r="T55" i="11"/>
  <c r="T35" i="7" s="1"/>
  <c r="P55" i="11"/>
  <c r="R55" i="11"/>
  <c r="R35" i="7" s="1"/>
  <c r="R133" i="11"/>
  <c r="R74" i="7" s="1"/>
  <c r="Q181" i="11"/>
  <c r="S109" i="11"/>
  <c r="S62" i="7" s="1"/>
  <c r="P55" i="7"/>
  <c r="U95" i="11"/>
  <c r="T133" i="11"/>
  <c r="T74" i="7" s="1"/>
  <c r="S87" i="11"/>
  <c r="S51" i="7" s="1"/>
  <c r="P87" i="11"/>
  <c r="R87" i="11"/>
  <c r="R51" i="7" s="1"/>
  <c r="R137" i="11"/>
  <c r="R76" i="7" s="1"/>
  <c r="T75" i="11"/>
  <c r="T45" i="7" s="1"/>
  <c r="Q75" i="11"/>
  <c r="Q45" i="7" s="1"/>
  <c r="R75" i="11"/>
  <c r="R45" i="7" s="1"/>
  <c r="P75" i="11"/>
  <c r="S75" i="11"/>
  <c r="S45" i="7" s="1"/>
  <c r="R181" i="11"/>
  <c r="R98" i="7" s="1"/>
  <c r="Q133" i="11"/>
  <c r="Q74" i="7" s="1"/>
  <c r="T109" i="11"/>
  <c r="T62" i="7" s="1"/>
  <c r="P79" i="7"/>
  <c r="U143" i="11"/>
  <c r="T83" i="11"/>
  <c r="T49" i="7" s="1"/>
  <c r="S83" i="11"/>
  <c r="S49" i="7" s="1"/>
  <c r="R83" i="11"/>
  <c r="R49" i="7" s="1"/>
  <c r="P83" i="11"/>
  <c r="P58" i="7"/>
  <c r="U101" i="11"/>
  <c r="P59" i="7"/>
  <c r="P33" i="7"/>
  <c r="P34" i="7"/>
  <c r="U53" i="11"/>
  <c r="R127" i="11"/>
  <c r="R71" i="7" s="1"/>
  <c r="Q137" i="11"/>
  <c r="Q76" i="7" s="1"/>
  <c r="S137" i="11"/>
  <c r="S76" i="7" s="1"/>
  <c r="P25" i="11"/>
  <c r="Q25" i="11"/>
  <c r="Q20" i="7" s="1"/>
  <c r="R25" i="11"/>
  <c r="R20" i="7" s="1"/>
  <c r="T239" i="11"/>
  <c r="T127" i="7" s="1"/>
  <c r="Q83" i="11"/>
  <c r="Q49" i="7" s="1"/>
  <c r="Q33" i="11"/>
  <c r="Q24" i="7" s="1"/>
  <c r="T33" i="11"/>
  <c r="T24" i="7" s="1"/>
  <c r="R33" i="11"/>
  <c r="R24" i="7" s="1"/>
  <c r="Q179" i="11"/>
  <c r="Q97" i="7" s="1"/>
  <c r="P179" i="11"/>
  <c r="T179" i="11"/>
  <c r="T97" i="7" s="1"/>
  <c r="R179" i="11"/>
  <c r="R97" i="7" s="1"/>
  <c r="Q201" i="11"/>
  <c r="Q108" i="7" s="1"/>
  <c r="S201" i="11"/>
  <c r="S108" i="7" s="1"/>
  <c r="R201" i="11"/>
  <c r="R108" i="7" s="1"/>
  <c r="P73" i="7"/>
  <c r="P137" i="11"/>
  <c r="P101" i="7"/>
  <c r="P70" i="7"/>
  <c r="U125" i="11"/>
  <c r="P14" i="7"/>
  <c r="T127" i="11"/>
  <c r="T71" i="7" s="1"/>
  <c r="P127" i="11"/>
  <c r="Q127" i="11"/>
  <c r="Q71" i="7" s="1"/>
  <c r="S127" i="11"/>
  <c r="S71" i="7" s="1"/>
  <c r="Q239" i="11"/>
  <c r="Q127" i="7" s="1"/>
  <c r="P239" i="11"/>
  <c r="R239" i="11"/>
  <c r="R127" i="7" s="1"/>
  <c r="P72" i="7"/>
  <c r="U129" i="11"/>
  <c r="P145" i="11"/>
  <c r="Q145" i="11"/>
  <c r="Q80" i="7" s="1"/>
  <c r="Q153" i="11"/>
  <c r="Q84" i="7" s="1"/>
  <c r="T153" i="11"/>
  <c r="T84" i="7" s="1"/>
  <c r="P153" i="11"/>
  <c r="T171" i="11"/>
  <c r="T93" i="7" s="1"/>
  <c r="Q171" i="11"/>
  <c r="Q93" i="7" s="1"/>
  <c r="R171" i="11"/>
  <c r="R93" i="7" s="1"/>
  <c r="P171" i="11"/>
  <c r="S207" i="11"/>
  <c r="S111" i="7" s="1"/>
  <c r="P207" i="11"/>
  <c r="R207" i="11"/>
  <c r="R111" i="7" s="1"/>
  <c r="T159" i="11"/>
  <c r="T87" i="7" s="1"/>
  <c r="Q159" i="11"/>
  <c r="Q87" i="7" s="1"/>
  <c r="R159" i="11"/>
  <c r="R87" i="7" s="1"/>
  <c r="P159" i="11"/>
  <c r="P60" i="7"/>
  <c r="R21" i="11"/>
  <c r="R18" i="7" s="1"/>
  <c r="T21" i="11"/>
  <c r="T18" i="7" s="1"/>
  <c r="Q21" i="11"/>
  <c r="Q18" i="7" s="1"/>
  <c r="S21" i="11"/>
  <c r="S18" i="7" s="1"/>
  <c r="R235" i="11"/>
  <c r="R125" i="7" s="1"/>
  <c r="P235" i="11"/>
  <c r="Q235" i="11"/>
  <c r="Q125" i="7" s="1"/>
  <c r="P81" i="11"/>
  <c r="T81" i="11"/>
  <c r="T48" i="7" s="1"/>
  <c r="R81" i="11"/>
  <c r="R48" i="7" s="1"/>
  <c r="S139" i="11"/>
  <c r="S77" i="7" s="1"/>
  <c r="P139" i="11"/>
  <c r="S33" i="11"/>
  <c r="S24" i="7" s="1"/>
  <c r="T137" i="11"/>
  <c r="T76" i="7" s="1"/>
  <c r="R145" i="11"/>
  <c r="R80" i="7" s="1"/>
  <c r="P79" i="11"/>
  <c r="S79" i="11"/>
  <c r="S47" i="7" s="1"/>
  <c r="R79" i="11"/>
  <c r="R47" i="7" s="1"/>
  <c r="T79" i="11"/>
  <c r="T47" i="7" s="1"/>
  <c r="S153" i="11"/>
  <c r="S84" i="7" s="1"/>
  <c r="S171" i="11"/>
  <c r="S93" i="7" s="1"/>
  <c r="S239" i="11"/>
  <c r="S127" i="7" s="1"/>
  <c r="T207" i="11"/>
  <c r="T111" i="7" s="1"/>
  <c r="S159" i="11"/>
  <c r="S87" i="7" s="1"/>
  <c r="Q173" i="11"/>
  <c r="Q94" i="7" s="1"/>
  <c r="T173" i="11"/>
  <c r="T94" i="7" s="1"/>
  <c r="P173" i="11"/>
  <c r="R173" i="11"/>
  <c r="R94" i="7" s="1"/>
  <c r="T51" i="11"/>
  <c r="T33" i="7" s="1"/>
  <c r="S51" i="11"/>
  <c r="S33" i="7" s="1"/>
  <c r="R209" i="11"/>
  <c r="R112" i="7" s="1"/>
  <c r="P209" i="11"/>
  <c r="S209" i="11"/>
  <c r="S112" i="7" s="1"/>
  <c r="T103" i="11"/>
  <c r="T59" i="7" s="1"/>
  <c r="Q103" i="11"/>
  <c r="Q59" i="7" s="1"/>
  <c r="S103" i="11"/>
  <c r="S59" i="7" s="1"/>
  <c r="P21" i="11"/>
  <c r="T235" i="11"/>
  <c r="T125" i="7" s="1"/>
  <c r="T19" i="11"/>
  <c r="T17" i="7" s="1"/>
  <c r="Q19" i="11"/>
  <c r="Q17" i="7" s="1"/>
  <c r="R19" i="11"/>
  <c r="R17" i="7" s="1"/>
  <c r="S19" i="11"/>
  <c r="S17" i="7" s="1"/>
  <c r="T105" i="11"/>
  <c r="T60" i="7" s="1"/>
  <c r="Q105" i="11"/>
  <c r="Q60" i="7" s="1"/>
  <c r="S105" i="11"/>
  <c r="S60" i="7" s="1"/>
  <c r="Q81" i="11"/>
  <c r="Q48" i="7" s="1"/>
  <c r="P91" i="7"/>
  <c r="U167" i="11"/>
  <c r="R139" i="11"/>
  <c r="R77" i="7" s="1"/>
  <c r="P69" i="7"/>
  <c r="U123" i="11"/>
  <c r="S145" i="11"/>
  <c r="S80" i="7" s="1"/>
  <c r="R153" i="11"/>
  <c r="R84" i="7" s="1"/>
  <c r="P201" i="11"/>
  <c r="S81" i="11"/>
  <c r="S48" i="7" s="1"/>
  <c r="P29" i="11"/>
  <c r="P22" i="7" s="1"/>
  <c r="U67" i="11"/>
  <c r="U227" i="11"/>
  <c r="U115" i="11"/>
  <c r="U121" i="11"/>
  <c r="S211" i="11"/>
  <c r="S113" i="7" s="1"/>
  <c r="P211" i="11"/>
  <c r="P113" i="7" s="1"/>
  <c r="T211" i="11"/>
  <c r="T113" i="7" s="1"/>
  <c r="Q211" i="11"/>
  <c r="Q113" i="7" s="1"/>
  <c r="R211" i="11"/>
  <c r="R113" i="7" s="1"/>
  <c r="Q155" i="11"/>
  <c r="Q85" i="7" s="1"/>
  <c r="R155" i="11"/>
  <c r="R85" i="7" s="1"/>
  <c r="S155" i="11"/>
  <c r="S85" i="7" s="1"/>
  <c r="T155" i="11"/>
  <c r="T85" i="7" s="1"/>
  <c r="P155" i="11"/>
  <c r="P85" i="7" s="1"/>
  <c r="P151" i="11"/>
  <c r="P83" i="7" s="1"/>
  <c r="T151" i="11"/>
  <c r="T83" i="7" s="1"/>
  <c r="R151" i="11"/>
  <c r="R83" i="7" s="1"/>
  <c r="Q151" i="11"/>
  <c r="Q83" i="7" s="1"/>
  <c r="S151" i="11"/>
  <c r="S83" i="7" s="1"/>
  <c r="R199" i="11"/>
  <c r="R107" i="7" s="1"/>
  <c r="P199" i="11"/>
  <c r="P107" i="7" s="1"/>
  <c r="T199" i="11"/>
  <c r="T107" i="7" s="1"/>
  <c r="S199" i="11"/>
  <c r="S107" i="7" s="1"/>
  <c r="Q199" i="11"/>
  <c r="Q107" i="7" s="1"/>
  <c r="P185" i="11"/>
  <c r="P100" i="7" s="1"/>
  <c r="T185" i="11"/>
  <c r="T100" i="7" s="1"/>
  <c r="R185" i="11"/>
  <c r="R100" i="7" s="1"/>
  <c r="Q185" i="11"/>
  <c r="Q100" i="7" s="1"/>
  <c r="S185" i="11"/>
  <c r="S100" i="7" s="1"/>
  <c r="U7" i="11"/>
  <c r="T3" i="11"/>
  <c r="T9" i="7" s="1"/>
  <c r="S3" i="11"/>
  <c r="S9" i="7" s="1"/>
  <c r="R3" i="11"/>
  <c r="R9" i="7" s="1"/>
  <c r="Q183" i="11"/>
  <c r="Q99" i="7" s="1"/>
  <c r="R183" i="11"/>
  <c r="R99" i="7" s="1"/>
  <c r="S183" i="11"/>
  <c r="S99" i="7" s="1"/>
  <c r="P183" i="11"/>
  <c r="P99" i="7" s="1"/>
  <c r="T183" i="11"/>
  <c r="T99" i="7" s="1"/>
  <c r="P45" i="11"/>
  <c r="P30" i="7" s="1"/>
  <c r="T45" i="11"/>
  <c r="T30" i="7" s="1"/>
  <c r="Q45" i="11"/>
  <c r="Q30" i="7" s="1"/>
  <c r="R45" i="11"/>
  <c r="R30" i="7" s="1"/>
  <c r="S45" i="11"/>
  <c r="S30" i="7" s="1"/>
  <c r="U219" i="11"/>
  <c r="S29" i="11"/>
  <c r="S22" i="7" s="1"/>
  <c r="P3" i="11"/>
  <c r="P9" i="7" s="1"/>
  <c r="U107" i="11"/>
  <c r="T9" i="11"/>
  <c r="T12" i="7" s="1"/>
  <c r="Q29" i="11"/>
  <c r="Q22" i="7" s="1"/>
  <c r="U197" i="11"/>
  <c r="S5" i="11"/>
  <c r="S10" i="7" s="1"/>
  <c r="T5" i="11"/>
  <c r="T10" i="7" s="1"/>
  <c r="R5" i="11"/>
  <c r="R10" i="7" s="1"/>
  <c r="S163" i="11"/>
  <c r="S89" i="7" s="1"/>
  <c r="Q163" i="11"/>
  <c r="Q89" i="7" s="1"/>
  <c r="P163" i="11"/>
  <c r="P89" i="7" s="1"/>
  <c r="T163" i="11"/>
  <c r="T89" i="7" s="1"/>
  <c r="R163" i="11"/>
  <c r="R89" i="7" s="1"/>
  <c r="R231" i="11"/>
  <c r="R123" i="7" s="1"/>
  <c r="T231" i="11"/>
  <c r="T123" i="7" s="1"/>
  <c r="S231" i="11"/>
  <c r="S123" i="7" s="1"/>
  <c r="P231" i="11"/>
  <c r="P123" i="7" s="1"/>
  <c r="Q231" i="11"/>
  <c r="Q123" i="7" s="1"/>
  <c r="P241" i="11"/>
  <c r="P128" i="7" s="1"/>
  <c r="T241" i="11"/>
  <c r="T128" i="7" s="1"/>
  <c r="Q241" i="11"/>
  <c r="Q128" i="7" s="1"/>
  <c r="R241" i="11"/>
  <c r="R128" i="7" s="1"/>
  <c r="S241" i="11"/>
  <c r="S128" i="7" s="1"/>
  <c r="Q93" i="11"/>
  <c r="Q54" i="7" s="1"/>
  <c r="S93" i="11"/>
  <c r="S54" i="7" s="1"/>
  <c r="R93" i="11"/>
  <c r="R54" i="7" s="1"/>
  <c r="T93" i="11"/>
  <c r="T54" i="7" s="1"/>
  <c r="P93" i="11"/>
  <c r="P54" i="7" s="1"/>
  <c r="R85" i="11"/>
  <c r="R50" i="7" s="1"/>
  <c r="P85" i="11"/>
  <c r="P50" i="7" s="1"/>
  <c r="S85" i="11"/>
  <c r="S50" i="7" s="1"/>
  <c r="T85" i="11"/>
  <c r="T50" i="7" s="1"/>
  <c r="Q85" i="11"/>
  <c r="Q50" i="7" s="1"/>
  <c r="P5" i="11"/>
  <c r="P10" i="7" s="1"/>
  <c r="Q189" i="11"/>
  <c r="Q102" i="7" s="1"/>
  <c r="R189" i="11"/>
  <c r="R102" i="7" s="1"/>
  <c r="S189" i="11"/>
  <c r="S102" i="7" s="1"/>
  <c r="P189" i="11"/>
  <c r="P102" i="7" s="1"/>
  <c r="T189" i="11"/>
  <c r="T102" i="7" s="1"/>
  <c r="R47" i="11"/>
  <c r="R31" i="7" s="1"/>
  <c r="S47" i="11"/>
  <c r="S31" i="7" s="1"/>
  <c r="P47" i="11"/>
  <c r="P31" i="7" s="1"/>
  <c r="Q47" i="11"/>
  <c r="Q31" i="7" s="1"/>
  <c r="T47" i="11"/>
  <c r="T31" i="7" s="1"/>
  <c r="P203" i="11"/>
  <c r="P109" i="7" s="1"/>
  <c r="T203" i="11"/>
  <c r="T109" i="7" s="1"/>
  <c r="R203" i="11"/>
  <c r="R109" i="7" s="1"/>
  <c r="Q203" i="11"/>
  <c r="Q109" i="7" s="1"/>
  <c r="S203" i="11"/>
  <c r="S109" i="7" s="1"/>
  <c r="T31" i="11"/>
  <c r="T23" i="7" s="1"/>
  <c r="Q31" i="11"/>
  <c r="Q23" i="7" s="1"/>
  <c r="R225" i="11"/>
  <c r="R120" i="7" s="1"/>
  <c r="T225" i="11"/>
  <c r="T120" i="7" s="1"/>
  <c r="S225" i="11"/>
  <c r="S120" i="7" s="1"/>
  <c r="P225" i="11"/>
  <c r="P120" i="7" s="1"/>
  <c r="Q225" i="11"/>
  <c r="Q120" i="7" s="1"/>
  <c r="S193" i="11"/>
  <c r="S104" i="7" s="1"/>
  <c r="P193" i="11"/>
  <c r="P104" i="7" s="1"/>
  <c r="T193" i="11"/>
  <c r="T104" i="7" s="1"/>
  <c r="Q193" i="11"/>
  <c r="Q104" i="7" s="1"/>
  <c r="R193" i="11"/>
  <c r="R104" i="7" s="1"/>
  <c r="R177" i="11"/>
  <c r="R96" i="7" s="1"/>
  <c r="P177" i="11"/>
  <c r="P96" i="7" s="1"/>
  <c r="S177" i="11"/>
  <c r="S96" i="7" s="1"/>
  <c r="T177" i="11"/>
  <c r="T96" i="7" s="1"/>
  <c r="Q177" i="11"/>
  <c r="Q96" i="7" s="1"/>
  <c r="S169" i="11"/>
  <c r="S92" i="7" s="1"/>
  <c r="P169" i="11"/>
  <c r="P92" i="7" s="1"/>
  <c r="T169" i="11"/>
  <c r="T92" i="7" s="1"/>
  <c r="Q169" i="11"/>
  <c r="Q92" i="7" s="1"/>
  <c r="R169" i="11"/>
  <c r="R92" i="7" s="1"/>
  <c r="P57" i="11"/>
  <c r="P36" i="7" s="1"/>
  <c r="T57" i="11"/>
  <c r="T36" i="7" s="1"/>
  <c r="Q57" i="11"/>
  <c r="Q36" i="7" s="1"/>
  <c r="R57" i="11"/>
  <c r="R36" i="7" s="1"/>
  <c r="S57" i="11"/>
  <c r="S36" i="7" s="1"/>
  <c r="R213" i="11"/>
  <c r="R114" i="7" s="1"/>
  <c r="T213" i="11"/>
  <c r="T114" i="7" s="1"/>
  <c r="S213" i="11"/>
  <c r="S114" i="7" s="1"/>
  <c r="P213" i="11"/>
  <c r="P114" i="7" s="1"/>
  <c r="Q213" i="11"/>
  <c r="Q114" i="7" s="1"/>
  <c r="S237" i="11"/>
  <c r="S126" i="7" s="1"/>
  <c r="Q237" i="11"/>
  <c r="Q126" i="7" s="1"/>
  <c r="P237" i="11"/>
  <c r="P126" i="7" s="1"/>
  <c r="T237" i="11"/>
  <c r="T126" i="7" s="1"/>
  <c r="R237" i="11"/>
  <c r="R126" i="7" s="1"/>
  <c r="T27" i="11"/>
  <c r="T21" i="7" s="1"/>
  <c r="R27" i="11"/>
  <c r="R21" i="7" s="1"/>
  <c r="P39" i="11"/>
  <c r="P27" i="7" s="1"/>
  <c r="T39" i="11"/>
  <c r="T27" i="7" s="1"/>
  <c r="Q39" i="11"/>
  <c r="Q27" i="7" s="1"/>
  <c r="R39" i="11"/>
  <c r="R27" i="7" s="1"/>
  <c r="S39" i="11"/>
  <c r="S27" i="7" s="1"/>
  <c r="T15" i="11"/>
  <c r="T15" i="7" s="1"/>
  <c r="S15" i="11"/>
  <c r="S15" i="7" s="1"/>
  <c r="Q15" i="11"/>
  <c r="Q15" i="7" s="1"/>
  <c r="Q43" i="11"/>
  <c r="Q29" i="7" s="1"/>
  <c r="R43" i="11"/>
  <c r="R29" i="7" s="1"/>
  <c r="S43" i="11"/>
  <c r="S29" i="7" s="1"/>
  <c r="T43" i="11"/>
  <c r="T29" i="7" s="1"/>
  <c r="P43" i="11"/>
  <c r="P29" i="7" s="1"/>
  <c r="S205" i="11"/>
  <c r="S110" i="7" s="1"/>
  <c r="P205" i="11"/>
  <c r="P110" i="7" s="1"/>
  <c r="T205" i="11"/>
  <c r="T110" i="7" s="1"/>
  <c r="Q205" i="11"/>
  <c r="Q110" i="7" s="1"/>
  <c r="R205" i="11"/>
  <c r="R110" i="7" s="1"/>
  <c r="Q233" i="11"/>
  <c r="Q124" i="7" s="1"/>
  <c r="S233" i="11"/>
  <c r="S124" i="7" s="1"/>
  <c r="R233" i="11"/>
  <c r="R124" i="7" s="1"/>
  <c r="T233" i="11"/>
  <c r="T124" i="7" s="1"/>
  <c r="P233" i="11"/>
  <c r="P124" i="7" s="1"/>
  <c r="S223" i="11"/>
  <c r="S119" i="7" s="1"/>
  <c r="Q223" i="11"/>
  <c r="Q119" i="7" s="1"/>
  <c r="P223" i="11"/>
  <c r="P119" i="7" s="1"/>
  <c r="T223" i="11"/>
  <c r="T119" i="7" s="1"/>
  <c r="R223" i="11"/>
  <c r="R119" i="7" s="1"/>
  <c r="R59" i="11"/>
  <c r="R37" i="7" s="1"/>
  <c r="S59" i="11"/>
  <c r="S37" i="7" s="1"/>
  <c r="P59" i="11"/>
  <c r="P37" i="7" s="1"/>
  <c r="T59" i="11"/>
  <c r="T37" i="7" s="1"/>
  <c r="Q59" i="11"/>
  <c r="Q37" i="7" s="1"/>
  <c r="Q149" i="11"/>
  <c r="Q82" i="7" s="1"/>
  <c r="R149" i="11"/>
  <c r="R82" i="7" s="1"/>
  <c r="S149" i="11"/>
  <c r="S82" i="7" s="1"/>
  <c r="P149" i="11"/>
  <c r="P82" i="7" s="1"/>
  <c r="T149" i="11"/>
  <c r="T82" i="7" s="1"/>
  <c r="P191" i="11"/>
  <c r="P103" i="7" s="1"/>
  <c r="T191" i="11"/>
  <c r="T103" i="7" s="1"/>
  <c r="R191" i="11"/>
  <c r="R103" i="7" s="1"/>
  <c r="Q191" i="11"/>
  <c r="Q103" i="7" s="1"/>
  <c r="S191" i="11"/>
  <c r="S103" i="7" s="1"/>
  <c r="R91" i="11"/>
  <c r="R53" i="7" s="1"/>
  <c r="P91" i="11"/>
  <c r="P53" i="7" s="1"/>
  <c r="S91" i="11"/>
  <c r="S53" i="7" s="1"/>
  <c r="T91" i="11"/>
  <c r="T53" i="7" s="1"/>
  <c r="Q91" i="11"/>
  <c r="Q53" i="7" s="1"/>
  <c r="T11" i="11"/>
  <c r="T13" i="7" s="1"/>
  <c r="U221" i="11"/>
  <c r="R15" i="11"/>
  <c r="R15" i="7" s="1"/>
  <c r="P15" i="11"/>
  <c r="P15" i="7" s="1"/>
  <c r="S27" i="11"/>
  <c r="S21" i="7" s="1"/>
  <c r="U141" i="11"/>
  <c r="T29" i="11"/>
  <c r="T22" i="7" s="1"/>
  <c r="U135" i="11"/>
  <c r="U119" i="11"/>
  <c r="Q3" i="11"/>
  <c r="Q9" i="7" s="1"/>
  <c r="P9" i="11"/>
  <c r="P12" i="7" s="1"/>
  <c r="R147" i="11"/>
  <c r="R81" i="7" s="1"/>
  <c r="T147" i="11"/>
  <c r="T81" i="7" s="1"/>
  <c r="S147" i="11"/>
  <c r="S81" i="7" s="1"/>
  <c r="P147" i="11"/>
  <c r="P81" i="7" s="1"/>
  <c r="Q147" i="11"/>
  <c r="Q81" i="7" s="1"/>
  <c r="R35" i="11"/>
  <c r="R25" i="7" s="1"/>
  <c r="S35" i="11"/>
  <c r="S25" i="7" s="1"/>
  <c r="P35" i="11"/>
  <c r="P25" i="7" s="1"/>
  <c r="T35" i="11"/>
  <c r="T25" i="7" s="1"/>
  <c r="Q35" i="11"/>
  <c r="Q25" i="7" s="1"/>
  <c r="Q195" i="11"/>
  <c r="Q105" i="7" s="1"/>
  <c r="R195" i="11"/>
  <c r="R105" i="7" s="1"/>
  <c r="S195" i="11"/>
  <c r="S105" i="7" s="1"/>
  <c r="P195" i="11"/>
  <c r="P105" i="7" s="1"/>
  <c r="T195" i="11"/>
  <c r="T105" i="7" s="1"/>
  <c r="R165" i="11"/>
  <c r="R90" i="7" s="1"/>
  <c r="S165" i="11"/>
  <c r="S90" i="7" s="1"/>
  <c r="P165" i="11"/>
  <c r="P90" i="7" s="1"/>
  <c r="T165" i="11"/>
  <c r="T90" i="7" s="1"/>
  <c r="Q165" i="11"/>
  <c r="Q90" i="7" s="1"/>
  <c r="S175" i="11"/>
  <c r="S95" i="7" s="1"/>
  <c r="P175" i="11"/>
  <c r="P95" i="7" s="1"/>
  <c r="T175" i="11"/>
  <c r="T95" i="7" s="1"/>
  <c r="Q175" i="11"/>
  <c r="Q95" i="7" s="1"/>
  <c r="R175" i="11"/>
  <c r="R95" i="7" s="1"/>
  <c r="Q49" i="11"/>
  <c r="Q32" i="7" s="1"/>
  <c r="R49" i="11"/>
  <c r="R32" i="7" s="1"/>
  <c r="S49" i="11"/>
  <c r="S32" i="7" s="1"/>
  <c r="T49" i="11"/>
  <c r="T32" i="7" s="1"/>
  <c r="P49" i="11"/>
  <c r="P32" i="7" s="1"/>
  <c r="P157" i="11"/>
  <c r="P86" i="7" s="1"/>
  <c r="T157" i="11"/>
  <c r="T86" i="7" s="1"/>
  <c r="R157" i="11"/>
  <c r="R86" i="7" s="1"/>
  <c r="Q157" i="11"/>
  <c r="Q86" i="7" s="1"/>
  <c r="S157" i="11"/>
  <c r="S86" i="7" s="1"/>
  <c r="Q37" i="11"/>
  <c r="Q26" i="7" s="1"/>
  <c r="R37" i="11"/>
  <c r="R26" i="7" s="1"/>
  <c r="S37" i="11"/>
  <c r="S26" i="7" s="1"/>
  <c r="T37" i="11"/>
  <c r="T26" i="7" s="1"/>
  <c r="P37" i="11"/>
  <c r="P26" i="7" s="1"/>
  <c r="S17" i="11"/>
  <c r="S16" i="7" s="1"/>
  <c r="T17" i="11"/>
  <c r="T16" i="7" s="1"/>
  <c r="Q17" i="11"/>
  <c r="Q16" i="7" s="1"/>
  <c r="S77" i="11"/>
  <c r="S46" i="7" s="1"/>
  <c r="Q77" i="11"/>
  <c r="Q46" i="7" s="1"/>
  <c r="P77" i="11"/>
  <c r="P46" i="7" s="1"/>
  <c r="T77" i="11"/>
  <c r="T46" i="7" s="1"/>
  <c r="R77" i="11"/>
  <c r="R46" i="7" s="1"/>
  <c r="S11" i="11"/>
  <c r="S13" i="7" s="1"/>
  <c r="R11" i="11"/>
  <c r="R13" i="7" s="1"/>
  <c r="Q161" i="11"/>
  <c r="Q88" i="7" s="1"/>
  <c r="S161" i="11"/>
  <c r="S88" i="7" s="1"/>
  <c r="R161" i="11"/>
  <c r="R88" i="7" s="1"/>
  <c r="P161" i="11"/>
  <c r="P88" i="7" s="1"/>
  <c r="T161" i="11"/>
  <c r="T88" i="7" s="1"/>
  <c r="U215" i="11"/>
  <c r="U71" i="11"/>
  <c r="S9" i="11"/>
  <c r="S12" i="7" s="1"/>
  <c r="R17" i="11"/>
  <c r="R16" i="7" s="1"/>
  <c r="Q9" i="11"/>
  <c r="Q12" i="7" s="1"/>
  <c r="U73" i="11"/>
  <c r="P31" i="11"/>
  <c r="P23" i="7" s="1"/>
  <c r="P11" i="11"/>
  <c r="P13" i="7" s="1"/>
  <c r="R31" i="11"/>
  <c r="R23" i="7" s="1"/>
  <c r="Q27" i="11"/>
  <c r="Q21" i="7" s="1"/>
  <c r="U229" i="11" l="1"/>
  <c r="U131" i="11"/>
  <c r="U61" i="11"/>
  <c r="U99" i="11"/>
  <c r="U89" i="11"/>
  <c r="U117" i="11"/>
  <c r="U65" i="11"/>
  <c r="U111" i="11"/>
  <c r="U23" i="11"/>
  <c r="U41" i="11"/>
  <c r="U69" i="11"/>
  <c r="U113" i="11"/>
  <c r="U97" i="11"/>
  <c r="U109" i="11"/>
  <c r="U217" i="11"/>
  <c r="U63" i="11"/>
  <c r="U13" i="11"/>
  <c r="U187" i="11"/>
  <c r="U19" i="11"/>
  <c r="U51" i="11"/>
  <c r="P45" i="7"/>
  <c r="U75" i="11"/>
  <c r="U55" i="11"/>
  <c r="P35" i="7"/>
  <c r="U33" i="11"/>
  <c r="Q98" i="7"/>
  <c r="U181" i="11"/>
  <c r="U105" i="11"/>
  <c r="U103" i="11"/>
  <c r="P51" i="7"/>
  <c r="U87" i="11"/>
  <c r="P74" i="7"/>
  <c r="U133" i="11"/>
  <c r="P112" i="7"/>
  <c r="U209" i="11"/>
  <c r="P47" i="7"/>
  <c r="U79" i="11"/>
  <c r="P48" i="7"/>
  <c r="U81" i="11"/>
  <c r="P125" i="7"/>
  <c r="U235" i="11"/>
  <c r="P94" i="7"/>
  <c r="U173" i="11"/>
  <c r="P111" i="7"/>
  <c r="U207" i="11"/>
  <c r="P127" i="7"/>
  <c r="U239" i="11"/>
  <c r="P71" i="7"/>
  <c r="U127" i="11"/>
  <c r="P76" i="7"/>
  <c r="U137" i="11"/>
  <c r="P97" i="7"/>
  <c r="U179" i="11"/>
  <c r="P77" i="7"/>
  <c r="U139" i="11"/>
  <c r="P87" i="7"/>
  <c r="U159" i="11"/>
  <c r="P108" i="7"/>
  <c r="U201" i="11"/>
  <c r="P20" i="7"/>
  <c r="U25" i="11"/>
  <c r="P49" i="7"/>
  <c r="U83" i="11"/>
  <c r="P18" i="7"/>
  <c r="U21" i="11"/>
  <c r="P93" i="7"/>
  <c r="U171" i="11"/>
  <c r="P84" i="7"/>
  <c r="U153" i="11"/>
  <c r="P80" i="7"/>
  <c r="U145" i="11"/>
  <c r="U29" i="11"/>
  <c r="U157" i="11"/>
  <c r="U195" i="11"/>
  <c r="U17" i="11"/>
  <c r="U11" i="11"/>
  <c r="U27" i="11"/>
  <c r="U177" i="11"/>
  <c r="U203" i="11"/>
  <c r="U183" i="11"/>
  <c r="U199" i="11"/>
  <c r="U211" i="11"/>
  <c r="U3" i="11"/>
  <c r="U161" i="11"/>
  <c r="U49" i="11"/>
  <c r="U165" i="11"/>
  <c r="U35" i="11"/>
  <c r="U191" i="11"/>
  <c r="U149" i="11"/>
  <c r="U43" i="11"/>
  <c r="U169" i="11"/>
  <c r="U193" i="11"/>
  <c r="U5" i="11"/>
  <c r="U85" i="11"/>
  <c r="U231" i="11"/>
  <c r="U155" i="11"/>
  <c r="U233" i="11"/>
  <c r="U189" i="11"/>
  <c r="U241" i="11"/>
  <c r="U45" i="11"/>
  <c r="U77" i="11"/>
  <c r="U175" i="11"/>
  <c r="U147" i="11"/>
  <c r="U15" i="11"/>
  <c r="U59" i="11"/>
  <c r="U205" i="11"/>
  <c r="U163" i="11"/>
  <c r="U31" i="11"/>
  <c r="U37" i="11"/>
  <c r="U9" i="11"/>
  <c r="U91" i="11"/>
  <c r="U223" i="11"/>
  <c r="U39" i="11"/>
  <c r="U237" i="11"/>
  <c r="U213" i="11"/>
  <c r="U57" i="11"/>
  <c r="U225" i="11"/>
  <c r="U47" i="11"/>
  <c r="U93" i="11"/>
  <c r="U185" i="11"/>
  <c r="U151" i="11"/>
  <c r="S130" i="7" l="1"/>
  <c r="Q130" i="7"/>
  <c r="T130" i="7"/>
  <c r="S131" i="7"/>
  <c r="S133" i="7" s="1"/>
  <c r="T131" i="7"/>
  <c r="T133" i="7" s="1"/>
  <c r="Q131" i="7"/>
  <c r="Q133" i="7" s="1"/>
  <c r="R131" i="7"/>
  <c r="R133" i="7" s="1"/>
  <c r="R130" i="7"/>
  <c r="P131" i="7"/>
  <c r="P130" i="7"/>
  <c r="P133" i="7" l="1"/>
  <c r="T134" i="7" s="1"/>
  <c r="T135" i="7" s="1"/>
  <c r="T132" i="7"/>
</calcChain>
</file>

<file path=xl/sharedStrings.xml><?xml version="1.0" encoding="utf-8"?>
<sst xmlns="http://schemas.openxmlformats.org/spreadsheetml/2006/main" count="1910" uniqueCount="198">
  <si>
    <t>Column1</t>
  </si>
  <si>
    <t>i1</t>
  </si>
  <si>
    <t>i2</t>
  </si>
  <si>
    <t>i3</t>
  </si>
  <si>
    <t>i4</t>
  </si>
  <si>
    <t>Average</t>
  </si>
  <si>
    <t>p1 - i1:i2</t>
  </si>
  <si>
    <t>p2 - i2:i3</t>
  </si>
  <si>
    <t>p3 - i3:i4</t>
  </si>
  <si>
    <t>p5 - i2:i4</t>
  </si>
  <si>
    <t>sum</t>
  </si>
  <si>
    <t>Raw</t>
  </si>
  <si>
    <t>Reference</t>
  </si>
  <si>
    <t>Ratios</t>
  </si>
  <si>
    <t>r1</t>
  </si>
  <si>
    <t>r2</t>
  </si>
  <si>
    <t>r3</t>
  </si>
  <si>
    <t>r4</t>
  </si>
  <si>
    <t>p31 - i4:i3</t>
  </si>
  <si>
    <t>p21 - i3:i2</t>
  </si>
  <si>
    <t>p51 - i4:i2</t>
  </si>
  <si>
    <t>p11 - i2:i1</t>
  </si>
  <si>
    <t>Column2</t>
  </si>
  <si>
    <t>Column3</t>
  </si>
  <si>
    <t>Column4</t>
  </si>
  <si>
    <t>Orientations</t>
  </si>
  <si>
    <t>Perm #</t>
  </si>
  <si>
    <t>Vlookup #</t>
  </si>
  <si>
    <t>Perm Copy (just for easing manual copy and paste)</t>
  </si>
  <si>
    <t xml:space="preserve"> </t>
  </si>
  <si>
    <t>std dev</t>
  </si>
  <si>
    <t>Percentile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</si>
  <si>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</si>
  <si>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</si>
  <si>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</si>
  <si>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</si>
  <si>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</si>
  <si>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</si>
  <si>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</si>
  <si>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</si>
  <si>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</si>
  <si>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</si>
  <si>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Reference: M. S. Abbas, "Consistency Analysis for Judgement Quantification in Hierarchical Decision Model," PDXScholar, Portland State University, 2016.</t>
  </si>
  <si>
    <t>std dev squared</t>
  </si>
  <si>
    <t>std dev squared summed</t>
  </si>
  <si>
    <t>HDM Inconsistency</t>
  </si>
  <si>
    <t>Raw Weights</t>
  </si>
  <si>
    <t>square root (of std dev squared summed) to lookup in RSV table</t>
  </si>
  <si>
    <t>average score</t>
  </si>
  <si>
    <t>User Input</t>
  </si>
  <si>
    <t>Sum Raw Weights</t>
  </si>
  <si>
    <t>i5</t>
  </si>
  <si>
    <t>Column5</t>
  </si>
  <si>
    <t>p4 - i4:i5</t>
  </si>
  <si>
    <t>r5</t>
  </si>
  <si>
    <t>p6 - i3:i5</t>
  </si>
  <si>
    <t>p61 - i5:i3</t>
  </si>
  <si>
    <t>p7 - i2:i5</t>
  </si>
  <si>
    <t>p41 - i5:i4</t>
  </si>
  <si>
    <t>p8 - i1:i3</t>
  </si>
  <si>
    <t>p71 - i5:i2</t>
  </si>
  <si>
    <t>p9 - i1:i4</t>
  </si>
  <si>
    <t>p10 - i1:i5</t>
  </si>
  <si>
    <t>p91 - i4:i1</t>
  </si>
  <si>
    <t>p101 - i5:i1</t>
  </si>
  <si>
    <t>p81 - i3:i1</t>
  </si>
  <si>
    <t>A</t>
  </si>
  <si>
    <t>B</t>
  </si>
  <si>
    <t>C</t>
  </si>
  <si>
    <t>D</t>
  </si>
  <si>
    <t>E</t>
  </si>
  <si>
    <t>Sum</t>
  </si>
  <si>
    <t>The only data that needs to be filled in is on Input and Orientations tab.</t>
  </si>
  <si>
    <t>Just enter data in the user input boxes (6 boxes total, just one side of the pairwise comparion), all other tabs will be auto calculated</t>
  </si>
  <si>
    <t>The Rankings tab shows the scores. Scroll down.</t>
  </si>
  <si>
    <t>Make sure this row is all 1's (this is needed to get the Sum Raw Weights to equal the Abbas example)</t>
  </si>
  <si>
    <t>Normalized</t>
  </si>
  <si>
    <t>abcde</t>
  </si>
  <si>
    <t>abced</t>
  </si>
  <si>
    <t>abdce</t>
  </si>
  <si>
    <t>abdec</t>
  </si>
  <si>
    <t>abecd</t>
  </si>
  <si>
    <t>abedc</t>
  </si>
  <si>
    <t>acbde</t>
  </si>
  <si>
    <t>acbed</t>
  </si>
  <si>
    <t>acdbe</t>
  </si>
  <si>
    <t>acdeb</t>
  </si>
  <si>
    <t>acebd</t>
  </si>
  <si>
    <t>acedb</t>
  </si>
  <si>
    <t>adbce</t>
  </si>
  <si>
    <t>adbec</t>
  </si>
  <si>
    <t>adcbe</t>
  </si>
  <si>
    <t>adceb</t>
  </si>
  <si>
    <t>adebc</t>
  </si>
  <si>
    <t>adecb</t>
  </si>
  <si>
    <t>aebcd</t>
  </si>
  <si>
    <t>aebdc</t>
  </si>
  <si>
    <t>aecbd</t>
  </si>
  <si>
    <t>aecdb</t>
  </si>
  <si>
    <t>aedbc</t>
  </si>
  <si>
    <t>aedcb</t>
  </si>
  <si>
    <t>bacde</t>
  </si>
  <si>
    <t>baced</t>
  </si>
  <si>
    <t>badce</t>
  </si>
  <si>
    <t>badec</t>
  </si>
  <si>
    <t>baecd</t>
  </si>
  <si>
    <t>baedc</t>
  </si>
  <si>
    <t>bcade</t>
  </si>
  <si>
    <t>bcaed</t>
  </si>
  <si>
    <t>bcdae</t>
  </si>
  <si>
    <t>bcdea</t>
  </si>
  <si>
    <t>bcead</t>
  </si>
  <si>
    <t>bceda</t>
  </si>
  <si>
    <t>bdace</t>
  </si>
  <si>
    <t>bdaec</t>
  </si>
  <si>
    <t>bdcae</t>
  </si>
  <si>
    <t>bdcea</t>
  </si>
  <si>
    <t>bdeac</t>
  </si>
  <si>
    <t>bdeca</t>
  </si>
  <si>
    <t>beacd</t>
  </si>
  <si>
    <t>beadc</t>
  </si>
  <si>
    <t>becad</t>
  </si>
  <si>
    <t>becda</t>
  </si>
  <si>
    <t>bedac</t>
  </si>
  <si>
    <t>bedca</t>
  </si>
  <si>
    <t>cabde</t>
  </si>
  <si>
    <t>cabed</t>
  </si>
  <si>
    <t>cadbe</t>
  </si>
  <si>
    <t>cadeb</t>
  </si>
  <si>
    <t>caebd</t>
  </si>
  <si>
    <t>caedb</t>
  </si>
  <si>
    <t>cbade</t>
  </si>
  <si>
    <t>cbaed</t>
  </si>
  <si>
    <t>cbdae</t>
  </si>
  <si>
    <t>cbdea</t>
  </si>
  <si>
    <t>cbead</t>
  </si>
  <si>
    <t>cbeda</t>
  </si>
  <si>
    <t>cdabe</t>
  </si>
  <si>
    <t>cdaeb</t>
  </si>
  <si>
    <t>cdbae</t>
  </si>
  <si>
    <t>cdbea</t>
  </si>
  <si>
    <t>cdeab</t>
  </si>
  <si>
    <t>cdeba</t>
  </si>
  <si>
    <t>ceabd</t>
  </si>
  <si>
    <t>ceadb</t>
  </si>
  <si>
    <t>cebad</t>
  </si>
  <si>
    <t>cebda</t>
  </si>
  <si>
    <t>cedab</t>
  </si>
  <si>
    <t>cedba</t>
  </si>
  <si>
    <t>dabce</t>
  </si>
  <si>
    <t>dabec</t>
  </si>
  <si>
    <t>dacbe</t>
  </si>
  <si>
    <t>daceb</t>
  </si>
  <si>
    <t>daebc</t>
  </si>
  <si>
    <t>daecb</t>
  </si>
  <si>
    <t>dbace</t>
  </si>
  <si>
    <t>dbaec</t>
  </si>
  <si>
    <t>dbcae</t>
  </si>
  <si>
    <t>dbcea</t>
  </si>
  <si>
    <t>dbeac</t>
  </si>
  <si>
    <t>dbeca</t>
  </si>
  <si>
    <t>dcabe</t>
  </si>
  <si>
    <t>dcaeb</t>
  </si>
  <si>
    <t>dcbae</t>
  </si>
  <si>
    <t>dcbea</t>
  </si>
  <si>
    <t>dceab</t>
  </si>
  <si>
    <t>dceba</t>
  </si>
  <si>
    <t>deabc</t>
  </si>
  <si>
    <t>deacb</t>
  </si>
  <si>
    <t>debac</t>
  </si>
  <si>
    <t>debca</t>
  </si>
  <si>
    <t>decab</t>
  </si>
  <si>
    <t>decba</t>
  </si>
  <si>
    <t>eabcd</t>
  </si>
  <si>
    <t>eabdc</t>
  </si>
  <si>
    <t>eacbd</t>
  </si>
  <si>
    <t>eacdb</t>
  </si>
  <si>
    <t>eadbc</t>
  </si>
  <si>
    <t>eadcb</t>
  </si>
  <si>
    <t>ebacd</t>
  </si>
  <si>
    <t>ebadc</t>
  </si>
  <si>
    <t>ebcad</t>
  </si>
  <si>
    <t>ebcda</t>
  </si>
  <si>
    <t>ebdac</t>
  </si>
  <si>
    <t>ebdca</t>
  </si>
  <si>
    <t>ecabd</t>
  </si>
  <si>
    <t>ecadb</t>
  </si>
  <si>
    <t>ecbad</t>
  </si>
  <si>
    <t>ecbda</t>
  </si>
  <si>
    <t>ecdab</t>
  </si>
  <si>
    <t>ecdba</t>
  </si>
  <si>
    <t>edabc</t>
  </si>
  <si>
    <t>edacb</t>
  </si>
  <si>
    <t>edbac</t>
  </si>
  <si>
    <t>edbca</t>
  </si>
  <si>
    <t>edcab</t>
  </si>
  <si>
    <t>edcba</t>
  </si>
  <si>
    <t>Before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</si>
</sst>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2" borderId="0" xfId="0" applyNumberFormat="1" applyFill="1"/>
    <xf numFmtId="0" fontId="5" fillId="0" borderId="0" xfId="1" applyFont="1" applyAlignment="1">
      <alignment vertical="top"/>
    </xf>
    <xf numFmtId="0" fontId="4" fillId="0" borderId="0" xfId="1" applyAlignment="1">
      <alignment vertical="top"/>
    </xf>
    <xf numFmtId="0" fontId="6" fillId="0" borderId="0" xfId="1" applyFont="1" applyAlignment="1">
      <alignment vertical="top"/>
    </xf>
    <xf numFmtId="0" fontId="0" fillId="9" borderId="0" xfId="0" applyFill="1"/>
    <xf numFmtId="164" fontId="0" fillId="9" borderId="0" xfId="0" applyNumberFormat="1" applyFill="1"/>
    <xf numFmtId="164" fontId="0" fillId="0" borderId="0" xfId="0" applyNumberFormat="1"/>
    <xf numFmtId="0" fontId="0" fillId="10" borderId="0" xfId="0" applyFill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2" fontId="0" fillId="3" borderId="0" xfId="0" applyNumberFormat="1" applyFill="1"/>
    <xf numFmtId="0" fontId="2" fillId="0" borderId="4" xfId="0" applyFont="1" applyBorder="1"/>
    <xf numFmtId="0" fontId="2" fillId="0" borderId="7" xfId="0" applyFont="1" applyBorder="1"/>
    <xf numFmtId="0" fontId="0" fillId="0" borderId="6" xfId="0" applyBorder="1"/>
    <xf numFmtId="0" fontId="2" fillId="0" borderId="8" xfId="0" applyFont="1" applyBorder="1"/>
    <xf numFmtId="0" fontId="2" fillId="0" borderId="0" xfId="0" applyFont="1"/>
    <xf numFmtId="0" fontId="2" fillId="0" borderId="9" xfId="0" applyFont="1" applyBorder="1"/>
    <xf numFmtId="0" fontId="0" fillId="11" borderId="0" xfId="0" applyFill="1"/>
    <xf numFmtId="0" fontId="0" fillId="12" borderId="0" xfId="0" applyFill="1"/>
    <xf numFmtId="0" fontId="7" fillId="0" borderId="0" xfId="0" applyFont="1" applyAlignment="1">
      <alignment vertical="center"/>
    </xf>
    <xf numFmtId="0" fontId="0" fillId="0" borderId="0" xfId="0" applyFill="1"/>
    <xf numFmtId="2" fontId="0" fillId="0" borderId="0" xfId="0" applyNumberFormat="1" applyFill="1"/>
  </cellXfs>
  <cellStyles count="2">
    <cellStyle name="Normal" xfId="0" builtinId="0"/>
    <cellStyle name="Normal 2" xfId="1" xr:uid="{A6133D7F-F48C-414A-AA4C-3B53020FBEEC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C931D-BF97-4178-A2C3-DFB06D7C8661}" name="Table1" displayName="Table1" ref="A1:G121" totalsRowShown="0" headerRowDxfId="22" dataDxfId="21" tableBorderDxfId="20">
  <autoFilter ref="A1:G121" xr:uid="{BE1C931D-BF97-4178-A2C3-DFB06D7C8661}"/>
  <tableColumns count="7">
    <tableColumn id="1" xr3:uid="{F8063D19-A36C-4536-87B7-2B889F76E911}" name="Perm #" dataDxfId="19"/>
    <tableColumn id="2" xr3:uid="{CB07798F-F47C-4CBC-B5B0-7C1562F14605}" name="Column1" dataDxfId="18"/>
    <tableColumn id="3" xr3:uid="{827FE7F1-BED7-46EB-9BAA-F719EA52B3B6}" name="Column2" dataDxfId="17"/>
    <tableColumn id="4" xr3:uid="{56AE0F6B-59B6-44EC-92EF-DF2212C0E7BB}" name="Column3" dataDxfId="16"/>
    <tableColumn id="5" xr3:uid="{6A1EC24B-92EC-452F-A01B-C15B11197631}" name="Column4" dataDxfId="15"/>
    <tableColumn id="7" xr3:uid="{1D7068FF-225A-47E1-A08C-A2D2A3DA406D}" name="Column5" dataDxfId="14"/>
    <tableColumn id="6" xr3:uid="{0887377C-015B-416B-BCBD-7C868EB40231}" name="Perm Copy (just for easing manual copy and paste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6A11-2985-4061-9112-3553D4359EAE}" name="Table13" displayName="Table13" ref="A1:K51" totalsRowShown="0" headerRowDxfId="12" dataDxfId="11">
  <autoFilter ref="A1:K51" xr:uid="{9E76C904-1EB8-4DEB-B934-167A24D697D2}"/>
  <tableColumns count="11">
    <tableColumn id="1" xr3:uid="{84743274-42AC-4BD9-B829-4B000BC44871}" name="Percentile" dataDxfId="10"/>
    <tableColumn id="2" xr3:uid="{AE686C64-C58C-4A94-91AC-F4F18F0B984C}" name="3" dataDxfId="9"/>
    <tableColumn id="3" xr3:uid="{AF479D8E-8A17-42E9-9854-03BCF76C7B6E}" name="4" dataDxfId="8"/>
    <tableColumn id="4" xr3:uid="{C3ACC441-9B5B-40EE-B695-D9295BEFE653}" name="5" dataDxfId="7"/>
    <tableColumn id="5" xr3:uid="{28D063FD-08B4-47D0-80ED-DBFAA55AEB8D}" name="6" dataDxfId="6"/>
    <tableColumn id="6" xr3:uid="{10723E85-5CDE-4BDB-8124-9204D859E33D}" name="7" dataDxfId="5"/>
    <tableColumn id="7" xr3:uid="{0DD3F1A9-7507-4D1E-A771-CFF6CD008B28}" name="8" dataDxfId="4"/>
    <tableColumn id="8" xr3:uid="{78428801-EB29-4E14-8AF4-FCBD26A41E58}" name="9" dataDxfId="3"/>
    <tableColumn id="9" xr3:uid="{BDFFDFDC-BA98-4F1D-BDB3-242C6F58CDA9}" name="10" dataDxfId="2"/>
    <tableColumn id="10" xr3:uid="{2DAE19CC-82CB-4CFB-89AD-5B684F8909B3}" name="11" dataDxfId="1"/>
    <tableColumn id="11" xr3:uid="{C036EA4F-C824-4197-9948-34C02BAA57F7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77DB-4F23-42F6-A1C8-9C8F7F1FF673}">
  <dimension ref="A1:A3"/>
  <sheetViews>
    <sheetView tabSelected="1" workbookViewId="0"/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D547-426F-4EA0-BD96-9505D05554F3}">
  <dimension ref="A1:K121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bestFit="1" customWidth="1"/>
    <col min="2" max="6" width="11" customWidth="1"/>
    <col min="7" max="7" width="50.28515625" bestFit="1" customWidth="1"/>
    <col min="8" max="8" width="14.5703125" customWidth="1"/>
    <col min="9" max="11" width="11.5703125" bestFit="1" customWidth="1"/>
    <col min="12" max="13" width="9.42578125" bestFit="1" customWidth="1"/>
    <col min="14" max="14" width="8.5703125" customWidth="1"/>
  </cols>
  <sheetData>
    <row r="1" spans="1:11" x14ac:dyDescent="0.25">
      <c r="A1" s="17" t="s">
        <v>26</v>
      </c>
      <c r="B1" s="18" t="s">
        <v>0</v>
      </c>
      <c r="C1" s="19" t="s">
        <v>22</v>
      </c>
      <c r="D1" s="19" t="s">
        <v>23</v>
      </c>
      <c r="E1" s="19" t="s">
        <v>24</v>
      </c>
      <c r="F1" s="19" t="s">
        <v>52</v>
      </c>
      <c r="G1" s="19" t="s">
        <v>28</v>
      </c>
    </row>
    <row r="2" spans="1:11" x14ac:dyDescent="0.25">
      <c r="A2" s="20">
        <v>1</v>
      </c>
      <c r="B2">
        <v>1</v>
      </c>
      <c r="C2">
        <v>2</v>
      </c>
      <c r="D2">
        <v>3</v>
      </c>
      <c r="E2">
        <v>4</v>
      </c>
      <c r="F2">
        <v>5</v>
      </c>
      <c r="G2" s="21" t="s">
        <v>29</v>
      </c>
      <c r="H2" s="3" t="s">
        <v>6</v>
      </c>
      <c r="I2" s="3" t="s">
        <v>7</v>
      </c>
      <c r="J2" s="3" t="s">
        <v>8</v>
      </c>
      <c r="K2" s="3" t="s">
        <v>53</v>
      </c>
    </row>
    <row r="3" spans="1:11" x14ac:dyDescent="0.25">
      <c r="A3" s="20">
        <v>2</v>
      </c>
      <c r="B3">
        <v>1</v>
      </c>
      <c r="C3">
        <v>2</v>
      </c>
      <c r="D3">
        <v>3</v>
      </c>
      <c r="E3">
        <v>5</v>
      </c>
      <c r="F3">
        <v>4</v>
      </c>
      <c r="G3" s="21">
        <v>2</v>
      </c>
      <c r="H3" s="3" t="s">
        <v>6</v>
      </c>
      <c r="I3" s="3" t="s">
        <v>7</v>
      </c>
      <c r="J3" s="3" t="s">
        <v>8</v>
      </c>
      <c r="K3" s="2" t="s">
        <v>58</v>
      </c>
    </row>
    <row r="4" spans="1:11" x14ac:dyDescent="0.25">
      <c r="A4" s="20">
        <v>3</v>
      </c>
      <c r="B4">
        <v>1</v>
      </c>
      <c r="C4">
        <v>2</v>
      </c>
      <c r="D4">
        <v>4</v>
      </c>
      <c r="E4">
        <v>3</v>
      </c>
      <c r="F4">
        <v>5</v>
      </c>
      <c r="G4" s="21">
        <v>3</v>
      </c>
      <c r="H4" s="3" t="s">
        <v>6</v>
      </c>
      <c r="I4" s="3" t="s">
        <v>9</v>
      </c>
      <c r="J4" s="2" t="s">
        <v>18</v>
      </c>
      <c r="K4" s="3" t="s">
        <v>55</v>
      </c>
    </row>
    <row r="5" spans="1:11" x14ac:dyDescent="0.25">
      <c r="A5" s="20">
        <v>4</v>
      </c>
      <c r="B5">
        <v>1</v>
      </c>
      <c r="C5">
        <v>2</v>
      </c>
      <c r="D5">
        <v>4</v>
      </c>
      <c r="E5">
        <v>5</v>
      </c>
      <c r="F5">
        <v>3</v>
      </c>
      <c r="G5" s="21">
        <v>4</v>
      </c>
      <c r="H5" s="3" t="s">
        <v>6</v>
      </c>
      <c r="I5" s="3" t="s">
        <v>9</v>
      </c>
      <c r="J5" s="3" t="s">
        <v>53</v>
      </c>
      <c r="K5" s="2" t="s">
        <v>56</v>
      </c>
    </row>
    <row r="6" spans="1:11" x14ac:dyDescent="0.25">
      <c r="A6" s="20">
        <v>5</v>
      </c>
      <c r="B6">
        <v>1</v>
      </c>
      <c r="C6">
        <v>2</v>
      </c>
      <c r="D6">
        <v>5</v>
      </c>
      <c r="E6">
        <v>3</v>
      </c>
      <c r="F6">
        <v>4</v>
      </c>
      <c r="G6" s="21">
        <v>5</v>
      </c>
      <c r="H6" s="3" t="s">
        <v>6</v>
      </c>
      <c r="I6" s="3" t="s">
        <v>57</v>
      </c>
      <c r="J6" s="2" t="s">
        <v>56</v>
      </c>
      <c r="K6" s="3" t="s">
        <v>8</v>
      </c>
    </row>
    <row r="7" spans="1:11" x14ac:dyDescent="0.25">
      <c r="A7" s="20">
        <v>6</v>
      </c>
      <c r="B7">
        <v>1</v>
      </c>
      <c r="C7">
        <v>2</v>
      </c>
      <c r="D7">
        <v>5</v>
      </c>
      <c r="E7">
        <v>4</v>
      </c>
      <c r="F7">
        <v>3</v>
      </c>
      <c r="G7" s="21">
        <v>6</v>
      </c>
      <c r="H7" s="3" t="s">
        <v>6</v>
      </c>
      <c r="I7" s="3" t="s">
        <v>57</v>
      </c>
      <c r="J7" s="2" t="s">
        <v>58</v>
      </c>
      <c r="K7" s="2" t="s">
        <v>18</v>
      </c>
    </row>
    <row r="8" spans="1:11" x14ac:dyDescent="0.25">
      <c r="A8" s="20">
        <v>7</v>
      </c>
      <c r="B8">
        <v>1</v>
      </c>
      <c r="C8">
        <v>3</v>
      </c>
      <c r="D8">
        <v>2</v>
      </c>
      <c r="E8">
        <v>4</v>
      </c>
      <c r="F8">
        <v>5</v>
      </c>
      <c r="G8" s="21">
        <v>7</v>
      </c>
      <c r="H8" s="23" t="s">
        <v>59</v>
      </c>
      <c r="I8" s="2" t="s">
        <v>19</v>
      </c>
      <c r="J8" s="3" t="s">
        <v>9</v>
      </c>
      <c r="K8" s="3" t="s">
        <v>53</v>
      </c>
    </row>
    <row r="9" spans="1:11" x14ac:dyDescent="0.25">
      <c r="A9" s="20">
        <v>8</v>
      </c>
      <c r="B9">
        <v>1</v>
      </c>
      <c r="C9">
        <v>3</v>
      </c>
      <c r="D9">
        <v>2</v>
      </c>
      <c r="E9">
        <v>5</v>
      </c>
      <c r="F9">
        <v>4</v>
      </c>
      <c r="G9" s="21">
        <v>8</v>
      </c>
      <c r="H9" s="23" t="s">
        <v>59</v>
      </c>
      <c r="I9" s="2" t="s">
        <v>19</v>
      </c>
      <c r="J9" s="3" t="s">
        <v>57</v>
      </c>
      <c r="K9" s="2" t="s">
        <v>58</v>
      </c>
    </row>
    <row r="10" spans="1:11" x14ac:dyDescent="0.25">
      <c r="A10" s="20">
        <v>9</v>
      </c>
      <c r="B10">
        <v>1</v>
      </c>
      <c r="C10">
        <v>3</v>
      </c>
      <c r="D10">
        <v>4</v>
      </c>
      <c r="E10">
        <v>2</v>
      </c>
      <c r="F10">
        <v>5</v>
      </c>
      <c r="G10" s="21">
        <v>9</v>
      </c>
      <c r="H10" s="23" t="s">
        <v>59</v>
      </c>
      <c r="I10" s="3" t="s">
        <v>8</v>
      </c>
      <c r="J10" s="2" t="s">
        <v>20</v>
      </c>
      <c r="K10" s="3" t="s">
        <v>57</v>
      </c>
    </row>
    <row r="11" spans="1:11" x14ac:dyDescent="0.25">
      <c r="A11" s="20">
        <v>10</v>
      </c>
      <c r="B11">
        <v>1</v>
      </c>
      <c r="C11">
        <v>3</v>
      </c>
      <c r="D11">
        <v>4</v>
      </c>
      <c r="E11">
        <v>5</v>
      </c>
      <c r="F11">
        <v>2</v>
      </c>
      <c r="G11" s="21">
        <v>10</v>
      </c>
      <c r="H11" s="23" t="s">
        <v>59</v>
      </c>
      <c r="I11" s="3" t="s">
        <v>8</v>
      </c>
      <c r="J11" s="3" t="s">
        <v>53</v>
      </c>
      <c r="K11" s="2" t="s">
        <v>60</v>
      </c>
    </row>
    <row r="12" spans="1:11" x14ac:dyDescent="0.25">
      <c r="A12" s="20">
        <v>11</v>
      </c>
      <c r="B12">
        <v>1</v>
      </c>
      <c r="C12">
        <v>3</v>
      </c>
      <c r="D12">
        <v>5</v>
      </c>
      <c r="E12">
        <v>2</v>
      </c>
      <c r="F12">
        <v>4</v>
      </c>
      <c r="G12" s="21">
        <v>11</v>
      </c>
      <c r="H12" s="23" t="s">
        <v>59</v>
      </c>
      <c r="I12" s="3" t="s">
        <v>55</v>
      </c>
      <c r="J12" s="2" t="s">
        <v>60</v>
      </c>
      <c r="K12" s="3" t="s">
        <v>9</v>
      </c>
    </row>
    <row r="13" spans="1:11" x14ac:dyDescent="0.25">
      <c r="A13" s="22">
        <v>12</v>
      </c>
      <c r="B13">
        <v>1</v>
      </c>
      <c r="C13">
        <v>3</v>
      </c>
      <c r="D13">
        <v>5</v>
      </c>
      <c r="E13">
        <v>4</v>
      </c>
      <c r="F13">
        <v>2</v>
      </c>
      <c r="G13" s="21">
        <v>12</v>
      </c>
      <c r="H13" s="23" t="s">
        <v>59</v>
      </c>
      <c r="I13" s="3" t="s">
        <v>55</v>
      </c>
      <c r="J13" s="2" t="s">
        <v>58</v>
      </c>
      <c r="K13" s="2" t="s">
        <v>20</v>
      </c>
    </row>
    <row r="14" spans="1:11" x14ac:dyDescent="0.25">
      <c r="A14" s="28">
        <v>13</v>
      </c>
      <c r="B14">
        <v>1</v>
      </c>
      <c r="C14">
        <v>4</v>
      </c>
      <c r="D14">
        <v>2</v>
      </c>
      <c r="E14">
        <v>3</v>
      </c>
      <c r="F14">
        <v>5</v>
      </c>
      <c r="G14" s="28">
        <v>13</v>
      </c>
      <c r="H14" s="23" t="s">
        <v>61</v>
      </c>
      <c r="I14" s="2" t="s">
        <v>20</v>
      </c>
      <c r="J14" s="3" t="s">
        <v>7</v>
      </c>
      <c r="K14" s="3" t="s">
        <v>55</v>
      </c>
    </row>
    <row r="15" spans="1:11" x14ac:dyDescent="0.25">
      <c r="A15" s="28">
        <v>14</v>
      </c>
      <c r="B15">
        <v>1</v>
      </c>
      <c r="C15">
        <v>4</v>
      </c>
      <c r="D15">
        <v>2</v>
      </c>
      <c r="E15">
        <v>5</v>
      </c>
      <c r="F15">
        <v>3</v>
      </c>
      <c r="G15" s="28">
        <v>14</v>
      </c>
      <c r="H15" s="23" t="s">
        <v>61</v>
      </c>
      <c r="I15" s="2" t="s">
        <v>20</v>
      </c>
      <c r="J15" s="3" t="s">
        <v>57</v>
      </c>
      <c r="K15" s="2" t="s">
        <v>56</v>
      </c>
    </row>
    <row r="16" spans="1:11" x14ac:dyDescent="0.25">
      <c r="A16" s="28">
        <v>15</v>
      </c>
      <c r="B16">
        <v>1</v>
      </c>
      <c r="C16">
        <v>4</v>
      </c>
      <c r="D16">
        <v>3</v>
      </c>
      <c r="E16">
        <v>2</v>
      </c>
      <c r="F16">
        <v>5</v>
      </c>
      <c r="G16" s="28">
        <v>15</v>
      </c>
      <c r="H16" s="23" t="s">
        <v>61</v>
      </c>
      <c r="I16" s="2" t="s">
        <v>18</v>
      </c>
      <c r="J16" s="2" t="s">
        <v>19</v>
      </c>
      <c r="K16" s="3" t="s">
        <v>57</v>
      </c>
    </row>
    <row r="17" spans="1:11" x14ac:dyDescent="0.25">
      <c r="A17" s="28">
        <v>16</v>
      </c>
      <c r="B17">
        <v>1</v>
      </c>
      <c r="C17">
        <v>4</v>
      </c>
      <c r="D17">
        <v>3</v>
      </c>
      <c r="E17">
        <v>5</v>
      </c>
      <c r="F17">
        <v>2</v>
      </c>
      <c r="G17" s="28">
        <v>16</v>
      </c>
      <c r="H17" s="23" t="s">
        <v>61</v>
      </c>
      <c r="I17" s="2" t="s">
        <v>18</v>
      </c>
      <c r="J17" s="3" t="s">
        <v>55</v>
      </c>
      <c r="K17" s="2" t="s">
        <v>60</v>
      </c>
    </row>
    <row r="18" spans="1:11" x14ac:dyDescent="0.25">
      <c r="A18" s="28">
        <v>17</v>
      </c>
      <c r="B18">
        <v>1</v>
      </c>
      <c r="C18">
        <v>4</v>
      </c>
      <c r="D18">
        <v>5</v>
      </c>
      <c r="E18">
        <v>2</v>
      </c>
      <c r="F18">
        <v>3</v>
      </c>
      <c r="G18" s="28">
        <v>17</v>
      </c>
      <c r="H18" s="23" t="s">
        <v>61</v>
      </c>
      <c r="I18" s="3" t="s">
        <v>53</v>
      </c>
      <c r="J18" s="2" t="s">
        <v>60</v>
      </c>
      <c r="K18" s="3" t="s">
        <v>7</v>
      </c>
    </row>
    <row r="19" spans="1:11" x14ac:dyDescent="0.25">
      <c r="A19" s="28">
        <v>18</v>
      </c>
      <c r="B19">
        <v>1</v>
      </c>
      <c r="C19">
        <v>4</v>
      </c>
      <c r="D19">
        <v>5</v>
      </c>
      <c r="E19">
        <v>3</v>
      </c>
      <c r="F19">
        <v>2</v>
      </c>
      <c r="G19" s="28">
        <v>18</v>
      </c>
      <c r="H19" s="23" t="s">
        <v>61</v>
      </c>
      <c r="I19" s="3" t="s">
        <v>53</v>
      </c>
      <c r="J19" s="2" t="s">
        <v>56</v>
      </c>
      <c r="K19" s="2" t="s">
        <v>19</v>
      </c>
    </row>
    <row r="20" spans="1:11" x14ac:dyDescent="0.25">
      <c r="A20" s="28">
        <v>19</v>
      </c>
      <c r="B20">
        <v>1</v>
      </c>
      <c r="C20">
        <v>5</v>
      </c>
      <c r="D20">
        <v>2</v>
      </c>
      <c r="E20">
        <v>3</v>
      </c>
      <c r="F20">
        <v>4</v>
      </c>
      <c r="G20" s="28">
        <v>19</v>
      </c>
      <c r="H20" s="23" t="s">
        <v>62</v>
      </c>
      <c r="I20" s="2" t="s">
        <v>60</v>
      </c>
      <c r="J20" s="3" t="s">
        <v>7</v>
      </c>
      <c r="K20" s="3" t="s">
        <v>8</v>
      </c>
    </row>
    <row r="21" spans="1:11" x14ac:dyDescent="0.25">
      <c r="A21" s="24">
        <v>20</v>
      </c>
      <c r="B21">
        <v>1</v>
      </c>
      <c r="C21">
        <v>5</v>
      </c>
      <c r="D21">
        <v>2</v>
      </c>
      <c r="E21">
        <v>4</v>
      </c>
      <c r="F21">
        <v>3</v>
      </c>
      <c r="G21" s="28">
        <v>20</v>
      </c>
      <c r="H21" s="23" t="s">
        <v>62</v>
      </c>
      <c r="I21" s="2" t="s">
        <v>60</v>
      </c>
      <c r="J21" s="3" t="s">
        <v>9</v>
      </c>
      <c r="K21" s="2" t="s">
        <v>18</v>
      </c>
    </row>
    <row r="22" spans="1:11" x14ac:dyDescent="0.25">
      <c r="A22" s="20">
        <v>21</v>
      </c>
      <c r="B22">
        <v>1</v>
      </c>
      <c r="C22">
        <v>5</v>
      </c>
      <c r="D22">
        <v>3</v>
      </c>
      <c r="E22">
        <v>2</v>
      </c>
      <c r="F22">
        <v>4</v>
      </c>
      <c r="G22" s="21">
        <v>21</v>
      </c>
      <c r="H22" s="23" t="s">
        <v>62</v>
      </c>
      <c r="I22" s="2" t="s">
        <v>56</v>
      </c>
      <c r="J22" s="2" t="s">
        <v>19</v>
      </c>
      <c r="K22" s="3" t="s">
        <v>9</v>
      </c>
    </row>
    <row r="23" spans="1:11" x14ac:dyDescent="0.25">
      <c r="A23" s="22">
        <v>22</v>
      </c>
      <c r="B23">
        <v>1</v>
      </c>
      <c r="C23">
        <v>5</v>
      </c>
      <c r="D23">
        <v>3</v>
      </c>
      <c r="E23">
        <v>4</v>
      </c>
      <c r="F23">
        <v>2</v>
      </c>
      <c r="G23" s="21">
        <v>22</v>
      </c>
      <c r="H23" s="23" t="s">
        <v>62</v>
      </c>
      <c r="I23" s="2" t="s">
        <v>56</v>
      </c>
      <c r="J23" s="3" t="s">
        <v>8</v>
      </c>
      <c r="K23" s="2" t="s">
        <v>20</v>
      </c>
    </row>
    <row r="24" spans="1:11" x14ac:dyDescent="0.25">
      <c r="A24" s="28">
        <v>23</v>
      </c>
      <c r="B24">
        <v>1</v>
      </c>
      <c r="C24">
        <v>5</v>
      </c>
      <c r="D24">
        <v>4</v>
      </c>
      <c r="E24">
        <v>2</v>
      </c>
      <c r="F24">
        <v>3</v>
      </c>
      <c r="G24" s="28">
        <v>23</v>
      </c>
      <c r="H24" s="23" t="s">
        <v>62</v>
      </c>
      <c r="I24" s="2" t="s">
        <v>58</v>
      </c>
      <c r="J24" s="2" t="s">
        <v>20</v>
      </c>
      <c r="K24" s="3" t="s">
        <v>7</v>
      </c>
    </row>
    <row r="25" spans="1:11" x14ac:dyDescent="0.25">
      <c r="A25" s="28">
        <v>24</v>
      </c>
      <c r="B25">
        <v>1</v>
      </c>
      <c r="C25">
        <v>5</v>
      </c>
      <c r="D25">
        <v>4</v>
      </c>
      <c r="E25">
        <v>3</v>
      </c>
      <c r="F25">
        <v>2</v>
      </c>
      <c r="G25" s="28">
        <v>24</v>
      </c>
      <c r="H25" s="23" t="s">
        <v>62</v>
      </c>
      <c r="I25" s="2" t="s">
        <v>58</v>
      </c>
      <c r="J25" s="2" t="s">
        <v>18</v>
      </c>
      <c r="K25" s="2" t="s">
        <v>19</v>
      </c>
    </row>
    <row r="26" spans="1:11" x14ac:dyDescent="0.25">
      <c r="A26" s="28">
        <v>25</v>
      </c>
      <c r="B26">
        <v>2</v>
      </c>
      <c r="C26">
        <v>1</v>
      </c>
      <c r="D26">
        <v>3</v>
      </c>
      <c r="E26">
        <v>4</v>
      </c>
      <c r="F26">
        <v>5</v>
      </c>
      <c r="G26" s="28">
        <v>25</v>
      </c>
      <c r="H26" s="9" t="s">
        <v>21</v>
      </c>
      <c r="I26" s="23" t="s">
        <v>59</v>
      </c>
      <c r="J26" s="3" t="s">
        <v>8</v>
      </c>
      <c r="K26" s="3" t="s">
        <v>53</v>
      </c>
    </row>
    <row r="27" spans="1:11" x14ac:dyDescent="0.25">
      <c r="A27" s="28">
        <v>26</v>
      </c>
      <c r="B27">
        <v>2</v>
      </c>
      <c r="C27">
        <v>1</v>
      </c>
      <c r="D27">
        <v>3</v>
      </c>
      <c r="E27">
        <v>5</v>
      </c>
      <c r="F27">
        <v>4</v>
      </c>
      <c r="G27" s="28">
        <v>26</v>
      </c>
      <c r="H27" s="9" t="s">
        <v>21</v>
      </c>
      <c r="I27" s="23" t="s">
        <v>59</v>
      </c>
      <c r="J27" s="3" t="s">
        <v>55</v>
      </c>
      <c r="K27" s="2" t="s">
        <v>58</v>
      </c>
    </row>
    <row r="28" spans="1:11" x14ac:dyDescent="0.25">
      <c r="A28" s="28">
        <v>27</v>
      </c>
      <c r="B28">
        <v>2</v>
      </c>
      <c r="C28">
        <v>1</v>
      </c>
      <c r="D28">
        <v>4</v>
      </c>
      <c r="E28">
        <v>3</v>
      </c>
      <c r="F28">
        <v>5</v>
      </c>
      <c r="G28" s="28">
        <v>27</v>
      </c>
      <c r="H28" s="9" t="s">
        <v>21</v>
      </c>
      <c r="I28" s="23" t="s">
        <v>61</v>
      </c>
      <c r="J28" s="2" t="s">
        <v>18</v>
      </c>
      <c r="K28" s="3" t="s">
        <v>55</v>
      </c>
    </row>
    <row r="29" spans="1:11" x14ac:dyDescent="0.25">
      <c r="A29" s="28">
        <v>28</v>
      </c>
      <c r="B29">
        <v>2</v>
      </c>
      <c r="C29">
        <v>1</v>
      </c>
      <c r="D29">
        <v>4</v>
      </c>
      <c r="E29">
        <v>5</v>
      </c>
      <c r="F29">
        <v>3</v>
      </c>
      <c r="G29" s="28">
        <v>28</v>
      </c>
      <c r="H29" s="9" t="s">
        <v>21</v>
      </c>
      <c r="I29" s="23" t="s">
        <v>61</v>
      </c>
      <c r="J29" s="3" t="s">
        <v>53</v>
      </c>
      <c r="K29" s="2" t="s">
        <v>56</v>
      </c>
    </row>
    <row r="30" spans="1:11" x14ac:dyDescent="0.25">
      <c r="A30" s="28">
        <v>29</v>
      </c>
      <c r="B30">
        <v>2</v>
      </c>
      <c r="C30">
        <v>1</v>
      </c>
      <c r="D30">
        <v>5</v>
      </c>
      <c r="E30">
        <v>3</v>
      </c>
      <c r="F30">
        <v>4</v>
      </c>
      <c r="G30" s="28">
        <v>29</v>
      </c>
      <c r="H30" s="9" t="s">
        <v>21</v>
      </c>
      <c r="I30" s="23" t="s">
        <v>62</v>
      </c>
      <c r="J30" s="2" t="s">
        <v>56</v>
      </c>
      <c r="K30" s="3" t="s">
        <v>8</v>
      </c>
    </row>
    <row r="31" spans="1:11" x14ac:dyDescent="0.25">
      <c r="A31" s="28">
        <v>30</v>
      </c>
      <c r="B31">
        <v>2</v>
      </c>
      <c r="C31">
        <v>1</v>
      </c>
      <c r="D31">
        <v>5</v>
      </c>
      <c r="E31">
        <v>4</v>
      </c>
      <c r="F31">
        <v>3</v>
      </c>
      <c r="G31" s="28">
        <v>30</v>
      </c>
      <c r="H31" s="9" t="s">
        <v>21</v>
      </c>
      <c r="I31" s="23" t="s">
        <v>62</v>
      </c>
      <c r="J31" s="2" t="s">
        <v>58</v>
      </c>
      <c r="K31" s="2" t="s">
        <v>18</v>
      </c>
    </row>
    <row r="32" spans="1:11" x14ac:dyDescent="0.25">
      <c r="A32" s="28">
        <v>31</v>
      </c>
      <c r="B32">
        <v>2</v>
      </c>
      <c r="C32">
        <v>3</v>
      </c>
      <c r="D32">
        <v>1</v>
      </c>
      <c r="E32">
        <v>4</v>
      </c>
      <c r="F32">
        <v>5</v>
      </c>
      <c r="G32" s="28">
        <v>31</v>
      </c>
      <c r="H32" s="3" t="s">
        <v>7</v>
      </c>
      <c r="I32" s="2" t="s">
        <v>65</v>
      </c>
      <c r="J32" s="23" t="s">
        <v>61</v>
      </c>
      <c r="K32" s="3" t="s">
        <v>53</v>
      </c>
    </row>
    <row r="33" spans="1:11" x14ac:dyDescent="0.25">
      <c r="A33" s="28">
        <v>32</v>
      </c>
      <c r="B33">
        <v>2</v>
      </c>
      <c r="C33">
        <v>3</v>
      </c>
      <c r="D33">
        <v>1</v>
      </c>
      <c r="E33">
        <v>5</v>
      </c>
      <c r="F33">
        <v>4</v>
      </c>
      <c r="G33" s="28">
        <v>32</v>
      </c>
      <c r="H33" s="3" t="s">
        <v>7</v>
      </c>
      <c r="I33" s="2" t="s">
        <v>65</v>
      </c>
      <c r="J33" s="23" t="s">
        <v>62</v>
      </c>
      <c r="K33" s="2" t="s">
        <v>58</v>
      </c>
    </row>
    <row r="34" spans="1:11" x14ac:dyDescent="0.25">
      <c r="A34" s="24">
        <v>33</v>
      </c>
      <c r="B34">
        <v>2</v>
      </c>
      <c r="C34">
        <v>3</v>
      </c>
      <c r="D34">
        <v>4</v>
      </c>
      <c r="E34">
        <v>1</v>
      </c>
      <c r="F34">
        <v>5</v>
      </c>
      <c r="G34" s="28">
        <v>33</v>
      </c>
      <c r="H34" s="3" t="s">
        <v>7</v>
      </c>
      <c r="I34" s="3" t="s">
        <v>8</v>
      </c>
      <c r="J34" s="2" t="s">
        <v>63</v>
      </c>
      <c r="K34" s="23" t="s">
        <v>62</v>
      </c>
    </row>
    <row r="35" spans="1:11" x14ac:dyDescent="0.25">
      <c r="A35" s="22">
        <v>34</v>
      </c>
      <c r="B35">
        <v>2</v>
      </c>
      <c r="C35">
        <v>3</v>
      </c>
      <c r="D35">
        <v>4</v>
      </c>
      <c r="E35">
        <v>5</v>
      </c>
      <c r="F35">
        <v>1</v>
      </c>
      <c r="G35" s="21">
        <v>34</v>
      </c>
      <c r="H35" s="3" t="s">
        <v>7</v>
      </c>
      <c r="I35" s="3" t="s">
        <v>8</v>
      </c>
      <c r="J35" s="3" t="s">
        <v>53</v>
      </c>
      <c r="K35" s="2" t="s">
        <v>64</v>
      </c>
    </row>
    <row r="36" spans="1:11" x14ac:dyDescent="0.25">
      <c r="A36" s="28">
        <v>35</v>
      </c>
      <c r="B36">
        <v>2</v>
      </c>
      <c r="C36">
        <v>3</v>
      </c>
      <c r="D36">
        <v>5</v>
      </c>
      <c r="E36">
        <v>1</v>
      </c>
      <c r="F36">
        <v>4</v>
      </c>
      <c r="G36" s="28">
        <v>35</v>
      </c>
      <c r="H36" s="3" t="s">
        <v>7</v>
      </c>
      <c r="I36" s="3" t="s">
        <v>55</v>
      </c>
      <c r="J36" s="2" t="s">
        <v>64</v>
      </c>
      <c r="K36" s="23" t="s">
        <v>61</v>
      </c>
    </row>
    <row r="37" spans="1:11" x14ac:dyDescent="0.25">
      <c r="A37" s="28">
        <v>36</v>
      </c>
      <c r="B37">
        <v>2</v>
      </c>
      <c r="C37">
        <v>3</v>
      </c>
      <c r="D37">
        <v>5</v>
      </c>
      <c r="E37">
        <v>4</v>
      </c>
      <c r="F37">
        <v>1</v>
      </c>
      <c r="G37" s="28">
        <v>36</v>
      </c>
      <c r="H37" s="3" t="s">
        <v>7</v>
      </c>
      <c r="I37" s="3" t="s">
        <v>55</v>
      </c>
      <c r="J37" s="2" t="s">
        <v>58</v>
      </c>
      <c r="K37" s="2" t="s">
        <v>63</v>
      </c>
    </row>
    <row r="38" spans="1:11" x14ac:dyDescent="0.25">
      <c r="A38" s="28">
        <v>37</v>
      </c>
      <c r="B38">
        <v>2</v>
      </c>
      <c r="C38">
        <v>4</v>
      </c>
      <c r="D38">
        <v>1</v>
      </c>
      <c r="E38">
        <v>3</v>
      </c>
      <c r="F38">
        <v>5</v>
      </c>
      <c r="G38" s="28">
        <v>37</v>
      </c>
      <c r="H38" s="3" t="s">
        <v>9</v>
      </c>
      <c r="I38" s="2" t="s">
        <v>63</v>
      </c>
      <c r="J38" s="23" t="s">
        <v>59</v>
      </c>
      <c r="K38" s="3" t="s">
        <v>55</v>
      </c>
    </row>
    <row r="39" spans="1:11" x14ac:dyDescent="0.25">
      <c r="A39" s="28">
        <v>38</v>
      </c>
      <c r="B39">
        <v>2</v>
      </c>
      <c r="C39">
        <v>4</v>
      </c>
      <c r="D39">
        <v>1</v>
      </c>
      <c r="E39">
        <v>5</v>
      </c>
      <c r="F39">
        <v>3</v>
      </c>
      <c r="G39" s="28">
        <v>38</v>
      </c>
      <c r="H39" s="3" t="s">
        <v>9</v>
      </c>
      <c r="I39" s="2" t="s">
        <v>63</v>
      </c>
      <c r="J39" s="23" t="s">
        <v>62</v>
      </c>
      <c r="K39" s="2" t="s">
        <v>56</v>
      </c>
    </row>
    <row r="40" spans="1:11" x14ac:dyDescent="0.25">
      <c r="A40" s="28">
        <v>39</v>
      </c>
      <c r="B40">
        <v>2</v>
      </c>
      <c r="C40">
        <v>4</v>
      </c>
      <c r="D40">
        <v>3</v>
      </c>
      <c r="E40">
        <v>1</v>
      </c>
      <c r="F40">
        <v>5</v>
      </c>
      <c r="G40" s="28">
        <v>39</v>
      </c>
      <c r="H40" s="3" t="s">
        <v>9</v>
      </c>
      <c r="I40" s="2" t="s">
        <v>18</v>
      </c>
      <c r="J40" s="2" t="s">
        <v>65</v>
      </c>
      <c r="K40" s="23" t="s">
        <v>62</v>
      </c>
    </row>
    <row r="41" spans="1:11" x14ac:dyDescent="0.25">
      <c r="A41" s="28">
        <v>40</v>
      </c>
      <c r="B41">
        <v>2</v>
      </c>
      <c r="C41">
        <v>4</v>
      </c>
      <c r="D41">
        <v>3</v>
      </c>
      <c r="E41">
        <v>5</v>
      </c>
      <c r="F41">
        <v>1</v>
      </c>
      <c r="G41" s="28">
        <v>40</v>
      </c>
      <c r="H41" s="3" t="s">
        <v>9</v>
      </c>
      <c r="I41" s="2" t="s">
        <v>18</v>
      </c>
      <c r="J41" s="3" t="s">
        <v>55</v>
      </c>
      <c r="K41" s="2" t="s">
        <v>64</v>
      </c>
    </row>
    <row r="42" spans="1:11" x14ac:dyDescent="0.25">
      <c r="A42" s="28">
        <v>41</v>
      </c>
      <c r="B42">
        <v>2</v>
      </c>
      <c r="C42">
        <v>4</v>
      </c>
      <c r="D42">
        <v>5</v>
      </c>
      <c r="E42">
        <v>1</v>
      </c>
      <c r="F42">
        <v>3</v>
      </c>
      <c r="G42" s="28">
        <v>41</v>
      </c>
      <c r="H42" s="3" t="s">
        <v>9</v>
      </c>
      <c r="I42" s="3" t="s">
        <v>53</v>
      </c>
      <c r="J42" s="2" t="s">
        <v>64</v>
      </c>
      <c r="K42" s="23" t="s">
        <v>59</v>
      </c>
    </row>
    <row r="43" spans="1:11" x14ac:dyDescent="0.25">
      <c r="A43" s="28">
        <v>42</v>
      </c>
      <c r="B43">
        <v>2</v>
      </c>
      <c r="C43">
        <v>4</v>
      </c>
      <c r="D43">
        <v>5</v>
      </c>
      <c r="E43">
        <v>3</v>
      </c>
      <c r="F43">
        <v>1</v>
      </c>
      <c r="G43" s="28">
        <v>42</v>
      </c>
      <c r="H43" s="3" t="s">
        <v>9</v>
      </c>
      <c r="I43" s="3" t="s">
        <v>53</v>
      </c>
      <c r="J43" s="2" t="s">
        <v>56</v>
      </c>
      <c r="K43" s="2" t="s">
        <v>65</v>
      </c>
    </row>
    <row r="44" spans="1:11" x14ac:dyDescent="0.25">
      <c r="A44" s="28">
        <v>43</v>
      </c>
      <c r="B44">
        <v>2</v>
      </c>
      <c r="C44">
        <v>5</v>
      </c>
      <c r="D44">
        <v>1</v>
      </c>
      <c r="E44">
        <v>3</v>
      </c>
      <c r="F44">
        <v>4</v>
      </c>
      <c r="G44" s="28">
        <v>43</v>
      </c>
      <c r="H44" s="3" t="s">
        <v>57</v>
      </c>
      <c r="I44" s="2" t="s">
        <v>64</v>
      </c>
      <c r="J44" s="23" t="s">
        <v>59</v>
      </c>
      <c r="K44" s="3" t="s">
        <v>8</v>
      </c>
    </row>
    <row r="45" spans="1:11" x14ac:dyDescent="0.25">
      <c r="A45" s="29">
        <v>44</v>
      </c>
      <c r="B45">
        <v>2</v>
      </c>
      <c r="C45">
        <v>5</v>
      </c>
      <c r="D45">
        <v>1</v>
      </c>
      <c r="E45">
        <v>4</v>
      </c>
      <c r="F45">
        <v>3</v>
      </c>
      <c r="G45" s="28">
        <v>44</v>
      </c>
      <c r="H45" s="3" t="s">
        <v>57</v>
      </c>
      <c r="I45" s="2" t="s">
        <v>64</v>
      </c>
      <c r="J45" s="23" t="s">
        <v>61</v>
      </c>
      <c r="K45" s="2" t="s">
        <v>18</v>
      </c>
    </row>
    <row r="46" spans="1:11" x14ac:dyDescent="0.25">
      <c r="A46" s="28">
        <v>45</v>
      </c>
      <c r="B46">
        <v>2</v>
      </c>
      <c r="C46">
        <v>5</v>
      </c>
      <c r="D46">
        <v>3</v>
      </c>
      <c r="E46">
        <v>1</v>
      </c>
      <c r="F46">
        <v>4</v>
      </c>
      <c r="G46" s="28">
        <v>45</v>
      </c>
      <c r="H46" s="3" t="s">
        <v>57</v>
      </c>
      <c r="I46" s="2" t="s">
        <v>56</v>
      </c>
      <c r="J46" s="2" t="s">
        <v>65</v>
      </c>
      <c r="K46" s="23" t="s">
        <v>61</v>
      </c>
    </row>
    <row r="47" spans="1:11" x14ac:dyDescent="0.25">
      <c r="A47" s="28">
        <v>46</v>
      </c>
      <c r="B47">
        <v>2</v>
      </c>
      <c r="C47">
        <v>5</v>
      </c>
      <c r="D47">
        <v>3</v>
      </c>
      <c r="E47">
        <v>4</v>
      </c>
      <c r="F47">
        <v>1</v>
      </c>
      <c r="G47" s="28">
        <v>46</v>
      </c>
      <c r="H47" s="3" t="s">
        <v>57</v>
      </c>
      <c r="I47" s="2" t="s">
        <v>56</v>
      </c>
      <c r="J47" s="3" t="s">
        <v>8</v>
      </c>
      <c r="K47" s="2" t="s">
        <v>63</v>
      </c>
    </row>
    <row r="48" spans="1:11" x14ac:dyDescent="0.25">
      <c r="A48" s="28">
        <v>47</v>
      </c>
      <c r="B48">
        <v>2</v>
      </c>
      <c r="C48">
        <v>5</v>
      </c>
      <c r="D48">
        <v>4</v>
      </c>
      <c r="E48">
        <v>1</v>
      </c>
      <c r="F48">
        <v>3</v>
      </c>
      <c r="G48" s="28">
        <v>47</v>
      </c>
      <c r="H48" s="3" t="s">
        <v>57</v>
      </c>
      <c r="I48" s="2" t="s">
        <v>58</v>
      </c>
      <c r="J48" s="2" t="s">
        <v>63</v>
      </c>
      <c r="K48" s="23" t="s">
        <v>59</v>
      </c>
    </row>
    <row r="49" spans="1:11" x14ac:dyDescent="0.25">
      <c r="A49" s="28">
        <v>48</v>
      </c>
      <c r="B49">
        <v>2</v>
      </c>
      <c r="C49">
        <v>5</v>
      </c>
      <c r="D49">
        <v>4</v>
      </c>
      <c r="E49">
        <v>3</v>
      </c>
      <c r="F49">
        <v>1</v>
      </c>
      <c r="G49" s="28">
        <v>48</v>
      </c>
      <c r="H49" s="3" t="s">
        <v>57</v>
      </c>
      <c r="I49" s="2" t="s">
        <v>58</v>
      </c>
      <c r="J49" s="2" t="s">
        <v>18</v>
      </c>
      <c r="K49" s="2" t="s">
        <v>65</v>
      </c>
    </row>
    <row r="50" spans="1:11" x14ac:dyDescent="0.25">
      <c r="A50" s="28">
        <v>49</v>
      </c>
      <c r="B50">
        <v>3</v>
      </c>
      <c r="C50">
        <v>1</v>
      </c>
      <c r="D50">
        <v>2</v>
      </c>
      <c r="E50">
        <v>4</v>
      </c>
      <c r="F50">
        <v>5</v>
      </c>
      <c r="G50" s="28">
        <v>49</v>
      </c>
      <c r="H50" s="2" t="s">
        <v>65</v>
      </c>
      <c r="I50" s="3" t="s">
        <v>6</v>
      </c>
      <c r="J50" s="3" t="s">
        <v>9</v>
      </c>
      <c r="K50" s="3" t="s">
        <v>53</v>
      </c>
    </row>
    <row r="51" spans="1:11" x14ac:dyDescent="0.25">
      <c r="A51" s="28">
        <v>50</v>
      </c>
      <c r="B51">
        <v>3</v>
      </c>
      <c r="C51">
        <v>1</v>
      </c>
      <c r="D51">
        <v>2</v>
      </c>
      <c r="E51">
        <v>5</v>
      </c>
      <c r="F51">
        <v>4</v>
      </c>
      <c r="G51" s="28">
        <v>50</v>
      </c>
      <c r="H51" s="2" t="s">
        <v>65</v>
      </c>
      <c r="I51" s="3" t="s">
        <v>6</v>
      </c>
      <c r="J51" s="3" t="s">
        <v>57</v>
      </c>
      <c r="K51" s="2" t="s">
        <v>58</v>
      </c>
    </row>
    <row r="52" spans="1:11" x14ac:dyDescent="0.25">
      <c r="A52" s="28">
        <v>51</v>
      </c>
      <c r="B52">
        <v>3</v>
      </c>
      <c r="C52">
        <v>1</v>
      </c>
      <c r="D52">
        <v>4</v>
      </c>
      <c r="E52">
        <v>2</v>
      </c>
      <c r="F52">
        <v>5</v>
      </c>
      <c r="G52" s="28">
        <v>51</v>
      </c>
      <c r="H52" s="2" t="s">
        <v>65</v>
      </c>
      <c r="I52" s="23" t="s">
        <v>61</v>
      </c>
      <c r="J52" s="2" t="s">
        <v>20</v>
      </c>
      <c r="K52" s="3" t="s">
        <v>57</v>
      </c>
    </row>
    <row r="53" spans="1:11" x14ac:dyDescent="0.25">
      <c r="A53" s="29">
        <v>52</v>
      </c>
      <c r="B53">
        <v>3</v>
      </c>
      <c r="C53">
        <v>1</v>
      </c>
      <c r="D53">
        <v>4</v>
      </c>
      <c r="E53">
        <v>5</v>
      </c>
      <c r="F53">
        <v>2</v>
      </c>
      <c r="G53" s="28">
        <v>52</v>
      </c>
      <c r="H53" s="2" t="s">
        <v>65</v>
      </c>
      <c r="I53" s="23" t="s">
        <v>61</v>
      </c>
      <c r="J53" s="3" t="s">
        <v>53</v>
      </c>
      <c r="K53" s="2" t="s">
        <v>60</v>
      </c>
    </row>
    <row r="54" spans="1:11" x14ac:dyDescent="0.25">
      <c r="A54" s="28">
        <v>53</v>
      </c>
      <c r="B54">
        <v>3</v>
      </c>
      <c r="C54">
        <v>1</v>
      </c>
      <c r="D54">
        <v>5</v>
      </c>
      <c r="E54">
        <v>2</v>
      </c>
      <c r="F54">
        <v>4</v>
      </c>
      <c r="G54" s="28">
        <v>53</v>
      </c>
      <c r="H54" s="2" t="s">
        <v>65</v>
      </c>
      <c r="I54" s="23" t="s">
        <v>62</v>
      </c>
      <c r="J54" s="2" t="s">
        <v>60</v>
      </c>
      <c r="K54" s="3" t="s">
        <v>9</v>
      </c>
    </row>
    <row r="55" spans="1:11" x14ac:dyDescent="0.25">
      <c r="A55" s="28">
        <v>54</v>
      </c>
      <c r="B55">
        <v>3</v>
      </c>
      <c r="C55">
        <v>1</v>
      </c>
      <c r="D55">
        <v>5</v>
      </c>
      <c r="E55">
        <v>4</v>
      </c>
      <c r="F55">
        <v>2</v>
      </c>
      <c r="G55" s="28">
        <v>54</v>
      </c>
      <c r="H55" s="2" t="s">
        <v>65</v>
      </c>
      <c r="I55" s="23" t="s">
        <v>62</v>
      </c>
      <c r="J55" s="2" t="s">
        <v>58</v>
      </c>
      <c r="K55" s="2" t="s">
        <v>20</v>
      </c>
    </row>
    <row r="56" spans="1:11" x14ac:dyDescent="0.25">
      <c r="A56" s="28">
        <v>55</v>
      </c>
      <c r="B56">
        <v>3</v>
      </c>
      <c r="C56">
        <v>2</v>
      </c>
      <c r="D56">
        <v>1</v>
      </c>
      <c r="E56">
        <v>4</v>
      </c>
      <c r="F56">
        <v>5</v>
      </c>
      <c r="G56" s="28">
        <v>55</v>
      </c>
      <c r="H56" s="2" t="s">
        <v>19</v>
      </c>
      <c r="I56" s="9" t="s">
        <v>21</v>
      </c>
      <c r="J56" s="23" t="s">
        <v>61</v>
      </c>
      <c r="K56" s="3" t="s">
        <v>53</v>
      </c>
    </row>
    <row r="57" spans="1:11" x14ac:dyDescent="0.25">
      <c r="A57" s="28">
        <v>56</v>
      </c>
      <c r="B57">
        <v>3</v>
      </c>
      <c r="C57">
        <v>2</v>
      </c>
      <c r="D57">
        <v>1</v>
      </c>
      <c r="E57">
        <v>5</v>
      </c>
      <c r="F57">
        <v>4</v>
      </c>
      <c r="G57" s="28">
        <v>56</v>
      </c>
      <c r="H57" s="2" t="s">
        <v>19</v>
      </c>
      <c r="I57" s="9" t="s">
        <v>21</v>
      </c>
      <c r="J57" s="23" t="s">
        <v>62</v>
      </c>
      <c r="K57" s="2" t="s">
        <v>58</v>
      </c>
    </row>
    <row r="58" spans="1:11" x14ac:dyDescent="0.25">
      <c r="A58" s="28">
        <v>57</v>
      </c>
      <c r="B58">
        <v>3</v>
      </c>
      <c r="C58">
        <v>2</v>
      </c>
      <c r="D58">
        <v>4</v>
      </c>
      <c r="E58">
        <v>1</v>
      </c>
      <c r="F58">
        <v>5</v>
      </c>
      <c r="G58" s="28">
        <v>57</v>
      </c>
      <c r="H58" s="2" t="s">
        <v>19</v>
      </c>
      <c r="I58" s="3" t="s">
        <v>9</v>
      </c>
      <c r="J58" s="2" t="s">
        <v>63</v>
      </c>
      <c r="K58" s="23" t="s">
        <v>62</v>
      </c>
    </row>
    <row r="59" spans="1:11" x14ac:dyDescent="0.25">
      <c r="A59" s="28">
        <v>58</v>
      </c>
      <c r="B59">
        <v>3</v>
      </c>
      <c r="C59">
        <v>2</v>
      </c>
      <c r="D59">
        <v>4</v>
      </c>
      <c r="E59">
        <v>5</v>
      </c>
      <c r="F59">
        <v>1</v>
      </c>
      <c r="G59" s="28">
        <v>58</v>
      </c>
      <c r="H59" s="2" t="s">
        <v>19</v>
      </c>
      <c r="I59" s="3" t="s">
        <v>9</v>
      </c>
      <c r="J59" s="3" t="s">
        <v>53</v>
      </c>
      <c r="K59" s="2" t="s">
        <v>64</v>
      </c>
    </row>
    <row r="60" spans="1:11" x14ac:dyDescent="0.25">
      <c r="A60" s="28">
        <v>59</v>
      </c>
      <c r="B60">
        <v>3</v>
      </c>
      <c r="C60">
        <v>2</v>
      </c>
      <c r="D60">
        <v>5</v>
      </c>
      <c r="E60">
        <v>1</v>
      </c>
      <c r="F60">
        <v>4</v>
      </c>
      <c r="G60" s="28">
        <v>59</v>
      </c>
      <c r="H60" s="2" t="s">
        <v>19</v>
      </c>
      <c r="I60" s="3" t="s">
        <v>57</v>
      </c>
      <c r="J60" s="2" t="s">
        <v>64</v>
      </c>
      <c r="K60" s="23" t="s">
        <v>61</v>
      </c>
    </row>
    <row r="61" spans="1:11" x14ac:dyDescent="0.25">
      <c r="A61" s="28">
        <v>60</v>
      </c>
      <c r="B61">
        <v>3</v>
      </c>
      <c r="C61">
        <v>2</v>
      </c>
      <c r="D61">
        <v>5</v>
      </c>
      <c r="E61">
        <v>4</v>
      </c>
      <c r="F61">
        <v>1</v>
      </c>
      <c r="G61" s="28">
        <v>60</v>
      </c>
      <c r="H61" s="2" t="s">
        <v>19</v>
      </c>
      <c r="I61" s="3" t="s">
        <v>57</v>
      </c>
      <c r="J61" s="2" t="s">
        <v>58</v>
      </c>
      <c r="K61" s="2" t="s">
        <v>63</v>
      </c>
    </row>
    <row r="62" spans="1:11" x14ac:dyDescent="0.25">
      <c r="A62" s="28">
        <v>61</v>
      </c>
      <c r="B62">
        <v>3</v>
      </c>
      <c r="C62">
        <v>4</v>
      </c>
      <c r="D62">
        <v>1</v>
      </c>
      <c r="E62">
        <v>2</v>
      </c>
      <c r="F62">
        <v>5</v>
      </c>
      <c r="G62" s="28">
        <v>61</v>
      </c>
      <c r="H62" s="3" t="s">
        <v>8</v>
      </c>
      <c r="I62" s="2" t="s">
        <v>63</v>
      </c>
      <c r="J62" s="3" t="s">
        <v>6</v>
      </c>
      <c r="K62" s="3" t="s">
        <v>57</v>
      </c>
    </row>
    <row r="63" spans="1:11" x14ac:dyDescent="0.25">
      <c r="A63" s="28">
        <v>62</v>
      </c>
      <c r="B63">
        <v>3</v>
      </c>
      <c r="C63">
        <v>4</v>
      </c>
      <c r="D63">
        <v>1</v>
      </c>
      <c r="E63">
        <v>5</v>
      </c>
      <c r="F63">
        <v>2</v>
      </c>
      <c r="G63" s="28">
        <v>62</v>
      </c>
      <c r="H63" s="3" t="s">
        <v>8</v>
      </c>
      <c r="I63" s="2" t="s">
        <v>63</v>
      </c>
      <c r="J63" s="23" t="s">
        <v>62</v>
      </c>
      <c r="K63" s="2" t="s">
        <v>60</v>
      </c>
    </row>
    <row r="64" spans="1:11" x14ac:dyDescent="0.25">
      <c r="A64" s="28">
        <v>63</v>
      </c>
      <c r="B64">
        <v>3</v>
      </c>
      <c r="C64">
        <v>4</v>
      </c>
      <c r="D64">
        <v>2</v>
      </c>
      <c r="E64">
        <v>1</v>
      </c>
      <c r="F64">
        <v>5</v>
      </c>
      <c r="G64" s="28">
        <v>63</v>
      </c>
      <c r="H64" s="3" t="s">
        <v>8</v>
      </c>
      <c r="I64" s="2" t="s">
        <v>20</v>
      </c>
      <c r="J64" s="9" t="s">
        <v>21</v>
      </c>
      <c r="K64" s="23" t="s">
        <v>62</v>
      </c>
    </row>
    <row r="65" spans="1:11" x14ac:dyDescent="0.25">
      <c r="A65" s="28">
        <v>64</v>
      </c>
      <c r="B65">
        <v>3</v>
      </c>
      <c r="C65">
        <v>4</v>
      </c>
      <c r="D65">
        <v>2</v>
      </c>
      <c r="E65">
        <v>5</v>
      </c>
      <c r="F65">
        <v>1</v>
      </c>
      <c r="G65" s="28">
        <v>64</v>
      </c>
      <c r="H65" s="3" t="s">
        <v>8</v>
      </c>
      <c r="I65" s="2" t="s">
        <v>20</v>
      </c>
      <c r="J65" s="3" t="s">
        <v>57</v>
      </c>
      <c r="K65" s="2" t="s">
        <v>64</v>
      </c>
    </row>
    <row r="66" spans="1:11" x14ac:dyDescent="0.25">
      <c r="A66" s="28">
        <v>65</v>
      </c>
      <c r="B66">
        <v>3</v>
      </c>
      <c r="C66">
        <v>4</v>
      </c>
      <c r="D66">
        <v>5</v>
      </c>
      <c r="E66">
        <v>1</v>
      </c>
      <c r="F66">
        <v>2</v>
      </c>
      <c r="G66" s="28">
        <v>65</v>
      </c>
      <c r="H66" s="3" t="s">
        <v>8</v>
      </c>
      <c r="I66" s="3" t="s">
        <v>53</v>
      </c>
      <c r="J66" s="2" t="s">
        <v>64</v>
      </c>
      <c r="K66" s="3" t="s">
        <v>6</v>
      </c>
    </row>
    <row r="67" spans="1:11" x14ac:dyDescent="0.25">
      <c r="A67" s="28">
        <v>66</v>
      </c>
      <c r="B67">
        <v>3</v>
      </c>
      <c r="C67">
        <v>4</v>
      </c>
      <c r="D67">
        <v>5</v>
      </c>
      <c r="E67">
        <v>2</v>
      </c>
      <c r="F67">
        <v>1</v>
      </c>
      <c r="G67" s="28">
        <v>66</v>
      </c>
      <c r="H67" s="3" t="s">
        <v>8</v>
      </c>
      <c r="I67" s="3" t="s">
        <v>53</v>
      </c>
      <c r="J67" s="2" t="s">
        <v>60</v>
      </c>
      <c r="K67" s="9" t="s">
        <v>21</v>
      </c>
    </row>
    <row r="68" spans="1:11" x14ac:dyDescent="0.25">
      <c r="A68" s="28">
        <v>67</v>
      </c>
      <c r="B68">
        <v>3</v>
      </c>
      <c r="C68">
        <v>5</v>
      </c>
      <c r="D68">
        <v>1</v>
      </c>
      <c r="E68">
        <v>2</v>
      </c>
      <c r="F68">
        <v>4</v>
      </c>
      <c r="G68" s="28">
        <v>67</v>
      </c>
      <c r="H68" s="3" t="s">
        <v>55</v>
      </c>
      <c r="I68" s="2" t="s">
        <v>64</v>
      </c>
      <c r="J68" s="3" t="s">
        <v>6</v>
      </c>
      <c r="K68" s="3" t="s">
        <v>9</v>
      </c>
    </row>
    <row r="69" spans="1:11" x14ac:dyDescent="0.25">
      <c r="A69" s="28">
        <v>68</v>
      </c>
      <c r="B69">
        <v>3</v>
      </c>
      <c r="C69">
        <v>5</v>
      </c>
      <c r="D69">
        <v>1</v>
      </c>
      <c r="E69">
        <v>4</v>
      </c>
      <c r="F69">
        <v>2</v>
      </c>
      <c r="G69" s="28">
        <v>68</v>
      </c>
      <c r="H69" s="3" t="s">
        <v>55</v>
      </c>
      <c r="I69" s="2" t="s">
        <v>64</v>
      </c>
      <c r="J69" s="23" t="s">
        <v>61</v>
      </c>
      <c r="K69" s="2" t="s">
        <v>20</v>
      </c>
    </row>
    <row r="70" spans="1:11" x14ac:dyDescent="0.25">
      <c r="A70" s="28">
        <v>69</v>
      </c>
      <c r="B70">
        <v>3</v>
      </c>
      <c r="C70">
        <v>5</v>
      </c>
      <c r="D70">
        <v>2</v>
      </c>
      <c r="E70">
        <v>1</v>
      </c>
      <c r="F70">
        <v>4</v>
      </c>
      <c r="G70" s="28">
        <v>69</v>
      </c>
      <c r="H70" s="3" t="s">
        <v>55</v>
      </c>
      <c r="I70" s="2" t="s">
        <v>60</v>
      </c>
      <c r="J70" s="9" t="s">
        <v>21</v>
      </c>
      <c r="K70" s="23" t="s">
        <v>61</v>
      </c>
    </row>
    <row r="71" spans="1:11" x14ac:dyDescent="0.25">
      <c r="A71" s="29">
        <v>70</v>
      </c>
      <c r="B71">
        <v>3</v>
      </c>
      <c r="C71">
        <v>5</v>
      </c>
      <c r="D71">
        <v>2</v>
      </c>
      <c r="E71">
        <v>4</v>
      </c>
      <c r="F71">
        <v>1</v>
      </c>
      <c r="G71" s="28">
        <v>70</v>
      </c>
      <c r="H71" s="3" t="s">
        <v>55</v>
      </c>
      <c r="I71" s="2" t="s">
        <v>60</v>
      </c>
      <c r="J71" s="3" t="s">
        <v>9</v>
      </c>
      <c r="K71" s="2" t="s">
        <v>63</v>
      </c>
    </row>
    <row r="72" spans="1:11" x14ac:dyDescent="0.25">
      <c r="A72" s="28">
        <v>71</v>
      </c>
      <c r="B72">
        <v>3</v>
      </c>
      <c r="C72">
        <v>5</v>
      </c>
      <c r="D72">
        <v>4</v>
      </c>
      <c r="E72">
        <v>1</v>
      </c>
      <c r="F72">
        <v>2</v>
      </c>
      <c r="G72" s="28">
        <v>71</v>
      </c>
      <c r="H72" s="3" t="s">
        <v>55</v>
      </c>
      <c r="I72" s="2" t="s">
        <v>58</v>
      </c>
      <c r="J72" s="2" t="s">
        <v>63</v>
      </c>
      <c r="K72" s="3" t="s">
        <v>6</v>
      </c>
    </row>
    <row r="73" spans="1:11" x14ac:dyDescent="0.25">
      <c r="A73" s="28">
        <v>72</v>
      </c>
      <c r="B73">
        <v>3</v>
      </c>
      <c r="C73">
        <v>5</v>
      </c>
      <c r="D73">
        <v>4</v>
      </c>
      <c r="E73">
        <v>2</v>
      </c>
      <c r="F73">
        <v>1</v>
      </c>
      <c r="G73" s="28">
        <v>72</v>
      </c>
      <c r="H73" s="3" t="s">
        <v>55</v>
      </c>
      <c r="I73" s="2" t="s">
        <v>58</v>
      </c>
      <c r="J73" s="2" t="s">
        <v>20</v>
      </c>
      <c r="K73" s="9" t="s">
        <v>21</v>
      </c>
    </row>
    <row r="74" spans="1:11" x14ac:dyDescent="0.25">
      <c r="A74" s="28">
        <v>73</v>
      </c>
      <c r="B74">
        <v>4</v>
      </c>
      <c r="C74">
        <v>1</v>
      </c>
      <c r="D74">
        <v>2</v>
      </c>
      <c r="E74">
        <v>3</v>
      </c>
      <c r="F74">
        <v>5</v>
      </c>
      <c r="G74" s="28">
        <v>73</v>
      </c>
      <c r="H74" s="2" t="s">
        <v>63</v>
      </c>
      <c r="I74" s="3" t="s">
        <v>6</v>
      </c>
      <c r="J74" s="3" t="s">
        <v>7</v>
      </c>
      <c r="K74" s="3" t="s">
        <v>55</v>
      </c>
    </row>
    <row r="75" spans="1:11" x14ac:dyDescent="0.25">
      <c r="A75" s="28">
        <v>74</v>
      </c>
      <c r="B75">
        <v>4</v>
      </c>
      <c r="C75">
        <v>1</v>
      </c>
      <c r="D75">
        <v>2</v>
      </c>
      <c r="E75">
        <v>5</v>
      </c>
      <c r="F75">
        <v>3</v>
      </c>
      <c r="G75" s="28">
        <v>74</v>
      </c>
      <c r="H75" s="2" t="s">
        <v>63</v>
      </c>
      <c r="I75" s="3" t="s">
        <v>6</v>
      </c>
      <c r="J75" s="3" t="s">
        <v>57</v>
      </c>
      <c r="K75" s="2" t="s">
        <v>56</v>
      </c>
    </row>
    <row r="76" spans="1:11" x14ac:dyDescent="0.25">
      <c r="A76" s="24">
        <v>75</v>
      </c>
      <c r="B76">
        <v>4</v>
      </c>
      <c r="C76">
        <v>1</v>
      </c>
      <c r="D76">
        <v>3</v>
      </c>
      <c r="E76">
        <v>2</v>
      </c>
      <c r="F76">
        <v>5</v>
      </c>
      <c r="G76" s="28">
        <v>75</v>
      </c>
      <c r="H76" s="2" t="s">
        <v>63</v>
      </c>
      <c r="I76" s="23" t="s">
        <v>59</v>
      </c>
      <c r="J76" s="2" t="s">
        <v>19</v>
      </c>
      <c r="K76" s="3" t="s">
        <v>57</v>
      </c>
    </row>
    <row r="77" spans="1:11" x14ac:dyDescent="0.25">
      <c r="A77" s="20">
        <v>76</v>
      </c>
      <c r="B77">
        <v>4</v>
      </c>
      <c r="C77">
        <v>1</v>
      </c>
      <c r="D77">
        <v>3</v>
      </c>
      <c r="E77">
        <v>5</v>
      </c>
      <c r="F77">
        <v>2</v>
      </c>
      <c r="G77" s="21">
        <v>76</v>
      </c>
      <c r="H77" s="2" t="s">
        <v>63</v>
      </c>
      <c r="I77" s="23" t="s">
        <v>59</v>
      </c>
      <c r="J77" s="3" t="s">
        <v>55</v>
      </c>
      <c r="K77" s="2" t="s">
        <v>60</v>
      </c>
    </row>
    <row r="78" spans="1:11" x14ac:dyDescent="0.25">
      <c r="A78" s="22">
        <v>77</v>
      </c>
      <c r="B78">
        <v>4</v>
      </c>
      <c r="C78">
        <v>1</v>
      </c>
      <c r="D78">
        <v>5</v>
      </c>
      <c r="E78">
        <v>2</v>
      </c>
      <c r="F78">
        <v>3</v>
      </c>
      <c r="G78" s="21">
        <v>77</v>
      </c>
      <c r="H78" s="2" t="s">
        <v>63</v>
      </c>
      <c r="I78" s="23" t="s">
        <v>62</v>
      </c>
      <c r="J78" s="2" t="s">
        <v>60</v>
      </c>
      <c r="K78" s="3" t="s">
        <v>7</v>
      </c>
    </row>
    <row r="79" spans="1:11" x14ac:dyDescent="0.25">
      <c r="A79" s="28">
        <v>78</v>
      </c>
      <c r="B79">
        <v>4</v>
      </c>
      <c r="C79">
        <v>1</v>
      </c>
      <c r="D79">
        <v>5</v>
      </c>
      <c r="E79">
        <v>3</v>
      </c>
      <c r="F79">
        <v>2</v>
      </c>
      <c r="G79" s="28">
        <v>78</v>
      </c>
      <c r="H79" s="2" t="s">
        <v>63</v>
      </c>
      <c r="I79" s="23" t="s">
        <v>62</v>
      </c>
      <c r="J79" s="2" t="s">
        <v>56</v>
      </c>
      <c r="K79" s="2" t="s">
        <v>19</v>
      </c>
    </row>
    <row r="80" spans="1:11" x14ac:dyDescent="0.25">
      <c r="A80" s="28">
        <v>79</v>
      </c>
      <c r="B80">
        <v>4</v>
      </c>
      <c r="C80">
        <v>2</v>
      </c>
      <c r="D80">
        <v>1</v>
      </c>
      <c r="E80">
        <v>3</v>
      </c>
      <c r="F80">
        <v>5</v>
      </c>
      <c r="G80" s="28">
        <v>79</v>
      </c>
      <c r="H80" s="2" t="s">
        <v>20</v>
      </c>
      <c r="I80" s="9" t="s">
        <v>21</v>
      </c>
      <c r="J80" s="23" t="s">
        <v>59</v>
      </c>
      <c r="K80" s="3" t="s">
        <v>55</v>
      </c>
    </row>
    <row r="81" spans="1:11" x14ac:dyDescent="0.25">
      <c r="A81" s="28">
        <v>80</v>
      </c>
      <c r="B81">
        <v>4</v>
      </c>
      <c r="C81">
        <v>2</v>
      </c>
      <c r="D81">
        <v>1</v>
      </c>
      <c r="E81">
        <v>5</v>
      </c>
      <c r="F81">
        <v>3</v>
      </c>
      <c r="G81" s="28">
        <v>80</v>
      </c>
      <c r="H81" s="2" t="s">
        <v>20</v>
      </c>
      <c r="I81" s="9" t="s">
        <v>21</v>
      </c>
      <c r="J81" s="23" t="s">
        <v>62</v>
      </c>
      <c r="K81" s="2" t="s">
        <v>56</v>
      </c>
    </row>
    <row r="82" spans="1:11" x14ac:dyDescent="0.25">
      <c r="A82" s="28">
        <v>81</v>
      </c>
      <c r="B82">
        <v>4</v>
      </c>
      <c r="C82">
        <v>2</v>
      </c>
      <c r="D82">
        <v>3</v>
      </c>
      <c r="E82">
        <v>1</v>
      </c>
      <c r="F82">
        <v>5</v>
      </c>
      <c r="G82" s="28">
        <v>81</v>
      </c>
      <c r="H82" s="2" t="s">
        <v>20</v>
      </c>
      <c r="I82" s="3" t="s">
        <v>7</v>
      </c>
      <c r="J82" s="2" t="s">
        <v>65</v>
      </c>
      <c r="K82" s="23" t="s">
        <v>62</v>
      </c>
    </row>
    <row r="83" spans="1:11" x14ac:dyDescent="0.25">
      <c r="A83" s="28">
        <v>82</v>
      </c>
      <c r="B83">
        <v>4</v>
      </c>
      <c r="C83">
        <v>2</v>
      </c>
      <c r="D83">
        <v>3</v>
      </c>
      <c r="E83">
        <v>5</v>
      </c>
      <c r="F83">
        <v>1</v>
      </c>
      <c r="G83" s="28">
        <v>82</v>
      </c>
      <c r="H83" s="2" t="s">
        <v>20</v>
      </c>
      <c r="I83" s="3" t="s">
        <v>7</v>
      </c>
      <c r="J83" s="3" t="s">
        <v>55</v>
      </c>
      <c r="K83" s="2" t="s">
        <v>64</v>
      </c>
    </row>
    <row r="84" spans="1:11" x14ac:dyDescent="0.25">
      <c r="A84" s="28">
        <v>83</v>
      </c>
      <c r="B84">
        <v>4</v>
      </c>
      <c r="C84">
        <v>2</v>
      </c>
      <c r="D84">
        <v>5</v>
      </c>
      <c r="E84">
        <v>1</v>
      </c>
      <c r="F84">
        <v>3</v>
      </c>
      <c r="G84" s="28">
        <v>83</v>
      </c>
      <c r="H84" s="2" t="s">
        <v>20</v>
      </c>
      <c r="I84" s="3" t="s">
        <v>57</v>
      </c>
      <c r="J84" s="2" t="s">
        <v>64</v>
      </c>
      <c r="K84" s="23" t="s">
        <v>59</v>
      </c>
    </row>
    <row r="85" spans="1:11" x14ac:dyDescent="0.25">
      <c r="A85" s="28">
        <v>84</v>
      </c>
      <c r="B85">
        <v>4</v>
      </c>
      <c r="C85">
        <v>2</v>
      </c>
      <c r="D85">
        <v>5</v>
      </c>
      <c r="E85">
        <v>3</v>
      </c>
      <c r="F85">
        <v>1</v>
      </c>
      <c r="G85" s="28">
        <v>84</v>
      </c>
      <c r="H85" s="2" t="s">
        <v>20</v>
      </c>
      <c r="I85" s="3" t="s">
        <v>57</v>
      </c>
      <c r="J85" s="2" t="s">
        <v>56</v>
      </c>
      <c r="K85" s="2" t="s">
        <v>65</v>
      </c>
    </row>
    <row r="86" spans="1:11" x14ac:dyDescent="0.25">
      <c r="A86" s="28">
        <v>85</v>
      </c>
      <c r="B86">
        <v>4</v>
      </c>
      <c r="C86">
        <v>3</v>
      </c>
      <c r="D86">
        <v>1</v>
      </c>
      <c r="E86">
        <v>2</v>
      </c>
      <c r="F86">
        <v>5</v>
      </c>
      <c r="G86" s="28">
        <v>85</v>
      </c>
      <c r="H86" s="2" t="s">
        <v>18</v>
      </c>
      <c r="I86" s="2" t="s">
        <v>65</v>
      </c>
      <c r="J86" s="3" t="s">
        <v>6</v>
      </c>
      <c r="K86" s="3" t="s">
        <v>57</v>
      </c>
    </row>
    <row r="87" spans="1:11" x14ac:dyDescent="0.25">
      <c r="A87" s="28">
        <v>86</v>
      </c>
      <c r="B87">
        <v>4</v>
      </c>
      <c r="C87">
        <v>3</v>
      </c>
      <c r="D87">
        <v>1</v>
      </c>
      <c r="E87">
        <v>5</v>
      </c>
      <c r="F87">
        <v>2</v>
      </c>
      <c r="G87" s="28">
        <v>86</v>
      </c>
      <c r="H87" s="2" t="s">
        <v>18</v>
      </c>
      <c r="I87" s="2" t="s">
        <v>65</v>
      </c>
      <c r="J87" s="23" t="s">
        <v>62</v>
      </c>
      <c r="K87" s="2" t="s">
        <v>60</v>
      </c>
    </row>
    <row r="88" spans="1:11" x14ac:dyDescent="0.25">
      <c r="A88" s="28">
        <v>87</v>
      </c>
      <c r="B88">
        <v>4</v>
      </c>
      <c r="C88">
        <v>3</v>
      </c>
      <c r="D88">
        <v>2</v>
      </c>
      <c r="E88">
        <v>1</v>
      </c>
      <c r="F88">
        <v>5</v>
      </c>
      <c r="G88" s="28">
        <v>87</v>
      </c>
      <c r="H88" s="2" t="s">
        <v>18</v>
      </c>
      <c r="I88" s="2" t="s">
        <v>19</v>
      </c>
      <c r="J88" s="9" t="s">
        <v>21</v>
      </c>
      <c r="K88" s="23" t="s">
        <v>62</v>
      </c>
    </row>
    <row r="89" spans="1:11" x14ac:dyDescent="0.25">
      <c r="A89" s="28">
        <v>88</v>
      </c>
      <c r="B89">
        <v>4</v>
      </c>
      <c r="C89">
        <v>3</v>
      </c>
      <c r="D89">
        <v>2</v>
      </c>
      <c r="E89">
        <v>5</v>
      </c>
      <c r="F89">
        <v>1</v>
      </c>
      <c r="G89" s="28">
        <v>88</v>
      </c>
      <c r="H89" s="2" t="s">
        <v>18</v>
      </c>
      <c r="I89" s="2" t="s">
        <v>19</v>
      </c>
      <c r="J89" s="3" t="s">
        <v>57</v>
      </c>
      <c r="K89" s="2" t="s">
        <v>64</v>
      </c>
    </row>
    <row r="90" spans="1:11" x14ac:dyDescent="0.25">
      <c r="A90" s="28">
        <v>89</v>
      </c>
      <c r="B90">
        <v>4</v>
      </c>
      <c r="C90">
        <v>3</v>
      </c>
      <c r="D90">
        <v>5</v>
      </c>
      <c r="E90">
        <v>1</v>
      </c>
      <c r="F90">
        <v>2</v>
      </c>
      <c r="G90" s="28">
        <v>89</v>
      </c>
      <c r="H90" s="2" t="s">
        <v>18</v>
      </c>
      <c r="I90" s="3" t="s">
        <v>55</v>
      </c>
      <c r="J90" s="2" t="s">
        <v>64</v>
      </c>
      <c r="K90" s="3" t="s">
        <v>6</v>
      </c>
    </row>
    <row r="91" spans="1:11" x14ac:dyDescent="0.25">
      <c r="A91" s="28">
        <v>90</v>
      </c>
      <c r="B91">
        <v>4</v>
      </c>
      <c r="C91">
        <v>3</v>
      </c>
      <c r="D91">
        <v>5</v>
      </c>
      <c r="E91">
        <v>2</v>
      </c>
      <c r="F91">
        <v>1</v>
      </c>
      <c r="G91" s="28">
        <v>90</v>
      </c>
      <c r="H91" s="2" t="s">
        <v>18</v>
      </c>
      <c r="I91" s="3" t="s">
        <v>55</v>
      </c>
      <c r="J91" s="2" t="s">
        <v>60</v>
      </c>
      <c r="K91" s="9" t="s">
        <v>21</v>
      </c>
    </row>
    <row r="92" spans="1:11" x14ac:dyDescent="0.25">
      <c r="A92" s="28">
        <v>91</v>
      </c>
      <c r="B92">
        <v>4</v>
      </c>
      <c r="C92">
        <v>5</v>
      </c>
      <c r="D92">
        <v>1</v>
      </c>
      <c r="E92">
        <v>2</v>
      </c>
      <c r="F92">
        <v>3</v>
      </c>
      <c r="G92" s="28">
        <v>91</v>
      </c>
      <c r="H92" s="3" t="s">
        <v>53</v>
      </c>
      <c r="I92" s="2" t="s">
        <v>64</v>
      </c>
      <c r="J92" s="3" t="s">
        <v>6</v>
      </c>
      <c r="K92" s="3" t="s">
        <v>7</v>
      </c>
    </row>
    <row r="93" spans="1:11" x14ac:dyDescent="0.25">
      <c r="A93" s="29">
        <v>92</v>
      </c>
      <c r="B93">
        <v>4</v>
      </c>
      <c r="C93">
        <v>5</v>
      </c>
      <c r="D93">
        <v>1</v>
      </c>
      <c r="E93">
        <v>3</v>
      </c>
      <c r="F93">
        <v>2</v>
      </c>
      <c r="G93" s="28">
        <v>92</v>
      </c>
      <c r="H93" s="3" t="s">
        <v>53</v>
      </c>
      <c r="I93" s="2" t="s">
        <v>64</v>
      </c>
      <c r="J93" s="23" t="s">
        <v>59</v>
      </c>
      <c r="K93" s="2" t="s">
        <v>19</v>
      </c>
    </row>
    <row r="94" spans="1:11" x14ac:dyDescent="0.25">
      <c r="A94" s="28">
        <v>93</v>
      </c>
      <c r="B94">
        <v>4</v>
      </c>
      <c r="C94">
        <v>5</v>
      </c>
      <c r="D94">
        <v>2</v>
      </c>
      <c r="E94">
        <v>1</v>
      </c>
      <c r="F94">
        <v>3</v>
      </c>
      <c r="G94" s="28">
        <v>93</v>
      </c>
      <c r="H94" s="3" t="s">
        <v>53</v>
      </c>
      <c r="I94" s="2" t="s">
        <v>60</v>
      </c>
      <c r="J94" s="9" t="s">
        <v>21</v>
      </c>
      <c r="K94" s="23" t="s">
        <v>59</v>
      </c>
    </row>
    <row r="95" spans="1:11" x14ac:dyDescent="0.25">
      <c r="A95" s="28">
        <v>94</v>
      </c>
      <c r="B95">
        <v>4</v>
      </c>
      <c r="C95">
        <v>5</v>
      </c>
      <c r="D95">
        <v>2</v>
      </c>
      <c r="E95">
        <v>3</v>
      </c>
      <c r="F95">
        <v>1</v>
      </c>
      <c r="G95" s="28">
        <v>94</v>
      </c>
      <c r="H95" s="3" t="s">
        <v>53</v>
      </c>
      <c r="I95" s="2" t="s">
        <v>60</v>
      </c>
      <c r="J95" s="3" t="s">
        <v>7</v>
      </c>
      <c r="K95" s="2" t="s">
        <v>65</v>
      </c>
    </row>
    <row r="96" spans="1:11" x14ac:dyDescent="0.25">
      <c r="A96" s="28">
        <v>95</v>
      </c>
      <c r="B96">
        <v>4</v>
      </c>
      <c r="C96">
        <v>5</v>
      </c>
      <c r="D96">
        <v>3</v>
      </c>
      <c r="E96">
        <v>1</v>
      </c>
      <c r="F96">
        <v>2</v>
      </c>
      <c r="G96" s="28">
        <v>95</v>
      </c>
      <c r="H96" s="3" t="s">
        <v>53</v>
      </c>
      <c r="I96" s="2" t="s">
        <v>56</v>
      </c>
      <c r="J96" s="2" t="s">
        <v>65</v>
      </c>
      <c r="K96" s="3" t="s">
        <v>6</v>
      </c>
    </row>
    <row r="97" spans="1:11" x14ac:dyDescent="0.25">
      <c r="A97" s="28">
        <v>96</v>
      </c>
      <c r="B97">
        <v>4</v>
      </c>
      <c r="C97">
        <v>5</v>
      </c>
      <c r="D97">
        <v>3</v>
      </c>
      <c r="E97">
        <v>2</v>
      </c>
      <c r="F97">
        <v>1</v>
      </c>
      <c r="G97" s="28">
        <v>96</v>
      </c>
      <c r="H97" s="3" t="s">
        <v>53</v>
      </c>
      <c r="I97" s="2" t="s">
        <v>56</v>
      </c>
      <c r="J97" s="2" t="s">
        <v>19</v>
      </c>
      <c r="K97" s="9" t="s">
        <v>21</v>
      </c>
    </row>
    <row r="98" spans="1:11" x14ac:dyDescent="0.25">
      <c r="A98" s="28">
        <v>97</v>
      </c>
      <c r="B98">
        <v>5</v>
      </c>
      <c r="C98">
        <v>1</v>
      </c>
      <c r="D98">
        <v>2</v>
      </c>
      <c r="E98">
        <v>3</v>
      </c>
      <c r="F98">
        <v>4</v>
      </c>
      <c r="G98" s="28">
        <v>97</v>
      </c>
      <c r="H98" s="2" t="s">
        <v>64</v>
      </c>
      <c r="I98" s="3" t="s">
        <v>6</v>
      </c>
      <c r="J98" s="3" t="s">
        <v>7</v>
      </c>
      <c r="K98" s="3" t="s">
        <v>8</v>
      </c>
    </row>
    <row r="99" spans="1:11" x14ac:dyDescent="0.25">
      <c r="A99" s="28">
        <v>98</v>
      </c>
      <c r="B99">
        <v>5</v>
      </c>
      <c r="C99">
        <v>1</v>
      </c>
      <c r="D99">
        <v>2</v>
      </c>
      <c r="E99">
        <v>4</v>
      </c>
      <c r="F99">
        <v>3</v>
      </c>
      <c r="G99" s="28">
        <v>98</v>
      </c>
      <c r="H99" s="2" t="s">
        <v>64</v>
      </c>
      <c r="I99" s="3" t="s">
        <v>6</v>
      </c>
      <c r="J99" s="3" t="s">
        <v>9</v>
      </c>
      <c r="K99" s="2" t="s">
        <v>18</v>
      </c>
    </row>
    <row r="100" spans="1:11" x14ac:dyDescent="0.25">
      <c r="A100" s="28">
        <v>99</v>
      </c>
      <c r="B100">
        <v>5</v>
      </c>
      <c r="C100">
        <v>1</v>
      </c>
      <c r="D100">
        <v>3</v>
      </c>
      <c r="E100">
        <v>2</v>
      </c>
      <c r="F100">
        <v>4</v>
      </c>
      <c r="G100" s="28">
        <v>99</v>
      </c>
      <c r="H100" s="2" t="s">
        <v>64</v>
      </c>
      <c r="I100" s="23" t="s">
        <v>59</v>
      </c>
      <c r="J100" s="2" t="s">
        <v>19</v>
      </c>
      <c r="K100" s="3" t="s">
        <v>9</v>
      </c>
    </row>
    <row r="101" spans="1:11" x14ac:dyDescent="0.25">
      <c r="A101" s="28">
        <v>100</v>
      </c>
      <c r="B101">
        <v>5</v>
      </c>
      <c r="C101">
        <v>1</v>
      </c>
      <c r="D101">
        <v>3</v>
      </c>
      <c r="E101">
        <v>4</v>
      </c>
      <c r="F101">
        <v>2</v>
      </c>
      <c r="G101" s="28">
        <v>100</v>
      </c>
      <c r="H101" s="2" t="s">
        <v>64</v>
      </c>
      <c r="I101" s="23" t="s">
        <v>59</v>
      </c>
      <c r="J101" s="3" t="s">
        <v>8</v>
      </c>
      <c r="K101" s="2" t="s">
        <v>20</v>
      </c>
    </row>
    <row r="102" spans="1:11" x14ac:dyDescent="0.25">
      <c r="A102" s="28">
        <v>101</v>
      </c>
      <c r="B102">
        <v>5</v>
      </c>
      <c r="C102">
        <v>1</v>
      </c>
      <c r="D102">
        <v>4</v>
      </c>
      <c r="E102">
        <v>2</v>
      </c>
      <c r="F102">
        <v>3</v>
      </c>
      <c r="G102" s="28">
        <v>101</v>
      </c>
      <c r="H102" s="2" t="s">
        <v>64</v>
      </c>
      <c r="I102" s="23" t="s">
        <v>61</v>
      </c>
      <c r="J102" s="2" t="s">
        <v>20</v>
      </c>
      <c r="K102" s="3" t="s">
        <v>7</v>
      </c>
    </row>
    <row r="103" spans="1:11" x14ac:dyDescent="0.25">
      <c r="A103" s="28">
        <v>102</v>
      </c>
      <c r="B103">
        <v>5</v>
      </c>
      <c r="C103">
        <v>1</v>
      </c>
      <c r="D103">
        <v>4</v>
      </c>
      <c r="E103">
        <v>3</v>
      </c>
      <c r="F103">
        <v>2</v>
      </c>
      <c r="G103" s="28">
        <v>102</v>
      </c>
      <c r="H103" s="2" t="s">
        <v>64</v>
      </c>
      <c r="I103" s="23" t="s">
        <v>61</v>
      </c>
      <c r="J103" s="2" t="s">
        <v>18</v>
      </c>
      <c r="K103" s="2" t="s">
        <v>19</v>
      </c>
    </row>
    <row r="104" spans="1:11" x14ac:dyDescent="0.25">
      <c r="A104" s="28">
        <v>103</v>
      </c>
      <c r="B104">
        <v>5</v>
      </c>
      <c r="C104">
        <v>2</v>
      </c>
      <c r="D104">
        <v>1</v>
      </c>
      <c r="E104">
        <v>3</v>
      </c>
      <c r="F104">
        <v>4</v>
      </c>
      <c r="G104" s="28">
        <v>103</v>
      </c>
      <c r="H104" s="2" t="s">
        <v>60</v>
      </c>
      <c r="I104" s="9" t="s">
        <v>21</v>
      </c>
      <c r="J104" s="23" t="s">
        <v>59</v>
      </c>
      <c r="K104" s="3" t="s">
        <v>8</v>
      </c>
    </row>
    <row r="105" spans="1:11" x14ac:dyDescent="0.25">
      <c r="A105" s="28">
        <v>104</v>
      </c>
      <c r="B105">
        <v>5</v>
      </c>
      <c r="C105">
        <v>2</v>
      </c>
      <c r="D105">
        <v>1</v>
      </c>
      <c r="E105">
        <v>4</v>
      </c>
      <c r="F105">
        <v>3</v>
      </c>
      <c r="G105" s="28">
        <v>104</v>
      </c>
      <c r="H105" s="2" t="s">
        <v>60</v>
      </c>
      <c r="I105" s="9" t="s">
        <v>21</v>
      </c>
      <c r="J105" s="23" t="s">
        <v>61</v>
      </c>
      <c r="K105" s="2" t="s">
        <v>18</v>
      </c>
    </row>
    <row r="106" spans="1:11" x14ac:dyDescent="0.25">
      <c r="A106" s="28">
        <v>105</v>
      </c>
      <c r="B106">
        <v>5</v>
      </c>
      <c r="C106">
        <v>2</v>
      </c>
      <c r="D106">
        <v>3</v>
      </c>
      <c r="E106">
        <v>1</v>
      </c>
      <c r="F106">
        <v>4</v>
      </c>
      <c r="G106" s="28">
        <v>105</v>
      </c>
      <c r="H106" s="2" t="s">
        <v>60</v>
      </c>
      <c r="I106" s="3" t="s">
        <v>7</v>
      </c>
      <c r="J106" s="2" t="s">
        <v>65</v>
      </c>
      <c r="K106" s="23" t="s">
        <v>61</v>
      </c>
    </row>
    <row r="107" spans="1:11" x14ac:dyDescent="0.25">
      <c r="A107" s="28">
        <v>106</v>
      </c>
      <c r="B107">
        <v>5</v>
      </c>
      <c r="C107">
        <v>2</v>
      </c>
      <c r="D107">
        <v>3</v>
      </c>
      <c r="E107">
        <v>4</v>
      </c>
      <c r="F107">
        <v>1</v>
      </c>
      <c r="G107" s="28">
        <v>106</v>
      </c>
      <c r="H107" s="2" t="s">
        <v>60</v>
      </c>
      <c r="I107" s="3" t="s">
        <v>7</v>
      </c>
      <c r="J107" s="3" t="s">
        <v>8</v>
      </c>
      <c r="K107" s="2" t="s">
        <v>63</v>
      </c>
    </row>
    <row r="108" spans="1:11" x14ac:dyDescent="0.25">
      <c r="A108" s="28">
        <v>107</v>
      </c>
      <c r="B108">
        <v>5</v>
      </c>
      <c r="C108">
        <v>2</v>
      </c>
      <c r="D108">
        <v>4</v>
      </c>
      <c r="E108">
        <v>1</v>
      </c>
      <c r="F108">
        <v>3</v>
      </c>
      <c r="G108" s="28">
        <v>107</v>
      </c>
      <c r="H108" s="2" t="s">
        <v>60</v>
      </c>
      <c r="I108" s="3" t="s">
        <v>9</v>
      </c>
      <c r="J108" s="2" t="s">
        <v>63</v>
      </c>
      <c r="K108" s="23" t="s">
        <v>59</v>
      </c>
    </row>
    <row r="109" spans="1:11" x14ac:dyDescent="0.25">
      <c r="A109" s="28">
        <v>108</v>
      </c>
      <c r="B109">
        <v>5</v>
      </c>
      <c r="C109">
        <v>2</v>
      </c>
      <c r="D109">
        <v>4</v>
      </c>
      <c r="E109">
        <v>3</v>
      </c>
      <c r="F109">
        <v>1</v>
      </c>
      <c r="G109" s="28">
        <v>108</v>
      </c>
      <c r="H109" s="2" t="s">
        <v>60</v>
      </c>
      <c r="I109" s="3" t="s">
        <v>9</v>
      </c>
      <c r="J109" s="2" t="s">
        <v>18</v>
      </c>
      <c r="K109" s="2" t="s">
        <v>65</v>
      </c>
    </row>
    <row r="110" spans="1:11" x14ac:dyDescent="0.25">
      <c r="A110" s="28">
        <v>109</v>
      </c>
      <c r="B110">
        <v>5</v>
      </c>
      <c r="C110">
        <v>3</v>
      </c>
      <c r="D110">
        <v>1</v>
      </c>
      <c r="E110">
        <v>2</v>
      </c>
      <c r="F110">
        <v>4</v>
      </c>
      <c r="G110" s="28">
        <v>109</v>
      </c>
      <c r="H110" s="2" t="s">
        <v>56</v>
      </c>
      <c r="I110" s="2" t="s">
        <v>65</v>
      </c>
      <c r="J110" s="3" t="s">
        <v>6</v>
      </c>
      <c r="K110" s="3" t="s">
        <v>9</v>
      </c>
    </row>
    <row r="111" spans="1:11" x14ac:dyDescent="0.25">
      <c r="A111" s="28">
        <v>110</v>
      </c>
      <c r="B111">
        <v>5</v>
      </c>
      <c r="C111">
        <v>3</v>
      </c>
      <c r="D111">
        <v>1</v>
      </c>
      <c r="E111">
        <v>4</v>
      </c>
      <c r="F111">
        <v>2</v>
      </c>
      <c r="G111" s="28">
        <v>110</v>
      </c>
      <c r="H111" s="2" t="s">
        <v>56</v>
      </c>
      <c r="I111" s="2" t="s">
        <v>65</v>
      </c>
      <c r="J111" s="23" t="s">
        <v>61</v>
      </c>
      <c r="K111" s="2" t="s">
        <v>20</v>
      </c>
    </row>
    <row r="112" spans="1:11" x14ac:dyDescent="0.25">
      <c r="A112" s="28">
        <v>111</v>
      </c>
      <c r="B112">
        <v>5</v>
      </c>
      <c r="C112">
        <v>3</v>
      </c>
      <c r="D112">
        <v>2</v>
      </c>
      <c r="E112">
        <v>1</v>
      </c>
      <c r="F112">
        <v>4</v>
      </c>
      <c r="G112" s="28">
        <v>111</v>
      </c>
      <c r="H112" s="2" t="s">
        <v>56</v>
      </c>
      <c r="I112" s="2" t="s">
        <v>19</v>
      </c>
      <c r="J112" s="9" t="s">
        <v>21</v>
      </c>
      <c r="K112" s="23" t="s">
        <v>61</v>
      </c>
    </row>
    <row r="113" spans="1:11" x14ac:dyDescent="0.25">
      <c r="A113" s="24">
        <v>112</v>
      </c>
      <c r="B113">
        <v>5</v>
      </c>
      <c r="C113">
        <v>3</v>
      </c>
      <c r="D113">
        <v>2</v>
      </c>
      <c r="E113">
        <v>4</v>
      </c>
      <c r="F113">
        <v>1</v>
      </c>
      <c r="G113" s="28">
        <v>112</v>
      </c>
      <c r="H113" s="2" t="s">
        <v>56</v>
      </c>
      <c r="I113" s="2" t="s">
        <v>19</v>
      </c>
      <c r="J113" s="3" t="s">
        <v>9</v>
      </c>
      <c r="K113" s="2" t="s">
        <v>63</v>
      </c>
    </row>
    <row r="114" spans="1:11" x14ac:dyDescent="0.25">
      <c r="A114" s="20">
        <v>113</v>
      </c>
      <c r="B114">
        <v>5</v>
      </c>
      <c r="C114">
        <v>3</v>
      </c>
      <c r="D114">
        <v>4</v>
      </c>
      <c r="E114">
        <v>1</v>
      </c>
      <c r="F114">
        <v>2</v>
      </c>
      <c r="G114" s="21">
        <v>113</v>
      </c>
      <c r="H114" s="2" t="s">
        <v>56</v>
      </c>
      <c r="I114" s="3" t="s">
        <v>8</v>
      </c>
      <c r="J114" s="2" t="s">
        <v>63</v>
      </c>
      <c r="K114" s="3" t="s">
        <v>6</v>
      </c>
    </row>
    <row r="115" spans="1:11" x14ac:dyDescent="0.25">
      <c r="A115" s="25">
        <v>114</v>
      </c>
      <c r="B115" s="26">
        <v>5</v>
      </c>
      <c r="C115" s="26">
        <v>3</v>
      </c>
      <c r="D115" s="26">
        <v>4</v>
      </c>
      <c r="E115" s="26">
        <v>2</v>
      </c>
      <c r="F115" s="26">
        <v>1</v>
      </c>
      <c r="G115" s="27">
        <v>114</v>
      </c>
      <c r="H115" s="2" t="s">
        <v>56</v>
      </c>
      <c r="I115" s="3" t="s">
        <v>8</v>
      </c>
      <c r="J115" s="2" t="s">
        <v>20</v>
      </c>
      <c r="K115" s="9" t="s">
        <v>21</v>
      </c>
    </row>
    <row r="116" spans="1:11" x14ac:dyDescent="0.25">
      <c r="A116" s="24">
        <v>115</v>
      </c>
      <c r="B116">
        <v>5</v>
      </c>
      <c r="C116">
        <v>4</v>
      </c>
      <c r="D116">
        <v>1</v>
      </c>
      <c r="E116">
        <v>2</v>
      </c>
      <c r="F116">
        <v>3</v>
      </c>
      <c r="G116" s="28">
        <v>115</v>
      </c>
      <c r="H116" s="2" t="s">
        <v>58</v>
      </c>
      <c r="I116" s="2" t="s">
        <v>63</v>
      </c>
      <c r="J116" s="3" t="s">
        <v>6</v>
      </c>
      <c r="K116" s="3" t="s">
        <v>7</v>
      </c>
    </row>
    <row r="117" spans="1:11" x14ac:dyDescent="0.25">
      <c r="A117" s="20">
        <v>116</v>
      </c>
      <c r="B117">
        <v>5</v>
      </c>
      <c r="C117">
        <v>4</v>
      </c>
      <c r="D117">
        <v>1</v>
      </c>
      <c r="E117">
        <v>3</v>
      </c>
      <c r="F117">
        <v>2</v>
      </c>
      <c r="G117" s="21">
        <v>116</v>
      </c>
      <c r="H117" s="2" t="s">
        <v>58</v>
      </c>
      <c r="I117" s="2" t="s">
        <v>63</v>
      </c>
      <c r="J117" s="23" t="s">
        <v>59</v>
      </c>
      <c r="K117" s="2" t="s">
        <v>19</v>
      </c>
    </row>
    <row r="118" spans="1:11" x14ac:dyDescent="0.25">
      <c r="A118" s="20">
        <v>117</v>
      </c>
      <c r="B118">
        <v>5</v>
      </c>
      <c r="C118">
        <v>4</v>
      </c>
      <c r="D118">
        <v>2</v>
      </c>
      <c r="E118">
        <v>1</v>
      </c>
      <c r="F118">
        <v>3</v>
      </c>
      <c r="G118" s="21">
        <v>117</v>
      </c>
      <c r="H118" s="2" t="s">
        <v>58</v>
      </c>
      <c r="I118" s="2" t="s">
        <v>20</v>
      </c>
      <c r="J118" s="9" t="s">
        <v>21</v>
      </c>
      <c r="K118" s="23" t="s">
        <v>59</v>
      </c>
    </row>
    <row r="119" spans="1:11" x14ac:dyDescent="0.25">
      <c r="A119" s="20">
        <v>118</v>
      </c>
      <c r="B119">
        <v>5</v>
      </c>
      <c r="C119">
        <v>4</v>
      </c>
      <c r="D119">
        <v>2</v>
      </c>
      <c r="E119">
        <v>3</v>
      </c>
      <c r="F119">
        <v>1</v>
      </c>
      <c r="G119" s="21">
        <v>118</v>
      </c>
      <c r="H119" s="2" t="s">
        <v>58</v>
      </c>
      <c r="I119" s="2" t="s">
        <v>20</v>
      </c>
      <c r="J119" s="3" t="s">
        <v>7</v>
      </c>
      <c r="K119" s="2" t="s">
        <v>65</v>
      </c>
    </row>
    <row r="120" spans="1:11" x14ac:dyDescent="0.25">
      <c r="A120" s="22">
        <v>119</v>
      </c>
      <c r="B120">
        <v>5</v>
      </c>
      <c r="C120">
        <v>4</v>
      </c>
      <c r="D120">
        <v>3</v>
      </c>
      <c r="E120">
        <v>1</v>
      </c>
      <c r="F120">
        <v>2</v>
      </c>
      <c r="G120" s="21">
        <v>119</v>
      </c>
      <c r="H120" s="2" t="s">
        <v>58</v>
      </c>
      <c r="I120" s="2" t="s">
        <v>18</v>
      </c>
      <c r="J120" s="2" t="s">
        <v>65</v>
      </c>
      <c r="K120" s="3" t="s">
        <v>6</v>
      </c>
    </row>
    <row r="121" spans="1:11" x14ac:dyDescent="0.25">
      <c r="A121" s="20">
        <v>120</v>
      </c>
      <c r="B121">
        <v>5</v>
      </c>
      <c r="C121">
        <v>4</v>
      </c>
      <c r="D121">
        <v>3</v>
      </c>
      <c r="E121">
        <v>2</v>
      </c>
      <c r="F121">
        <v>1</v>
      </c>
      <c r="G121" s="21">
        <v>120</v>
      </c>
      <c r="H121" s="2" t="s">
        <v>58</v>
      </c>
      <c r="I121" s="2" t="s">
        <v>18</v>
      </c>
      <c r="J121" s="2" t="s">
        <v>19</v>
      </c>
      <c r="K121" s="9" t="s">
        <v>21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zoomScale="70" zoomScaleNormal="70" workbookViewId="0"/>
  </sheetViews>
  <sheetFormatPr defaultRowHeight="15" x14ac:dyDescent="0.25"/>
  <cols>
    <col min="1" max="1" width="6" bestFit="1" customWidth="1"/>
    <col min="2" max="4" width="3.85546875" bestFit="1" customWidth="1"/>
    <col min="5" max="5" width="3" customWidth="1"/>
    <col min="6" max="6" width="3.85546875" customWidth="1"/>
    <col min="7" max="7" width="5.42578125" bestFit="1" customWidth="1"/>
    <col min="8" max="10" width="3.85546875" bestFit="1" customWidth="1"/>
    <col min="11" max="11" width="3.85546875" customWidth="1"/>
    <col min="12" max="12" width="9.140625" customWidth="1"/>
    <col min="13" max="13" width="3.140625" bestFit="1" customWidth="1"/>
    <col min="14" max="18" width="8.28515625" bestFit="1" customWidth="1"/>
    <col min="19" max="19" width="4.42578125" customWidth="1"/>
    <col min="20" max="20" width="11.42578125" bestFit="1" customWidth="1"/>
    <col min="21" max="21" width="12" bestFit="1" customWidth="1"/>
    <col min="22" max="23" width="10.28515625" customWidth="1"/>
    <col min="24" max="24" width="9.28515625" bestFit="1" customWidth="1"/>
    <col min="25" max="25" width="5.7109375" customWidth="1"/>
    <col min="26" max="26" width="5" customWidth="1"/>
    <col min="27" max="31" width="5.7109375" bestFit="1" customWidth="1"/>
  </cols>
  <sheetData>
    <row r="1" spans="1:34" x14ac:dyDescent="0.25">
      <c r="A1" t="s">
        <v>49</v>
      </c>
      <c r="G1" t="s">
        <v>11</v>
      </c>
      <c r="N1" t="s">
        <v>13</v>
      </c>
      <c r="T1" t="s">
        <v>12</v>
      </c>
      <c r="AA1" s="33"/>
      <c r="AB1" s="33"/>
      <c r="AC1" s="33"/>
      <c r="AD1" s="33"/>
      <c r="AE1" s="33"/>
      <c r="AF1" s="33"/>
    </row>
    <row r="2" spans="1:34" x14ac:dyDescent="0.25">
      <c r="A2" t="s">
        <v>1</v>
      </c>
      <c r="B2" t="s">
        <v>2</v>
      </c>
      <c r="C2" t="s">
        <v>3</v>
      </c>
      <c r="D2" t="s">
        <v>4</v>
      </c>
      <c r="E2" t="s">
        <v>51</v>
      </c>
      <c r="G2" t="s">
        <v>1</v>
      </c>
      <c r="H2" t="s">
        <v>2</v>
      </c>
      <c r="I2" t="s">
        <v>3</v>
      </c>
      <c r="J2" t="s">
        <v>4</v>
      </c>
      <c r="K2" t="s">
        <v>51</v>
      </c>
      <c r="M2" t="s">
        <v>14</v>
      </c>
      <c r="N2" t="str">
        <f>G2</f>
        <v>i1</v>
      </c>
      <c r="O2" t="str">
        <f>H2</f>
        <v>i2</v>
      </c>
      <c r="P2" t="str">
        <f>I2</f>
        <v>i3</v>
      </c>
      <c r="Q2" t="str">
        <f>J2</f>
        <v>i4</v>
      </c>
      <c r="R2" t="s">
        <v>51</v>
      </c>
      <c r="T2" s="3" t="s">
        <v>6</v>
      </c>
      <c r="U2" s="23" t="s">
        <v>59</v>
      </c>
      <c r="V2" s="23" t="s">
        <v>61</v>
      </c>
      <c r="W2" s="23" t="s">
        <v>62</v>
      </c>
      <c r="AA2" s="34"/>
      <c r="AB2" s="33"/>
      <c r="AC2" s="33"/>
      <c r="AD2" s="33"/>
      <c r="AE2" s="33"/>
      <c r="AF2" s="33"/>
    </row>
    <row r="3" spans="1:34" x14ac:dyDescent="0.25">
      <c r="A3">
        <v>0</v>
      </c>
      <c r="B3" s="3"/>
      <c r="C3" s="4"/>
      <c r="D3" s="5"/>
      <c r="E3" s="2"/>
      <c r="G3">
        <v>0</v>
      </c>
      <c r="H3" s="3">
        <f>100-G4</f>
        <v>18</v>
      </c>
      <c r="I3" s="4">
        <f>100-G5</f>
        <v>72</v>
      </c>
      <c r="J3" s="5">
        <f>100-G6</f>
        <v>68</v>
      </c>
      <c r="K3" s="2">
        <f>100-G7</f>
        <v>32</v>
      </c>
      <c r="N3" s="1">
        <v>1</v>
      </c>
      <c r="O3" s="1">
        <f>H3/G4</f>
        <v>0.21951219512195122</v>
      </c>
      <c r="P3" s="1">
        <f>I3/G5</f>
        <v>2.5714285714285716</v>
      </c>
      <c r="Q3" s="1">
        <f>J3/G6</f>
        <v>2.125</v>
      </c>
      <c r="R3" s="1">
        <f>K3/G7</f>
        <v>0.47058823529411764</v>
      </c>
      <c r="T3" s="1">
        <f>$N3/O3</f>
        <v>4.5555555555555554</v>
      </c>
      <c r="U3" s="1">
        <f>$N3/P3</f>
        <v>0.38888888888888884</v>
      </c>
      <c r="V3" s="1">
        <f>$N3/Q3</f>
        <v>0.47058823529411764</v>
      </c>
      <c r="W3" s="1">
        <f>$N3/R3</f>
        <v>2.125</v>
      </c>
      <c r="AA3" s="33"/>
      <c r="AB3" s="33"/>
      <c r="AC3" s="33"/>
      <c r="AD3" s="33"/>
      <c r="AE3" s="33"/>
      <c r="AF3" s="33"/>
    </row>
    <row r="4" spans="1:34" x14ac:dyDescent="0.25">
      <c r="A4" s="3">
        <v>82</v>
      </c>
      <c r="B4">
        <v>0</v>
      </c>
      <c r="C4" s="6"/>
      <c r="D4" s="7"/>
      <c r="E4" s="16"/>
      <c r="G4" s="3">
        <f>A4</f>
        <v>82</v>
      </c>
      <c r="H4">
        <v>0</v>
      </c>
      <c r="I4" s="6">
        <f>100-H5</f>
        <v>77</v>
      </c>
      <c r="J4" s="7">
        <f>100-H6</f>
        <v>69</v>
      </c>
      <c r="K4" s="16">
        <f>100-H7</f>
        <v>35</v>
      </c>
      <c r="N4" s="1">
        <f>G4/H3</f>
        <v>4.5555555555555554</v>
      </c>
      <c r="O4" s="1">
        <v>1</v>
      </c>
      <c r="P4" s="1">
        <f>I4/H5</f>
        <v>3.347826086956522</v>
      </c>
      <c r="Q4" s="1">
        <f>J4/H6</f>
        <v>2.225806451612903</v>
      </c>
      <c r="R4" s="1">
        <f>K4/H7</f>
        <v>0.53846153846153844</v>
      </c>
      <c r="T4" s="1">
        <f t="shared" ref="T4:T6" si="0">$N4/O4</f>
        <v>4.5555555555555554</v>
      </c>
      <c r="U4" s="1">
        <f t="shared" ref="U4:W6" si="1">$N4/P4</f>
        <v>1.3607503607503606</v>
      </c>
      <c r="V4" s="1">
        <f t="shared" si="1"/>
        <v>2.0466988727858295</v>
      </c>
      <c r="W4" s="1">
        <f t="shared" si="1"/>
        <v>8.4603174603174605</v>
      </c>
      <c r="AA4" s="33"/>
      <c r="AB4" s="33"/>
      <c r="AC4" s="33"/>
      <c r="AD4" s="33"/>
      <c r="AE4" s="33"/>
      <c r="AF4" s="33"/>
    </row>
    <row r="5" spans="1:34" x14ac:dyDescent="0.25">
      <c r="A5" s="4">
        <v>28</v>
      </c>
      <c r="B5" s="6">
        <v>23</v>
      </c>
      <c r="C5">
        <v>0</v>
      </c>
      <c r="D5" s="8"/>
      <c r="E5" s="30"/>
      <c r="G5" s="4">
        <f>A5</f>
        <v>28</v>
      </c>
      <c r="H5" s="6">
        <f>B5</f>
        <v>23</v>
      </c>
      <c r="I5">
        <v>0</v>
      </c>
      <c r="J5" s="8">
        <f>100-I6</f>
        <v>72</v>
      </c>
      <c r="K5" s="30">
        <f>100-I7</f>
        <v>19</v>
      </c>
      <c r="N5" s="1">
        <f>G5/I3</f>
        <v>0.3888888888888889</v>
      </c>
      <c r="O5" s="1">
        <f>H5/I4</f>
        <v>0.29870129870129869</v>
      </c>
      <c r="P5" s="1">
        <v>1</v>
      </c>
      <c r="Q5" s="1">
        <f>J5/I6</f>
        <v>2.5714285714285716</v>
      </c>
      <c r="R5" s="1">
        <f>K5/I7</f>
        <v>0.23456790123456789</v>
      </c>
      <c r="T5" s="1">
        <f t="shared" si="0"/>
        <v>1.3019323671497585</v>
      </c>
      <c r="U5" s="1">
        <f t="shared" si="1"/>
        <v>0.3888888888888889</v>
      </c>
      <c r="V5" s="1">
        <f t="shared" si="1"/>
        <v>0.15123456790123455</v>
      </c>
      <c r="W5" s="1">
        <f t="shared" si="1"/>
        <v>1.6578947368421053</v>
      </c>
      <c r="AA5" s="33"/>
      <c r="AB5" s="33"/>
      <c r="AC5" s="33"/>
      <c r="AD5" s="33"/>
      <c r="AE5" s="33"/>
      <c r="AF5" s="33"/>
    </row>
    <row r="6" spans="1:34" x14ac:dyDescent="0.25">
      <c r="A6" s="5">
        <v>32</v>
      </c>
      <c r="B6" s="7">
        <v>31</v>
      </c>
      <c r="C6" s="8">
        <v>28</v>
      </c>
      <c r="D6">
        <v>0</v>
      </c>
      <c r="E6" s="13"/>
      <c r="G6" s="5">
        <f>A6</f>
        <v>32</v>
      </c>
      <c r="H6" s="7">
        <f>B6</f>
        <v>31</v>
      </c>
      <c r="I6" s="8">
        <f>C6</f>
        <v>28</v>
      </c>
      <c r="J6">
        <v>0</v>
      </c>
      <c r="K6" s="13">
        <f>100-J7</f>
        <v>26</v>
      </c>
      <c r="N6" s="1">
        <f>G6/J3</f>
        <v>0.47058823529411764</v>
      </c>
      <c r="O6" s="1">
        <f>H6/J4</f>
        <v>0.44927536231884058</v>
      </c>
      <c r="P6" s="1">
        <f>I6/J5</f>
        <v>0.3888888888888889</v>
      </c>
      <c r="Q6" s="1">
        <v>1</v>
      </c>
      <c r="R6" s="1">
        <f>K6/J7</f>
        <v>0.35135135135135137</v>
      </c>
      <c r="T6" s="1">
        <f t="shared" si="0"/>
        <v>1.0474383301707779</v>
      </c>
      <c r="U6" s="1">
        <f t="shared" si="1"/>
        <v>1.2100840336134453</v>
      </c>
      <c r="V6" s="1">
        <f t="shared" si="1"/>
        <v>0.47058823529411764</v>
      </c>
      <c r="W6" s="1">
        <f t="shared" si="1"/>
        <v>1.339366515837104</v>
      </c>
      <c r="AA6" s="33"/>
      <c r="AB6" s="33"/>
      <c r="AC6" s="33"/>
      <c r="AD6" s="33"/>
      <c r="AE6" s="33"/>
      <c r="AF6" s="33"/>
    </row>
    <row r="7" spans="1:34" x14ac:dyDescent="0.25">
      <c r="A7" s="2">
        <v>68</v>
      </c>
      <c r="B7" s="16">
        <v>65</v>
      </c>
      <c r="C7" s="30">
        <v>81</v>
      </c>
      <c r="D7" s="13">
        <v>74</v>
      </c>
      <c r="E7">
        <v>0</v>
      </c>
      <c r="G7" s="2">
        <f>A7</f>
        <v>68</v>
      </c>
      <c r="H7" s="16">
        <f>B7</f>
        <v>65</v>
      </c>
      <c r="I7" s="30">
        <f>C7</f>
        <v>81</v>
      </c>
      <c r="J7" s="13">
        <f>D7</f>
        <v>74</v>
      </c>
      <c r="K7">
        <v>0</v>
      </c>
      <c r="N7" s="1">
        <f>G7/K3</f>
        <v>2.125</v>
      </c>
      <c r="O7" s="1">
        <f>H7/K4</f>
        <v>1.8571428571428572</v>
      </c>
      <c r="P7" s="1">
        <f>I7/K5</f>
        <v>4.2631578947368425</v>
      </c>
      <c r="Q7" s="1">
        <f>J7/K6</f>
        <v>2.8461538461538463</v>
      </c>
      <c r="R7" s="1">
        <v>1</v>
      </c>
      <c r="T7" s="1">
        <f t="shared" ref="T7" si="2">$N7/O7</f>
        <v>1.1442307692307692</v>
      </c>
      <c r="U7" s="1">
        <f t="shared" ref="U7" si="3">$N7/P7</f>
        <v>0.49845679012345673</v>
      </c>
      <c r="V7" s="1">
        <f t="shared" ref="V7" si="4">$N7/Q7</f>
        <v>0.7466216216216216</v>
      </c>
      <c r="W7" s="1">
        <f t="shared" ref="W7" si="5">$N7/R7</f>
        <v>2.125</v>
      </c>
      <c r="AA7" s="33"/>
      <c r="AB7" s="33"/>
      <c r="AC7" s="33"/>
      <c r="AD7" s="33"/>
      <c r="AE7" s="33"/>
      <c r="AF7" s="33"/>
    </row>
    <row r="8" spans="1:34" x14ac:dyDescent="0.25">
      <c r="N8" s="1"/>
      <c r="O8" s="1"/>
      <c r="P8" s="1"/>
      <c r="Q8" s="1"/>
      <c r="R8" s="1"/>
      <c r="T8" s="1">
        <f>AVERAGE(T3:T7)</f>
        <v>2.5209425155324832</v>
      </c>
      <c r="U8" s="1">
        <f>AVERAGE(U3:U7)</f>
        <v>0.76941379245300812</v>
      </c>
      <c r="V8" s="1">
        <f t="shared" ref="V8:W8" si="6">AVERAGE(V3:V7)</f>
        <v>0.77714630657938422</v>
      </c>
      <c r="W8" s="1">
        <f t="shared" si="6"/>
        <v>3.1415157425993341</v>
      </c>
      <c r="X8" t="s">
        <v>5</v>
      </c>
      <c r="AA8" s="33"/>
      <c r="AB8" s="33"/>
      <c r="AC8" s="33"/>
      <c r="AD8" s="33"/>
      <c r="AE8" s="33"/>
      <c r="AF8" s="33"/>
    </row>
    <row r="9" spans="1:34" x14ac:dyDescent="0.25">
      <c r="N9" s="1"/>
      <c r="O9" s="1"/>
      <c r="P9" s="1"/>
      <c r="Q9" s="1"/>
      <c r="R9" s="1"/>
      <c r="T9" s="1"/>
      <c r="U9" s="1"/>
      <c r="V9" s="1"/>
      <c r="W9" s="1"/>
      <c r="AA9" s="33"/>
      <c r="AB9" s="33"/>
      <c r="AC9" s="33"/>
      <c r="AD9" s="33"/>
      <c r="AE9" s="33"/>
      <c r="AF9" s="33"/>
    </row>
    <row r="10" spans="1:34" x14ac:dyDescent="0.25">
      <c r="M10" t="s">
        <v>15</v>
      </c>
      <c r="N10" s="1" t="str">
        <f t="shared" ref="N10:N15" si="7">O2</f>
        <v>i2</v>
      </c>
      <c r="O10" s="1" t="str">
        <f t="shared" ref="O10:O15" si="8">N2</f>
        <v>i1</v>
      </c>
      <c r="P10" s="1" t="str">
        <f t="shared" ref="P10:R15" si="9">P2</f>
        <v>i3</v>
      </c>
      <c r="Q10" s="1" t="str">
        <f t="shared" si="9"/>
        <v>i4</v>
      </c>
      <c r="R10" t="s">
        <v>51</v>
      </c>
      <c r="T10" s="9" t="s">
        <v>21</v>
      </c>
      <c r="U10" s="3" t="s">
        <v>7</v>
      </c>
      <c r="V10" s="3" t="s">
        <v>9</v>
      </c>
      <c r="W10" s="3" t="s">
        <v>57</v>
      </c>
      <c r="AA10" s="33"/>
      <c r="AB10" s="33"/>
      <c r="AC10" s="33"/>
      <c r="AD10" s="33"/>
      <c r="AE10" s="33"/>
      <c r="AF10" s="33"/>
    </row>
    <row r="11" spans="1:34" x14ac:dyDescent="0.25">
      <c r="N11" s="1">
        <f t="shared" si="7"/>
        <v>0.21951219512195122</v>
      </c>
      <c r="O11" s="1">
        <f t="shared" si="8"/>
        <v>1</v>
      </c>
      <c r="P11" s="1">
        <f t="shared" si="9"/>
        <v>2.5714285714285716</v>
      </c>
      <c r="Q11" s="1">
        <f t="shared" si="9"/>
        <v>2.125</v>
      </c>
      <c r="R11" s="1">
        <f t="shared" si="9"/>
        <v>0.47058823529411764</v>
      </c>
      <c r="T11" s="1">
        <f>$N11/O11</f>
        <v>0.21951219512195122</v>
      </c>
      <c r="U11" s="1">
        <f>$N11/P11</f>
        <v>8.5365853658536578E-2</v>
      </c>
      <c r="V11" s="1">
        <f>$N11/Q11</f>
        <v>0.10329985652797705</v>
      </c>
      <c r="W11" s="1">
        <f>$N11/R11</f>
        <v>0.46646341463414637</v>
      </c>
      <c r="AA11" s="33"/>
      <c r="AB11" s="33"/>
      <c r="AC11" s="33"/>
      <c r="AD11" s="34"/>
      <c r="AE11" s="33"/>
      <c r="AF11" s="33"/>
      <c r="AG11" s="33"/>
      <c r="AH11" s="33"/>
    </row>
    <row r="12" spans="1:34" x14ac:dyDescent="0.25">
      <c r="N12" s="1">
        <f t="shared" si="7"/>
        <v>1</v>
      </c>
      <c r="O12" s="1">
        <f t="shared" si="8"/>
        <v>4.5555555555555554</v>
      </c>
      <c r="P12" s="1">
        <f t="shared" si="9"/>
        <v>3.347826086956522</v>
      </c>
      <c r="Q12" s="1">
        <f t="shared" si="9"/>
        <v>2.225806451612903</v>
      </c>
      <c r="R12" s="1">
        <f t="shared" ref="R12" si="10">R4</f>
        <v>0.53846153846153844</v>
      </c>
      <c r="T12" s="1">
        <f t="shared" ref="T12:T14" si="11">$N12/O12</f>
        <v>0.21951219512195122</v>
      </c>
      <c r="U12" s="1">
        <f t="shared" ref="U12:W14" si="12">$N12/P12</f>
        <v>0.29870129870129869</v>
      </c>
      <c r="V12" s="1">
        <f t="shared" si="12"/>
        <v>0.44927536231884063</v>
      </c>
      <c r="W12" s="1">
        <f t="shared" si="12"/>
        <v>1.8571428571428572</v>
      </c>
      <c r="AA12" s="33"/>
      <c r="AB12" s="33"/>
      <c r="AC12" s="33"/>
      <c r="AD12" s="33"/>
      <c r="AE12" s="33"/>
      <c r="AF12" s="33"/>
      <c r="AG12" s="33"/>
      <c r="AH12" s="33"/>
    </row>
    <row r="13" spans="1:34" x14ac:dyDescent="0.25">
      <c r="N13" s="1">
        <f t="shared" si="7"/>
        <v>0.29870129870129869</v>
      </c>
      <c r="O13" s="1">
        <f t="shared" si="8"/>
        <v>0.3888888888888889</v>
      </c>
      <c r="P13" s="1">
        <f t="shared" si="9"/>
        <v>1</v>
      </c>
      <c r="Q13" s="1">
        <f t="shared" si="9"/>
        <v>2.5714285714285716</v>
      </c>
      <c r="R13" s="1">
        <f t="shared" ref="R13" si="13">R5</f>
        <v>0.23456790123456789</v>
      </c>
      <c r="T13" s="1">
        <f t="shared" si="11"/>
        <v>0.76808905380333947</v>
      </c>
      <c r="U13" s="1">
        <f t="shared" si="12"/>
        <v>0.29870129870129869</v>
      </c>
      <c r="V13" s="1">
        <f t="shared" si="12"/>
        <v>0.11616161616161615</v>
      </c>
      <c r="W13" s="1">
        <f t="shared" si="12"/>
        <v>1.2734107997265893</v>
      </c>
      <c r="AA13" s="33"/>
      <c r="AB13" s="33"/>
      <c r="AC13" s="33"/>
      <c r="AD13" s="33"/>
      <c r="AE13" s="33"/>
      <c r="AF13" s="33"/>
      <c r="AG13" s="33"/>
      <c r="AH13" s="33"/>
    </row>
    <row r="14" spans="1:34" x14ac:dyDescent="0.25">
      <c r="N14" s="1">
        <f t="shared" si="7"/>
        <v>0.44927536231884058</v>
      </c>
      <c r="O14" s="1">
        <f t="shared" si="8"/>
        <v>0.47058823529411764</v>
      </c>
      <c r="P14" s="1">
        <f t="shared" si="9"/>
        <v>0.3888888888888889</v>
      </c>
      <c r="Q14" s="1">
        <f t="shared" si="9"/>
        <v>1</v>
      </c>
      <c r="R14" s="1">
        <f t="shared" ref="R14" si="14">R6</f>
        <v>0.35135135135135137</v>
      </c>
      <c r="T14" s="1">
        <f t="shared" si="11"/>
        <v>0.95471014492753625</v>
      </c>
      <c r="U14" s="1">
        <f t="shared" si="12"/>
        <v>1.15527950310559</v>
      </c>
      <c r="V14" s="1">
        <f t="shared" si="12"/>
        <v>0.44927536231884058</v>
      </c>
      <c r="W14" s="1">
        <f t="shared" si="12"/>
        <v>1.2787068004459308</v>
      </c>
      <c r="AC14" s="33"/>
      <c r="AD14" s="33"/>
      <c r="AE14" s="33"/>
      <c r="AF14" s="33"/>
      <c r="AG14" s="33"/>
      <c r="AH14" s="33"/>
    </row>
    <row r="15" spans="1:34" x14ac:dyDescent="0.25">
      <c r="N15" s="1">
        <f t="shared" si="7"/>
        <v>1.8571428571428572</v>
      </c>
      <c r="O15" s="1">
        <f t="shared" si="8"/>
        <v>2.125</v>
      </c>
      <c r="P15" s="1">
        <f t="shared" si="9"/>
        <v>4.2631578947368425</v>
      </c>
      <c r="Q15" s="1">
        <f t="shared" si="9"/>
        <v>2.8461538461538463</v>
      </c>
      <c r="R15" s="1">
        <f t="shared" ref="R15" si="15">R7</f>
        <v>1</v>
      </c>
      <c r="T15" s="1">
        <f>$N15/O15</f>
        <v>0.87394957983193278</v>
      </c>
      <c r="U15" s="1">
        <f>$N15/P15</f>
        <v>0.43562610229276894</v>
      </c>
      <c r="V15" s="1">
        <f>$N15/Q15</f>
        <v>0.65250965250965254</v>
      </c>
      <c r="W15" s="1">
        <f>$N15/R15</f>
        <v>1.8571428571428572</v>
      </c>
      <c r="AC15" s="33"/>
      <c r="AD15" s="33"/>
      <c r="AE15" s="33"/>
      <c r="AF15" s="33"/>
      <c r="AG15" s="33"/>
      <c r="AH15" s="33"/>
    </row>
    <row r="16" spans="1:34" x14ac:dyDescent="0.25">
      <c r="N16" s="1"/>
      <c r="O16" s="1"/>
      <c r="P16" s="1"/>
      <c r="Q16" s="1"/>
      <c r="R16" s="1"/>
      <c r="T16" s="1">
        <f>AVERAGE(T11:T15)</f>
        <v>0.60715463376134227</v>
      </c>
      <c r="U16" s="1">
        <f>AVERAGE(U11:U15)</f>
        <v>0.45473481129189858</v>
      </c>
      <c r="V16" s="1">
        <f t="shared" ref="V16:W16" si="16">AVERAGE(V11:V15)</f>
        <v>0.35410436996738537</v>
      </c>
      <c r="W16" s="1">
        <f t="shared" si="16"/>
        <v>1.3465733458184761</v>
      </c>
      <c r="X16" t="s">
        <v>5</v>
      </c>
      <c r="AC16" s="33"/>
      <c r="AD16" s="33"/>
      <c r="AE16" s="33"/>
      <c r="AF16" s="33"/>
      <c r="AG16" s="33"/>
      <c r="AH16" s="33"/>
    </row>
    <row r="17" spans="13:34" x14ac:dyDescent="0.25">
      <c r="N17" s="1"/>
      <c r="O17" s="1"/>
      <c r="P17" s="1"/>
      <c r="Q17" s="1"/>
      <c r="R17" s="1"/>
      <c r="T17" s="1"/>
      <c r="U17" s="1"/>
      <c r="V17" s="1"/>
      <c r="W17" s="1"/>
      <c r="AC17" s="33"/>
      <c r="AD17" s="33"/>
      <c r="AE17" s="33"/>
      <c r="AF17" s="33"/>
      <c r="AG17" s="33"/>
      <c r="AH17" s="33"/>
    </row>
    <row r="18" spans="13:34" x14ac:dyDescent="0.25">
      <c r="M18" t="s">
        <v>16</v>
      </c>
      <c r="N18" s="1" t="str">
        <f t="shared" ref="N18:N23" si="17">P2</f>
        <v>i3</v>
      </c>
      <c r="O18" s="1" t="str">
        <f>N2</f>
        <v>i1</v>
      </c>
      <c r="P18" s="1" t="str">
        <f>O2</f>
        <v>i2</v>
      </c>
      <c r="Q18" s="1" t="str">
        <f t="shared" ref="Q18:Q23" si="18">Q2</f>
        <v>i4</v>
      </c>
      <c r="R18" t="s">
        <v>51</v>
      </c>
      <c r="T18" s="2" t="s">
        <v>65</v>
      </c>
      <c r="U18" s="2" t="s">
        <v>19</v>
      </c>
      <c r="V18" s="3" t="s">
        <v>8</v>
      </c>
      <c r="W18" s="3" t="s">
        <v>55</v>
      </c>
      <c r="AC18" s="33"/>
      <c r="AD18" s="33"/>
      <c r="AE18" s="33"/>
      <c r="AF18" s="33"/>
      <c r="AG18" s="33"/>
      <c r="AH18" s="33"/>
    </row>
    <row r="19" spans="13:34" x14ac:dyDescent="0.25">
      <c r="N19" s="1">
        <f t="shared" si="17"/>
        <v>2.5714285714285716</v>
      </c>
      <c r="O19" s="1">
        <f t="shared" ref="O19:P19" si="19">N3</f>
        <v>1</v>
      </c>
      <c r="P19" s="1">
        <f t="shared" si="19"/>
        <v>0.21951219512195122</v>
      </c>
      <c r="Q19" s="1">
        <f t="shared" si="18"/>
        <v>2.125</v>
      </c>
      <c r="R19" s="1">
        <f>R3</f>
        <v>0.47058823529411764</v>
      </c>
      <c r="T19" s="1">
        <f>$N19/O19</f>
        <v>2.5714285714285716</v>
      </c>
      <c r="U19" s="1">
        <f>$N19/P19</f>
        <v>11.714285714285715</v>
      </c>
      <c r="V19" s="1">
        <f>$N19/Q19</f>
        <v>1.2100840336134455</v>
      </c>
      <c r="W19" s="1">
        <f>$N19/R19</f>
        <v>5.4642857142857144</v>
      </c>
      <c r="AC19" s="33"/>
      <c r="AD19" s="33"/>
      <c r="AE19" s="33"/>
      <c r="AF19" s="33"/>
      <c r="AG19" s="33"/>
      <c r="AH19" s="33"/>
    </row>
    <row r="20" spans="13:34" x14ac:dyDescent="0.25">
      <c r="N20" s="1">
        <f t="shared" si="17"/>
        <v>3.347826086956522</v>
      </c>
      <c r="O20" s="1">
        <f t="shared" ref="O20:P20" si="20">N4</f>
        <v>4.5555555555555554</v>
      </c>
      <c r="P20" s="1">
        <f t="shared" si="20"/>
        <v>1</v>
      </c>
      <c r="Q20" s="1">
        <f t="shared" si="18"/>
        <v>2.225806451612903</v>
      </c>
      <c r="R20" s="1">
        <f>R4</f>
        <v>0.53846153846153844</v>
      </c>
      <c r="T20" s="1">
        <f t="shared" ref="T20:T22" si="21">$N20/O20</f>
        <v>0.73488865323435848</v>
      </c>
      <c r="U20" s="1">
        <f t="shared" ref="U20:W22" si="22">$N20/P20</f>
        <v>3.347826086956522</v>
      </c>
      <c r="V20" s="1">
        <f t="shared" si="22"/>
        <v>1.5040957781978579</v>
      </c>
      <c r="W20" s="1">
        <f t="shared" si="22"/>
        <v>6.2173913043478271</v>
      </c>
      <c r="AC20" s="33"/>
      <c r="AD20" s="33"/>
      <c r="AE20" s="33"/>
      <c r="AF20" s="33"/>
      <c r="AG20" s="33"/>
      <c r="AH20" s="33"/>
    </row>
    <row r="21" spans="13:34" x14ac:dyDescent="0.25">
      <c r="N21" s="1">
        <f t="shared" si="17"/>
        <v>1</v>
      </c>
      <c r="O21" s="1">
        <f t="shared" ref="O21:P21" si="23">N5</f>
        <v>0.3888888888888889</v>
      </c>
      <c r="P21" s="1">
        <f t="shared" si="23"/>
        <v>0.29870129870129869</v>
      </c>
      <c r="Q21" s="1">
        <f t="shared" si="18"/>
        <v>2.5714285714285716</v>
      </c>
      <c r="R21" s="1">
        <f>R5</f>
        <v>0.23456790123456789</v>
      </c>
      <c r="T21" s="1">
        <f t="shared" si="21"/>
        <v>2.5714285714285712</v>
      </c>
      <c r="U21" s="1">
        <f t="shared" si="22"/>
        <v>3.347826086956522</v>
      </c>
      <c r="V21" s="1">
        <f t="shared" si="22"/>
        <v>0.38888888888888884</v>
      </c>
      <c r="W21" s="1">
        <f t="shared" si="22"/>
        <v>4.2631578947368425</v>
      </c>
      <c r="AC21" s="33"/>
      <c r="AD21" s="33"/>
      <c r="AE21" s="33"/>
      <c r="AF21" s="33"/>
      <c r="AG21" s="33"/>
      <c r="AH21" s="33"/>
    </row>
    <row r="22" spans="13:34" x14ac:dyDescent="0.25">
      <c r="N22" s="1">
        <f t="shared" si="17"/>
        <v>0.3888888888888889</v>
      </c>
      <c r="O22" s="1">
        <f t="shared" ref="O22:P23" si="24">N6</f>
        <v>0.47058823529411764</v>
      </c>
      <c r="P22" s="1">
        <f t="shared" si="24"/>
        <v>0.44927536231884058</v>
      </c>
      <c r="Q22" s="1">
        <f t="shared" si="18"/>
        <v>1</v>
      </c>
      <c r="R22" s="1">
        <f>R6</f>
        <v>0.35135135135135137</v>
      </c>
      <c r="T22" s="1">
        <f t="shared" si="21"/>
        <v>0.82638888888888895</v>
      </c>
      <c r="U22" s="1">
        <f t="shared" si="22"/>
        <v>0.86559139784946237</v>
      </c>
      <c r="V22" s="1">
        <f t="shared" si="22"/>
        <v>0.3888888888888889</v>
      </c>
      <c r="W22" s="1">
        <f t="shared" si="22"/>
        <v>1.1068376068376069</v>
      </c>
      <c r="AC22" s="33"/>
      <c r="AD22" s="33"/>
      <c r="AE22" s="33"/>
      <c r="AF22" s="33"/>
      <c r="AG22" s="33"/>
      <c r="AH22" s="33"/>
    </row>
    <row r="23" spans="13:34" x14ac:dyDescent="0.25">
      <c r="N23" s="1">
        <f t="shared" si="17"/>
        <v>4.2631578947368425</v>
      </c>
      <c r="O23" s="1">
        <f t="shared" si="24"/>
        <v>2.125</v>
      </c>
      <c r="P23" s="1">
        <f t="shared" si="24"/>
        <v>1.8571428571428572</v>
      </c>
      <c r="Q23" s="1">
        <f t="shared" si="18"/>
        <v>2.8461538461538463</v>
      </c>
      <c r="R23" s="1">
        <f>R7</f>
        <v>1</v>
      </c>
      <c r="T23" s="1">
        <f>$N23/O23</f>
        <v>2.0061919504643964</v>
      </c>
      <c r="U23" s="1">
        <f>$N23/P23</f>
        <v>2.2955465587044537</v>
      </c>
      <c r="V23" s="1">
        <f>$N23/Q23</f>
        <v>1.4978662873399717</v>
      </c>
      <c r="W23" s="1">
        <f>$N23/R23</f>
        <v>4.2631578947368425</v>
      </c>
      <c r="AC23" s="33"/>
      <c r="AD23" s="33"/>
      <c r="AE23" s="33"/>
      <c r="AF23" s="33"/>
      <c r="AG23" s="33"/>
      <c r="AH23" s="33"/>
    </row>
    <row r="24" spans="13:34" x14ac:dyDescent="0.25">
      <c r="N24" s="1"/>
      <c r="O24" s="1"/>
      <c r="P24" s="1"/>
      <c r="Q24" s="1"/>
      <c r="R24" s="1"/>
      <c r="T24" s="1">
        <f>AVERAGE(T19:T23)</f>
        <v>1.7420653270889574</v>
      </c>
      <c r="U24" s="1">
        <f>AVERAGE(U19:U23)</f>
        <v>4.3142151689505353</v>
      </c>
      <c r="V24" s="1">
        <f t="shared" ref="V24:W24" si="25">AVERAGE(V19:V23)</f>
        <v>0.99796477538581052</v>
      </c>
      <c r="W24" s="1">
        <f t="shared" si="25"/>
        <v>4.2629660829889664</v>
      </c>
      <c r="X24" t="s">
        <v>5</v>
      </c>
      <c r="AC24" s="33"/>
      <c r="AD24" s="33"/>
      <c r="AE24" s="33"/>
      <c r="AF24" s="33"/>
      <c r="AG24" s="33"/>
      <c r="AH24" s="33"/>
    </row>
    <row r="25" spans="13:34" x14ac:dyDescent="0.25">
      <c r="N25" s="1"/>
      <c r="O25" s="1"/>
      <c r="P25" s="1"/>
      <c r="Q25" s="1"/>
      <c r="R25" s="1"/>
      <c r="T25" s="1"/>
      <c r="U25" s="1"/>
      <c r="V25" s="1"/>
      <c r="W25" s="1"/>
      <c r="AC25" s="33"/>
      <c r="AD25" s="33"/>
      <c r="AE25" s="33"/>
      <c r="AF25" s="33"/>
      <c r="AG25" s="33"/>
      <c r="AH25" s="33"/>
    </row>
    <row r="26" spans="13:34" x14ac:dyDescent="0.25">
      <c r="M26" t="s">
        <v>17</v>
      </c>
      <c r="N26" s="1" t="str">
        <f t="shared" ref="N26:N31" si="26">Q2</f>
        <v>i4</v>
      </c>
      <c r="O26" s="1" t="str">
        <f>N2</f>
        <v>i1</v>
      </c>
      <c r="P26" s="1" t="str">
        <f t="shared" ref="P26:Q26" si="27">O2</f>
        <v>i2</v>
      </c>
      <c r="Q26" s="1" t="str">
        <f t="shared" si="27"/>
        <v>i3</v>
      </c>
      <c r="R26" t="s">
        <v>51</v>
      </c>
      <c r="T26" s="2" t="s">
        <v>63</v>
      </c>
      <c r="U26" s="2" t="s">
        <v>20</v>
      </c>
      <c r="V26" s="2" t="s">
        <v>18</v>
      </c>
      <c r="W26" s="3" t="s">
        <v>53</v>
      </c>
      <c r="AC26" s="33"/>
      <c r="AD26" s="33"/>
      <c r="AE26" s="33"/>
      <c r="AF26" s="33"/>
      <c r="AG26" s="33"/>
    </row>
    <row r="27" spans="13:34" x14ac:dyDescent="0.25">
      <c r="N27" s="1">
        <f t="shared" si="26"/>
        <v>2.125</v>
      </c>
      <c r="O27" s="1">
        <f t="shared" ref="O27:Q27" si="28">N3</f>
        <v>1</v>
      </c>
      <c r="P27" s="1">
        <f t="shared" si="28"/>
        <v>0.21951219512195122</v>
      </c>
      <c r="Q27" s="1">
        <f t="shared" si="28"/>
        <v>2.5714285714285716</v>
      </c>
      <c r="R27" s="1">
        <f>R3</f>
        <v>0.47058823529411764</v>
      </c>
      <c r="T27" s="1">
        <f>$N27/O27</f>
        <v>2.125</v>
      </c>
      <c r="U27" s="1">
        <f>$N27/P27</f>
        <v>9.6805555555555554</v>
      </c>
      <c r="V27" s="1">
        <f>$N27/Q27</f>
        <v>0.82638888888888884</v>
      </c>
      <c r="W27" s="1">
        <f>$N27/R27</f>
        <v>4.515625</v>
      </c>
      <c r="AC27" s="33"/>
      <c r="AD27" s="33"/>
      <c r="AE27" s="33"/>
      <c r="AF27" s="33"/>
      <c r="AG27" s="33"/>
    </row>
    <row r="28" spans="13:34" x14ac:dyDescent="0.25">
      <c r="N28" s="1">
        <f t="shared" si="26"/>
        <v>2.225806451612903</v>
      </c>
      <c r="O28" s="1">
        <f t="shared" ref="O28:Q28" si="29">N4</f>
        <v>4.5555555555555554</v>
      </c>
      <c r="P28" s="1">
        <f t="shared" si="29"/>
        <v>1</v>
      </c>
      <c r="Q28" s="1">
        <f t="shared" si="29"/>
        <v>3.347826086956522</v>
      </c>
      <c r="R28" s="1">
        <f t="shared" ref="R28:R30" si="30">R4</f>
        <v>0.53846153846153844</v>
      </c>
      <c r="T28" s="1">
        <f t="shared" ref="T28:T30" si="31">$N28/O28</f>
        <v>0.48859166011014948</v>
      </c>
      <c r="U28" s="1">
        <f t="shared" ref="U28:W30" si="32">$N28/P28</f>
        <v>2.225806451612903</v>
      </c>
      <c r="V28" s="1">
        <f t="shared" si="32"/>
        <v>0.66485127775450348</v>
      </c>
      <c r="W28" s="1">
        <f t="shared" si="32"/>
        <v>4.1336405529953915</v>
      </c>
    </row>
    <row r="29" spans="13:34" x14ac:dyDescent="0.25">
      <c r="N29" s="1">
        <f t="shared" si="26"/>
        <v>2.5714285714285716</v>
      </c>
      <c r="O29" s="1">
        <f t="shared" ref="O29:Q29" si="33">N5</f>
        <v>0.3888888888888889</v>
      </c>
      <c r="P29" s="1">
        <f t="shared" si="33"/>
        <v>0.29870129870129869</v>
      </c>
      <c r="Q29" s="1">
        <f t="shared" si="33"/>
        <v>1</v>
      </c>
      <c r="R29" s="1">
        <f t="shared" si="30"/>
        <v>0.23456790123456789</v>
      </c>
      <c r="T29" s="1">
        <f t="shared" si="31"/>
        <v>6.6122448979591839</v>
      </c>
      <c r="U29" s="1">
        <f t="shared" si="32"/>
        <v>8.608695652173914</v>
      </c>
      <c r="V29" s="1">
        <f t="shared" si="32"/>
        <v>2.5714285714285716</v>
      </c>
      <c r="W29" s="1">
        <f t="shared" si="32"/>
        <v>10.962406015037596</v>
      </c>
    </row>
    <row r="30" spans="13:34" x14ac:dyDescent="0.25">
      <c r="N30" s="1">
        <f t="shared" si="26"/>
        <v>1</v>
      </c>
      <c r="O30" s="1">
        <f t="shared" ref="O30:Q31" si="34">N6</f>
        <v>0.47058823529411764</v>
      </c>
      <c r="P30" s="1">
        <f t="shared" si="34"/>
        <v>0.44927536231884058</v>
      </c>
      <c r="Q30" s="1">
        <f t="shared" si="34"/>
        <v>0.3888888888888889</v>
      </c>
      <c r="R30" s="1">
        <f t="shared" si="30"/>
        <v>0.35135135135135137</v>
      </c>
      <c r="T30" s="1">
        <f t="shared" si="31"/>
        <v>2.125</v>
      </c>
      <c r="U30" s="1">
        <f t="shared" si="32"/>
        <v>2.225806451612903</v>
      </c>
      <c r="V30" s="1">
        <f t="shared" si="32"/>
        <v>2.5714285714285712</v>
      </c>
      <c r="W30" s="1">
        <f t="shared" si="32"/>
        <v>2.8461538461538458</v>
      </c>
    </row>
    <row r="31" spans="13:34" x14ac:dyDescent="0.25">
      <c r="N31" s="1">
        <f t="shared" si="26"/>
        <v>2.8461538461538463</v>
      </c>
      <c r="O31" s="1">
        <f t="shared" si="34"/>
        <v>2.125</v>
      </c>
      <c r="P31" s="1">
        <f t="shared" si="34"/>
        <v>1.8571428571428572</v>
      </c>
      <c r="Q31" s="1">
        <f t="shared" si="34"/>
        <v>4.2631578947368425</v>
      </c>
      <c r="R31" s="1">
        <f>R7</f>
        <v>1</v>
      </c>
      <c r="T31" s="1">
        <f>$N31/O31</f>
        <v>1.3393665158371042</v>
      </c>
      <c r="U31" s="1">
        <f>$N31/P31</f>
        <v>1.5325443786982249</v>
      </c>
      <c r="V31" s="1">
        <f>$N31/Q31</f>
        <v>0.66761633428300093</v>
      </c>
      <c r="W31" s="1">
        <f>$N31/R31</f>
        <v>2.8461538461538463</v>
      </c>
      <c r="AE31" s="33"/>
    </row>
    <row r="32" spans="13:34" x14ac:dyDescent="0.25">
      <c r="T32" s="1">
        <f>AVERAGE(T27:T31)</f>
        <v>2.5380406147812877</v>
      </c>
      <c r="U32" s="1">
        <f>AVERAGE(U27:U31)</f>
        <v>4.8546816979307001</v>
      </c>
      <c r="V32" s="1">
        <f t="shared" ref="V32:W32" si="35">AVERAGE(V27:V31)</f>
        <v>1.4603427287567072</v>
      </c>
      <c r="W32" s="1">
        <f t="shared" si="35"/>
        <v>5.0607958520681366</v>
      </c>
      <c r="X32" t="s">
        <v>5</v>
      </c>
    </row>
    <row r="34" spans="13:24" x14ac:dyDescent="0.25">
      <c r="M34" t="s">
        <v>54</v>
      </c>
      <c r="N34" s="1" t="s">
        <v>51</v>
      </c>
      <c r="O34" s="1" t="s">
        <v>1</v>
      </c>
      <c r="P34" s="1" t="s">
        <v>2</v>
      </c>
      <c r="Q34" s="1" t="str">
        <f t="shared" ref="Q34" si="36">P10</f>
        <v>i3</v>
      </c>
      <c r="R34" t="s">
        <v>4</v>
      </c>
      <c r="T34" s="2" t="s">
        <v>64</v>
      </c>
      <c r="U34" s="2" t="s">
        <v>60</v>
      </c>
      <c r="V34" s="2" t="s">
        <v>56</v>
      </c>
      <c r="W34" s="2" t="s">
        <v>58</v>
      </c>
    </row>
    <row r="35" spans="13:24" x14ac:dyDescent="0.25">
      <c r="N35" s="1">
        <f>R3</f>
        <v>0.47058823529411764</v>
      </c>
      <c r="O35" s="1">
        <f>N3</f>
        <v>1</v>
      </c>
      <c r="P35" s="1">
        <f t="shared" ref="P35:R35" si="37">O3</f>
        <v>0.21951219512195122</v>
      </c>
      <c r="Q35" s="1">
        <f t="shared" si="37"/>
        <v>2.5714285714285716</v>
      </c>
      <c r="R35" s="1">
        <f t="shared" si="37"/>
        <v>2.125</v>
      </c>
      <c r="T35" s="1">
        <f>$N35/O35</f>
        <v>0.47058823529411764</v>
      </c>
      <c r="U35" s="1">
        <f t="shared" ref="U35:W39" si="38">$N35/P35</f>
        <v>2.1437908496732025</v>
      </c>
      <c r="V35" s="1">
        <f>$N35/Q35</f>
        <v>0.18300653594771241</v>
      </c>
      <c r="W35" s="1">
        <f t="shared" si="38"/>
        <v>0.22145328719723184</v>
      </c>
    </row>
    <row r="36" spans="13:24" x14ac:dyDescent="0.25">
      <c r="N36" s="1">
        <f t="shared" ref="N36:N39" si="39">R4</f>
        <v>0.53846153846153844</v>
      </c>
      <c r="O36" s="1">
        <f t="shared" ref="O36:R39" si="40">N4</f>
        <v>4.5555555555555554</v>
      </c>
      <c r="P36" s="1">
        <f t="shared" si="40"/>
        <v>1</v>
      </c>
      <c r="Q36" s="1">
        <f t="shared" si="40"/>
        <v>3.347826086956522</v>
      </c>
      <c r="R36" s="1">
        <f t="shared" si="40"/>
        <v>2.225806451612903</v>
      </c>
      <c r="T36" s="1">
        <f t="shared" ref="T36:T39" si="41">$N36/O36</f>
        <v>0.11819887429643527</v>
      </c>
      <c r="U36" s="1">
        <f t="shared" si="38"/>
        <v>0.53846153846153844</v>
      </c>
      <c r="V36" s="1">
        <f t="shared" si="38"/>
        <v>0.16083916083916083</v>
      </c>
      <c r="W36" s="1">
        <f t="shared" si="38"/>
        <v>0.24191750278706803</v>
      </c>
    </row>
    <row r="37" spans="13:24" x14ac:dyDescent="0.25">
      <c r="N37" s="1">
        <f t="shared" si="39"/>
        <v>0.23456790123456789</v>
      </c>
      <c r="O37" s="1">
        <f t="shared" si="40"/>
        <v>0.3888888888888889</v>
      </c>
      <c r="P37" s="1">
        <f t="shared" si="40"/>
        <v>0.29870129870129869</v>
      </c>
      <c r="Q37" s="1">
        <f t="shared" si="40"/>
        <v>1</v>
      </c>
      <c r="R37" s="1">
        <f t="shared" si="40"/>
        <v>2.5714285714285716</v>
      </c>
      <c r="T37" s="1">
        <f t="shared" si="41"/>
        <v>0.60317460317460314</v>
      </c>
      <c r="U37" s="1">
        <f t="shared" si="38"/>
        <v>0.78529253891572726</v>
      </c>
      <c r="V37" s="1">
        <f t="shared" si="38"/>
        <v>0.23456790123456789</v>
      </c>
      <c r="W37" s="1">
        <f t="shared" si="38"/>
        <v>9.1220850480109722E-2</v>
      </c>
    </row>
    <row r="38" spans="13:24" x14ac:dyDescent="0.25">
      <c r="N38" s="1">
        <f t="shared" si="39"/>
        <v>0.35135135135135137</v>
      </c>
      <c r="O38" s="1">
        <f t="shared" si="40"/>
        <v>0.47058823529411764</v>
      </c>
      <c r="P38" s="1">
        <f t="shared" si="40"/>
        <v>0.44927536231884058</v>
      </c>
      <c r="Q38" s="1">
        <f t="shared" si="40"/>
        <v>0.3888888888888889</v>
      </c>
      <c r="R38" s="1">
        <f t="shared" si="40"/>
        <v>1</v>
      </c>
      <c r="T38" s="1">
        <f t="shared" si="41"/>
        <v>0.74662162162162171</v>
      </c>
      <c r="U38" s="1">
        <f t="shared" si="38"/>
        <v>0.7820401046207498</v>
      </c>
      <c r="V38" s="1">
        <f t="shared" si="38"/>
        <v>0.90347490347490356</v>
      </c>
      <c r="W38" s="1">
        <f t="shared" si="38"/>
        <v>0.35135135135135137</v>
      </c>
    </row>
    <row r="39" spans="13:24" x14ac:dyDescent="0.25">
      <c r="N39" s="1">
        <f t="shared" si="39"/>
        <v>1</v>
      </c>
      <c r="O39" s="1">
        <f t="shared" si="40"/>
        <v>2.125</v>
      </c>
      <c r="P39" s="1">
        <f t="shared" si="40"/>
        <v>1.8571428571428572</v>
      </c>
      <c r="Q39" s="1">
        <f t="shared" si="40"/>
        <v>4.2631578947368425</v>
      </c>
      <c r="R39" s="1">
        <f t="shared" si="40"/>
        <v>2.8461538461538463</v>
      </c>
      <c r="T39" s="1">
        <f t="shared" si="41"/>
        <v>0.47058823529411764</v>
      </c>
      <c r="U39" s="1">
        <f t="shared" si="38"/>
        <v>0.53846153846153844</v>
      </c>
      <c r="V39" s="1">
        <f t="shared" si="38"/>
        <v>0.23456790123456789</v>
      </c>
      <c r="W39" s="1">
        <f t="shared" si="38"/>
        <v>0.35135135135135132</v>
      </c>
    </row>
    <row r="40" spans="13:24" x14ac:dyDescent="0.25">
      <c r="T40" s="1">
        <f>AVERAGE(T35:T39)</f>
        <v>0.48183431393617909</v>
      </c>
      <c r="U40" s="1">
        <f>AVERAGE(U35:U39)</f>
        <v>0.95760931402655136</v>
      </c>
      <c r="V40" s="1">
        <f t="shared" ref="V40:W40" si="42">AVERAGE(V35:V39)</f>
        <v>0.34329128054618246</v>
      </c>
      <c r="W40" s="1">
        <f t="shared" si="42"/>
        <v>0.25145886863342243</v>
      </c>
      <c r="X40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AC6D-4D9D-4978-9517-C02DED623A0B}">
  <dimension ref="A1:B20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8.28515625" bestFit="1" customWidth="1"/>
  </cols>
  <sheetData>
    <row r="1" spans="1:2" x14ac:dyDescent="0.25">
      <c r="A1" t="str">
        <f>'Input and Orientations'!T2</f>
        <v>p1 - i1:i2</v>
      </c>
      <c r="B1" s="1">
        <f>'Input and Orientations'!T8</f>
        <v>2.5209425155324832</v>
      </c>
    </row>
    <row r="2" spans="1:2" x14ac:dyDescent="0.25">
      <c r="A2" t="str">
        <f>'Input and Orientations'!U2</f>
        <v>p8 - i1:i3</v>
      </c>
      <c r="B2" s="1">
        <f>'Input and Orientations'!U8</f>
        <v>0.76941379245300812</v>
      </c>
    </row>
    <row r="3" spans="1:2" x14ac:dyDescent="0.25">
      <c r="A3" t="str">
        <f>'Input and Orientations'!V2</f>
        <v>p9 - i1:i4</v>
      </c>
      <c r="B3" s="1">
        <f>'Input and Orientations'!V8</f>
        <v>0.77714630657938422</v>
      </c>
    </row>
    <row r="4" spans="1:2" x14ac:dyDescent="0.25">
      <c r="A4" s="1" t="str">
        <f>'Input and Orientations'!W2</f>
        <v>p10 - i1:i5</v>
      </c>
      <c r="B4" s="1">
        <f>'Input and Orientations'!W8</f>
        <v>3.1415157425993341</v>
      </c>
    </row>
    <row r="5" spans="1:2" x14ac:dyDescent="0.25">
      <c r="A5" s="1" t="str">
        <f>'Input and Orientations'!T10</f>
        <v>p11 - i2:i1</v>
      </c>
      <c r="B5" s="1">
        <f>'Input and Orientations'!T16</f>
        <v>0.60715463376134227</v>
      </c>
    </row>
    <row r="6" spans="1:2" x14ac:dyDescent="0.25">
      <c r="A6" t="str">
        <f>'Input and Orientations'!U10</f>
        <v>p2 - i2:i3</v>
      </c>
      <c r="B6" s="1">
        <f>'Input and Orientations'!U16</f>
        <v>0.45473481129189858</v>
      </c>
    </row>
    <row r="7" spans="1:2" x14ac:dyDescent="0.25">
      <c r="A7" t="str">
        <f>'Input and Orientations'!V10</f>
        <v>p5 - i2:i4</v>
      </c>
      <c r="B7" s="1">
        <f>'Input and Orientations'!V16</f>
        <v>0.35410436996738537</v>
      </c>
    </row>
    <row r="8" spans="1:2" x14ac:dyDescent="0.25">
      <c r="A8" s="1" t="str">
        <f>'Input and Orientations'!W10</f>
        <v>p7 - i2:i5</v>
      </c>
      <c r="B8" s="1">
        <f>'Input and Orientations'!W16</f>
        <v>1.3465733458184761</v>
      </c>
    </row>
    <row r="9" spans="1:2" x14ac:dyDescent="0.25">
      <c r="A9" s="1" t="str">
        <f>'Input and Orientations'!T18</f>
        <v>p81 - i3:i1</v>
      </c>
      <c r="B9" s="1">
        <f>'Input and Orientations'!T24</f>
        <v>1.7420653270889574</v>
      </c>
    </row>
    <row r="10" spans="1:2" x14ac:dyDescent="0.25">
      <c r="A10" t="str">
        <f>'Input and Orientations'!U18</f>
        <v>p21 - i3:i2</v>
      </c>
      <c r="B10" s="1">
        <f>'Input and Orientations'!U24</f>
        <v>4.3142151689505353</v>
      </c>
    </row>
    <row r="11" spans="1:2" x14ac:dyDescent="0.25">
      <c r="A11" t="str">
        <f>'Input and Orientations'!V18</f>
        <v>p3 - i3:i4</v>
      </c>
      <c r="B11" s="1">
        <f>'Input and Orientations'!V24</f>
        <v>0.99796477538581052</v>
      </c>
    </row>
    <row r="12" spans="1:2" x14ac:dyDescent="0.25">
      <c r="A12" t="str">
        <f>'Input and Orientations'!W18</f>
        <v>p6 - i3:i5</v>
      </c>
      <c r="B12" s="1">
        <f>'Input and Orientations'!W24</f>
        <v>4.2629660829889664</v>
      </c>
    </row>
    <row r="13" spans="1:2" x14ac:dyDescent="0.25">
      <c r="A13" s="1" t="str">
        <f>'Input and Orientations'!T26</f>
        <v>p91 - i4:i1</v>
      </c>
      <c r="B13" s="1">
        <f>'Input and Orientations'!T32</f>
        <v>2.5380406147812877</v>
      </c>
    </row>
    <row r="14" spans="1:2" x14ac:dyDescent="0.25">
      <c r="A14" t="str">
        <f>'Input and Orientations'!U26</f>
        <v>p51 - i4:i2</v>
      </c>
      <c r="B14" s="1">
        <f>'Input and Orientations'!U32</f>
        <v>4.8546816979307001</v>
      </c>
    </row>
    <row r="15" spans="1:2" x14ac:dyDescent="0.25">
      <c r="A15" t="str">
        <f>'Input and Orientations'!V26</f>
        <v>p31 - i4:i3</v>
      </c>
      <c r="B15" s="1">
        <f>'Input and Orientations'!V32</f>
        <v>1.4603427287567072</v>
      </c>
    </row>
    <row r="16" spans="1:2" x14ac:dyDescent="0.25">
      <c r="A16" t="str">
        <f>'Input and Orientations'!W26</f>
        <v>p4 - i4:i5</v>
      </c>
      <c r="B16" s="1">
        <f>'Input and Orientations'!W32</f>
        <v>5.0607958520681366</v>
      </c>
    </row>
    <row r="17" spans="1:2" x14ac:dyDescent="0.25">
      <c r="A17" t="str">
        <f>'Input and Orientations'!T34</f>
        <v>p101 - i5:i1</v>
      </c>
      <c r="B17" s="1">
        <f>'Input and Orientations'!T40</f>
        <v>0.48183431393617909</v>
      </c>
    </row>
    <row r="18" spans="1:2" x14ac:dyDescent="0.25">
      <c r="A18" t="str">
        <f>'Input and Orientations'!U34</f>
        <v>p71 - i5:i2</v>
      </c>
      <c r="B18" s="1">
        <f>'Input and Orientations'!U40</f>
        <v>0.95760931402655136</v>
      </c>
    </row>
    <row r="19" spans="1:2" x14ac:dyDescent="0.25">
      <c r="A19" t="str">
        <f>'Input and Orientations'!V34</f>
        <v>p61 - i5:i3</v>
      </c>
      <c r="B19" s="1">
        <f>'Input and Orientations'!V40</f>
        <v>0.34329128054618246</v>
      </c>
    </row>
    <row r="20" spans="1:2" x14ac:dyDescent="0.25">
      <c r="A20" t="str">
        <f>'Input and Orientations'!W34</f>
        <v>p41 - i5:i4</v>
      </c>
      <c r="B20" s="1">
        <f>'Input and Orientations'!W40</f>
        <v>0.25145886863342243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C4B4-EB33-4196-99A7-8CF9D6FA4B8B}">
  <sheetPr>
    <tabColor rgb="FFFFC000"/>
    <pageSetUpPr fitToPage="1"/>
  </sheetPr>
  <dimension ref="A1:V136"/>
  <sheetViews>
    <sheetView zoomScale="70" zoomScaleNormal="70" workbookViewId="0">
      <pane xSplit="1" topLeftCell="B1" activePane="topRight" state="frozen"/>
      <selection activeCell="A4" sqref="A4"/>
      <selection pane="topRight"/>
    </sheetView>
  </sheetViews>
  <sheetFormatPr defaultColWidth="14.7109375" defaultRowHeight="15" x14ac:dyDescent="0.25"/>
  <cols>
    <col min="1" max="1" width="5" bestFit="1" customWidth="1"/>
    <col min="2" max="2" width="10.7109375" bestFit="1" customWidth="1"/>
    <col min="3" max="4" width="10.28515625" bestFit="1" customWidth="1"/>
    <col min="5" max="5" width="10.28515625" customWidth="1"/>
    <col min="6" max="6" width="12.85546875" bestFit="1" customWidth="1"/>
    <col min="7" max="7" width="5.7109375" bestFit="1" customWidth="1"/>
    <col min="8" max="8" width="6.42578125" bestFit="1" customWidth="1"/>
    <col min="9" max="9" width="6" customWidth="1"/>
    <col min="10" max="10" width="12.140625" bestFit="1" customWidth="1"/>
    <col min="11" max="11" width="7.7109375" bestFit="1" customWidth="1"/>
    <col min="12" max="12" width="6.85546875" bestFit="1" customWidth="1"/>
    <col min="13" max="13" width="5.7109375" customWidth="1"/>
    <col min="14" max="14" width="15.5703125" customWidth="1"/>
    <col min="15" max="15" width="18.28515625" bestFit="1" customWidth="1"/>
    <col min="16" max="16" width="14.28515625" bestFit="1" customWidth="1"/>
    <col min="17" max="19" width="6.85546875" bestFit="1" customWidth="1"/>
    <col min="20" max="20" width="8.28515625" bestFit="1" customWidth="1"/>
    <col min="21" max="21" width="7.140625" customWidth="1"/>
    <col min="22" max="22" width="10.140625" bestFit="1" customWidth="1"/>
  </cols>
  <sheetData>
    <row r="1" spans="1:20" x14ac:dyDescent="0.25">
      <c r="B1" t="s">
        <v>13</v>
      </c>
      <c r="C1" s="1" t="str">
        <f>'Input and Orientations'!N2</f>
        <v>i1</v>
      </c>
      <c r="D1" s="1" t="str">
        <f>'Input and Orientations'!O2</f>
        <v>i2</v>
      </c>
      <c r="E1" s="1" t="str">
        <f>'Input and Orientations'!P2</f>
        <v>i3</v>
      </c>
      <c r="F1" s="1" t="str">
        <f>'Input and Orientations'!Q2</f>
        <v>i4</v>
      </c>
      <c r="G1" t="s">
        <v>51</v>
      </c>
      <c r="H1" t="s">
        <v>10</v>
      </c>
    </row>
    <row r="2" spans="1:20" x14ac:dyDescent="0.25">
      <c r="B2" t="s">
        <v>1</v>
      </c>
      <c r="C2" s="1">
        <f>'Input and Orientations'!N3</f>
        <v>1</v>
      </c>
      <c r="D2" s="1">
        <f>'Input and Orientations'!O3</f>
        <v>0.21951219512195122</v>
      </c>
      <c r="E2" s="1">
        <f>'Input and Orientations'!P3</f>
        <v>2.5714285714285716</v>
      </c>
      <c r="F2" s="1">
        <f>'Input and Orientations'!Q3</f>
        <v>2.125</v>
      </c>
      <c r="G2" s="1">
        <f>'Input and Orientations'!R3</f>
        <v>0.47058823529411764</v>
      </c>
      <c r="H2" s="1">
        <f>SUM(C2:G2)</f>
        <v>6.3865290018446403</v>
      </c>
      <c r="I2" s="1"/>
      <c r="K2" s="1"/>
      <c r="L2" s="1"/>
      <c r="M2" s="1"/>
      <c r="N2" s="1"/>
      <c r="O2" s="1"/>
    </row>
    <row r="3" spans="1:20" x14ac:dyDescent="0.25">
      <c r="B3" t="s">
        <v>2</v>
      </c>
      <c r="C3" s="1">
        <f>'Input and Orientations'!N4</f>
        <v>4.5555555555555554</v>
      </c>
      <c r="D3" s="1">
        <f>'Input and Orientations'!O4</f>
        <v>1</v>
      </c>
      <c r="E3" s="1">
        <f>'Input and Orientations'!P4</f>
        <v>3.347826086956522</v>
      </c>
      <c r="F3" s="1">
        <f>'Input and Orientations'!Q4</f>
        <v>2.225806451612903</v>
      </c>
      <c r="G3" s="1">
        <f>'Input and Orientations'!R4</f>
        <v>0.53846153846153844</v>
      </c>
      <c r="H3" s="1">
        <f t="shared" ref="H3:H6" si="0">SUM(C3:G3)</f>
        <v>11.667649632586519</v>
      </c>
      <c r="I3" s="1"/>
      <c r="K3" s="1"/>
      <c r="L3" s="1"/>
      <c r="M3" s="1"/>
      <c r="N3" s="1"/>
      <c r="O3" s="1"/>
    </row>
    <row r="4" spans="1:20" x14ac:dyDescent="0.25">
      <c r="B4" t="s">
        <v>3</v>
      </c>
      <c r="C4" s="1">
        <f>'Input and Orientations'!N5</f>
        <v>0.3888888888888889</v>
      </c>
      <c r="D4" s="1">
        <f>'Input and Orientations'!O5</f>
        <v>0.29870129870129869</v>
      </c>
      <c r="E4" s="1">
        <f>'Input and Orientations'!P5</f>
        <v>1</v>
      </c>
      <c r="F4" s="1">
        <f>'Input and Orientations'!Q5</f>
        <v>2.5714285714285716</v>
      </c>
      <c r="G4" s="1">
        <f>'Input and Orientations'!R5</f>
        <v>0.23456790123456789</v>
      </c>
      <c r="H4" s="1">
        <f t="shared" si="0"/>
        <v>4.4935866602533272</v>
      </c>
      <c r="I4" s="1"/>
      <c r="K4" s="1"/>
      <c r="L4" s="1"/>
      <c r="M4" s="1"/>
      <c r="N4" s="1"/>
      <c r="O4" s="1"/>
    </row>
    <row r="5" spans="1:20" x14ac:dyDescent="0.25">
      <c r="B5" t="s">
        <v>4</v>
      </c>
      <c r="C5" s="1">
        <f>'Input and Orientations'!N6</f>
        <v>0.47058823529411764</v>
      </c>
      <c r="D5" s="1">
        <f>'Input and Orientations'!O6</f>
        <v>0.44927536231884058</v>
      </c>
      <c r="E5" s="1">
        <f>'Input and Orientations'!P6</f>
        <v>0.3888888888888889</v>
      </c>
      <c r="F5" s="1">
        <f>'Input and Orientations'!Q6</f>
        <v>1</v>
      </c>
      <c r="G5" s="1">
        <f>'Input and Orientations'!R6</f>
        <v>0.35135135135135137</v>
      </c>
      <c r="H5" s="1">
        <f t="shared" si="0"/>
        <v>2.6601038378531983</v>
      </c>
      <c r="I5" s="1"/>
      <c r="K5" s="1"/>
      <c r="L5" s="1"/>
      <c r="M5" s="1"/>
      <c r="N5" s="1"/>
      <c r="O5" s="1"/>
    </row>
    <row r="6" spans="1:20" x14ac:dyDescent="0.25">
      <c r="B6" t="s">
        <v>51</v>
      </c>
      <c r="C6" s="1">
        <f>'Input and Orientations'!N7</f>
        <v>2.125</v>
      </c>
      <c r="D6" s="1">
        <f>'Input and Orientations'!O7</f>
        <v>1.8571428571428572</v>
      </c>
      <c r="E6" s="1">
        <f>'Input and Orientations'!P7</f>
        <v>4.2631578947368425</v>
      </c>
      <c r="F6" s="1">
        <f>'Input and Orientations'!Q7</f>
        <v>2.8461538461538463</v>
      </c>
      <c r="G6" s="1">
        <f>'Input and Orientations'!R7</f>
        <v>1</v>
      </c>
      <c r="H6" s="1">
        <f t="shared" si="0"/>
        <v>12.091454598033547</v>
      </c>
      <c r="I6" s="1"/>
      <c r="K6" s="1"/>
      <c r="L6" s="1"/>
      <c r="M6" s="1"/>
      <c r="N6" s="1"/>
      <c r="O6" s="1"/>
    </row>
    <row r="7" spans="1:20" x14ac:dyDescent="0.25">
      <c r="B7" s="1"/>
      <c r="C7" s="1"/>
      <c r="D7" s="1"/>
      <c r="E7" s="1"/>
      <c r="F7" s="1"/>
      <c r="G7" s="1"/>
      <c r="K7" s="1"/>
      <c r="L7" s="1"/>
      <c r="M7" s="1"/>
      <c r="O7" s="1"/>
    </row>
    <row r="8" spans="1:20" x14ac:dyDescent="0.25">
      <c r="B8" t="s">
        <v>27</v>
      </c>
      <c r="C8" s="1"/>
      <c r="D8" s="1"/>
      <c r="E8" s="1"/>
      <c r="F8" s="1" t="s">
        <v>25</v>
      </c>
      <c r="G8" s="1"/>
      <c r="J8" t="s">
        <v>46</v>
      </c>
      <c r="L8" s="1"/>
      <c r="M8" s="1"/>
      <c r="N8" s="1" t="s">
        <v>75</v>
      </c>
      <c r="O8" s="1" t="s">
        <v>50</v>
      </c>
      <c r="P8" s="1" t="s">
        <v>76</v>
      </c>
    </row>
    <row r="9" spans="1:20" x14ac:dyDescent="0.25">
      <c r="A9">
        <v>1</v>
      </c>
      <c r="B9" t="str">
        <f>Permutations!H2</f>
        <v>p1 - i1:i2</v>
      </c>
      <c r="C9" t="str">
        <f>Permutations!I2</f>
        <v>p2 - i2:i3</v>
      </c>
      <c r="D9" t="str">
        <f>Permutations!J2</f>
        <v>p3 - i3:i4</v>
      </c>
      <c r="E9" t="str">
        <f>Permutations!K2</f>
        <v>p4 - i4:i5</v>
      </c>
      <c r="F9" s="1">
        <f>VLOOKUP(B9,Vlookup!$A$1:$B$20,2,0)</f>
        <v>2.5209425155324832</v>
      </c>
      <c r="G9" s="1">
        <f>VLOOKUP(C9,Vlookup!$A$1:$B$20,2,0)</f>
        <v>0.45473481129189858</v>
      </c>
      <c r="H9" s="1">
        <f>VLOOKUP(D9,Vlookup!$A$1:$B$20,2,0)</f>
        <v>0.99796477538581052</v>
      </c>
      <c r="I9" s="1">
        <f>VLOOKUP(E9,Vlookup!$A$1:$B$20,2,0)</f>
        <v>5.0607958520681366</v>
      </c>
      <c r="J9" s="1">
        <f>F9*G9*H9*I9</f>
        <v>5.7896882012294837</v>
      </c>
      <c r="K9" s="1">
        <f>G9*H9*I9</f>
        <v>2.2966363435726991</v>
      </c>
      <c r="L9" s="1">
        <f>H9*I9</f>
        <v>5.0504959957826197</v>
      </c>
      <c r="M9" s="1">
        <f>I9</f>
        <v>5.0607958520681366</v>
      </c>
      <c r="N9">
        <v>1</v>
      </c>
      <c r="O9" s="1">
        <f>SUM(J9:N9)</f>
        <v>19.19761639265294</v>
      </c>
      <c r="P9" s="1">
        <f>VLOOKUP($A9,Rotations!$A$1:$U$404,16,0)</f>
        <v>0.30158370095598103</v>
      </c>
      <c r="Q9" s="1">
        <f>VLOOKUP($A9,Rotations!$A$1:$U$404,17,0)</f>
        <v>0.11963132800443067</v>
      </c>
      <c r="R9" s="1">
        <f>VLOOKUP($A9,Rotations!$A$1:$U$404,18,0)</f>
        <v>0.26307932674993334</v>
      </c>
      <c r="S9" s="1">
        <f>VLOOKUP($A9,Rotations!$A$1:$U$404,19,0)</f>
        <v>0.26361584420474921</v>
      </c>
      <c r="T9" s="1">
        <f>VLOOKUP($A9,Rotations!$A$1:$U$404,20,0)</f>
        <v>5.2089800084905692E-2</v>
      </c>
    </row>
    <row r="10" spans="1:20" x14ac:dyDescent="0.25">
      <c r="A10">
        <v>2</v>
      </c>
      <c r="B10" s="1" t="str">
        <f>Permutations!H3</f>
        <v>p1 - i1:i2</v>
      </c>
      <c r="C10" s="1" t="str">
        <f>Permutations!I3</f>
        <v>p2 - i2:i3</v>
      </c>
      <c r="D10" s="1" t="str">
        <f>Permutations!J3</f>
        <v>p3 - i3:i4</v>
      </c>
      <c r="E10" s="1" t="str">
        <f>Permutations!K3</f>
        <v>p41 - i5:i4</v>
      </c>
      <c r="F10" s="1">
        <f>VLOOKUP(B10,Vlookup!$A$1:$B$20,2,0)</f>
        <v>2.5209425155324832</v>
      </c>
      <c r="G10" s="1">
        <f>VLOOKUP(C10,Vlookup!$A$1:$B$20,2,0)</f>
        <v>0.45473481129189858</v>
      </c>
      <c r="H10" s="1">
        <f>VLOOKUP(D10,Vlookup!$A$1:$B$20,2,0)</f>
        <v>0.99796477538581052</v>
      </c>
      <c r="I10" s="1">
        <f>VLOOKUP(E10,Vlookup!$A$1:$B$20,2,0)</f>
        <v>0.25145886863342243</v>
      </c>
      <c r="J10" s="1">
        <f t="shared" ref="J10:J73" si="1">F10*G10*H10*I10</f>
        <v>0.28767579000968546</v>
      </c>
      <c r="K10" s="1">
        <f t="shared" ref="K10:K73" si="2">G10*H10*I10</f>
        <v>0.11411437914081968</v>
      </c>
      <c r="L10" s="1">
        <f t="shared" ref="L10:L73" si="3">H10*I10</f>
        <v>0.25094709335452342</v>
      </c>
      <c r="M10" s="1">
        <f t="shared" ref="M10:M73" si="4">I10</f>
        <v>0.25145886863342243</v>
      </c>
      <c r="N10">
        <v>1</v>
      </c>
      <c r="O10" s="1">
        <f t="shared" ref="O10:O73" si="5">SUM(J10:N10)</f>
        <v>1.904196131138451</v>
      </c>
      <c r="P10" s="1">
        <f>VLOOKUP($A10,Rotations!$A$1:$U$404,16,0)</f>
        <v>0.15107466363651015</v>
      </c>
      <c r="Q10" s="1">
        <f>VLOOKUP($A10,Rotations!$A$1:$U$404,17,0)</f>
        <v>5.9927849487119142E-2</v>
      </c>
      <c r="R10" s="1">
        <f>VLOOKUP($A10,Rotations!$A$1:$U$404,18,0)</f>
        <v>0.13178636866806945</v>
      </c>
      <c r="S10" s="1">
        <f>VLOOKUP($A10,Rotations!$A$1:$U$404,19,0)</f>
        <v>0.52515598768816718</v>
      </c>
      <c r="T10" s="1">
        <f>VLOOKUP($A10,Rotations!$A$1:$U$404,20,0)</f>
        <v>0.13205513052013404</v>
      </c>
    </row>
    <row r="11" spans="1:20" x14ac:dyDescent="0.25">
      <c r="A11">
        <v>3</v>
      </c>
      <c r="B11" t="str">
        <f>Permutations!H4</f>
        <v>p1 - i1:i2</v>
      </c>
      <c r="C11" t="str">
        <f>Permutations!I4</f>
        <v>p5 - i2:i4</v>
      </c>
      <c r="D11" t="str">
        <f>Permutations!J4</f>
        <v>p31 - i4:i3</v>
      </c>
      <c r="E11" t="str">
        <f>Permutations!K4</f>
        <v>p6 - i3:i5</v>
      </c>
      <c r="F11" s="1">
        <f>VLOOKUP(B11,Vlookup!$A$1:$B$20,2,0)</f>
        <v>2.5209425155324832</v>
      </c>
      <c r="G11" s="1">
        <f>VLOOKUP(C11,Vlookup!$A$1:$B$20,2,0)</f>
        <v>0.35410436996738537</v>
      </c>
      <c r="H11" s="1">
        <f>VLOOKUP(D11,Vlookup!$A$1:$B$20,2,0)</f>
        <v>1.4603427287567072</v>
      </c>
      <c r="I11" s="1">
        <f>VLOOKUP(E11,Vlookup!$A$1:$B$20,2,0)</f>
        <v>4.2629660829889664</v>
      </c>
      <c r="J11" s="1">
        <f t="shared" si="1"/>
        <v>5.5572623411824162</v>
      </c>
      <c r="K11" s="1">
        <f t="shared" si="2"/>
        <v>2.2044383427793437</v>
      </c>
      <c r="L11" s="1">
        <f t="shared" si="3"/>
        <v>6.2253915222293985</v>
      </c>
      <c r="M11" s="1">
        <f t="shared" si="4"/>
        <v>4.2629660829889664</v>
      </c>
      <c r="N11">
        <v>1</v>
      </c>
      <c r="O11" s="1">
        <f t="shared" si="5"/>
        <v>19.250058289180124</v>
      </c>
      <c r="P11" s="1">
        <f>VLOOKUP($A11,Rotations!$A$1:$U$404,16,0)</f>
        <v>0.28868807863849355</v>
      </c>
      <c r="Q11" s="1">
        <f>VLOOKUP($A11,Rotations!$A$1:$U$404,17,0)</f>
        <v>0.11451593079166891</v>
      </c>
      <c r="R11" s="1">
        <f>VLOOKUP($A11,Rotations!$A$1:$U$404,18,0)</f>
        <v>0.22145211297282413</v>
      </c>
      <c r="S11" s="1">
        <f>VLOOKUP($A11,Rotations!$A$1:$U$404,19,0)</f>
        <v>0.32339598294767258</v>
      </c>
      <c r="T11" s="1">
        <f>VLOOKUP($A11,Rotations!$A$1:$U$404,20,0)</f>
        <v>5.1947894649340867E-2</v>
      </c>
    </row>
    <row r="12" spans="1:20" x14ac:dyDescent="0.25">
      <c r="A12">
        <v>4</v>
      </c>
      <c r="B12" s="1" t="str">
        <f>Permutations!H5</f>
        <v>p1 - i1:i2</v>
      </c>
      <c r="C12" s="1" t="str">
        <f>Permutations!I5</f>
        <v>p5 - i2:i4</v>
      </c>
      <c r="D12" s="1" t="str">
        <f>Permutations!J5</f>
        <v>p4 - i4:i5</v>
      </c>
      <c r="E12" s="1" t="str">
        <f>Permutations!K5</f>
        <v>p61 - i5:i3</v>
      </c>
      <c r="F12" s="1">
        <f>VLOOKUP(B12,Vlookup!$A$1:$B$20,2,0)</f>
        <v>2.5209425155324832</v>
      </c>
      <c r="G12" s="1">
        <f>VLOOKUP(C12,Vlookup!$A$1:$B$20,2,0)</f>
        <v>0.35410436996738537</v>
      </c>
      <c r="H12" s="1">
        <f>VLOOKUP(D12,Vlookup!$A$1:$B$20,2,0)</f>
        <v>5.0607958520681366</v>
      </c>
      <c r="I12" s="1">
        <f>VLOOKUP(E12,Vlookup!$A$1:$B$20,2,0)</f>
        <v>0.34329128054618246</v>
      </c>
      <c r="J12" s="1">
        <f t="shared" si="1"/>
        <v>1.5508715186083013</v>
      </c>
      <c r="K12" s="1">
        <f t="shared" si="2"/>
        <v>0.61519511414988381</v>
      </c>
      <c r="L12" s="1">
        <f t="shared" si="3"/>
        <v>1.7373270886392793</v>
      </c>
      <c r="M12" s="1">
        <f t="shared" si="4"/>
        <v>0.34329128054618246</v>
      </c>
      <c r="N12">
        <v>1</v>
      </c>
      <c r="O12" s="1">
        <f t="shared" si="5"/>
        <v>5.2466850019436473</v>
      </c>
      <c r="P12" s="1">
        <f>VLOOKUP($A12,Rotations!$A$1:$U$404,16,0)</f>
        <v>0.29559074311375222</v>
      </c>
      <c r="Q12" s="1">
        <f>VLOOKUP($A12,Rotations!$A$1:$U$404,17,0)</f>
        <v>0.11725405926255975</v>
      </c>
      <c r="R12" s="1">
        <f>VLOOKUP($A12,Rotations!$A$1:$U$404,18,0)</f>
        <v>0.19059653850565597</v>
      </c>
      <c r="S12" s="1">
        <f>VLOOKUP($A12,Rotations!$A$1:$U$404,19,0)</f>
        <v>0.33112852934675557</v>
      </c>
      <c r="T12" s="1">
        <f>VLOOKUP($A12,Rotations!$A$1:$U$404,20,0)</f>
        <v>6.5430129771276407E-2</v>
      </c>
    </row>
    <row r="13" spans="1:20" x14ac:dyDescent="0.25">
      <c r="A13">
        <v>5</v>
      </c>
      <c r="B13" t="str">
        <f>Permutations!H6</f>
        <v>p1 - i1:i2</v>
      </c>
      <c r="C13" t="str">
        <f>Permutations!I6</f>
        <v>p7 - i2:i5</v>
      </c>
      <c r="D13" t="str">
        <f>Permutations!J6</f>
        <v>p61 - i5:i3</v>
      </c>
      <c r="E13" t="str">
        <f>Permutations!K6</f>
        <v>p3 - i3:i4</v>
      </c>
      <c r="F13" s="1">
        <f>VLOOKUP(B13,Vlookup!$A$1:$B$20,2,0)</f>
        <v>2.5209425155324832</v>
      </c>
      <c r="G13" s="1">
        <f>VLOOKUP(C13,Vlookup!$A$1:$B$20,2,0)</f>
        <v>1.3465733458184761</v>
      </c>
      <c r="H13" s="1">
        <f>VLOOKUP(D13,Vlookup!$A$1:$B$20,2,0)</f>
        <v>0.34329128054618246</v>
      </c>
      <c r="I13" s="1">
        <f>VLOOKUP(E13,Vlookup!$A$1:$B$20,2,0)</f>
        <v>0.99796477538581052</v>
      </c>
      <c r="J13" s="1">
        <f t="shared" si="1"/>
        <v>1.1629765066287505</v>
      </c>
      <c r="K13" s="1">
        <f t="shared" si="2"/>
        <v>0.46132607128612063</v>
      </c>
      <c r="L13" s="1">
        <f t="shared" si="3"/>
        <v>0.34259260568217825</v>
      </c>
      <c r="M13" s="1">
        <f t="shared" si="4"/>
        <v>0.99796477538581052</v>
      </c>
      <c r="N13">
        <v>1</v>
      </c>
      <c r="O13" s="1">
        <f t="shared" si="5"/>
        <v>3.9648599589828599</v>
      </c>
      <c r="P13" s="1">
        <f>VLOOKUP($A13,Rotations!$A$1:$U$404,16,0)</f>
        <v>0.29332095424805343</v>
      </c>
      <c r="Q13" s="1">
        <f>VLOOKUP($A13,Rotations!$A$1:$U$404,17,0)</f>
        <v>0.11635368614745945</v>
      </c>
      <c r="R13" s="1">
        <f>VLOOKUP($A13,Rotations!$A$1:$U$404,18,0)</f>
        <v>0.25170240202930827</v>
      </c>
      <c r="S13" s="1">
        <f>VLOOKUP($A13,Rotations!$A$1:$U$404,19,0)</f>
        <v>0.25221571766598755</v>
      </c>
      <c r="T13" s="1">
        <f>VLOOKUP($A13,Rotations!$A$1:$U$404,20,0)</f>
        <v>8.6407239909191275E-2</v>
      </c>
    </row>
    <row r="14" spans="1:20" x14ac:dyDescent="0.25">
      <c r="A14">
        <v>6</v>
      </c>
      <c r="B14" s="1" t="str">
        <f>Permutations!H7</f>
        <v>p1 - i1:i2</v>
      </c>
      <c r="C14" s="1" t="str">
        <f>Permutations!I7</f>
        <v>p7 - i2:i5</v>
      </c>
      <c r="D14" s="1" t="str">
        <f>Permutations!J7</f>
        <v>p41 - i5:i4</v>
      </c>
      <c r="E14" s="1" t="str">
        <f>Permutations!K7</f>
        <v>p31 - i4:i3</v>
      </c>
      <c r="F14" s="1">
        <f>VLOOKUP(B14,Vlookup!$A$1:$B$20,2,0)</f>
        <v>2.5209425155324832</v>
      </c>
      <c r="G14" s="1">
        <f>VLOOKUP(C14,Vlookup!$A$1:$B$20,2,0)</f>
        <v>1.3465733458184761</v>
      </c>
      <c r="H14" s="1">
        <f>VLOOKUP(D14,Vlookup!$A$1:$B$20,2,0)</f>
        <v>0.25145886863342243</v>
      </c>
      <c r="I14" s="1">
        <f>VLOOKUP(E14,Vlookup!$A$1:$B$20,2,0)</f>
        <v>1.4603427287567072</v>
      </c>
      <c r="J14" s="1">
        <f t="shared" si="1"/>
        <v>1.2465643607472234</v>
      </c>
      <c r="K14" s="1">
        <f t="shared" si="2"/>
        <v>0.49448345333805416</v>
      </c>
      <c r="L14" s="1">
        <f t="shared" si="3"/>
        <v>0.36721613039020651</v>
      </c>
      <c r="M14" s="1">
        <f t="shared" si="4"/>
        <v>1.4603427287567072</v>
      </c>
      <c r="N14">
        <v>1</v>
      </c>
      <c r="O14" s="1">
        <f t="shared" si="5"/>
        <v>4.5686066732321908</v>
      </c>
      <c r="P14" s="1">
        <f>VLOOKUP($A14,Rotations!$A$1:$U$404,16,0)</f>
        <v>0.272854384259196</v>
      </c>
      <c r="Q14" s="1">
        <f>VLOOKUP($A14,Rotations!$A$1:$U$404,17,0)</f>
        <v>0.10823506786768705</v>
      </c>
      <c r="R14" s="1">
        <f>VLOOKUP($A14,Rotations!$A$1:$U$404,18,0)</f>
        <v>0.21888511564347946</v>
      </c>
      <c r="S14" s="1">
        <f>VLOOKUP($A14,Rotations!$A$1:$U$404,19,0)</f>
        <v>0.3196472870630262</v>
      </c>
      <c r="T14" s="1">
        <f>VLOOKUP($A14,Rotations!$A$1:$U$404,20,0)</f>
        <v>8.0378145166611376E-2</v>
      </c>
    </row>
    <row r="15" spans="1:20" x14ac:dyDescent="0.25">
      <c r="A15">
        <v>7</v>
      </c>
      <c r="B15" t="str">
        <f>Permutations!H8</f>
        <v>p8 - i1:i3</v>
      </c>
      <c r="C15" t="str">
        <f>Permutations!I8</f>
        <v>p21 - i3:i2</v>
      </c>
      <c r="D15" t="str">
        <f>Permutations!J8</f>
        <v>p5 - i2:i4</v>
      </c>
      <c r="E15" t="str">
        <f>Permutations!K8</f>
        <v>p4 - i4:i5</v>
      </c>
      <c r="F15" s="1">
        <f>VLOOKUP(B15,Vlookup!$A$1:$B$20,2,0)</f>
        <v>0.76941379245300812</v>
      </c>
      <c r="G15" s="1">
        <f>VLOOKUP(C15,Vlookup!$A$1:$B$20,2,0)</f>
        <v>4.3142151689505353</v>
      </c>
      <c r="H15" s="1">
        <f>VLOOKUP(D15,Vlookup!$A$1:$B$20,2,0)</f>
        <v>0.35410436996738537</v>
      </c>
      <c r="I15" s="1">
        <f>VLOOKUP(E15,Vlookup!$A$1:$B$20,2,0)</f>
        <v>5.0607958520681366</v>
      </c>
      <c r="J15" s="1">
        <f t="shared" si="1"/>
        <v>5.948560372663696</v>
      </c>
      <c r="K15" s="1">
        <f t="shared" si="2"/>
        <v>7.7312889774158862</v>
      </c>
      <c r="L15" s="1">
        <f t="shared" si="3"/>
        <v>1.7920499267301446</v>
      </c>
      <c r="M15" s="1">
        <f t="shared" si="4"/>
        <v>5.0607958520681366</v>
      </c>
      <c r="N15">
        <v>1</v>
      </c>
      <c r="O15" s="1">
        <f t="shared" si="5"/>
        <v>21.532695128877862</v>
      </c>
      <c r="P15" s="1">
        <f>VLOOKUP($A15,Rotations!$A$1:$U$404,16,0)</f>
        <v>0.27625712141746628</v>
      </c>
      <c r="Q15" s="1">
        <f>VLOOKUP($A15,Rotations!$A$1:$U$404,17,0)</f>
        <v>8.3224599429116336E-2</v>
      </c>
      <c r="R15" s="1">
        <f>VLOOKUP($A15,Rotations!$A$1:$U$404,18,0)</f>
        <v>0.35904882928692583</v>
      </c>
      <c r="S15" s="1">
        <f>VLOOKUP($A15,Rotations!$A$1:$U$404,19,0)</f>
        <v>0.23502844496604691</v>
      </c>
      <c r="T15" s="1">
        <f>VLOOKUP($A15,Rotations!$A$1:$U$404,20,0)</f>
        <v>4.6441004900444768E-2</v>
      </c>
    </row>
    <row r="16" spans="1:20" x14ac:dyDescent="0.25">
      <c r="A16">
        <v>8</v>
      </c>
      <c r="B16" s="1" t="str">
        <f>Permutations!H9</f>
        <v>p8 - i1:i3</v>
      </c>
      <c r="C16" s="1" t="str">
        <f>Permutations!I9</f>
        <v>p21 - i3:i2</v>
      </c>
      <c r="D16" s="1" t="str">
        <f>Permutations!J9</f>
        <v>p7 - i2:i5</v>
      </c>
      <c r="E16" s="1" t="str">
        <f>Permutations!K9</f>
        <v>p41 - i5:i4</v>
      </c>
      <c r="F16" s="1">
        <f>VLOOKUP(B16,Vlookup!$A$1:$B$20,2,0)</f>
        <v>0.76941379245300812</v>
      </c>
      <c r="G16" s="1">
        <f>VLOOKUP(C16,Vlookup!$A$1:$B$20,2,0)</f>
        <v>4.3142151689505353</v>
      </c>
      <c r="H16" s="1">
        <f>VLOOKUP(D16,Vlookup!$A$1:$B$20,2,0)</f>
        <v>1.3465733458184761</v>
      </c>
      <c r="I16" s="1">
        <f>VLOOKUP(E16,Vlookup!$A$1:$B$20,2,0)</f>
        <v>0.25145886863342243</v>
      </c>
      <c r="J16" s="1">
        <f t="shared" si="1"/>
        <v>1.1239804041289376</v>
      </c>
      <c r="K16" s="1">
        <f t="shared" si="2"/>
        <v>1.4608269505353122</v>
      </c>
      <c r="L16" s="1">
        <f t="shared" si="3"/>
        <v>0.33860781007143631</v>
      </c>
      <c r="M16" s="1">
        <f t="shared" si="4"/>
        <v>0.25145886863342243</v>
      </c>
      <c r="N16">
        <v>1</v>
      </c>
      <c r="O16" s="1">
        <f t="shared" si="5"/>
        <v>4.1748740333691083</v>
      </c>
      <c r="P16" s="1">
        <f>VLOOKUP($A16,Rotations!$A$1:$U$404,16,0)</f>
        <v>0.26922498622596513</v>
      </c>
      <c r="Q16" s="1">
        <f>VLOOKUP($A16,Rotations!$A$1:$U$404,17,0)</f>
        <v>8.1106114188116238E-2</v>
      </c>
      <c r="R16" s="1">
        <f>VLOOKUP($A16,Rotations!$A$1:$U$404,18,0)</f>
        <v>0.34990922812500524</v>
      </c>
      <c r="S16" s="1">
        <f>VLOOKUP($A16,Rotations!$A$1:$U$404,19,0)</f>
        <v>0.23952818504394577</v>
      </c>
      <c r="T16" s="1">
        <f>VLOOKUP($A16,Rotations!$A$1:$U$404,20,0)</f>
        <v>6.0231486416967656E-2</v>
      </c>
    </row>
    <row r="17" spans="1:22" x14ac:dyDescent="0.25">
      <c r="A17">
        <v>9</v>
      </c>
      <c r="B17" t="str">
        <f>Permutations!H10</f>
        <v>p8 - i1:i3</v>
      </c>
      <c r="C17" t="str">
        <f>Permutations!I10</f>
        <v>p3 - i3:i4</v>
      </c>
      <c r="D17" t="str">
        <f>Permutations!J10</f>
        <v>p51 - i4:i2</v>
      </c>
      <c r="E17" t="str">
        <f>Permutations!K10</f>
        <v>p7 - i2:i5</v>
      </c>
      <c r="F17" s="1">
        <f>VLOOKUP(B17,Vlookup!$A$1:$B$20,2,0)</f>
        <v>0.76941379245300812</v>
      </c>
      <c r="G17" s="1">
        <f>VLOOKUP(C17,Vlookup!$A$1:$B$20,2,0)</f>
        <v>0.99796477538581052</v>
      </c>
      <c r="H17" s="1">
        <f>VLOOKUP(D17,Vlookup!$A$1:$B$20,2,0)</f>
        <v>4.8546816979307001</v>
      </c>
      <c r="I17" s="1">
        <f>VLOOKUP(E17,Vlookup!$A$1:$B$20,2,0)</f>
        <v>1.3465733458184761</v>
      </c>
      <c r="J17" s="1">
        <f t="shared" si="1"/>
        <v>5.0195635116729767</v>
      </c>
      <c r="K17" s="1">
        <f t="shared" si="2"/>
        <v>6.5238803370938356</v>
      </c>
      <c r="L17" s="1">
        <f t="shared" si="3"/>
        <v>6.5371849768662633</v>
      </c>
      <c r="M17" s="1">
        <f t="shared" si="4"/>
        <v>1.3465733458184761</v>
      </c>
      <c r="N17">
        <v>1</v>
      </c>
      <c r="O17" s="1">
        <f t="shared" si="5"/>
        <v>20.427202171451555</v>
      </c>
      <c r="P17" s="1">
        <f>VLOOKUP($A17,Rotations!$A$1:$U$404,16,0)</f>
        <v>0.24572936957015915</v>
      </c>
      <c r="Q17" s="1">
        <f>VLOOKUP($A17,Rotations!$A$1:$U$404,17,0)</f>
        <v>6.5920596198945275E-2</v>
      </c>
      <c r="R17" s="1">
        <f>VLOOKUP($A17,Rotations!$A$1:$U$404,18,0)</f>
        <v>0.31937219215519469</v>
      </c>
      <c r="S17" s="1">
        <f>VLOOKUP($A17,Rotations!$A$1:$U$404,19,0)</f>
        <v>0.32002351188369971</v>
      </c>
      <c r="T17" s="1">
        <f>VLOOKUP($A17,Rotations!$A$1:$U$404,20,0)</f>
        <v>4.8954330192001037E-2</v>
      </c>
    </row>
    <row r="18" spans="1:22" x14ac:dyDescent="0.25">
      <c r="A18">
        <v>10</v>
      </c>
      <c r="B18" s="1" t="str">
        <f>Permutations!H11</f>
        <v>p8 - i1:i3</v>
      </c>
      <c r="C18" s="1" t="str">
        <f>Permutations!I11</f>
        <v>p3 - i3:i4</v>
      </c>
      <c r="D18" s="1" t="str">
        <f>Permutations!J11</f>
        <v>p4 - i4:i5</v>
      </c>
      <c r="E18" s="1" t="str">
        <f>Permutations!K11</f>
        <v>p71 - i5:i2</v>
      </c>
      <c r="F18" s="1">
        <f>VLOOKUP(B18,Vlookup!$A$1:$B$20,2,0)</f>
        <v>0.76941379245300812</v>
      </c>
      <c r="G18" s="1">
        <f>VLOOKUP(C18,Vlookup!$A$1:$B$20,2,0)</f>
        <v>0.99796477538581052</v>
      </c>
      <c r="H18" s="1">
        <f>VLOOKUP(D18,Vlookup!$A$1:$B$20,2,0)</f>
        <v>5.0607958520681366</v>
      </c>
      <c r="I18" s="1">
        <f>VLOOKUP(E18,Vlookup!$A$1:$B$20,2,0)</f>
        <v>0.95760931402655136</v>
      </c>
      <c r="J18" s="1">
        <f t="shared" si="1"/>
        <v>3.7211944092755211</v>
      </c>
      <c r="K18" s="1">
        <f t="shared" si="2"/>
        <v>4.8364020060152386</v>
      </c>
      <c r="L18" s="1">
        <f t="shared" si="3"/>
        <v>4.8462652443273848</v>
      </c>
      <c r="M18" s="1">
        <f t="shared" si="4"/>
        <v>0.95760931402655136</v>
      </c>
      <c r="N18">
        <v>1</v>
      </c>
      <c r="O18" s="1">
        <f t="shared" si="5"/>
        <v>15.361470973644696</v>
      </c>
      <c r="P18" s="1">
        <f>VLOOKUP($A18,Rotations!$A$1:$U$404,16,0)</f>
        <v>0.24224206234285012</v>
      </c>
      <c r="Q18" s="1">
        <f>VLOOKUP($A18,Rotations!$A$1:$U$404,17,0)</f>
        <v>6.509793246464976E-2</v>
      </c>
      <c r="R18" s="1">
        <f>VLOOKUP($A18,Rotations!$A$1:$U$404,18,0)</f>
        <v>0.31483977115947664</v>
      </c>
      <c r="S18" s="1">
        <f>VLOOKUP($A18,Rotations!$A$1:$U$404,19,0)</f>
        <v>0.31548184758100345</v>
      </c>
      <c r="T18" s="1">
        <f>VLOOKUP($A18,Rotations!$A$1:$U$404,20,0)</f>
        <v>6.2338386452020021E-2</v>
      </c>
    </row>
    <row r="19" spans="1:22" x14ac:dyDescent="0.25">
      <c r="A19">
        <v>11</v>
      </c>
      <c r="B19" t="str">
        <f>Permutations!H12</f>
        <v>p8 - i1:i3</v>
      </c>
      <c r="C19" t="str">
        <f>Permutations!I12</f>
        <v>p6 - i3:i5</v>
      </c>
      <c r="D19" t="str">
        <f>Permutations!J12</f>
        <v>p71 - i5:i2</v>
      </c>
      <c r="E19" t="str">
        <f>Permutations!K12</f>
        <v>p5 - i2:i4</v>
      </c>
      <c r="F19" s="1">
        <f>VLOOKUP(B19,Vlookup!$A$1:$B$20,2,0)</f>
        <v>0.76941379245300812</v>
      </c>
      <c r="G19" s="1">
        <f>VLOOKUP(C19,Vlookup!$A$1:$B$20,2,0)</f>
        <v>4.2629660829889664</v>
      </c>
      <c r="H19" s="1">
        <f>VLOOKUP(D19,Vlookup!$A$1:$B$20,2,0)</f>
        <v>0.95760931402655136</v>
      </c>
      <c r="I19" s="1">
        <f>VLOOKUP(E19,Vlookup!$A$1:$B$20,2,0)</f>
        <v>0.35410436996738537</v>
      </c>
      <c r="J19" s="1">
        <f t="shared" si="1"/>
        <v>1.1122220284727784</v>
      </c>
      <c r="K19" s="1">
        <f t="shared" si="2"/>
        <v>1.445544698291469</v>
      </c>
      <c r="L19" s="1">
        <f t="shared" si="3"/>
        <v>0.33909364281827203</v>
      </c>
      <c r="M19" s="1">
        <f t="shared" si="4"/>
        <v>0.35410436996738537</v>
      </c>
      <c r="N19">
        <v>1</v>
      </c>
      <c r="O19" s="1">
        <f t="shared" si="5"/>
        <v>4.2509647395499046</v>
      </c>
      <c r="P19" s="1">
        <f>VLOOKUP($A19,Rotations!$A$1:$U$404,16,0)</f>
        <v>0.26163990920106794</v>
      </c>
      <c r="Q19" s="1">
        <f>VLOOKUP($A19,Rotations!$A$1:$U$404,17,0)</f>
        <v>8.3299766444282053E-2</v>
      </c>
      <c r="R19" s="1">
        <f>VLOOKUP($A19,Rotations!$A$1:$U$404,18,0)</f>
        <v>0.34005097356900787</v>
      </c>
      <c r="S19" s="1">
        <f>VLOOKUP($A19,Rotations!$A$1:$U$404,19,0)</f>
        <v>0.23524071858236131</v>
      </c>
      <c r="T19" s="1">
        <f>VLOOKUP($A19,Rotations!$A$1:$U$404,20,0)</f>
        <v>7.9768632203280884E-2</v>
      </c>
    </row>
    <row r="20" spans="1:22" x14ac:dyDescent="0.25">
      <c r="A20">
        <v>12</v>
      </c>
      <c r="B20" s="1" t="str">
        <f>Permutations!H13</f>
        <v>p8 - i1:i3</v>
      </c>
      <c r="C20" s="1" t="str">
        <f>Permutations!I13</f>
        <v>p6 - i3:i5</v>
      </c>
      <c r="D20" s="1" t="str">
        <f>Permutations!J13</f>
        <v>p41 - i5:i4</v>
      </c>
      <c r="E20" s="1" t="str">
        <f>Permutations!K13</f>
        <v>p51 - i4:i2</v>
      </c>
      <c r="F20" s="1">
        <f>VLOOKUP(B20,Vlookup!$A$1:$B$20,2,0)</f>
        <v>0.76941379245300812</v>
      </c>
      <c r="G20" s="1">
        <f>VLOOKUP(C20,Vlookup!$A$1:$B$20,2,0)</f>
        <v>4.2629660829889664</v>
      </c>
      <c r="H20" s="1">
        <f>VLOOKUP(D20,Vlookup!$A$1:$B$20,2,0)</f>
        <v>0.25145886863342243</v>
      </c>
      <c r="I20" s="1">
        <f>VLOOKUP(E20,Vlookup!$A$1:$B$20,2,0)</f>
        <v>4.8546816979307001</v>
      </c>
      <c r="J20" s="1">
        <f t="shared" si="1"/>
        <v>4.0040506447329767</v>
      </c>
      <c r="K20" s="1">
        <f t="shared" si="2"/>
        <v>5.2040276428727053</v>
      </c>
      <c r="L20" s="1">
        <f t="shared" si="3"/>
        <v>1.220752767337036</v>
      </c>
      <c r="M20" s="1">
        <f t="shared" si="4"/>
        <v>4.8546816979307001</v>
      </c>
      <c r="N20">
        <v>1</v>
      </c>
      <c r="O20" s="1">
        <f t="shared" si="5"/>
        <v>16.283512752873417</v>
      </c>
      <c r="P20" s="1">
        <f>VLOOKUP($A20,Rotations!$A$1:$U$404,16,0)</f>
        <v>0.24589599956105387</v>
      </c>
      <c r="Q20" s="1">
        <f>VLOOKUP($A20,Rotations!$A$1:$U$404,17,0)</f>
        <v>6.1411810533543401E-2</v>
      </c>
      <c r="R20" s="1">
        <f>VLOOKUP($A20,Rotations!$A$1:$U$404,18,0)</f>
        <v>0.31958875961542105</v>
      </c>
      <c r="S20" s="1">
        <f>VLOOKUP($A20,Rotations!$A$1:$U$404,19,0)</f>
        <v>0.29813479263398091</v>
      </c>
      <c r="T20" s="1">
        <f>VLOOKUP($A20,Rotations!$A$1:$U$404,20,0)</f>
        <v>7.4968637656000842E-2</v>
      </c>
    </row>
    <row r="21" spans="1:22" x14ac:dyDescent="0.25">
      <c r="A21">
        <v>13</v>
      </c>
      <c r="B21" t="str">
        <f>Permutations!H14</f>
        <v>p9 - i1:i4</v>
      </c>
      <c r="C21" t="str">
        <f>Permutations!I14</f>
        <v>p51 - i4:i2</v>
      </c>
      <c r="D21" t="str">
        <f>Permutations!J14</f>
        <v>p2 - i2:i3</v>
      </c>
      <c r="E21" t="str">
        <f>Permutations!K14</f>
        <v>p6 - i3:i5</v>
      </c>
      <c r="F21" s="1">
        <f>VLOOKUP(B21,Vlookup!$A$1:$B$20,2,0)</f>
        <v>0.77714630657938422</v>
      </c>
      <c r="G21" s="1">
        <f>VLOOKUP(C21,Vlookup!$A$1:$B$20,2,0)</f>
        <v>4.8546816979307001</v>
      </c>
      <c r="H21" s="1">
        <f>VLOOKUP(D21,Vlookup!$A$1:$B$20,2,0)</f>
        <v>0.45473481129189858</v>
      </c>
      <c r="I21" s="1">
        <f>VLOOKUP(E21,Vlookup!$A$1:$B$20,2,0)</f>
        <v>4.2629660829889664</v>
      </c>
      <c r="J21" s="1">
        <f t="shared" si="1"/>
        <v>7.3136408031013191</v>
      </c>
      <c r="K21" s="1">
        <f t="shared" si="2"/>
        <v>9.4108930856177757</v>
      </c>
      <c r="L21" s="1">
        <f t="shared" si="3"/>
        <v>1.9385190772917518</v>
      </c>
      <c r="M21" s="1">
        <f t="shared" si="4"/>
        <v>4.2629660829889664</v>
      </c>
      <c r="N21">
        <v>1</v>
      </c>
      <c r="O21" s="1">
        <f t="shared" si="5"/>
        <v>23.926019048999812</v>
      </c>
      <c r="P21" s="1">
        <f>VLOOKUP($A21,Rotations!$A$1:$U$404,16,0)</f>
        <v>0.30567729583944531</v>
      </c>
      <c r="Q21" s="1">
        <f>VLOOKUP($A21,Rotations!$A$1:$U$404,17,0)</f>
        <v>8.1021379834301702E-2</v>
      </c>
      <c r="R21" s="1">
        <f>VLOOKUP($A21,Rotations!$A$1:$U$404,18,0)</f>
        <v>0.17817281154288694</v>
      </c>
      <c r="S21" s="1">
        <f>VLOOKUP($A21,Rotations!$A$1:$U$404,19,0)</f>
        <v>0.39333300982267599</v>
      </c>
      <c r="T21" s="1">
        <f>VLOOKUP($A21,Rotations!$A$1:$U$404,20,0)</f>
        <v>4.1795502960690123E-2</v>
      </c>
    </row>
    <row r="22" spans="1:22" x14ac:dyDescent="0.25">
      <c r="A22">
        <v>14</v>
      </c>
      <c r="B22" s="1" t="str">
        <f>Permutations!H15</f>
        <v>p9 - i1:i4</v>
      </c>
      <c r="C22" s="1" t="str">
        <f>Permutations!I15</f>
        <v>p51 - i4:i2</v>
      </c>
      <c r="D22" s="1" t="str">
        <f>Permutations!J15</f>
        <v>p7 - i2:i5</v>
      </c>
      <c r="E22" s="1" t="str">
        <f>Permutations!K15</f>
        <v>p61 - i5:i3</v>
      </c>
      <c r="F22" s="1">
        <f>VLOOKUP(B22,Vlookup!$A$1:$B$20,2,0)</f>
        <v>0.77714630657938422</v>
      </c>
      <c r="G22" s="1">
        <f>VLOOKUP(C22,Vlookup!$A$1:$B$20,2,0)</f>
        <v>4.8546816979307001</v>
      </c>
      <c r="H22" s="1">
        <f>VLOOKUP(D22,Vlookup!$A$1:$B$20,2,0)</f>
        <v>1.3465733458184761</v>
      </c>
      <c r="I22" s="1">
        <f>VLOOKUP(E22,Vlookup!$A$1:$B$20,2,0)</f>
        <v>0.34329128054618246</v>
      </c>
      <c r="J22" s="1">
        <f t="shared" si="1"/>
        <v>1.7440395688260439</v>
      </c>
      <c r="K22" s="1">
        <f t="shared" si="2"/>
        <v>2.2441586018756858</v>
      </c>
      <c r="L22" s="1">
        <f t="shared" si="3"/>
        <v>0.46226688823538203</v>
      </c>
      <c r="M22" s="1">
        <f t="shared" si="4"/>
        <v>0.34329128054618246</v>
      </c>
      <c r="N22">
        <v>1</v>
      </c>
      <c r="O22" s="1">
        <f t="shared" si="5"/>
        <v>5.793756339483294</v>
      </c>
      <c r="P22" s="1">
        <f>VLOOKUP($A22,Rotations!$A$1:$U$404,16,0)</f>
        <v>0.30102052392862333</v>
      </c>
      <c r="Q22" s="1">
        <f>VLOOKUP($A22,Rotations!$A$1:$U$404,17,0)</f>
        <v>7.9787077872972567E-2</v>
      </c>
      <c r="R22" s="1">
        <f>VLOOKUP($A22,Rotations!$A$1:$U$404,18,0)</f>
        <v>0.17259959539292313</v>
      </c>
      <c r="S22" s="1">
        <f>VLOOKUP($A22,Rotations!$A$1:$U$404,19,0)</f>
        <v>0.38734086668129147</v>
      </c>
      <c r="T22" s="1">
        <f>VLOOKUP($A22,Rotations!$A$1:$U$404,20,0)</f>
        <v>5.925193612418956E-2</v>
      </c>
    </row>
    <row r="23" spans="1:22" x14ac:dyDescent="0.25">
      <c r="A23">
        <v>15</v>
      </c>
      <c r="B23" t="str">
        <f>Permutations!H16</f>
        <v>p9 - i1:i4</v>
      </c>
      <c r="C23" t="str">
        <f>Permutations!I16</f>
        <v>p31 - i4:i3</v>
      </c>
      <c r="D23" t="str">
        <f>Permutations!J16</f>
        <v>p21 - i3:i2</v>
      </c>
      <c r="E23" t="str">
        <f>Permutations!K16</f>
        <v>p7 - i2:i5</v>
      </c>
      <c r="F23" s="1">
        <f>VLOOKUP(B23,Vlookup!$A$1:$B$20,2,0)</f>
        <v>0.77714630657938422</v>
      </c>
      <c r="G23" s="1">
        <f>VLOOKUP(C23,Vlookup!$A$1:$B$20,2,0)</f>
        <v>1.4603427287567072</v>
      </c>
      <c r="H23" s="1">
        <f>VLOOKUP(D23,Vlookup!$A$1:$B$20,2,0)</f>
        <v>4.3142151689505353</v>
      </c>
      <c r="I23" s="1">
        <f>VLOOKUP(E23,Vlookup!$A$1:$B$20,2,0)</f>
        <v>1.3465733458184761</v>
      </c>
      <c r="J23" s="1">
        <f t="shared" si="1"/>
        <v>6.593095935760922</v>
      </c>
      <c r="K23" s="1">
        <f t="shared" si="2"/>
        <v>8.4837254966577476</v>
      </c>
      <c r="L23" s="1">
        <f t="shared" si="3"/>
        <v>5.8094071546345445</v>
      </c>
      <c r="M23" s="1">
        <f t="shared" si="4"/>
        <v>1.3465733458184761</v>
      </c>
      <c r="N23">
        <v>1</v>
      </c>
      <c r="O23" s="1">
        <f t="shared" si="5"/>
        <v>23.232801932871691</v>
      </c>
      <c r="P23" s="1">
        <f>VLOOKUP($A23,Rotations!$A$1:$U$404,16,0)</f>
        <v>0.28378393423276527</v>
      </c>
      <c r="Q23" s="1">
        <f>VLOOKUP($A23,Rotations!$A$1:$U$404,17,0)</f>
        <v>5.7960006275146379E-2</v>
      </c>
      <c r="R23" s="1">
        <f>VLOOKUP($A23,Rotations!$A$1:$U$404,18,0)</f>
        <v>0.25005193826470473</v>
      </c>
      <c r="S23" s="1">
        <f>VLOOKUP($A23,Rotations!$A$1:$U$404,19,0)</f>
        <v>0.36516152985638251</v>
      </c>
      <c r="T23" s="1">
        <f>VLOOKUP($A23,Rotations!$A$1:$U$404,20,0)</f>
        <v>4.3042591371001068E-2</v>
      </c>
    </row>
    <row r="24" spans="1:22" x14ac:dyDescent="0.25">
      <c r="A24">
        <v>16</v>
      </c>
      <c r="B24" s="1" t="str">
        <f>Permutations!H17</f>
        <v>p9 - i1:i4</v>
      </c>
      <c r="C24" s="1" t="str">
        <f>Permutations!I17</f>
        <v>p31 - i4:i3</v>
      </c>
      <c r="D24" s="1" t="str">
        <f>Permutations!J17</f>
        <v>p6 - i3:i5</v>
      </c>
      <c r="E24" s="1" t="str">
        <f>Permutations!K17</f>
        <v>p71 - i5:i2</v>
      </c>
      <c r="F24" s="1">
        <f>VLOOKUP(B24,Vlookup!$A$1:$B$20,2,0)</f>
        <v>0.77714630657938422</v>
      </c>
      <c r="G24" s="1">
        <f>VLOOKUP(C24,Vlookup!$A$1:$B$20,2,0)</f>
        <v>1.4603427287567072</v>
      </c>
      <c r="H24" s="1">
        <f>VLOOKUP(D24,Vlookup!$A$1:$B$20,2,0)</f>
        <v>4.2629660829889664</v>
      </c>
      <c r="I24" s="1">
        <f>VLOOKUP(E24,Vlookup!$A$1:$B$20,2,0)</f>
        <v>0.95760931402655136</v>
      </c>
      <c r="J24" s="1">
        <f t="shared" si="1"/>
        <v>4.632952192935595</v>
      </c>
      <c r="K24" s="1">
        <f t="shared" si="2"/>
        <v>5.9614929051488028</v>
      </c>
      <c r="L24" s="1">
        <f t="shared" si="3"/>
        <v>4.0822560264495191</v>
      </c>
      <c r="M24" s="1">
        <f t="shared" si="4"/>
        <v>0.95760931402655136</v>
      </c>
      <c r="N24">
        <v>1</v>
      </c>
      <c r="O24" s="1">
        <f t="shared" si="5"/>
        <v>16.634310438560469</v>
      </c>
      <c r="P24" s="1">
        <f>VLOOKUP($A24,Rotations!$A$1:$U$404,16,0)</f>
        <v>0.27851783877952746</v>
      </c>
      <c r="Q24" s="1">
        <f>VLOOKUP($A24,Rotations!$A$1:$U$404,17,0)</f>
        <v>6.0116708996957965E-2</v>
      </c>
      <c r="R24" s="1">
        <f>VLOOKUP($A24,Rotations!$A$1:$U$404,18,0)</f>
        <v>0.24541179759314369</v>
      </c>
      <c r="S24" s="1">
        <f>VLOOKUP($A24,Rotations!$A$1:$U$404,19,0)</f>
        <v>0.35838533416626012</v>
      </c>
      <c r="T24" s="1">
        <f>VLOOKUP($A24,Rotations!$A$1:$U$404,20,0)</f>
        <v>5.7568320464110728E-2</v>
      </c>
      <c r="V24" s="1"/>
    </row>
    <row r="25" spans="1:22" x14ac:dyDescent="0.25">
      <c r="A25">
        <v>17</v>
      </c>
      <c r="B25" t="str">
        <f>Permutations!H18</f>
        <v>p9 - i1:i4</v>
      </c>
      <c r="C25" t="str">
        <f>Permutations!I18</f>
        <v>p4 - i4:i5</v>
      </c>
      <c r="D25" t="str">
        <f>Permutations!J18</f>
        <v>p71 - i5:i2</v>
      </c>
      <c r="E25" t="str">
        <f>Permutations!K18</f>
        <v>p2 - i2:i3</v>
      </c>
      <c r="F25" s="1">
        <f>VLOOKUP(B25,Vlookup!$A$1:$B$20,2,0)</f>
        <v>0.77714630657938422</v>
      </c>
      <c r="G25" s="1">
        <f>VLOOKUP(C25,Vlookup!$A$1:$B$20,2,0)</f>
        <v>5.0607958520681366</v>
      </c>
      <c r="H25" s="1">
        <f>VLOOKUP(D25,Vlookup!$A$1:$B$20,2,0)</f>
        <v>0.95760931402655136</v>
      </c>
      <c r="I25" s="1">
        <f>VLOOKUP(E25,Vlookup!$A$1:$B$20,2,0)</f>
        <v>0.45473481129189858</v>
      </c>
      <c r="J25" s="1">
        <f t="shared" si="1"/>
        <v>1.7126482277124475</v>
      </c>
      <c r="K25" s="1">
        <f t="shared" si="2"/>
        <v>2.2037655113497001</v>
      </c>
      <c r="L25" s="1">
        <f t="shared" si="3"/>
        <v>0.43545829070522829</v>
      </c>
      <c r="M25" s="1">
        <f t="shared" si="4"/>
        <v>0.45473481129189858</v>
      </c>
      <c r="N25">
        <v>1</v>
      </c>
      <c r="O25" s="1">
        <f t="shared" si="5"/>
        <v>5.806606841059275</v>
      </c>
      <c r="P25" s="1">
        <f>VLOOKUP($A25,Rotations!$A$1:$U$404,16,0)</f>
        <v>0.29494819859372745</v>
      </c>
      <c r="Q25" s="1">
        <f>VLOOKUP($A25,Rotations!$A$1:$U$404,17,0)</f>
        <v>7.8313346114017801E-2</v>
      </c>
      <c r="R25" s="1">
        <f>VLOOKUP($A25,Rotations!$A$1:$U$404,18,0)</f>
        <v>0.17221761820154061</v>
      </c>
      <c r="S25" s="1">
        <f>VLOOKUP($A25,Rotations!$A$1:$U$404,19,0)</f>
        <v>0.37952724743934557</v>
      </c>
      <c r="T25" s="1">
        <f>VLOOKUP($A25,Rotations!$A$1:$U$404,20,0)</f>
        <v>7.4993589651368486E-2</v>
      </c>
    </row>
    <row r="26" spans="1:22" x14ac:dyDescent="0.25">
      <c r="A26">
        <v>18</v>
      </c>
      <c r="B26" s="1" t="str">
        <f>Permutations!H19</f>
        <v>p9 - i1:i4</v>
      </c>
      <c r="C26" s="1" t="str">
        <f>Permutations!I19</f>
        <v>p4 - i4:i5</v>
      </c>
      <c r="D26" s="1" t="str">
        <f>Permutations!J19</f>
        <v>p61 - i5:i3</v>
      </c>
      <c r="E26" s="1" t="str">
        <f>Permutations!K19</f>
        <v>p21 - i3:i2</v>
      </c>
      <c r="F26" s="1">
        <f>VLOOKUP(B26,Vlookup!$A$1:$B$20,2,0)</f>
        <v>0.77714630657938422</v>
      </c>
      <c r="G26" s="1">
        <f>VLOOKUP(C26,Vlookup!$A$1:$B$20,2,0)</f>
        <v>5.0607958520681366</v>
      </c>
      <c r="H26" s="1">
        <f>VLOOKUP(D26,Vlookup!$A$1:$B$20,2,0)</f>
        <v>0.34329128054618246</v>
      </c>
      <c r="I26" s="1">
        <f>VLOOKUP(E26,Vlookup!$A$1:$B$20,2,0)</f>
        <v>4.3142151689505353</v>
      </c>
      <c r="J26" s="1">
        <f t="shared" si="1"/>
        <v>5.8248692346616178</v>
      </c>
      <c r="K26" s="1">
        <f t="shared" si="2"/>
        <v>7.4952028792362499</v>
      </c>
      <c r="L26" s="1">
        <f t="shared" si="3"/>
        <v>1.4810324499007941</v>
      </c>
      <c r="M26" s="1">
        <f t="shared" si="4"/>
        <v>4.3142151689505353</v>
      </c>
      <c r="N26">
        <v>1</v>
      </c>
      <c r="O26" s="1">
        <f t="shared" si="5"/>
        <v>20.115319732749199</v>
      </c>
      <c r="P26" s="1">
        <f>VLOOKUP($A26,Rotations!$A$1:$U$404,16,0)</f>
        <v>0.28957378316877103</v>
      </c>
      <c r="Q26" s="1">
        <f>VLOOKUP($A26,Rotations!$A$1:$U$404,17,0)</f>
        <v>4.9713353468199037E-2</v>
      </c>
      <c r="R26" s="1">
        <f>VLOOKUP($A26,Rotations!$A$1:$U$404,18,0)</f>
        <v>0.214474103631904</v>
      </c>
      <c r="S26" s="1">
        <f>VLOOKUP($A26,Rotations!$A$1:$U$404,19,0)</f>
        <v>0.37261167005133483</v>
      </c>
      <c r="T26" s="1">
        <f>VLOOKUP($A26,Rotations!$A$1:$U$404,20,0)</f>
        <v>7.3627089679790966E-2</v>
      </c>
    </row>
    <row r="27" spans="1:22" x14ac:dyDescent="0.25">
      <c r="A27">
        <v>19</v>
      </c>
      <c r="B27" t="str">
        <f>Permutations!H20</f>
        <v>p10 - i1:i5</v>
      </c>
      <c r="C27" t="str">
        <f>Permutations!I20</f>
        <v>p71 - i5:i2</v>
      </c>
      <c r="D27" t="str">
        <f>Permutations!J20</f>
        <v>p2 - i2:i3</v>
      </c>
      <c r="E27" t="str">
        <f>Permutations!K20</f>
        <v>p3 - i3:i4</v>
      </c>
      <c r="F27" s="1">
        <f>VLOOKUP(B27,Vlookup!$A$1:$B$20,2,0)</f>
        <v>3.1415157425993341</v>
      </c>
      <c r="G27" s="1">
        <f>VLOOKUP(C27,Vlookup!$A$1:$B$20,2,0)</f>
        <v>0.95760931402655136</v>
      </c>
      <c r="H27" s="1">
        <f>VLOOKUP(D27,Vlookup!$A$1:$B$20,2,0)</f>
        <v>0.45473481129189858</v>
      </c>
      <c r="I27" s="1">
        <f>VLOOKUP(E27,Vlookup!$A$1:$B$20,2,0)</f>
        <v>0.99796477538581052</v>
      </c>
      <c r="J27" s="1">
        <f t="shared" si="1"/>
        <v>1.3652148901052343</v>
      </c>
      <c r="K27" s="1">
        <f t="shared" si="2"/>
        <v>0.43457203527353211</v>
      </c>
      <c r="L27" s="1">
        <f t="shared" si="3"/>
        <v>0.45380932381102851</v>
      </c>
      <c r="M27" s="1">
        <f t="shared" si="4"/>
        <v>0.99796477538581052</v>
      </c>
      <c r="N27">
        <v>1</v>
      </c>
      <c r="O27" s="1">
        <f t="shared" si="5"/>
        <v>4.2515610245756053</v>
      </c>
      <c r="P27" s="1">
        <f>VLOOKUP($A27,Rotations!$A$1:$U$404,16,0)</f>
        <v>0.32110908962938178</v>
      </c>
      <c r="Q27" s="1">
        <f>VLOOKUP($A27,Rotations!$A$1:$U$404,17,0)</f>
        <v>0.1067394590334801</v>
      </c>
      <c r="R27" s="1">
        <f>VLOOKUP($A27,Rotations!$A$1:$U$404,18,0)</f>
        <v>0.23472902531968909</v>
      </c>
      <c r="S27" s="1">
        <f>VLOOKUP($A27,Rotations!$A$1:$U$404,19,0)</f>
        <v>0.23520772587283301</v>
      </c>
      <c r="T27" s="1">
        <f>VLOOKUP($A27,Rotations!$A$1:$U$404,20,0)</f>
        <v>0.10221470014461606</v>
      </c>
    </row>
    <row r="28" spans="1:22" x14ac:dyDescent="0.25">
      <c r="A28">
        <v>20</v>
      </c>
      <c r="B28" s="1" t="str">
        <f>Permutations!H21</f>
        <v>p10 - i1:i5</v>
      </c>
      <c r="C28" s="1" t="str">
        <f>Permutations!I21</f>
        <v>p71 - i5:i2</v>
      </c>
      <c r="D28" s="1" t="str">
        <f>Permutations!J21</f>
        <v>p5 - i2:i4</v>
      </c>
      <c r="E28" s="1" t="str">
        <f>Permutations!K21</f>
        <v>p31 - i4:i3</v>
      </c>
      <c r="F28" s="1">
        <f>VLOOKUP(B28,Vlookup!$A$1:$B$20,2,0)</f>
        <v>3.1415157425993341</v>
      </c>
      <c r="G28" s="1">
        <f>VLOOKUP(C28,Vlookup!$A$1:$B$20,2,0)</f>
        <v>0.95760931402655136</v>
      </c>
      <c r="H28" s="1">
        <f>VLOOKUP(D28,Vlookup!$A$1:$B$20,2,0)</f>
        <v>0.35410436996738537</v>
      </c>
      <c r="I28" s="1">
        <f>VLOOKUP(E28,Vlookup!$A$1:$B$20,2,0)</f>
        <v>1.4603427287567072</v>
      </c>
      <c r="J28" s="1">
        <f t="shared" si="1"/>
        <v>1.5556564029913482</v>
      </c>
      <c r="K28" s="1">
        <f t="shared" si="2"/>
        <v>0.49519293565728761</v>
      </c>
      <c r="L28" s="1">
        <f t="shared" si="3"/>
        <v>0.5171137419028462</v>
      </c>
      <c r="M28" s="1">
        <f t="shared" si="4"/>
        <v>1.4603427287567072</v>
      </c>
      <c r="N28">
        <v>1</v>
      </c>
      <c r="O28" s="1">
        <f t="shared" si="5"/>
        <v>5.0283058093081889</v>
      </c>
      <c r="P28" s="1">
        <f>VLOOKUP($A28,Rotations!$A$1:$U$404,16,0)</f>
        <v>0.30937983129657354</v>
      </c>
      <c r="Q28" s="1">
        <f>VLOOKUP($A28,Rotations!$A$1:$U$404,17,0)</f>
        <v>0.10284055137330489</v>
      </c>
      <c r="R28" s="1">
        <f>VLOOKUP($A28,Rotations!$A$1:$U$404,18,0)</f>
        <v>0.19887414129602896</v>
      </c>
      <c r="S28" s="1">
        <f>VLOOKUP($A28,Rotations!$A$1:$U$404,19,0)</f>
        <v>0.29042440617938986</v>
      </c>
      <c r="T28" s="1">
        <f>VLOOKUP($A28,Rotations!$A$1:$U$404,20,0)</f>
        <v>9.8481069854702799E-2</v>
      </c>
    </row>
    <row r="29" spans="1:22" x14ac:dyDescent="0.25">
      <c r="A29">
        <v>21</v>
      </c>
      <c r="B29" t="str">
        <f>Permutations!H22</f>
        <v>p10 - i1:i5</v>
      </c>
      <c r="C29" t="str">
        <f>Permutations!I22</f>
        <v>p61 - i5:i3</v>
      </c>
      <c r="D29" t="str">
        <f>Permutations!J22</f>
        <v>p21 - i3:i2</v>
      </c>
      <c r="E29" t="str">
        <f>Permutations!K22</f>
        <v>p5 - i2:i4</v>
      </c>
      <c r="F29" s="1">
        <f>VLOOKUP(B29,Vlookup!$A$1:$B$20,2,0)</f>
        <v>3.1415157425993341</v>
      </c>
      <c r="G29" s="1">
        <f>VLOOKUP(C29,Vlookup!$A$1:$B$20,2,0)</f>
        <v>0.34329128054618246</v>
      </c>
      <c r="H29" s="1">
        <f>VLOOKUP(D29,Vlookup!$A$1:$B$20,2,0)</f>
        <v>4.3142151689505353</v>
      </c>
      <c r="I29" s="1">
        <f>VLOOKUP(E29,Vlookup!$A$1:$B$20,2,0)</f>
        <v>0.35410436996738537</v>
      </c>
      <c r="J29" s="1">
        <f t="shared" si="1"/>
        <v>1.6475367126240341</v>
      </c>
      <c r="K29" s="1">
        <f t="shared" si="2"/>
        <v>0.52444006257337394</v>
      </c>
      <c r="L29" s="1">
        <f t="shared" si="3"/>
        <v>1.5276824443049664</v>
      </c>
      <c r="M29" s="1">
        <f t="shared" si="4"/>
        <v>0.35410436996738537</v>
      </c>
      <c r="N29">
        <v>1</v>
      </c>
      <c r="O29" s="1">
        <f t="shared" si="5"/>
        <v>5.0537635894697592</v>
      </c>
      <c r="P29" s="1">
        <f>VLOOKUP($A29,Rotations!$A$1:$U$404,16,0)</f>
        <v>0.32600193567758351</v>
      </c>
      <c r="Q29" s="1">
        <f>VLOOKUP($A29,Rotations!$A$1:$U$404,17,0)</f>
        <v>7.0067458379971026E-2</v>
      </c>
      <c r="R29" s="1">
        <f>VLOOKUP($A29,Rotations!$A$1:$U$404,18,0)</f>
        <v>0.30228609179268134</v>
      </c>
      <c r="S29" s="1">
        <f>VLOOKUP($A29,Rotations!$A$1:$U$404,19,0)</f>
        <v>0.19787233460695378</v>
      </c>
      <c r="T29" s="1">
        <f>VLOOKUP($A29,Rotations!$A$1:$U$404,20,0)</f>
        <v>0.10377217954281043</v>
      </c>
    </row>
    <row r="30" spans="1:22" x14ac:dyDescent="0.25">
      <c r="A30">
        <v>22</v>
      </c>
      <c r="B30" s="1" t="str">
        <f>Permutations!H23</f>
        <v>p10 - i1:i5</v>
      </c>
      <c r="C30" s="1" t="str">
        <f>Permutations!I23</f>
        <v>p61 - i5:i3</v>
      </c>
      <c r="D30" s="1" t="str">
        <f>Permutations!J23</f>
        <v>p3 - i3:i4</v>
      </c>
      <c r="E30" s="1" t="str">
        <f>Permutations!K23</f>
        <v>p51 - i4:i2</v>
      </c>
      <c r="F30" s="1">
        <f>VLOOKUP(B30,Vlookup!$A$1:$B$20,2,0)</f>
        <v>3.1415157425993341</v>
      </c>
      <c r="G30" s="1">
        <f>VLOOKUP(C30,Vlookup!$A$1:$B$20,2,0)</f>
        <v>0.34329128054618246</v>
      </c>
      <c r="H30" s="1">
        <f>VLOOKUP(D30,Vlookup!$A$1:$B$20,2,0)</f>
        <v>0.99796477538581052</v>
      </c>
      <c r="I30" s="1">
        <f>VLOOKUP(E30,Vlookup!$A$1:$B$20,2,0)</f>
        <v>4.8546816979307001</v>
      </c>
      <c r="J30" s="1">
        <f t="shared" si="1"/>
        <v>5.2249000351508936</v>
      </c>
      <c r="K30" s="1">
        <f t="shared" si="2"/>
        <v>1.66317805265166</v>
      </c>
      <c r="L30" s="1">
        <f t="shared" si="3"/>
        <v>4.8448013302450166</v>
      </c>
      <c r="M30" s="1">
        <f t="shared" si="4"/>
        <v>4.8546816979307001</v>
      </c>
      <c r="N30">
        <v>1</v>
      </c>
      <c r="O30" s="1">
        <f t="shared" si="5"/>
        <v>17.587561115978271</v>
      </c>
      <c r="P30" s="1">
        <f>VLOOKUP($A30,Rotations!$A$1:$U$404,16,0)</f>
        <v>0.29707928238009534</v>
      </c>
      <c r="Q30" s="1">
        <f>VLOOKUP($A30,Rotations!$A$1:$U$404,17,0)</f>
        <v>5.6858366740315212E-2</v>
      </c>
      <c r="R30" s="1">
        <f>VLOOKUP($A30,Rotations!$A$1:$U$404,18,0)</f>
        <v>0.27546749081903815</v>
      </c>
      <c r="S30" s="1">
        <f>VLOOKUP($A30,Rotations!$A$1:$U$404,19,0)</f>
        <v>0.27602927238843988</v>
      </c>
      <c r="T30" s="1">
        <f>VLOOKUP($A30,Rotations!$A$1:$U$404,20,0)</f>
        <v>9.4565587672111359E-2</v>
      </c>
    </row>
    <row r="31" spans="1:22" x14ac:dyDescent="0.25">
      <c r="A31">
        <v>23</v>
      </c>
      <c r="B31" t="str">
        <f>Permutations!H24</f>
        <v>p10 - i1:i5</v>
      </c>
      <c r="C31" t="str">
        <f>Permutations!I24</f>
        <v>p41 - i5:i4</v>
      </c>
      <c r="D31" t="str">
        <f>Permutations!J24</f>
        <v>p51 - i4:i2</v>
      </c>
      <c r="E31" t="str">
        <f>Permutations!K24</f>
        <v>p2 - i2:i3</v>
      </c>
      <c r="F31" s="1">
        <f>VLOOKUP(B31,Vlookup!$A$1:$B$20,2,0)</f>
        <v>3.1415157425993341</v>
      </c>
      <c r="G31" s="1">
        <f>VLOOKUP(C31,Vlookup!$A$1:$B$20,2,0)</f>
        <v>0.25145886863342243</v>
      </c>
      <c r="H31" s="1">
        <f>VLOOKUP(D31,Vlookup!$A$1:$B$20,2,0)</f>
        <v>4.8546816979307001</v>
      </c>
      <c r="I31" s="1">
        <f>VLOOKUP(E31,Vlookup!$A$1:$B$20,2,0)</f>
        <v>0.45473481129189858</v>
      </c>
      <c r="J31" s="1">
        <f t="shared" si="1"/>
        <v>1.7439143841491389</v>
      </c>
      <c r="K31" s="1">
        <f t="shared" si="2"/>
        <v>0.55511877928907005</v>
      </c>
      <c r="L31" s="1">
        <f t="shared" si="3"/>
        <v>2.2075927657907508</v>
      </c>
      <c r="M31" s="1">
        <f t="shared" si="4"/>
        <v>0.45473481129189858</v>
      </c>
      <c r="N31">
        <v>1</v>
      </c>
      <c r="O31" s="1">
        <f t="shared" si="5"/>
        <v>5.9613607405208588</v>
      </c>
      <c r="P31" s="1">
        <f>VLOOKUP($A31,Rotations!$A$1:$U$404,16,0)</f>
        <v>0.29253629499307382</v>
      </c>
      <c r="Q31" s="1">
        <f>VLOOKUP($A31,Rotations!$A$1:$U$404,17,0)</f>
        <v>7.6280371392550089E-2</v>
      </c>
      <c r="R31" s="1">
        <f>VLOOKUP($A31,Rotations!$A$1:$U$404,18,0)</f>
        <v>0.16774693623265408</v>
      </c>
      <c r="S31" s="1">
        <f>VLOOKUP($A31,Rotations!$A$1:$U$404,19,0)</f>
        <v>0.37031692291076951</v>
      </c>
      <c r="T31" s="1">
        <f>VLOOKUP($A31,Rotations!$A$1:$U$404,20,0)</f>
        <v>9.311947447095241E-2</v>
      </c>
    </row>
    <row r="32" spans="1:22" x14ac:dyDescent="0.25">
      <c r="A32">
        <v>24</v>
      </c>
      <c r="B32" s="1" t="str">
        <f>Permutations!H25</f>
        <v>p10 - i1:i5</v>
      </c>
      <c r="C32" s="1" t="str">
        <f>Permutations!I25</f>
        <v>p41 - i5:i4</v>
      </c>
      <c r="D32" s="1" t="str">
        <f>Permutations!J25</f>
        <v>p31 - i4:i3</v>
      </c>
      <c r="E32" s="1" t="str">
        <f>Permutations!K25</f>
        <v>p21 - i3:i2</v>
      </c>
      <c r="F32" s="1">
        <f>VLOOKUP(B32,Vlookup!$A$1:$B$20,2,0)</f>
        <v>3.1415157425993341</v>
      </c>
      <c r="G32" s="1">
        <f>VLOOKUP(C32,Vlookup!$A$1:$B$20,2,0)</f>
        <v>0.25145886863342243</v>
      </c>
      <c r="H32" s="1">
        <f>VLOOKUP(D32,Vlookup!$A$1:$B$20,2,0)</f>
        <v>1.4603427287567072</v>
      </c>
      <c r="I32" s="1">
        <f>VLOOKUP(E32,Vlookup!$A$1:$B$20,2,0)</f>
        <v>4.3142151689505353</v>
      </c>
      <c r="J32" s="1">
        <f t="shared" si="1"/>
        <v>4.9769444303435924</v>
      </c>
      <c r="K32" s="1">
        <f t="shared" si="2"/>
        <v>1.5842494000127465</v>
      </c>
      <c r="L32" s="1">
        <f t="shared" si="3"/>
        <v>6.3002327522688031</v>
      </c>
      <c r="M32" s="1">
        <f t="shared" si="4"/>
        <v>4.3142151689505353</v>
      </c>
      <c r="N32">
        <v>1</v>
      </c>
      <c r="O32" s="1">
        <f t="shared" si="5"/>
        <v>18.175641751575679</v>
      </c>
      <c r="P32" s="1">
        <f>VLOOKUP($A32,Rotations!$A$1:$U$404,16,0)</f>
        <v>0.27382496301194603</v>
      </c>
      <c r="Q32" s="1">
        <f>VLOOKUP($A32,Rotations!$A$1:$U$404,17,0)</f>
        <v>5.5018690050562216E-2</v>
      </c>
      <c r="R32" s="1">
        <f>VLOOKUP($A32,Rotations!$A$1:$U$404,18,0)</f>
        <v>0.23736246719192342</v>
      </c>
      <c r="S32" s="1">
        <f>VLOOKUP($A32,Rotations!$A$1:$U$404,19,0)</f>
        <v>0.34663055304347778</v>
      </c>
      <c r="T32" s="1">
        <f>VLOOKUP($A32,Rotations!$A$1:$U$404,20,0)</f>
        <v>8.7163326702090455E-2</v>
      </c>
    </row>
    <row r="33" spans="1:20" x14ac:dyDescent="0.25">
      <c r="A33">
        <v>25</v>
      </c>
      <c r="B33" t="str">
        <f>Permutations!H26</f>
        <v>p11 - i2:i1</v>
      </c>
      <c r="C33" t="str">
        <f>Permutations!I26</f>
        <v>p8 - i1:i3</v>
      </c>
      <c r="D33" t="str">
        <f>Permutations!J26</f>
        <v>p3 - i3:i4</v>
      </c>
      <c r="E33" t="str">
        <f>Permutations!K26</f>
        <v>p4 - i4:i5</v>
      </c>
      <c r="F33" s="1">
        <f>VLOOKUP(B33,Vlookup!$A$1:$B$20,2,0)</f>
        <v>0.60715463376134227</v>
      </c>
      <c r="G33" s="1">
        <f>VLOOKUP(C33,Vlookup!$A$1:$B$20,2,0)</f>
        <v>0.76941379245300812</v>
      </c>
      <c r="H33" s="1">
        <f>VLOOKUP(D33,Vlookup!$A$1:$B$20,2,0)</f>
        <v>0.99796477538581052</v>
      </c>
      <c r="I33" s="1">
        <f>VLOOKUP(E33,Vlookup!$A$1:$B$20,2,0)</f>
        <v>5.0607958520681366</v>
      </c>
      <c r="J33" s="1">
        <f t="shared" si="1"/>
        <v>2.3593551102989681</v>
      </c>
      <c r="K33" s="1">
        <f t="shared" si="2"/>
        <v>3.885921277883837</v>
      </c>
      <c r="L33" s="1">
        <f t="shared" si="3"/>
        <v>5.0504959957826197</v>
      </c>
      <c r="M33" s="1">
        <f t="shared" si="4"/>
        <v>5.0607958520681366</v>
      </c>
      <c r="N33">
        <v>1</v>
      </c>
      <c r="O33" s="1">
        <f t="shared" si="5"/>
        <v>17.35656823603356</v>
      </c>
      <c r="P33" s="1">
        <f>VLOOKUP($A33,Rotations!$A$1:$U$404,16,0)</f>
        <v>0.2238876501989816</v>
      </c>
      <c r="Q33" s="1">
        <f>VLOOKUP($A33,Rotations!$A$1:$U$404,17,0)</f>
        <v>0.13593442426025018</v>
      </c>
      <c r="R33" s="1">
        <f>VLOOKUP($A33,Rotations!$A$1:$U$404,18,0)</f>
        <v>0.29098471121136749</v>
      </c>
      <c r="S33" s="1">
        <f>VLOOKUP($A33,Rotations!$A$1:$U$404,19,0)</f>
        <v>0.29157813821522266</v>
      </c>
      <c r="T33" s="1">
        <f>VLOOKUP($A33,Rotations!$A$1:$U$404,20,0)</f>
        <v>5.7615076114178126E-2</v>
      </c>
    </row>
    <row r="34" spans="1:20" x14ac:dyDescent="0.25">
      <c r="A34">
        <v>26</v>
      </c>
      <c r="B34" s="1" t="str">
        <f>Permutations!H27</f>
        <v>p11 - i2:i1</v>
      </c>
      <c r="C34" s="1" t="str">
        <f>Permutations!I27</f>
        <v>p8 - i1:i3</v>
      </c>
      <c r="D34" s="1" t="str">
        <f>Permutations!J27</f>
        <v>p6 - i3:i5</v>
      </c>
      <c r="E34" s="1" t="str">
        <f>Permutations!K27</f>
        <v>p41 - i5:i4</v>
      </c>
      <c r="F34" s="1">
        <f>VLOOKUP(B34,Vlookup!$A$1:$B$20,2,0)</f>
        <v>0.60715463376134227</v>
      </c>
      <c r="G34" s="1">
        <f>VLOOKUP(C34,Vlookup!$A$1:$B$20,2,0)</f>
        <v>0.76941379245300812</v>
      </c>
      <c r="H34" s="1">
        <f>VLOOKUP(D34,Vlookup!$A$1:$B$20,2,0)</f>
        <v>4.2629660829889664</v>
      </c>
      <c r="I34" s="1">
        <f>VLOOKUP(E34,Vlookup!$A$1:$B$20,2,0)</f>
        <v>0.25145886863342243</v>
      </c>
      <c r="J34" s="1">
        <f t="shared" si="1"/>
        <v>0.50076978348569379</v>
      </c>
      <c r="K34" s="1">
        <f t="shared" si="2"/>
        <v>0.82478129234295561</v>
      </c>
      <c r="L34" s="1">
        <f t="shared" si="3"/>
        <v>1.0719606282510579</v>
      </c>
      <c r="M34" s="1">
        <f t="shared" si="4"/>
        <v>0.25145886863342243</v>
      </c>
      <c r="N34">
        <v>1</v>
      </c>
      <c r="O34" s="1">
        <f t="shared" si="5"/>
        <v>3.6489705727131296</v>
      </c>
      <c r="P34" s="1">
        <f>VLOOKUP($A34,Rotations!$A$1:$U$404,16,0)</f>
        <v>0.22603122604239134</v>
      </c>
      <c r="Q34" s="1">
        <f>VLOOKUP($A34,Rotations!$A$1:$U$404,17,0)</f>
        <v>0.13723590626639529</v>
      </c>
      <c r="R34" s="1">
        <f>VLOOKUP($A34,Rotations!$A$1:$U$404,18,0)</f>
        <v>0.29377069693768998</v>
      </c>
      <c r="S34" s="1">
        <f>VLOOKUP($A34,Rotations!$A$1:$U$404,19,0)</f>
        <v>0.27404989436691102</v>
      </c>
      <c r="T34" s="1">
        <f>VLOOKUP($A34,Rotations!$A$1:$U$404,20,0)</f>
        <v>6.8912276386612376E-2</v>
      </c>
    </row>
    <row r="35" spans="1:20" x14ac:dyDescent="0.25">
      <c r="A35">
        <v>27</v>
      </c>
      <c r="B35" t="str">
        <f>Permutations!H28</f>
        <v>p11 - i2:i1</v>
      </c>
      <c r="C35" t="str">
        <f>Permutations!I28</f>
        <v>p9 - i1:i4</v>
      </c>
      <c r="D35" t="str">
        <f>Permutations!J28</f>
        <v>p31 - i4:i3</v>
      </c>
      <c r="E35" t="str">
        <f>Permutations!K28</f>
        <v>p6 - i3:i5</v>
      </c>
      <c r="F35" s="1">
        <f>VLOOKUP(B35,Vlookup!$A$1:$B$20,2,0)</f>
        <v>0.60715463376134227</v>
      </c>
      <c r="G35" s="1">
        <f>VLOOKUP(C35,Vlookup!$A$1:$B$20,2,0)</f>
        <v>0.77714630657938422</v>
      </c>
      <c r="H35" s="1">
        <f>VLOOKUP(D35,Vlookup!$A$1:$B$20,2,0)</f>
        <v>1.4603427287567072</v>
      </c>
      <c r="I35" s="1">
        <f>VLOOKUP(E35,Vlookup!$A$1:$B$20,2,0)</f>
        <v>4.2629660829889664</v>
      </c>
      <c r="J35" s="1">
        <f t="shared" si="1"/>
        <v>2.9374384216334239</v>
      </c>
      <c r="K35" s="1">
        <f t="shared" si="2"/>
        <v>4.8380400285111875</v>
      </c>
      <c r="L35" s="1">
        <f t="shared" si="3"/>
        <v>6.2253915222293985</v>
      </c>
      <c r="M35" s="1">
        <f t="shared" si="4"/>
        <v>4.2629660829889664</v>
      </c>
      <c r="N35">
        <v>1</v>
      </c>
      <c r="O35" s="1">
        <f t="shared" si="5"/>
        <v>19.263836055362976</v>
      </c>
      <c r="P35" s="1">
        <f>VLOOKUP($A35,Rotations!$A$1:$U$404,16,0)</f>
        <v>0.25114624182883327</v>
      </c>
      <c r="Q35" s="1">
        <f>VLOOKUP($A35,Rotations!$A$1:$U$404,17,0)</f>
        <v>0.15248460447812276</v>
      </c>
      <c r="R35" s="1">
        <f>VLOOKUP($A35,Rotations!$A$1:$U$404,18,0)</f>
        <v>0.22129372731046335</v>
      </c>
      <c r="S35" s="1">
        <f>VLOOKUP($A35,Rotations!$A$1:$U$404,19,0)</f>
        <v>0.32316468559730471</v>
      </c>
      <c r="T35" s="1">
        <f>VLOOKUP($A35,Rotations!$A$1:$U$404,20,0)</f>
        <v>5.1910740785275938E-2</v>
      </c>
    </row>
    <row r="36" spans="1:20" x14ac:dyDescent="0.25">
      <c r="A36">
        <v>28</v>
      </c>
      <c r="B36" s="1" t="str">
        <f>Permutations!H29</f>
        <v>p11 - i2:i1</v>
      </c>
      <c r="C36" s="1" t="str">
        <f>Permutations!I29</f>
        <v>p9 - i1:i4</v>
      </c>
      <c r="D36" s="1" t="str">
        <f>Permutations!J29</f>
        <v>p4 - i4:i5</v>
      </c>
      <c r="E36" s="1" t="str">
        <f>Permutations!K29</f>
        <v>p61 - i5:i3</v>
      </c>
      <c r="F36" s="1">
        <f>VLOOKUP(B36,Vlookup!$A$1:$B$20,2,0)</f>
        <v>0.60715463376134227</v>
      </c>
      <c r="G36" s="1">
        <f>VLOOKUP(C36,Vlookup!$A$1:$B$20,2,0)</f>
        <v>0.77714630657938422</v>
      </c>
      <c r="H36" s="1">
        <f>VLOOKUP(D36,Vlookup!$A$1:$B$20,2,0)</f>
        <v>5.0607958520681366</v>
      </c>
      <c r="I36" s="1">
        <f>VLOOKUP(E36,Vlookup!$A$1:$B$20,2,0)</f>
        <v>0.34329128054618246</v>
      </c>
      <c r="J36" s="1">
        <f t="shared" si="1"/>
        <v>0.81975427937197387</v>
      </c>
      <c r="K36" s="1">
        <f t="shared" si="2"/>
        <v>1.3501573302563303</v>
      </c>
      <c r="L36" s="1">
        <f t="shared" si="3"/>
        <v>1.7373270886392793</v>
      </c>
      <c r="M36" s="1">
        <f t="shared" si="4"/>
        <v>0.34329128054618246</v>
      </c>
      <c r="N36">
        <v>1</v>
      </c>
      <c r="O36" s="1">
        <f t="shared" si="5"/>
        <v>5.2505299788137663</v>
      </c>
      <c r="P36" s="1">
        <f>VLOOKUP($A36,Rotations!$A$1:$U$404,16,0)</f>
        <v>0.25714686626003547</v>
      </c>
      <c r="Q36" s="1">
        <f>VLOOKUP($A36,Rotations!$A$1:$U$404,17,0)</f>
        <v>0.15612791140698867</v>
      </c>
      <c r="R36" s="1">
        <f>VLOOKUP($A36,Rotations!$A$1:$U$404,18,0)</f>
        <v>0.19045696416077343</v>
      </c>
      <c r="S36" s="1">
        <f>VLOOKUP($A36,Rotations!$A$1:$U$404,19,0)</f>
        <v>0.33088604305651209</v>
      </c>
      <c r="T36" s="1">
        <f>VLOOKUP($A36,Rotations!$A$1:$U$404,20,0)</f>
        <v>6.5382215115690298E-2</v>
      </c>
    </row>
    <row r="37" spans="1:20" x14ac:dyDescent="0.25">
      <c r="A37">
        <v>29</v>
      </c>
      <c r="B37" t="str">
        <f>Permutations!H30</f>
        <v>p11 - i2:i1</v>
      </c>
      <c r="C37" t="str">
        <f>Permutations!I30</f>
        <v>p10 - i1:i5</v>
      </c>
      <c r="D37" t="str">
        <f>Permutations!J30</f>
        <v>p61 - i5:i3</v>
      </c>
      <c r="E37" t="str">
        <f>Permutations!K30</f>
        <v>p3 - i3:i4</v>
      </c>
      <c r="F37" s="1">
        <f>VLOOKUP(B37,Vlookup!$A$1:$B$20,2,0)</f>
        <v>0.60715463376134227</v>
      </c>
      <c r="G37" s="1">
        <f>VLOOKUP(C37,Vlookup!$A$1:$B$20,2,0)</f>
        <v>3.1415157425993341</v>
      </c>
      <c r="H37" s="1">
        <f>VLOOKUP(D37,Vlookup!$A$1:$B$20,2,0)</f>
        <v>0.34329128054618246</v>
      </c>
      <c r="I37" s="1">
        <f>VLOOKUP(E37,Vlookup!$A$1:$B$20,2,0)</f>
        <v>0.99796477538581052</v>
      </c>
      <c r="J37" s="1">
        <f t="shared" si="1"/>
        <v>0.65345628501944053</v>
      </c>
      <c r="K37" s="1">
        <f t="shared" si="2"/>
        <v>1.076260064048689</v>
      </c>
      <c r="L37" s="1">
        <f t="shared" si="3"/>
        <v>0.34259260568217825</v>
      </c>
      <c r="M37" s="1">
        <f t="shared" si="4"/>
        <v>0.99796477538581052</v>
      </c>
      <c r="N37">
        <v>1</v>
      </c>
      <c r="O37" s="1">
        <f t="shared" si="5"/>
        <v>4.070273730136118</v>
      </c>
      <c r="P37" s="1">
        <f>VLOOKUP($A37,Rotations!$A$1:$U$404,16,0)</f>
        <v>0.26441957848684949</v>
      </c>
      <c r="Q37" s="1">
        <f>VLOOKUP($A37,Rotations!$A$1:$U$404,17,0)</f>
        <v>0.16054357233551161</v>
      </c>
      <c r="R37" s="1">
        <f>VLOOKUP($A37,Rotations!$A$1:$U$404,18,0)</f>
        <v>0.24518370054498437</v>
      </c>
      <c r="S37" s="1">
        <f>VLOOKUP($A37,Rotations!$A$1:$U$404,19,0)</f>
        <v>0.24568372210351513</v>
      </c>
      <c r="T37" s="1">
        <f>VLOOKUP($A37,Rotations!$A$1:$U$404,20,0)</f>
        <v>8.4169426529139418E-2</v>
      </c>
    </row>
    <row r="38" spans="1:20" x14ac:dyDescent="0.25">
      <c r="A38">
        <v>30</v>
      </c>
      <c r="B38" s="1" t="str">
        <f>Permutations!H31</f>
        <v>p11 - i2:i1</v>
      </c>
      <c r="C38" s="1" t="str">
        <f>Permutations!I31</f>
        <v>p10 - i1:i5</v>
      </c>
      <c r="D38" s="1" t="str">
        <f>Permutations!J31</f>
        <v>p41 - i5:i4</v>
      </c>
      <c r="E38" s="1" t="str">
        <f>Permutations!K31</f>
        <v>p31 - i4:i3</v>
      </c>
      <c r="F38" s="1">
        <f>VLOOKUP(B38,Vlookup!$A$1:$B$20,2,0)</f>
        <v>0.60715463376134227</v>
      </c>
      <c r="G38" s="1">
        <f>VLOOKUP(C38,Vlookup!$A$1:$B$20,2,0)</f>
        <v>3.1415157425993341</v>
      </c>
      <c r="H38" s="1">
        <f>VLOOKUP(D38,Vlookup!$A$1:$B$20,2,0)</f>
        <v>0.25145886863342243</v>
      </c>
      <c r="I38" s="1">
        <f>VLOOKUP(E38,Vlookup!$A$1:$B$20,2,0)</f>
        <v>1.4603427287567072</v>
      </c>
      <c r="J38" s="1">
        <f t="shared" si="1"/>
        <v>0.70042284738220073</v>
      </c>
      <c r="K38" s="1">
        <f t="shared" si="2"/>
        <v>1.1536152545572433</v>
      </c>
      <c r="L38" s="1">
        <f t="shared" si="3"/>
        <v>0.36721613039020651</v>
      </c>
      <c r="M38" s="1">
        <f t="shared" si="4"/>
        <v>1.4603427287567072</v>
      </c>
      <c r="N38">
        <v>1</v>
      </c>
      <c r="O38" s="1">
        <f t="shared" si="5"/>
        <v>4.6815969610863579</v>
      </c>
      <c r="P38" s="1">
        <f>VLOOKUP($A38,Rotations!$A$1:$U$404,16,0)</f>
        <v>0.24641490161287796</v>
      </c>
      <c r="Q38" s="1">
        <f>VLOOKUP($A38,Rotations!$A$1:$U$404,17,0)</f>
        <v>0.14961194934210412</v>
      </c>
      <c r="R38" s="1">
        <f>VLOOKUP($A38,Rotations!$A$1:$U$404,18,0)</f>
        <v>0.21360232593964079</v>
      </c>
      <c r="S38" s="1">
        <f>VLOOKUP($A38,Rotations!$A$1:$U$404,19,0)</f>
        <v>0.31193260353147462</v>
      </c>
      <c r="T38" s="1">
        <f>VLOOKUP($A38,Rotations!$A$1:$U$404,20,0)</f>
        <v>7.8438219573902512E-2</v>
      </c>
    </row>
    <row r="39" spans="1:20" x14ac:dyDescent="0.25">
      <c r="A39">
        <v>31</v>
      </c>
      <c r="B39" t="str">
        <f>Permutations!H32</f>
        <v>p2 - i2:i3</v>
      </c>
      <c r="C39" t="str">
        <f>Permutations!I32</f>
        <v>p81 - i3:i1</v>
      </c>
      <c r="D39" t="str">
        <f>Permutations!J32</f>
        <v>p9 - i1:i4</v>
      </c>
      <c r="E39" t="str">
        <f>Permutations!K32</f>
        <v>p4 - i4:i5</v>
      </c>
      <c r="F39" s="1">
        <f>VLOOKUP(B39,Vlookup!$A$1:$B$20,2,0)</f>
        <v>0.45473481129189858</v>
      </c>
      <c r="G39" s="1">
        <f>VLOOKUP(C39,Vlookup!$A$1:$B$20,2,0)</f>
        <v>1.7420653270889574</v>
      </c>
      <c r="H39" s="1">
        <f>VLOOKUP(D39,Vlookup!$A$1:$B$20,2,0)</f>
        <v>0.77714630657938422</v>
      </c>
      <c r="I39" s="1">
        <f>VLOOKUP(E39,Vlookup!$A$1:$B$20,2,0)</f>
        <v>5.0607958520681366</v>
      </c>
      <c r="J39" s="1">
        <f t="shared" si="1"/>
        <v>3.1156182916110233</v>
      </c>
      <c r="K39" s="1">
        <f t="shared" si="2"/>
        <v>6.851506007995237</v>
      </c>
      <c r="L39" s="1">
        <f t="shared" si="3"/>
        <v>3.93297880478702</v>
      </c>
      <c r="M39" s="1">
        <f t="shared" si="4"/>
        <v>5.0607958520681366</v>
      </c>
      <c r="N39">
        <v>1</v>
      </c>
      <c r="O39" s="1">
        <f t="shared" si="5"/>
        <v>19.960898956461417</v>
      </c>
      <c r="P39" s="1">
        <f>VLOOKUP($A39,Rotations!$A$1:$U$404,16,0)</f>
        <v>0.19703415228771048</v>
      </c>
      <c r="Q39" s="1">
        <f>VLOOKUP($A39,Rotations!$A$1:$U$404,17,0)</f>
        <v>0.15608607099343519</v>
      </c>
      <c r="R39" s="1">
        <f>VLOOKUP($A39,Rotations!$A$1:$U$404,18,0)</f>
        <v>0.34324636495278582</v>
      </c>
      <c r="S39" s="1">
        <f>VLOOKUP($A39,Rotations!$A$1:$U$404,19,0)</f>
        <v>0.25353546767140656</v>
      </c>
      <c r="T39" s="1">
        <f>VLOOKUP($A39,Rotations!$A$1:$U$404,20,0)</f>
        <v>5.0097944094661943E-2</v>
      </c>
    </row>
    <row r="40" spans="1:20" x14ac:dyDescent="0.25">
      <c r="A40">
        <v>32</v>
      </c>
      <c r="B40" s="1" t="str">
        <f>Permutations!H33</f>
        <v>p2 - i2:i3</v>
      </c>
      <c r="C40" s="1" t="str">
        <f>Permutations!I33</f>
        <v>p81 - i3:i1</v>
      </c>
      <c r="D40" s="1" t="str">
        <f>Permutations!J33</f>
        <v>p10 - i1:i5</v>
      </c>
      <c r="E40" s="1" t="str">
        <f>Permutations!K33</f>
        <v>p41 - i5:i4</v>
      </c>
      <c r="F40" s="1">
        <f>VLOOKUP(B40,Vlookup!$A$1:$B$20,2,0)</f>
        <v>0.45473481129189858</v>
      </c>
      <c r="G40" s="1">
        <f>VLOOKUP(C40,Vlookup!$A$1:$B$20,2,0)</f>
        <v>1.7420653270889574</v>
      </c>
      <c r="H40" s="1">
        <f>VLOOKUP(D40,Vlookup!$A$1:$B$20,2,0)</f>
        <v>3.1415157425993341</v>
      </c>
      <c r="I40" s="1">
        <f>VLOOKUP(E40,Vlookup!$A$1:$B$20,2,0)</f>
        <v>0.25145886863342243</v>
      </c>
      <c r="J40" s="1">
        <f t="shared" si="1"/>
        <v>0.62579031357150661</v>
      </c>
      <c r="K40" s="1">
        <f t="shared" si="2"/>
        <v>1.3761654002112584</v>
      </c>
      <c r="L40" s="1">
        <f t="shared" si="3"/>
        <v>0.78996199442811443</v>
      </c>
      <c r="M40" s="1">
        <f t="shared" si="4"/>
        <v>0.25145886863342243</v>
      </c>
      <c r="N40">
        <v>1</v>
      </c>
      <c r="O40" s="1">
        <f t="shared" si="5"/>
        <v>4.0433765768443024</v>
      </c>
      <c r="P40" s="1">
        <f>VLOOKUP($A40,Rotations!$A$1:$U$404,16,0)</f>
        <v>0.19537185800404694</v>
      </c>
      <c r="Q40" s="1">
        <f>VLOOKUP($A40,Rotations!$A$1:$U$404,17,0)</f>
        <v>0.1547692384516684</v>
      </c>
      <c r="R40" s="1">
        <f>VLOOKUP($A40,Rotations!$A$1:$U$404,18,0)</f>
        <v>0.34035053971779738</v>
      </c>
      <c r="S40" s="1">
        <f>VLOOKUP($A40,Rotations!$A$1:$U$404,19,0)</f>
        <v>0.24731804742769248</v>
      </c>
      <c r="T40" s="1">
        <f>VLOOKUP($A40,Rotations!$A$1:$U$404,20,0)</f>
        <v>6.2190316398794659E-2</v>
      </c>
    </row>
    <row r="41" spans="1:20" x14ac:dyDescent="0.25">
      <c r="A41">
        <v>33</v>
      </c>
      <c r="B41" t="str">
        <f>Permutations!H34</f>
        <v>p2 - i2:i3</v>
      </c>
      <c r="C41" t="str">
        <f>Permutations!I34</f>
        <v>p3 - i3:i4</v>
      </c>
      <c r="D41" t="str">
        <f>Permutations!J34</f>
        <v>p91 - i4:i1</v>
      </c>
      <c r="E41" t="str">
        <f>Permutations!K34</f>
        <v>p10 - i1:i5</v>
      </c>
      <c r="F41" s="1">
        <f>VLOOKUP(B41,Vlookup!$A$1:$B$20,2,0)</f>
        <v>0.45473481129189858</v>
      </c>
      <c r="G41" s="1">
        <f>VLOOKUP(C41,Vlookup!$A$1:$B$20,2,0)</f>
        <v>0.99796477538581052</v>
      </c>
      <c r="H41" s="1">
        <f>VLOOKUP(D41,Vlookup!$A$1:$B$20,2,0)</f>
        <v>2.5380406147812877</v>
      </c>
      <c r="I41" s="1">
        <f>VLOOKUP(E41,Vlookup!$A$1:$B$20,2,0)</f>
        <v>3.1415157425993341</v>
      </c>
      <c r="J41" s="1">
        <f t="shared" si="1"/>
        <v>3.6183554067804158</v>
      </c>
      <c r="K41" s="1">
        <f t="shared" si="2"/>
        <v>7.9570671013742977</v>
      </c>
      <c r="L41" s="1">
        <f t="shared" si="3"/>
        <v>7.9732945466919078</v>
      </c>
      <c r="M41" s="1">
        <f t="shared" si="4"/>
        <v>3.1415157425993341</v>
      </c>
      <c r="N41">
        <v>1</v>
      </c>
      <c r="O41" s="1">
        <f t="shared" si="5"/>
        <v>23.690232797445955</v>
      </c>
      <c r="P41" s="1">
        <f>VLOOKUP($A41,Rotations!$A$1:$U$404,16,0)</f>
        <v>0.13260805706130591</v>
      </c>
      <c r="Q41" s="1">
        <f>VLOOKUP($A41,Rotations!$A$1:$U$404,17,0)</f>
        <v>0.15273616927776712</v>
      </c>
      <c r="R41" s="1">
        <f>VLOOKUP($A41,Rotations!$A$1:$U$404,18,0)</f>
        <v>0.3358796500400853</v>
      </c>
      <c r="S41" s="1">
        <f>VLOOKUP($A41,Rotations!$A$1:$U$404,19,0)</f>
        <v>0.33656463466882897</v>
      </c>
      <c r="T41" s="1">
        <f>VLOOKUP($A41,Rotations!$A$1:$U$404,20,0)</f>
        <v>4.2211488952012752E-2</v>
      </c>
    </row>
    <row r="42" spans="1:20" x14ac:dyDescent="0.25">
      <c r="A42">
        <v>34</v>
      </c>
      <c r="B42" s="1" t="str">
        <f>Permutations!H35</f>
        <v>p2 - i2:i3</v>
      </c>
      <c r="C42" s="1" t="str">
        <f>Permutations!I35</f>
        <v>p3 - i3:i4</v>
      </c>
      <c r="D42" s="1" t="str">
        <f>Permutations!J35</f>
        <v>p4 - i4:i5</v>
      </c>
      <c r="E42" s="1" t="str">
        <f>Permutations!K35</f>
        <v>p101 - i5:i1</v>
      </c>
      <c r="F42" s="1">
        <f>VLOOKUP(B42,Vlookup!$A$1:$B$20,2,0)</f>
        <v>0.45473481129189858</v>
      </c>
      <c r="G42" s="1">
        <f>VLOOKUP(C42,Vlookup!$A$1:$B$20,2,0)</f>
        <v>0.99796477538581052</v>
      </c>
      <c r="H42" s="1">
        <f>VLOOKUP(D42,Vlookup!$A$1:$B$20,2,0)</f>
        <v>5.0607958520681366</v>
      </c>
      <c r="I42" s="1">
        <f>VLOOKUP(E42,Vlookup!$A$1:$B$20,2,0)</f>
        <v>0.48183431393617909</v>
      </c>
      <c r="J42" s="1">
        <f t="shared" si="1"/>
        <v>1.1065981969662464</v>
      </c>
      <c r="K42" s="1">
        <f t="shared" si="2"/>
        <v>2.4335022731653382</v>
      </c>
      <c r="L42" s="1">
        <f t="shared" si="3"/>
        <v>2.4384650973523114</v>
      </c>
      <c r="M42" s="1">
        <f t="shared" si="4"/>
        <v>0.48183431393617909</v>
      </c>
      <c r="N42">
        <v>1</v>
      </c>
      <c r="O42" s="1">
        <f t="shared" si="5"/>
        <v>7.4603998814200754</v>
      </c>
      <c r="P42" s="1">
        <f>VLOOKUP($A42,Rotations!$A$1:$U$404,16,0)</f>
        <v>0.13404107231443091</v>
      </c>
      <c r="Q42" s="1">
        <f>VLOOKUP($A42,Rotations!$A$1:$U$404,17,0)</f>
        <v>0.14832960894257147</v>
      </c>
      <c r="R42" s="1">
        <f>VLOOKUP($A42,Rotations!$A$1:$U$404,18,0)</f>
        <v>0.32618925417468708</v>
      </c>
      <c r="S42" s="1">
        <f>VLOOKUP($A42,Rotations!$A$1:$U$404,19,0)</f>
        <v>0.32685447645041693</v>
      </c>
      <c r="T42" s="1">
        <f>VLOOKUP($A42,Rotations!$A$1:$U$404,20,0)</f>
        <v>6.4585588117893583E-2</v>
      </c>
    </row>
    <row r="43" spans="1:20" x14ac:dyDescent="0.25">
      <c r="A43">
        <v>35</v>
      </c>
      <c r="B43" t="str">
        <f>Permutations!H36</f>
        <v>p2 - i2:i3</v>
      </c>
      <c r="C43" t="str">
        <f>Permutations!I36</f>
        <v>p6 - i3:i5</v>
      </c>
      <c r="D43" t="str">
        <f>Permutations!J36</f>
        <v>p101 - i5:i1</v>
      </c>
      <c r="E43" t="str">
        <f>Permutations!K36</f>
        <v>p9 - i1:i4</v>
      </c>
      <c r="F43" s="1">
        <f>VLOOKUP(B43,Vlookup!$A$1:$B$20,2,0)</f>
        <v>0.45473481129189858</v>
      </c>
      <c r="G43" s="1">
        <f>VLOOKUP(C43,Vlookup!$A$1:$B$20,2,0)</f>
        <v>4.2629660829889664</v>
      </c>
      <c r="H43" s="1">
        <f>VLOOKUP(D43,Vlookup!$A$1:$B$20,2,0)</f>
        <v>0.48183431393617909</v>
      </c>
      <c r="I43" s="1">
        <f>VLOOKUP(E43,Vlookup!$A$1:$B$20,2,0)</f>
        <v>0.77714630657938422</v>
      </c>
      <c r="J43" s="1">
        <f t="shared" si="1"/>
        <v>0.72588962943544844</v>
      </c>
      <c r="K43" s="1">
        <f t="shared" si="2"/>
        <v>1.5962921936264365</v>
      </c>
      <c r="L43" s="1">
        <f t="shared" si="3"/>
        <v>0.37445575745871312</v>
      </c>
      <c r="M43" s="1">
        <f t="shared" si="4"/>
        <v>0.77714630657938422</v>
      </c>
      <c r="N43">
        <v>1</v>
      </c>
      <c r="O43" s="1">
        <f t="shared" si="5"/>
        <v>4.473783887099982</v>
      </c>
      <c r="P43" s="1">
        <f>VLOOKUP($A43,Rotations!$A$1:$U$404,16,0)</f>
        <v>0.17371118636737498</v>
      </c>
      <c r="Q43" s="1">
        <f>VLOOKUP($A43,Rotations!$A$1:$U$404,17,0)</f>
        <v>0.16225406674840259</v>
      </c>
      <c r="R43" s="1">
        <f>VLOOKUP($A43,Rotations!$A$1:$U$404,18,0)</f>
        <v>0.35681030508185607</v>
      </c>
      <c r="S43" s="1">
        <f>VLOOKUP($A43,Rotations!$A$1:$U$404,19,0)</f>
        <v>0.22352443149600257</v>
      </c>
      <c r="T43" s="1">
        <f>VLOOKUP($A43,Rotations!$A$1:$U$404,20,0)</f>
        <v>8.370001030636387E-2</v>
      </c>
    </row>
    <row r="44" spans="1:20" x14ac:dyDescent="0.25">
      <c r="A44">
        <v>36</v>
      </c>
      <c r="B44" s="1" t="str">
        <f>Permutations!H37</f>
        <v>p2 - i2:i3</v>
      </c>
      <c r="C44" s="1" t="str">
        <f>Permutations!I37</f>
        <v>p6 - i3:i5</v>
      </c>
      <c r="D44" s="1" t="str">
        <f>Permutations!J37</f>
        <v>p41 - i5:i4</v>
      </c>
      <c r="E44" s="1" t="str">
        <f>Permutations!K37</f>
        <v>p91 - i4:i1</v>
      </c>
      <c r="F44" s="1">
        <f>VLOOKUP(B44,Vlookup!$A$1:$B$20,2,0)</f>
        <v>0.45473481129189858</v>
      </c>
      <c r="G44" s="1">
        <f>VLOOKUP(C44,Vlookup!$A$1:$B$20,2,0)</f>
        <v>4.2629660829889664</v>
      </c>
      <c r="H44" s="1">
        <f>VLOOKUP(D44,Vlookup!$A$1:$B$20,2,0)</f>
        <v>0.25145886863342243</v>
      </c>
      <c r="I44" s="1">
        <f>VLOOKUP(E44,Vlookup!$A$1:$B$20,2,0)</f>
        <v>2.5380406147812877</v>
      </c>
      <c r="J44" s="1">
        <f t="shared" si="1"/>
        <v>1.2371877299247307</v>
      </c>
      <c r="K44" s="1">
        <f t="shared" si="2"/>
        <v>2.7206796119476504</v>
      </c>
      <c r="L44" s="1">
        <f t="shared" si="3"/>
        <v>0.6382128215385785</v>
      </c>
      <c r="M44" s="1">
        <f t="shared" si="4"/>
        <v>2.5380406147812877</v>
      </c>
      <c r="N44">
        <v>1</v>
      </c>
      <c r="O44" s="1">
        <f t="shared" si="5"/>
        <v>8.1341207781922478</v>
      </c>
      <c r="P44" s="1">
        <f>VLOOKUP($A44,Rotations!$A$1:$U$404,16,0)</f>
        <v>0.12293891709611952</v>
      </c>
      <c r="Q44" s="1">
        <f>VLOOKUP($A44,Rotations!$A$1:$U$404,17,0)</f>
        <v>0.15209851976155278</v>
      </c>
      <c r="R44" s="1">
        <f>VLOOKUP($A44,Rotations!$A$1:$U$404,18,0)</f>
        <v>0.33447740525833486</v>
      </c>
      <c r="S44" s="1">
        <f>VLOOKUP($A44,Rotations!$A$1:$U$404,19,0)</f>
        <v>0.31202396472718097</v>
      </c>
      <c r="T44" s="1">
        <f>VLOOKUP($A44,Rotations!$A$1:$U$404,20,0)</f>
        <v>7.8461193156811826E-2</v>
      </c>
    </row>
    <row r="45" spans="1:20" x14ac:dyDescent="0.25">
      <c r="A45">
        <v>37</v>
      </c>
      <c r="B45" t="str">
        <f>Permutations!H38</f>
        <v>p5 - i2:i4</v>
      </c>
      <c r="C45" t="str">
        <f>Permutations!I38</f>
        <v>p91 - i4:i1</v>
      </c>
      <c r="D45" t="str">
        <f>Permutations!J38</f>
        <v>p8 - i1:i3</v>
      </c>
      <c r="E45" t="str">
        <f>Permutations!K38</f>
        <v>p6 - i3:i5</v>
      </c>
      <c r="F45" s="1">
        <f>VLOOKUP(B45,Vlookup!$A$1:$B$20,2,0)</f>
        <v>0.35410436996738537</v>
      </c>
      <c r="G45" s="1">
        <f>VLOOKUP(C45,Vlookup!$A$1:$B$20,2,0)</f>
        <v>2.5380406147812877</v>
      </c>
      <c r="H45" s="1">
        <f>VLOOKUP(D45,Vlookup!$A$1:$B$20,2,0)</f>
        <v>0.76941379245300812</v>
      </c>
      <c r="I45" s="1">
        <f>VLOOKUP(E45,Vlookup!$A$1:$B$20,2,0)</f>
        <v>4.2629660829889664</v>
      </c>
      <c r="J45" s="1">
        <f t="shared" si="1"/>
        <v>2.9478250050104182</v>
      </c>
      <c r="K45" s="1">
        <f t="shared" si="2"/>
        <v>8.3247348946355171</v>
      </c>
      <c r="L45" s="1">
        <f t="shared" si="3"/>
        <v>3.2799849010110855</v>
      </c>
      <c r="M45" s="1">
        <f t="shared" si="4"/>
        <v>4.2629660829889664</v>
      </c>
      <c r="N45">
        <v>1</v>
      </c>
      <c r="O45" s="1">
        <f t="shared" si="5"/>
        <v>19.815510883645988</v>
      </c>
      <c r="P45" s="1">
        <f>VLOOKUP($A45,Rotations!$A$1:$U$404,16,0)</f>
        <v>0.16552613355621842</v>
      </c>
      <c r="Q45" s="1">
        <f>VLOOKUP($A45,Rotations!$A$1:$U$404,17,0)</f>
        <v>0.14876351270071458</v>
      </c>
      <c r="R45" s="1">
        <f>VLOOKUP($A45,Rotations!$A$1:$U$404,18,0)</f>
        <v>0.21513278703842303</v>
      </c>
      <c r="S45" s="1">
        <f>VLOOKUP($A45,Rotations!$A$1:$U$404,19,0)</f>
        <v>0.42011204977339417</v>
      </c>
      <c r="T45" s="1">
        <f>VLOOKUP($A45,Rotations!$A$1:$U$404,20,0)</f>
        <v>5.0465516931249732E-2</v>
      </c>
    </row>
    <row r="46" spans="1:20" x14ac:dyDescent="0.25">
      <c r="A46">
        <v>38</v>
      </c>
      <c r="B46" s="1" t="str">
        <f>Permutations!H39</f>
        <v>p5 - i2:i4</v>
      </c>
      <c r="C46" s="1" t="str">
        <f>Permutations!I39</f>
        <v>p91 - i4:i1</v>
      </c>
      <c r="D46" s="1" t="str">
        <f>Permutations!J39</f>
        <v>p10 - i1:i5</v>
      </c>
      <c r="E46" s="1" t="str">
        <f>Permutations!K39</f>
        <v>p61 - i5:i3</v>
      </c>
      <c r="F46" s="1">
        <f>VLOOKUP(B46,Vlookup!$A$1:$B$20,2,0)</f>
        <v>0.35410436996738537</v>
      </c>
      <c r="G46" s="1">
        <f>VLOOKUP(C46,Vlookup!$A$1:$B$20,2,0)</f>
        <v>2.5380406147812877</v>
      </c>
      <c r="H46" s="1">
        <f>VLOOKUP(D46,Vlookup!$A$1:$B$20,2,0)</f>
        <v>3.1415157425993341</v>
      </c>
      <c r="I46" s="1">
        <f>VLOOKUP(E46,Vlookup!$A$1:$B$20,2,0)</f>
        <v>0.34329128054618246</v>
      </c>
      <c r="J46" s="1">
        <f t="shared" si="1"/>
        <v>0.96924120082778109</v>
      </c>
      <c r="K46" s="1">
        <f t="shared" si="2"/>
        <v>2.7371624951057583</v>
      </c>
      <c r="L46" s="1">
        <f t="shared" si="3"/>
        <v>1.0784549621329167</v>
      </c>
      <c r="M46" s="1">
        <f t="shared" si="4"/>
        <v>0.34329128054618246</v>
      </c>
      <c r="N46">
        <v>1</v>
      </c>
      <c r="O46" s="1">
        <f t="shared" si="5"/>
        <v>6.1281499386126388</v>
      </c>
      <c r="P46" s="1">
        <f>VLOOKUP($A46,Rotations!$A$1:$U$404,16,0)</f>
        <v>0.17598377535407853</v>
      </c>
      <c r="Q46" s="1">
        <f>VLOOKUP($A46,Rotations!$A$1:$U$404,17,0)</f>
        <v>0.15816212242470182</v>
      </c>
      <c r="R46" s="1">
        <f>VLOOKUP($A46,Rotations!$A$1:$U$404,18,0)</f>
        <v>0.16318138590231548</v>
      </c>
      <c r="S46" s="1">
        <f>VLOOKUP($A46,Rotations!$A$1:$U$404,19,0)</f>
        <v>0.4466539693911975</v>
      </c>
      <c r="T46" s="1">
        <f>VLOOKUP($A46,Rotations!$A$1:$U$404,20,0)</f>
        <v>5.6018746927706649E-2</v>
      </c>
    </row>
    <row r="47" spans="1:20" x14ac:dyDescent="0.25">
      <c r="A47">
        <v>39</v>
      </c>
      <c r="B47" t="str">
        <f>Permutations!H40</f>
        <v>p5 - i2:i4</v>
      </c>
      <c r="C47" t="str">
        <f>Permutations!I40</f>
        <v>p31 - i4:i3</v>
      </c>
      <c r="D47" t="str">
        <f>Permutations!J40</f>
        <v>p81 - i3:i1</v>
      </c>
      <c r="E47" t="str">
        <f>Permutations!K40</f>
        <v>p10 - i1:i5</v>
      </c>
      <c r="F47" s="1">
        <f>VLOOKUP(B47,Vlookup!$A$1:$B$20,2,0)</f>
        <v>0.35410436996738537</v>
      </c>
      <c r="G47" s="1">
        <f>VLOOKUP(C47,Vlookup!$A$1:$B$20,2,0)</f>
        <v>1.4603427287567072</v>
      </c>
      <c r="H47" s="1">
        <f>VLOOKUP(D47,Vlookup!$A$1:$B$20,2,0)</f>
        <v>1.7420653270889574</v>
      </c>
      <c r="I47" s="1">
        <f>VLOOKUP(E47,Vlookup!$A$1:$B$20,2,0)</f>
        <v>3.1415157425993341</v>
      </c>
      <c r="J47" s="1">
        <f t="shared" si="1"/>
        <v>2.8300216391170285</v>
      </c>
      <c r="K47" s="1">
        <f t="shared" si="2"/>
        <v>7.992055108999887</v>
      </c>
      <c r="L47" s="1">
        <f t="shared" si="3"/>
        <v>5.4727256496864181</v>
      </c>
      <c r="M47" s="1">
        <f t="shared" si="4"/>
        <v>3.1415157425993341</v>
      </c>
      <c r="N47">
        <v>1</v>
      </c>
      <c r="O47" s="1">
        <f t="shared" si="5"/>
        <v>20.436318140402669</v>
      </c>
      <c r="P47" s="1">
        <f>VLOOKUP($A47,Rotations!$A$1:$U$404,16,0)</f>
        <v>0.15372219795250433</v>
      </c>
      <c r="Q47" s="1">
        <f>VLOOKUP($A47,Rotations!$A$1:$U$404,17,0)</f>
        <v>0.13848001482821246</v>
      </c>
      <c r="R47" s="1">
        <f>VLOOKUP($A47,Rotations!$A$1:$U$404,18,0)</f>
        <v>0.26779411105696294</v>
      </c>
      <c r="S47" s="1">
        <f>VLOOKUP($A47,Rotations!$A$1:$U$404,19,0)</f>
        <v>0.39107118288590192</v>
      </c>
      <c r="T47" s="1">
        <f>VLOOKUP($A47,Rotations!$A$1:$U$404,20,0)</f>
        <v>4.8932493276418354E-2</v>
      </c>
    </row>
    <row r="48" spans="1:20" x14ac:dyDescent="0.25">
      <c r="A48">
        <v>40</v>
      </c>
      <c r="B48" s="1" t="str">
        <f>Permutations!H41</f>
        <v>p5 - i2:i4</v>
      </c>
      <c r="C48" s="1" t="str">
        <f>Permutations!I41</f>
        <v>p31 - i4:i3</v>
      </c>
      <c r="D48" s="1" t="str">
        <f>Permutations!J41</f>
        <v>p6 - i3:i5</v>
      </c>
      <c r="E48" s="1" t="str">
        <f>Permutations!K41</f>
        <v>p101 - i5:i1</v>
      </c>
      <c r="F48" s="1">
        <f>VLOOKUP(B48,Vlookup!$A$1:$B$20,2,0)</f>
        <v>0.35410436996738537</v>
      </c>
      <c r="G48" s="1">
        <f>VLOOKUP(C48,Vlookup!$A$1:$B$20,2,0)</f>
        <v>1.4603427287567072</v>
      </c>
      <c r="H48" s="1">
        <f>VLOOKUP(D48,Vlookup!$A$1:$B$20,2,0)</f>
        <v>4.2629660829889664</v>
      </c>
      <c r="I48" s="1">
        <f>VLOOKUP(E48,Vlookup!$A$1:$B$20,2,0)</f>
        <v>0.48183431393617909</v>
      </c>
      <c r="J48" s="1">
        <f t="shared" si="1"/>
        <v>1.0621740365076926</v>
      </c>
      <c r="K48" s="1">
        <f t="shared" si="2"/>
        <v>2.999607253097508</v>
      </c>
      <c r="L48" s="1">
        <f t="shared" si="3"/>
        <v>2.0540433379301892</v>
      </c>
      <c r="M48" s="1">
        <f t="shared" si="4"/>
        <v>0.48183431393617909</v>
      </c>
      <c r="N48">
        <v>1</v>
      </c>
      <c r="O48" s="1">
        <f t="shared" si="5"/>
        <v>7.5976589414715683</v>
      </c>
      <c r="P48" s="1">
        <f>VLOOKUP($A48,Rotations!$A$1:$U$404,16,0)</f>
        <v>0.1316194906488278</v>
      </c>
      <c r="Q48" s="1">
        <f>VLOOKUP($A48,Rotations!$A$1:$U$404,17,0)</f>
        <v>0.13980280566555192</v>
      </c>
      <c r="R48" s="1">
        <f>VLOOKUP($A48,Rotations!$A$1:$U$404,18,0)</f>
        <v>0.2703521379089896</v>
      </c>
      <c r="S48" s="1">
        <f>VLOOKUP($A48,Rotations!$A$1:$U$404,19,0)</f>
        <v>0.39480677879922349</v>
      </c>
      <c r="T48" s="1">
        <f>VLOOKUP($A48,Rotations!$A$1:$U$404,20,0)</f>
        <v>6.3418786977407285E-2</v>
      </c>
    </row>
    <row r="49" spans="1:20" x14ac:dyDescent="0.25">
      <c r="A49">
        <v>41</v>
      </c>
      <c r="B49" t="str">
        <f>Permutations!H42</f>
        <v>p5 - i2:i4</v>
      </c>
      <c r="C49" t="str">
        <f>Permutations!I42</f>
        <v>p4 - i4:i5</v>
      </c>
      <c r="D49" t="str">
        <f>Permutations!J42</f>
        <v>p101 - i5:i1</v>
      </c>
      <c r="E49" t="str">
        <f>Permutations!K42</f>
        <v>p8 - i1:i3</v>
      </c>
      <c r="F49" s="1">
        <f>VLOOKUP(B49,Vlookup!$A$1:$B$20,2,0)</f>
        <v>0.35410436996738537</v>
      </c>
      <c r="G49" s="1">
        <f>VLOOKUP(C49,Vlookup!$A$1:$B$20,2,0)</f>
        <v>5.0607958520681366</v>
      </c>
      <c r="H49" s="1">
        <f>VLOOKUP(D49,Vlookup!$A$1:$B$20,2,0)</f>
        <v>0.48183431393617909</v>
      </c>
      <c r="I49" s="1">
        <f>VLOOKUP(E49,Vlookup!$A$1:$B$20,2,0)</f>
        <v>0.76941379245300812</v>
      </c>
      <c r="J49" s="1">
        <f t="shared" si="1"/>
        <v>0.66436660987578489</v>
      </c>
      <c r="K49" s="1">
        <f t="shared" si="2"/>
        <v>1.8761886783181356</v>
      </c>
      <c r="L49" s="1">
        <f t="shared" si="3"/>
        <v>0.37072996681962883</v>
      </c>
      <c r="M49" s="1">
        <f t="shared" si="4"/>
        <v>0.76941379245300812</v>
      </c>
      <c r="N49">
        <v>1</v>
      </c>
      <c r="O49" s="1">
        <f t="shared" si="5"/>
        <v>4.6806990474665575</v>
      </c>
      <c r="P49" s="1">
        <f>VLOOKUP($A49,Rotations!$A$1:$U$404,16,0)</f>
        <v>0.16438010319622143</v>
      </c>
      <c r="Q49" s="1">
        <f>VLOOKUP($A49,Rotations!$A$1:$U$404,17,0)</f>
        <v>0.14193747624841963</v>
      </c>
      <c r="R49" s="1">
        <f>VLOOKUP($A49,Rotations!$A$1:$U$404,18,0)</f>
        <v>0.21364330196389214</v>
      </c>
      <c r="S49" s="1">
        <f>VLOOKUP($A49,Rotations!$A$1:$U$404,19,0)</f>
        <v>0.40083514434315715</v>
      </c>
      <c r="T49" s="1">
        <f>VLOOKUP($A49,Rotations!$A$1:$U$404,20,0)</f>
        <v>7.9203974248309675E-2</v>
      </c>
    </row>
    <row r="50" spans="1:20" x14ac:dyDescent="0.25">
      <c r="A50">
        <v>42</v>
      </c>
      <c r="B50" s="1" t="str">
        <f>Permutations!H43</f>
        <v>p5 - i2:i4</v>
      </c>
      <c r="C50" s="1" t="str">
        <f>Permutations!I43</f>
        <v>p4 - i4:i5</v>
      </c>
      <c r="D50" s="1" t="str">
        <f>Permutations!J43</f>
        <v>p61 - i5:i3</v>
      </c>
      <c r="E50" s="1" t="str">
        <f>Permutations!K43</f>
        <v>p81 - i3:i1</v>
      </c>
      <c r="F50" s="1">
        <f>VLOOKUP(B50,Vlookup!$A$1:$B$20,2,0)</f>
        <v>0.35410436996738537</v>
      </c>
      <c r="G50" s="1">
        <f>VLOOKUP(C50,Vlookup!$A$1:$B$20,2,0)</f>
        <v>5.0607958520681366</v>
      </c>
      <c r="H50" s="1">
        <f>VLOOKUP(D50,Vlookup!$A$1:$B$20,2,0)</f>
        <v>0.34329128054618246</v>
      </c>
      <c r="I50" s="1">
        <f>VLOOKUP(E50,Vlookup!$A$1:$B$20,2,0)</f>
        <v>1.7420653270889574</v>
      </c>
      <c r="J50" s="1">
        <f t="shared" si="1"/>
        <v>1.0717100777550459</v>
      </c>
      <c r="K50" s="1">
        <f t="shared" si="2"/>
        <v>3.0265372829308923</v>
      </c>
      <c r="L50" s="1">
        <f t="shared" si="3"/>
        <v>0.59803583693147244</v>
      </c>
      <c r="M50" s="1">
        <f t="shared" si="4"/>
        <v>1.7420653270889574</v>
      </c>
      <c r="N50">
        <v>1</v>
      </c>
      <c r="O50" s="1">
        <f t="shared" si="5"/>
        <v>7.4383485247063685</v>
      </c>
      <c r="P50" s="1">
        <f>VLOOKUP($A50,Rotations!$A$1:$U$404,16,0)</f>
        <v>0.13443844378607889</v>
      </c>
      <c r="Q50" s="1">
        <f>VLOOKUP($A50,Rotations!$A$1:$U$404,17,0)</f>
        <v>0.14407903504324598</v>
      </c>
      <c r="R50" s="1">
        <f>VLOOKUP($A50,Rotations!$A$1:$U$404,18,0)</f>
        <v>0.23420055154752595</v>
      </c>
      <c r="S50" s="1">
        <f>VLOOKUP($A50,Rotations!$A$1:$U$404,19,0)</f>
        <v>0.40688296237777671</v>
      </c>
      <c r="T50" s="1">
        <f>VLOOKUP($A50,Rotations!$A$1:$U$404,20,0)</f>
        <v>8.0399007245372398E-2</v>
      </c>
    </row>
    <row r="51" spans="1:20" x14ac:dyDescent="0.25">
      <c r="A51">
        <v>43</v>
      </c>
      <c r="B51" t="str">
        <f>Permutations!H44</f>
        <v>p7 - i2:i5</v>
      </c>
      <c r="C51" t="str">
        <f>Permutations!I44</f>
        <v>p101 - i5:i1</v>
      </c>
      <c r="D51" t="str">
        <f>Permutations!J44</f>
        <v>p8 - i1:i3</v>
      </c>
      <c r="E51" t="str">
        <f>Permutations!K44</f>
        <v>p3 - i3:i4</v>
      </c>
      <c r="F51" s="1">
        <f>VLOOKUP(B51,Vlookup!$A$1:$B$20,2,0)</f>
        <v>1.3465733458184761</v>
      </c>
      <c r="G51" s="1">
        <f>VLOOKUP(C51,Vlookup!$A$1:$B$20,2,0)</f>
        <v>0.48183431393617909</v>
      </c>
      <c r="H51" s="1">
        <f>VLOOKUP(D51,Vlookup!$A$1:$B$20,2,0)</f>
        <v>0.76941379245300812</v>
      </c>
      <c r="I51" s="1">
        <f>VLOOKUP(E51,Vlookup!$A$1:$B$20,2,0)</f>
        <v>0.99796477538581052</v>
      </c>
      <c r="J51" s="1">
        <f t="shared" si="1"/>
        <v>0.49819907697284255</v>
      </c>
      <c r="K51" s="1">
        <f t="shared" si="2"/>
        <v>0.36997544806593985</v>
      </c>
      <c r="L51" s="1">
        <f t="shared" si="3"/>
        <v>0.76784786256411086</v>
      </c>
      <c r="M51" s="1">
        <f t="shared" si="4"/>
        <v>0.99796477538581052</v>
      </c>
      <c r="N51">
        <v>1</v>
      </c>
      <c r="O51" s="1">
        <f t="shared" si="5"/>
        <v>3.6339871629887037</v>
      </c>
      <c r="P51" s="1">
        <f>VLOOKUP($A51,Rotations!$A$1:$U$404,16,0)</f>
        <v>0.21129625068147159</v>
      </c>
      <c r="Q51" s="1">
        <f>VLOOKUP($A51,Rotations!$A$1:$U$404,17,0)</f>
        <v>0.13709434145692143</v>
      </c>
      <c r="R51" s="1">
        <f>VLOOKUP($A51,Rotations!$A$1:$U$404,18,0)</f>
        <v>0.27461978554845895</v>
      </c>
      <c r="S51" s="1">
        <f>VLOOKUP($A51,Rotations!$A$1:$U$404,19,0)</f>
        <v>0.27517983832875431</v>
      </c>
      <c r="T51" s="1">
        <f>VLOOKUP($A51,Rotations!$A$1:$U$404,20,0)</f>
        <v>0.10180978398439376</v>
      </c>
    </row>
    <row r="52" spans="1:20" x14ac:dyDescent="0.25">
      <c r="A52">
        <v>44</v>
      </c>
      <c r="B52" s="1" t="str">
        <f>Permutations!H45</f>
        <v>p7 - i2:i5</v>
      </c>
      <c r="C52" s="1" t="str">
        <f>Permutations!I45</f>
        <v>p101 - i5:i1</v>
      </c>
      <c r="D52" s="1" t="str">
        <f>Permutations!J45</f>
        <v>p9 - i1:i4</v>
      </c>
      <c r="E52" s="1" t="str">
        <f>Permutations!K45</f>
        <v>p31 - i4:i3</v>
      </c>
      <c r="F52" s="1">
        <f>VLOOKUP(B52,Vlookup!$A$1:$B$20,2,0)</f>
        <v>1.3465733458184761</v>
      </c>
      <c r="G52" s="1">
        <f>VLOOKUP(C52,Vlookup!$A$1:$B$20,2,0)</f>
        <v>0.48183431393617909</v>
      </c>
      <c r="H52" s="1">
        <f>VLOOKUP(D52,Vlookup!$A$1:$B$20,2,0)</f>
        <v>0.77714630657938422</v>
      </c>
      <c r="I52" s="1">
        <f>VLOOKUP(E52,Vlookup!$A$1:$B$20,2,0)</f>
        <v>1.4603427287567072</v>
      </c>
      <c r="J52" s="1">
        <f t="shared" si="1"/>
        <v>0.73635174244115165</v>
      </c>
      <c r="K52" s="1">
        <f t="shared" si="2"/>
        <v>0.54683374264591689</v>
      </c>
      <c r="L52" s="1">
        <f t="shared" si="3"/>
        <v>1.1348999579933345</v>
      </c>
      <c r="M52" s="1">
        <f t="shared" si="4"/>
        <v>1.4603427287567072</v>
      </c>
      <c r="N52">
        <v>1</v>
      </c>
      <c r="O52" s="1">
        <f t="shared" si="5"/>
        <v>4.8784281718371103</v>
      </c>
      <c r="P52" s="1">
        <f>VLOOKUP($A52,Rotations!$A$1:$U$404,16,0)</f>
        <v>0.23263639804005884</v>
      </c>
      <c r="Q52" s="1">
        <f>VLOOKUP($A52,Rotations!$A$1:$U$404,17,0)</f>
        <v>0.15094036777912784</v>
      </c>
      <c r="R52" s="1">
        <f>VLOOKUP($A52,Rotations!$A$1:$U$404,18,0)</f>
        <v>0.20498405731849112</v>
      </c>
      <c r="S52" s="1">
        <f>VLOOKUP($A52,Rotations!$A$1:$U$404,19,0)</f>
        <v>0.29934697761610657</v>
      </c>
      <c r="T52" s="1">
        <f>VLOOKUP($A52,Rotations!$A$1:$U$404,20,0)</f>
        <v>0.11209219924621565</v>
      </c>
    </row>
    <row r="53" spans="1:20" x14ac:dyDescent="0.25">
      <c r="A53">
        <v>45</v>
      </c>
      <c r="B53" t="str">
        <f>Permutations!H46</f>
        <v>p7 - i2:i5</v>
      </c>
      <c r="C53" t="str">
        <f>Permutations!I46</f>
        <v>p61 - i5:i3</v>
      </c>
      <c r="D53" t="str">
        <f>Permutations!J46</f>
        <v>p81 - i3:i1</v>
      </c>
      <c r="E53" t="str">
        <f>Permutations!K46</f>
        <v>p9 - i1:i4</v>
      </c>
      <c r="F53" s="1">
        <f>VLOOKUP(B53,Vlookup!$A$1:$B$20,2,0)</f>
        <v>1.3465733458184761</v>
      </c>
      <c r="G53" s="1">
        <f>VLOOKUP(C53,Vlookup!$A$1:$B$20,2,0)</f>
        <v>0.34329128054618246</v>
      </c>
      <c r="H53" s="1">
        <f>VLOOKUP(D53,Vlookup!$A$1:$B$20,2,0)</f>
        <v>1.7420653270889574</v>
      </c>
      <c r="I53" s="1">
        <f>VLOOKUP(E53,Vlookup!$A$1:$B$20,2,0)</f>
        <v>0.77714630657938422</v>
      </c>
      <c r="J53" s="1">
        <f t="shared" si="1"/>
        <v>0.6258352351335551</v>
      </c>
      <c r="K53" s="1">
        <f t="shared" si="2"/>
        <v>0.46476134187340473</v>
      </c>
      <c r="L53" s="1">
        <f t="shared" si="3"/>
        <v>1.3538396347671902</v>
      </c>
      <c r="M53" s="1">
        <f t="shared" si="4"/>
        <v>0.77714630657938422</v>
      </c>
      <c r="N53">
        <v>1</v>
      </c>
      <c r="O53" s="1">
        <f t="shared" si="5"/>
        <v>4.221582518353534</v>
      </c>
      <c r="P53" s="1">
        <f>VLOOKUP($A53,Rotations!$A$1:$U$404,16,0)</f>
        <v>0.18408885843180919</v>
      </c>
      <c r="Q53" s="1">
        <f>VLOOKUP($A53,Rotations!$A$1:$U$404,17,0)</f>
        <v>0.14824659530228443</v>
      </c>
      <c r="R53" s="1">
        <f>VLOOKUP($A53,Rotations!$A$1:$U$404,18,0)</f>
        <v>0.32069481737744243</v>
      </c>
      <c r="S53" s="1">
        <f>VLOOKUP($A53,Rotations!$A$1:$U$404,19,0)</f>
        <v>0.23687799436643764</v>
      </c>
      <c r="T53" s="1">
        <f>VLOOKUP($A53,Rotations!$A$1:$U$404,20,0)</f>
        <v>0.11009173452202636</v>
      </c>
    </row>
    <row r="54" spans="1:20" x14ac:dyDescent="0.25">
      <c r="A54">
        <v>46</v>
      </c>
      <c r="B54" s="1" t="str">
        <f>Permutations!H47</f>
        <v>p7 - i2:i5</v>
      </c>
      <c r="C54" s="1" t="str">
        <f>Permutations!I47</f>
        <v>p61 - i5:i3</v>
      </c>
      <c r="D54" s="1" t="str">
        <f>Permutations!J47</f>
        <v>p3 - i3:i4</v>
      </c>
      <c r="E54" s="1" t="str">
        <f>Permutations!K47</f>
        <v>p91 - i4:i1</v>
      </c>
      <c r="F54" s="1">
        <f>VLOOKUP(B54,Vlookup!$A$1:$B$20,2,0)</f>
        <v>1.3465733458184761</v>
      </c>
      <c r="G54" s="1">
        <f>VLOOKUP(C54,Vlookup!$A$1:$B$20,2,0)</f>
        <v>0.34329128054618246</v>
      </c>
      <c r="H54" s="1">
        <f>VLOOKUP(D54,Vlookup!$A$1:$B$20,2,0)</f>
        <v>0.99796477538581052</v>
      </c>
      <c r="I54" s="1">
        <f>VLOOKUP(E54,Vlookup!$A$1:$B$20,2,0)</f>
        <v>2.5380406147812877</v>
      </c>
      <c r="J54" s="1">
        <f t="shared" si="1"/>
        <v>1.1708643055816619</v>
      </c>
      <c r="K54" s="1">
        <f t="shared" si="2"/>
        <v>0.86951394754511901</v>
      </c>
      <c r="L54" s="1">
        <f t="shared" si="3"/>
        <v>2.5328751320502723</v>
      </c>
      <c r="M54" s="1">
        <f t="shared" si="4"/>
        <v>2.5380406147812877</v>
      </c>
      <c r="N54">
        <v>1</v>
      </c>
      <c r="O54" s="1">
        <f t="shared" si="5"/>
        <v>8.1112939999583418</v>
      </c>
      <c r="P54" s="1">
        <f>VLOOKUP($A54,Rotations!$A$1:$U$404,16,0)</f>
        <v>0.12328489141253367</v>
      </c>
      <c r="Q54" s="1">
        <f>VLOOKUP($A54,Rotations!$A$1:$U$404,17,0)</f>
        <v>0.14434987877244682</v>
      </c>
      <c r="R54" s="1">
        <f>VLOOKUP($A54,Rotations!$A$1:$U$404,18,0)</f>
        <v>0.31226523561632469</v>
      </c>
      <c r="S54" s="1">
        <f>VLOOKUP($A54,Rotations!$A$1:$U$404,19,0)</f>
        <v>0.31290206159391126</v>
      </c>
      <c r="T54" s="1">
        <f>VLOOKUP($A54,Rotations!$A$1:$U$404,20,0)</f>
        <v>0.10719793260478348</v>
      </c>
    </row>
    <row r="55" spans="1:20" x14ac:dyDescent="0.25">
      <c r="A55">
        <v>47</v>
      </c>
      <c r="B55" t="str">
        <f>Permutations!H48</f>
        <v>p7 - i2:i5</v>
      </c>
      <c r="C55" t="str">
        <f>Permutations!I48</f>
        <v>p41 - i5:i4</v>
      </c>
      <c r="D55" t="str">
        <f>Permutations!J48</f>
        <v>p91 - i4:i1</v>
      </c>
      <c r="E55" t="str">
        <f>Permutations!K48</f>
        <v>p8 - i1:i3</v>
      </c>
      <c r="F55" s="1">
        <f>VLOOKUP(B55,Vlookup!$A$1:$B$20,2,0)</f>
        <v>1.3465733458184761</v>
      </c>
      <c r="G55" s="1">
        <f>VLOOKUP(C55,Vlookup!$A$1:$B$20,2,0)</f>
        <v>0.25145886863342243</v>
      </c>
      <c r="H55" s="1">
        <f>VLOOKUP(D55,Vlookup!$A$1:$B$20,2,0)</f>
        <v>2.5380406147812877</v>
      </c>
      <c r="I55" s="1">
        <f>VLOOKUP(E55,Vlookup!$A$1:$B$20,2,0)</f>
        <v>0.76941379245300812</v>
      </c>
      <c r="J55" s="1">
        <f t="shared" si="1"/>
        <v>0.66123450133607298</v>
      </c>
      <c r="K55" s="1">
        <f t="shared" si="2"/>
        <v>0.49104974741213253</v>
      </c>
      <c r="L55" s="1">
        <f t="shared" si="3"/>
        <v>1.9528034548186348</v>
      </c>
      <c r="M55" s="1">
        <f t="shared" si="4"/>
        <v>0.76941379245300812</v>
      </c>
      <c r="N55">
        <v>1</v>
      </c>
      <c r="O55" s="1">
        <f t="shared" si="5"/>
        <v>4.8745014960198487</v>
      </c>
      <c r="P55" s="1">
        <f>VLOOKUP($A55,Rotations!$A$1:$U$404,16,0)</f>
        <v>0.15784461099894082</v>
      </c>
      <c r="Q55" s="1">
        <f>VLOOKUP($A55,Rotations!$A$1:$U$404,17,0)</f>
        <v>0.13565171779637103</v>
      </c>
      <c r="R55" s="1">
        <f>VLOOKUP($A55,Rotations!$A$1:$U$404,18,0)</f>
        <v>0.20514918311472974</v>
      </c>
      <c r="S55" s="1">
        <f>VLOOKUP($A55,Rotations!$A$1:$U$404,19,0)</f>
        <v>0.40061603353966496</v>
      </c>
      <c r="T55" s="1">
        <f>VLOOKUP($A55,Rotations!$A$1:$U$404,20,0)</f>
        <v>0.10073845455029336</v>
      </c>
    </row>
    <row r="56" spans="1:20" x14ac:dyDescent="0.25">
      <c r="A56">
        <v>48</v>
      </c>
      <c r="B56" s="1" t="str">
        <f>Permutations!H49</f>
        <v>p7 - i2:i5</v>
      </c>
      <c r="C56" s="1" t="str">
        <f>Permutations!I49</f>
        <v>p41 - i5:i4</v>
      </c>
      <c r="D56" s="1" t="str">
        <f>Permutations!J49</f>
        <v>p31 - i4:i3</v>
      </c>
      <c r="E56" s="1" t="str">
        <f>Permutations!K49</f>
        <v>p81 - i3:i1</v>
      </c>
      <c r="F56" s="1">
        <f>VLOOKUP(B56,Vlookup!$A$1:$B$20,2,0)</f>
        <v>1.3465733458184761</v>
      </c>
      <c r="G56" s="1">
        <f>VLOOKUP(C56,Vlookup!$A$1:$B$20,2,0)</f>
        <v>0.25145886863342243</v>
      </c>
      <c r="H56" s="1">
        <f>VLOOKUP(D56,Vlookup!$A$1:$B$20,2,0)</f>
        <v>1.4603427287567072</v>
      </c>
      <c r="I56" s="1">
        <f>VLOOKUP(E56,Vlookup!$A$1:$B$20,2,0)</f>
        <v>1.7420653270889574</v>
      </c>
      <c r="J56" s="1">
        <f t="shared" si="1"/>
        <v>0.86142247887943457</v>
      </c>
      <c r="K56" s="1">
        <f t="shared" si="2"/>
        <v>0.63971448830055633</v>
      </c>
      <c r="L56" s="1">
        <f t="shared" si="3"/>
        <v>2.5440124334335339</v>
      </c>
      <c r="M56" s="1">
        <f t="shared" si="4"/>
        <v>1.7420653270889574</v>
      </c>
      <c r="N56">
        <v>1</v>
      </c>
      <c r="O56" s="1">
        <f t="shared" si="5"/>
        <v>6.7872147277024819</v>
      </c>
      <c r="P56" s="1">
        <f>VLOOKUP($A56,Rotations!$A$1:$U$404,16,0)</f>
        <v>0.14733584248019022</v>
      </c>
      <c r="Q56" s="1">
        <f>VLOOKUP($A56,Rotations!$A$1:$U$404,17,0)</f>
        <v>0.12691840665707535</v>
      </c>
      <c r="R56" s="1">
        <f>VLOOKUP($A56,Rotations!$A$1:$U$404,18,0)</f>
        <v>0.25666866262217969</v>
      </c>
      <c r="S56" s="1">
        <f>VLOOKUP($A56,Rotations!$A$1:$U$404,19,0)</f>
        <v>0.37482421516000852</v>
      </c>
      <c r="T56" s="1">
        <f>VLOOKUP($A56,Rotations!$A$1:$U$404,20,0)</f>
        <v>9.4252873080546251E-2</v>
      </c>
    </row>
    <row r="57" spans="1:20" x14ac:dyDescent="0.25">
      <c r="A57">
        <v>49</v>
      </c>
      <c r="B57" t="str">
        <f>Permutations!H50</f>
        <v>p81 - i3:i1</v>
      </c>
      <c r="C57" t="str">
        <f>Permutations!I50</f>
        <v>p1 - i1:i2</v>
      </c>
      <c r="D57" t="str">
        <f>Permutations!J50</f>
        <v>p5 - i2:i4</v>
      </c>
      <c r="E57" t="str">
        <f>Permutations!K50</f>
        <v>p4 - i4:i5</v>
      </c>
      <c r="F57" s="1">
        <f>VLOOKUP(B57,Vlookup!$A$1:$B$20,2,0)</f>
        <v>1.7420653270889574</v>
      </c>
      <c r="G57" s="1">
        <f>VLOOKUP(C57,Vlookup!$A$1:$B$20,2,0)</f>
        <v>2.5209425155324832</v>
      </c>
      <c r="H57" s="1">
        <f>VLOOKUP(D57,Vlookup!$A$1:$B$20,2,0)</f>
        <v>0.35410436996738537</v>
      </c>
      <c r="I57" s="1">
        <f>VLOOKUP(E57,Vlookup!$A$1:$B$20,2,0)</f>
        <v>5.0607958520681366</v>
      </c>
      <c r="J57" s="1">
        <f t="shared" si="1"/>
        <v>7.8700498743773375</v>
      </c>
      <c r="K57" s="1">
        <f t="shared" si="2"/>
        <v>4.5176548502508931</v>
      </c>
      <c r="L57" s="1">
        <f t="shared" si="3"/>
        <v>1.7920499267301446</v>
      </c>
      <c r="M57" s="1">
        <f t="shared" si="4"/>
        <v>5.0607958520681366</v>
      </c>
      <c r="N57">
        <v>1</v>
      </c>
      <c r="O57" s="1">
        <f t="shared" si="5"/>
        <v>20.240550503426512</v>
      </c>
      <c r="P57" s="1">
        <f>VLOOKUP($A57,Rotations!$A$1:$U$404,16,0)</f>
        <v>0.22319822029969499</v>
      </c>
      <c r="Q57" s="1">
        <f>VLOOKUP($A57,Rotations!$A$1:$U$404,17,0)</f>
        <v>8.8537608027349335E-2</v>
      </c>
      <c r="R57" s="1">
        <f>VLOOKUP($A57,Rotations!$A$1:$U$404,18,0)</f>
        <v>0.38882588065206136</v>
      </c>
      <c r="S57" s="1">
        <f>VLOOKUP($A57,Rotations!$A$1:$U$404,19,0)</f>
        <v>0.25003252017337163</v>
      </c>
      <c r="T57" s="1">
        <f>VLOOKUP($A57,Rotations!$A$1:$U$404,20,0)</f>
        <v>4.9405770847522679E-2</v>
      </c>
    </row>
    <row r="58" spans="1:20" x14ac:dyDescent="0.25">
      <c r="A58">
        <v>50</v>
      </c>
      <c r="B58" s="1" t="str">
        <f>Permutations!H51</f>
        <v>p81 - i3:i1</v>
      </c>
      <c r="C58" s="1" t="str">
        <f>Permutations!I51</f>
        <v>p1 - i1:i2</v>
      </c>
      <c r="D58" s="1" t="str">
        <f>Permutations!J51</f>
        <v>p7 - i2:i5</v>
      </c>
      <c r="E58" s="1" t="str">
        <f>Permutations!K51</f>
        <v>p41 - i5:i4</v>
      </c>
      <c r="F58" s="1">
        <f>VLOOKUP(B58,Vlookup!$A$1:$B$20,2,0)</f>
        <v>1.7420653270889574</v>
      </c>
      <c r="G58" s="1">
        <f>VLOOKUP(C58,Vlookup!$A$1:$B$20,2,0)</f>
        <v>2.5209425155324832</v>
      </c>
      <c r="H58" s="1">
        <f>VLOOKUP(D58,Vlookup!$A$1:$B$20,2,0)</f>
        <v>1.3465733458184761</v>
      </c>
      <c r="I58" s="1">
        <f>VLOOKUP(E58,Vlookup!$A$1:$B$20,2,0)</f>
        <v>0.25145886863342243</v>
      </c>
      <c r="J58" s="1">
        <f t="shared" si="1"/>
        <v>1.4870458201900194</v>
      </c>
      <c r="K58" s="1">
        <f t="shared" si="2"/>
        <v>0.85361082450043191</v>
      </c>
      <c r="L58" s="1">
        <f t="shared" si="3"/>
        <v>0.33860781007143631</v>
      </c>
      <c r="M58" s="1">
        <f t="shared" si="4"/>
        <v>0.25145886863342243</v>
      </c>
      <c r="N58">
        <v>1</v>
      </c>
      <c r="O58" s="1">
        <f t="shared" si="5"/>
        <v>3.9307233233953101</v>
      </c>
      <c r="P58" s="1">
        <f>VLOOKUP($A58,Rotations!$A$1:$U$404,16,0)</f>
        <v>0.21716380275859595</v>
      </c>
      <c r="Q58" s="1">
        <f>VLOOKUP($A58,Rotations!$A$1:$U$404,17,0)</f>
        <v>8.6143893175099157E-2</v>
      </c>
      <c r="R58" s="1">
        <f>VLOOKUP($A58,Rotations!$A$1:$U$404,18,0)</f>
        <v>0.37831353108453525</v>
      </c>
      <c r="S58" s="1">
        <f>VLOOKUP($A58,Rotations!$A$1:$U$404,19,0)</f>
        <v>0.25440610231915595</v>
      </c>
      <c r="T58" s="1">
        <f>VLOOKUP($A58,Rotations!$A$1:$U$404,20,0)</f>
        <v>6.3972670662613668E-2</v>
      </c>
    </row>
    <row r="59" spans="1:20" x14ac:dyDescent="0.25">
      <c r="A59">
        <v>51</v>
      </c>
      <c r="B59" t="str">
        <f>Permutations!H52</f>
        <v>p81 - i3:i1</v>
      </c>
      <c r="C59" t="str">
        <f>Permutations!I52</f>
        <v>p9 - i1:i4</v>
      </c>
      <c r="D59" t="str">
        <f>Permutations!J52</f>
        <v>p51 - i4:i2</v>
      </c>
      <c r="E59" t="str">
        <f>Permutations!K52</f>
        <v>p7 - i2:i5</v>
      </c>
      <c r="F59" s="1">
        <f>VLOOKUP(B59,Vlookup!$A$1:$B$20,2,0)</f>
        <v>1.7420653270889574</v>
      </c>
      <c r="G59" s="1">
        <f>VLOOKUP(C59,Vlookup!$A$1:$B$20,2,0)</f>
        <v>0.77714630657938422</v>
      </c>
      <c r="H59" s="1">
        <f>VLOOKUP(D59,Vlookup!$A$1:$B$20,2,0)</f>
        <v>4.8546816979307001</v>
      </c>
      <c r="I59" s="1">
        <f>VLOOKUP(E59,Vlookup!$A$1:$B$20,2,0)</f>
        <v>1.3465733458184761</v>
      </c>
      <c r="J59" s="1">
        <f t="shared" si="1"/>
        <v>8.8503001214861836</v>
      </c>
      <c r="K59" s="1">
        <f t="shared" si="2"/>
        <v>5.0803491601978541</v>
      </c>
      <c r="L59" s="1">
        <f t="shared" si="3"/>
        <v>6.5371849768662633</v>
      </c>
      <c r="M59" s="1">
        <f t="shared" si="4"/>
        <v>1.3465733458184761</v>
      </c>
      <c r="N59">
        <v>1</v>
      </c>
      <c r="O59" s="1">
        <f t="shared" si="5"/>
        <v>22.814407604368778</v>
      </c>
      <c r="P59" s="1">
        <f>VLOOKUP($A59,Rotations!$A$1:$U$404,16,0)</f>
        <v>0.22268161629693192</v>
      </c>
      <c r="Q59" s="1">
        <f>VLOOKUP($A59,Rotations!$A$1:$U$404,17,0)</f>
        <v>5.9022937135593999E-2</v>
      </c>
      <c r="R59" s="1">
        <f>VLOOKUP($A59,Rotations!$A$1:$U$404,18,0)</f>
        <v>0.38792592273101234</v>
      </c>
      <c r="S59" s="1">
        <f>VLOOKUP($A59,Rotations!$A$1:$U$404,19,0)</f>
        <v>0.28653757267028246</v>
      </c>
      <c r="T59" s="1">
        <f>VLOOKUP($A59,Rotations!$A$1:$U$404,20,0)</f>
        <v>4.3831951166179217E-2</v>
      </c>
    </row>
    <row r="60" spans="1:20" x14ac:dyDescent="0.25">
      <c r="A60">
        <v>52</v>
      </c>
      <c r="B60" s="1" t="str">
        <f>Permutations!H53</f>
        <v>p81 - i3:i1</v>
      </c>
      <c r="C60" s="1" t="str">
        <f>Permutations!I53</f>
        <v>p9 - i1:i4</v>
      </c>
      <c r="D60" s="1" t="str">
        <f>Permutations!J53</f>
        <v>p4 - i4:i5</v>
      </c>
      <c r="E60" s="1" t="str">
        <f>Permutations!K53</f>
        <v>p71 - i5:i2</v>
      </c>
      <c r="F60" s="1">
        <f>VLOOKUP(B60,Vlookup!$A$1:$B$20,2,0)</f>
        <v>1.7420653270889574</v>
      </c>
      <c r="G60" s="1">
        <f>VLOOKUP(C60,Vlookup!$A$1:$B$20,2,0)</f>
        <v>0.77714630657938422</v>
      </c>
      <c r="H60" s="1">
        <f>VLOOKUP(D60,Vlookup!$A$1:$B$20,2,0)</f>
        <v>5.0607958520681366</v>
      </c>
      <c r="I60" s="1">
        <f>VLOOKUP(E60,Vlookup!$A$1:$B$20,2,0)</f>
        <v>0.95760931402655136</v>
      </c>
      <c r="J60" s="1">
        <f t="shared" si="1"/>
        <v>6.5610659683651145</v>
      </c>
      <c r="K60" s="1">
        <f t="shared" si="2"/>
        <v>3.7662571353330643</v>
      </c>
      <c r="L60" s="1">
        <f t="shared" si="3"/>
        <v>4.8462652443273848</v>
      </c>
      <c r="M60" s="1">
        <f t="shared" si="4"/>
        <v>0.95760931402655136</v>
      </c>
      <c r="N60">
        <v>1</v>
      </c>
      <c r="O60" s="1">
        <f t="shared" si="5"/>
        <v>17.131197662052116</v>
      </c>
      <c r="P60" s="1">
        <f>VLOOKUP($A60,Rotations!$A$1:$U$404,16,0)</f>
        <v>0.21984785942175106</v>
      </c>
      <c r="Q60" s="1">
        <f>VLOOKUP($A60,Rotations!$A$1:$U$404,17,0)</f>
        <v>5.8373034958036418E-2</v>
      </c>
      <c r="R60" s="1">
        <f>VLOOKUP($A60,Rotations!$A$1:$U$404,18,0)</f>
        <v>0.38298933313335992</v>
      </c>
      <c r="S60" s="1">
        <f>VLOOKUP($A60,Rotations!$A$1:$U$404,19,0)</f>
        <v>0.28289121052303934</v>
      </c>
      <c r="T60" s="1">
        <f>VLOOKUP($A60,Rotations!$A$1:$U$404,20,0)</f>
        <v>5.5898561963813161E-2</v>
      </c>
    </row>
    <row r="61" spans="1:20" x14ac:dyDescent="0.25">
      <c r="A61">
        <v>53</v>
      </c>
      <c r="B61" t="str">
        <f>Permutations!H54</f>
        <v>p81 - i3:i1</v>
      </c>
      <c r="C61" t="str">
        <f>Permutations!I54</f>
        <v>p10 - i1:i5</v>
      </c>
      <c r="D61" t="str">
        <f>Permutations!J54</f>
        <v>p71 - i5:i2</v>
      </c>
      <c r="E61" t="str">
        <f>Permutations!K54</f>
        <v>p5 - i2:i4</v>
      </c>
      <c r="F61" s="1">
        <f>VLOOKUP(B61,Vlookup!$A$1:$B$20,2,0)</f>
        <v>1.7420653270889574</v>
      </c>
      <c r="G61" s="1">
        <f>VLOOKUP(C61,Vlookup!$A$1:$B$20,2,0)</f>
        <v>3.1415157425993341</v>
      </c>
      <c r="H61" s="1">
        <f>VLOOKUP(D61,Vlookup!$A$1:$B$20,2,0)</f>
        <v>0.95760931402655136</v>
      </c>
      <c r="I61" s="1">
        <f>VLOOKUP(E61,Vlookup!$A$1:$B$20,2,0)</f>
        <v>0.35410436996738537</v>
      </c>
      <c r="J61" s="1">
        <f t="shared" si="1"/>
        <v>1.8557664766971622</v>
      </c>
      <c r="K61" s="1">
        <f t="shared" si="2"/>
        <v>1.0652680171289572</v>
      </c>
      <c r="L61" s="1">
        <f t="shared" si="3"/>
        <v>0.33909364281827203</v>
      </c>
      <c r="M61" s="1">
        <f t="shared" si="4"/>
        <v>0.35410436996738537</v>
      </c>
      <c r="N61">
        <v>1</v>
      </c>
      <c r="O61" s="1">
        <f t="shared" si="5"/>
        <v>4.6142325066117769</v>
      </c>
      <c r="P61" s="1">
        <f>VLOOKUP($A61,Rotations!$A$1:$U$404,16,0)</f>
        <v>0.23086569989755062</v>
      </c>
      <c r="Q61" s="1">
        <f>VLOOKUP($A61,Rotations!$A$1:$U$404,17,0)</f>
        <v>7.6741770047345018E-2</v>
      </c>
      <c r="R61" s="1">
        <f>VLOOKUP($A61,Rotations!$A$1:$U$404,18,0)</f>
        <v>0.40218313100564768</v>
      </c>
      <c r="S61" s="1">
        <f>VLOOKUP($A61,Rotations!$A$1:$U$404,19,0)</f>
        <v>0.2167207652772353</v>
      </c>
      <c r="T61" s="1">
        <f>VLOOKUP($A61,Rotations!$A$1:$U$404,20,0)</f>
        <v>7.3488633772221396E-2</v>
      </c>
    </row>
    <row r="62" spans="1:20" x14ac:dyDescent="0.25">
      <c r="A62">
        <v>54</v>
      </c>
      <c r="B62" s="1" t="str">
        <f>Permutations!H55</f>
        <v>p81 - i3:i1</v>
      </c>
      <c r="C62" s="1" t="str">
        <f>Permutations!I55</f>
        <v>p10 - i1:i5</v>
      </c>
      <c r="D62" s="1" t="str">
        <f>Permutations!J55</f>
        <v>p41 - i5:i4</v>
      </c>
      <c r="E62" s="1" t="str">
        <f>Permutations!K55</f>
        <v>p51 - i4:i2</v>
      </c>
      <c r="F62" s="1">
        <f>VLOOKUP(B62,Vlookup!$A$1:$B$20,2,0)</f>
        <v>1.7420653270889574</v>
      </c>
      <c r="G62" s="1">
        <f>VLOOKUP(C62,Vlookup!$A$1:$B$20,2,0)</f>
        <v>3.1415157425993341</v>
      </c>
      <c r="H62" s="1">
        <f>VLOOKUP(D62,Vlookup!$A$1:$B$20,2,0)</f>
        <v>0.25145886863342243</v>
      </c>
      <c r="I62" s="1">
        <f>VLOOKUP(E62,Vlookup!$A$1:$B$20,2,0)</f>
        <v>4.8546816979307001</v>
      </c>
      <c r="J62" s="1">
        <f t="shared" si="1"/>
        <v>6.6808449817310738</v>
      </c>
      <c r="K62" s="1">
        <f t="shared" si="2"/>
        <v>3.835014036411001</v>
      </c>
      <c r="L62" s="1">
        <f t="shared" si="3"/>
        <v>1.220752767337036</v>
      </c>
      <c r="M62" s="1">
        <f t="shared" si="4"/>
        <v>4.8546816979307001</v>
      </c>
      <c r="N62">
        <v>1</v>
      </c>
      <c r="O62" s="1">
        <f t="shared" si="5"/>
        <v>17.59129348340981</v>
      </c>
      <c r="P62" s="1">
        <f>VLOOKUP($A62,Rotations!$A$1:$U$404,16,0)</f>
        <v>0.21800637002775083</v>
      </c>
      <c r="Q62" s="1">
        <f>VLOOKUP($A62,Rotations!$A$1:$U$404,17,0)</f>
        <v>5.6846303027295347E-2</v>
      </c>
      <c r="R62" s="1">
        <f>VLOOKUP($A62,Rotations!$A$1:$U$404,18,0)</f>
        <v>0.37978133830987004</v>
      </c>
      <c r="S62" s="1">
        <f>VLOOKUP($A62,Rotations!$A$1:$U$404,19,0)</f>
        <v>0.27597070690163328</v>
      </c>
      <c r="T62" s="1">
        <f>VLOOKUP($A62,Rotations!$A$1:$U$404,20,0)</f>
        <v>6.9395281733450526E-2</v>
      </c>
    </row>
    <row r="63" spans="1:20" x14ac:dyDescent="0.25">
      <c r="A63">
        <v>55</v>
      </c>
      <c r="B63" t="str">
        <f>Permutations!H56</f>
        <v>p21 - i3:i2</v>
      </c>
      <c r="C63" t="str">
        <f>Permutations!I56</f>
        <v>p11 - i2:i1</v>
      </c>
      <c r="D63" t="str">
        <f>Permutations!J56</f>
        <v>p9 - i1:i4</v>
      </c>
      <c r="E63" t="str">
        <f>Permutations!K56</f>
        <v>p4 - i4:i5</v>
      </c>
      <c r="F63" s="1">
        <f>VLOOKUP(B63,Vlookup!$A$1:$B$20,2,0)</f>
        <v>4.3142151689505353</v>
      </c>
      <c r="G63" s="1">
        <f>VLOOKUP(C63,Vlookup!$A$1:$B$20,2,0)</f>
        <v>0.60715463376134227</v>
      </c>
      <c r="H63" s="1">
        <f>VLOOKUP(D63,Vlookup!$A$1:$B$20,2,0)</f>
        <v>0.77714630657938422</v>
      </c>
      <c r="I63" s="1">
        <f>VLOOKUP(E63,Vlookup!$A$1:$B$20,2,0)</f>
        <v>5.0607958520681366</v>
      </c>
      <c r="J63" s="1">
        <f t="shared" si="1"/>
        <v>10.302027890868354</v>
      </c>
      <c r="K63" s="1">
        <f t="shared" si="2"/>
        <v>2.3879263058115847</v>
      </c>
      <c r="L63" s="1">
        <f t="shared" si="3"/>
        <v>3.93297880478702</v>
      </c>
      <c r="M63" s="1">
        <f t="shared" si="4"/>
        <v>5.0607958520681366</v>
      </c>
      <c r="N63">
        <v>1</v>
      </c>
      <c r="O63" s="1">
        <f t="shared" si="5"/>
        <v>22.683728853535094</v>
      </c>
      <c r="P63" s="1">
        <f>VLOOKUP($A63,Rotations!$A$1:$U$404,16,0)</f>
        <v>0.17338325767256269</v>
      </c>
      <c r="Q63" s="1">
        <f>VLOOKUP($A63,Rotations!$A$1:$U$404,17,0)</f>
        <v>0.10527044831253322</v>
      </c>
      <c r="R63" s="1">
        <f>VLOOKUP($A63,Rotations!$A$1:$U$404,18,0)</f>
        <v>0.45415936495215414</v>
      </c>
      <c r="S63" s="1">
        <f>VLOOKUP($A63,Rotations!$A$1:$U$404,19,0)</f>
        <v>0.22310246629841232</v>
      </c>
      <c r="T63" s="1">
        <f>VLOOKUP($A63,Rotations!$A$1:$U$404,20,0)</f>
        <v>4.4084462764337674E-2</v>
      </c>
    </row>
    <row r="64" spans="1:20" x14ac:dyDescent="0.25">
      <c r="A64">
        <v>56</v>
      </c>
      <c r="B64" s="1" t="str">
        <f>Permutations!H57</f>
        <v>p21 - i3:i2</v>
      </c>
      <c r="C64" s="1" t="str">
        <f>Permutations!I57</f>
        <v>p11 - i2:i1</v>
      </c>
      <c r="D64" s="1" t="str">
        <f>Permutations!J57</f>
        <v>p10 - i1:i5</v>
      </c>
      <c r="E64" s="1" t="str">
        <f>Permutations!K57</f>
        <v>p41 - i5:i4</v>
      </c>
      <c r="F64" s="1">
        <f>VLOOKUP(B64,Vlookup!$A$1:$B$20,2,0)</f>
        <v>4.3142151689505353</v>
      </c>
      <c r="G64" s="1">
        <f>VLOOKUP(C64,Vlookup!$A$1:$B$20,2,0)</f>
        <v>0.60715463376134227</v>
      </c>
      <c r="H64" s="1">
        <f>VLOOKUP(D64,Vlookup!$A$1:$B$20,2,0)</f>
        <v>3.1415157425993341</v>
      </c>
      <c r="I64" s="1">
        <f>VLOOKUP(E64,Vlookup!$A$1:$B$20,2,0)</f>
        <v>0.25145886863342243</v>
      </c>
      <c r="J64" s="1">
        <f t="shared" si="1"/>
        <v>2.0692230757559673</v>
      </c>
      <c r="K64" s="1">
        <f t="shared" si="2"/>
        <v>0.47962908541238131</v>
      </c>
      <c r="L64" s="1">
        <f t="shared" si="3"/>
        <v>0.78996199442811443</v>
      </c>
      <c r="M64" s="1">
        <f t="shared" si="4"/>
        <v>0.25145886863342243</v>
      </c>
      <c r="N64">
        <v>1</v>
      </c>
      <c r="O64" s="1">
        <f t="shared" si="5"/>
        <v>4.5902730242298855</v>
      </c>
      <c r="P64" s="1">
        <f>VLOOKUP($A64,Rotations!$A$1:$U$404,16,0)</f>
        <v>0.17209477306867757</v>
      </c>
      <c r="Q64" s="1">
        <f>VLOOKUP($A64,Rotations!$A$1:$U$404,17,0)</f>
        <v>0.10448813891475424</v>
      </c>
      <c r="R64" s="1">
        <f>VLOOKUP($A64,Rotations!$A$1:$U$404,18,0)</f>
        <v>0.45078431388144341</v>
      </c>
      <c r="S64" s="1">
        <f>VLOOKUP($A64,Rotations!$A$1:$U$404,19,0)</f>
        <v>0.21785196538887161</v>
      </c>
      <c r="T64" s="1">
        <f>VLOOKUP($A64,Rotations!$A$1:$U$404,20,0)</f>
        <v>5.4780808746253157E-2</v>
      </c>
    </row>
    <row r="65" spans="1:20" x14ac:dyDescent="0.25">
      <c r="A65">
        <v>57</v>
      </c>
      <c r="B65" t="str">
        <f>Permutations!H58</f>
        <v>p21 - i3:i2</v>
      </c>
      <c r="C65" t="str">
        <f>Permutations!I58</f>
        <v>p5 - i2:i4</v>
      </c>
      <c r="D65" t="str">
        <f>Permutations!J58</f>
        <v>p91 - i4:i1</v>
      </c>
      <c r="E65" t="str">
        <f>Permutations!K58</f>
        <v>p10 - i1:i5</v>
      </c>
      <c r="F65" s="1">
        <f>VLOOKUP(B65,Vlookup!$A$1:$B$20,2,0)</f>
        <v>4.3142151689505353</v>
      </c>
      <c r="G65" s="1">
        <f>VLOOKUP(C65,Vlookup!$A$1:$B$20,2,0)</f>
        <v>0.35410436996738537</v>
      </c>
      <c r="H65" s="1">
        <f>VLOOKUP(D65,Vlookup!$A$1:$B$20,2,0)</f>
        <v>2.5380406147812877</v>
      </c>
      <c r="I65" s="1">
        <f>VLOOKUP(E65,Vlookup!$A$1:$B$20,2,0)</f>
        <v>3.1415157425993341</v>
      </c>
      <c r="J65" s="1">
        <f t="shared" si="1"/>
        <v>12.180662102253752</v>
      </c>
      <c r="K65" s="1">
        <f t="shared" si="2"/>
        <v>2.8233784420207275</v>
      </c>
      <c r="L65" s="1">
        <f t="shared" si="3"/>
        <v>7.9732945466919078</v>
      </c>
      <c r="M65" s="1">
        <f t="shared" si="4"/>
        <v>3.1415157425993341</v>
      </c>
      <c r="N65">
        <v>1</v>
      </c>
      <c r="O65" s="1">
        <f t="shared" si="5"/>
        <v>27.118850833565723</v>
      </c>
      <c r="P65" s="1">
        <f>VLOOKUP($A65,Rotations!$A$1:$U$404,16,0)</f>
        <v>0.1158425097685554</v>
      </c>
      <c r="Q65" s="1">
        <f>VLOOKUP($A65,Rotations!$A$1:$U$404,17,0)</f>
        <v>0.1041112862542891</v>
      </c>
      <c r="R65" s="1">
        <f>VLOOKUP($A65,Rotations!$A$1:$U$404,18,0)</f>
        <v>0.4491584904172054</v>
      </c>
      <c r="S65" s="1">
        <f>VLOOKUP($A65,Rotations!$A$1:$U$404,19,0)</f>
        <v>0.29401299471079168</v>
      </c>
      <c r="T65" s="1">
        <f>VLOOKUP($A65,Rotations!$A$1:$U$404,20,0)</f>
        <v>3.6874718849158362E-2</v>
      </c>
    </row>
    <row r="66" spans="1:20" x14ac:dyDescent="0.25">
      <c r="A66">
        <v>58</v>
      </c>
      <c r="B66" s="1" t="str">
        <f>Permutations!H59</f>
        <v>p21 - i3:i2</v>
      </c>
      <c r="C66" s="1" t="str">
        <f>Permutations!I59</f>
        <v>p5 - i2:i4</v>
      </c>
      <c r="D66" s="1" t="str">
        <f>Permutations!J59</f>
        <v>p4 - i4:i5</v>
      </c>
      <c r="E66" s="1" t="str">
        <f>Permutations!K59</f>
        <v>p101 - i5:i1</v>
      </c>
      <c r="F66" s="1">
        <f>VLOOKUP(B66,Vlookup!$A$1:$B$20,2,0)</f>
        <v>4.3142151689505353</v>
      </c>
      <c r="G66" s="1">
        <f>VLOOKUP(C66,Vlookup!$A$1:$B$20,2,0)</f>
        <v>0.35410436996738537</v>
      </c>
      <c r="H66" s="1">
        <f>VLOOKUP(D66,Vlookup!$A$1:$B$20,2,0)</f>
        <v>5.0607958520681366</v>
      </c>
      <c r="I66" s="1">
        <f>VLOOKUP(E66,Vlookup!$A$1:$B$20,2,0)</f>
        <v>0.48183431393617909</v>
      </c>
      <c r="J66" s="1">
        <f t="shared" si="1"/>
        <v>3.7252003202755271</v>
      </c>
      <c r="K66" s="1">
        <f t="shared" si="2"/>
        <v>0.86347114698539928</v>
      </c>
      <c r="L66" s="1">
        <f t="shared" si="3"/>
        <v>2.4384650973523114</v>
      </c>
      <c r="M66" s="1">
        <f t="shared" si="4"/>
        <v>0.48183431393617909</v>
      </c>
      <c r="N66">
        <v>1</v>
      </c>
      <c r="O66" s="1">
        <f t="shared" si="5"/>
        <v>8.5089708785494178</v>
      </c>
      <c r="P66" s="1">
        <f>VLOOKUP($A66,Rotations!$A$1:$U$404,16,0)</f>
        <v>0.1175230253191884</v>
      </c>
      <c r="Q66" s="1">
        <f>VLOOKUP($A66,Rotations!$A$1:$U$404,17,0)</f>
        <v>0.10147774146955373</v>
      </c>
      <c r="R66" s="1">
        <f>VLOOKUP($A66,Rotations!$A$1:$U$404,18,0)</f>
        <v>0.43779681155878952</v>
      </c>
      <c r="S66" s="1">
        <f>VLOOKUP($A66,Rotations!$A$1:$U$404,19,0)</f>
        <v>0.2865757953760929</v>
      </c>
      <c r="T66" s="1">
        <f>VLOOKUP($A66,Rotations!$A$1:$U$404,20,0)</f>
        <v>5.6626626276375346E-2</v>
      </c>
    </row>
    <row r="67" spans="1:20" x14ac:dyDescent="0.25">
      <c r="A67">
        <v>59</v>
      </c>
      <c r="B67" t="str">
        <f>Permutations!H60</f>
        <v>p21 - i3:i2</v>
      </c>
      <c r="C67" t="str">
        <f>Permutations!I60</f>
        <v>p7 - i2:i5</v>
      </c>
      <c r="D67" t="str">
        <f>Permutations!J60</f>
        <v>p101 - i5:i1</v>
      </c>
      <c r="E67" t="str">
        <f>Permutations!K60</f>
        <v>p9 - i1:i4</v>
      </c>
      <c r="F67" s="1">
        <f>VLOOKUP(B67,Vlookup!$A$1:$B$20,2,0)</f>
        <v>4.3142151689505353</v>
      </c>
      <c r="G67" s="1">
        <f>VLOOKUP(C67,Vlookup!$A$1:$B$20,2,0)</f>
        <v>1.3465733458184761</v>
      </c>
      <c r="H67" s="1">
        <f>VLOOKUP(D67,Vlookup!$A$1:$B$20,2,0)</f>
        <v>0.48183431393617909</v>
      </c>
      <c r="I67" s="1">
        <f>VLOOKUP(E67,Vlookup!$A$1:$B$20,2,0)</f>
        <v>0.77714630657938422</v>
      </c>
      <c r="J67" s="1">
        <f t="shared" si="1"/>
        <v>2.1753659564747454</v>
      </c>
      <c r="K67" s="1">
        <f t="shared" si="2"/>
        <v>0.50423214218217105</v>
      </c>
      <c r="L67" s="1">
        <f t="shared" si="3"/>
        <v>0.37445575745871312</v>
      </c>
      <c r="M67" s="1">
        <f t="shared" si="4"/>
        <v>0.77714630657938422</v>
      </c>
      <c r="N67">
        <v>1</v>
      </c>
      <c r="O67" s="1">
        <f t="shared" si="5"/>
        <v>4.8312001626950138</v>
      </c>
      <c r="P67" s="1">
        <f>VLOOKUP($A67,Rotations!$A$1:$U$404,16,0)</f>
        <v>0.16085988582718225</v>
      </c>
      <c r="Q67" s="1">
        <f>VLOOKUP($A67,Rotations!$A$1:$U$404,17,0)</f>
        <v>0.10436995471139672</v>
      </c>
      <c r="R67" s="1">
        <f>VLOOKUP($A67,Rotations!$A$1:$U$404,18,0)</f>
        <v>0.45027444179858811</v>
      </c>
      <c r="S67" s="1">
        <f>VLOOKUP($A67,Rotations!$A$1:$U$404,19,0)</f>
        <v>0.20698790493544045</v>
      </c>
      <c r="T67" s="1">
        <f>VLOOKUP($A67,Rotations!$A$1:$U$404,20,0)</f>
        <v>7.7507812727392461E-2</v>
      </c>
    </row>
    <row r="68" spans="1:20" x14ac:dyDescent="0.25">
      <c r="A68">
        <v>60</v>
      </c>
      <c r="B68" s="1" t="str">
        <f>Permutations!H61</f>
        <v>p21 - i3:i2</v>
      </c>
      <c r="C68" s="1" t="str">
        <f>Permutations!I61</f>
        <v>p7 - i2:i5</v>
      </c>
      <c r="D68" s="1" t="str">
        <f>Permutations!J61</f>
        <v>p41 - i5:i4</v>
      </c>
      <c r="E68" s="1" t="str">
        <f>Permutations!K61</f>
        <v>p91 - i4:i1</v>
      </c>
      <c r="F68" s="1">
        <f>VLOOKUP(B68,Vlookup!$A$1:$B$20,2,0)</f>
        <v>4.3142151689505353</v>
      </c>
      <c r="G68" s="1">
        <f>VLOOKUP(C68,Vlookup!$A$1:$B$20,2,0)</f>
        <v>1.3465733458184761</v>
      </c>
      <c r="H68" s="1">
        <f>VLOOKUP(D68,Vlookup!$A$1:$B$20,2,0)</f>
        <v>0.25145886863342243</v>
      </c>
      <c r="I68" s="1">
        <f>VLOOKUP(E68,Vlookup!$A$1:$B$20,2,0)</f>
        <v>2.5380406147812877</v>
      </c>
      <c r="J68" s="1">
        <f t="shared" si="1"/>
        <v>3.7076381316257176</v>
      </c>
      <c r="K68" s="1">
        <f t="shared" si="2"/>
        <v>0.85940037444345374</v>
      </c>
      <c r="L68" s="1">
        <f t="shared" si="3"/>
        <v>0.6382128215385785</v>
      </c>
      <c r="M68" s="1">
        <f t="shared" si="4"/>
        <v>2.5380406147812877</v>
      </c>
      <c r="N68">
        <v>1</v>
      </c>
      <c r="O68" s="1">
        <f t="shared" si="5"/>
        <v>8.743291942389039</v>
      </c>
      <c r="P68" s="1">
        <f>VLOOKUP($A68,Rotations!$A$1:$U$404,16,0)</f>
        <v>0.11437339695267655</v>
      </c>
      <c r="Q68" s="1">
        <f>VLOOKUP($A68,Rotations!$A$1:$U$404,17,0)</f>
        <v>9.8292540167499998E-2</v>
      </c>
      <c r="R68" s="1">
        <f>VLOOKUP($A68,Rotations!$A$1:$U$404,18,0)</f>
        <v>0.42405516778530827</v>
      </c>
      <c r="S68" s="1">
        <f>VLOOKUP($A68,Rotations!$A$1:$U$404,19,0)</f>
        <v>0.29028432671639548</v>
      </c>
      <c r="T68" s="1">
        <f>VLOOKUP($A68,Rotations!$A$1:$U$404,20,0)</f>
        <v>7.2994568378119559E-2</v>
      </c>
    </row>
    <row r="69" spans="1:20" x14ac:dyDescent="0.25">
      <c r="A69">
        <v>61</v>
      </c>
      <c r="B69" t="str">
        <f>Permutations!H62</f>
        <v>p3 - i3:i4</v>
      </c>
      <c r="C69" t="str">
        <f>Permutations!I62</f>
        <v>p91 - i4:i1</v>
      </c>
      <c r="D69" t="str">
        <f>Permutations!J62</f>
        <v>p1 - i1:i2</v>
      </c>
      <c r="E69" t="str">
        <f>Permutations!K62</f>
        <v>p7 - i2:i5</v>
      </c>
      <c r="F69" s="1">
        <f>VLOOKUP(B69,Vlookup!$A$1:$B$20,2,0)</f>
        <v>0.99796477538581052</v>
      </c>
      <c r="G69" s="1">
        <f>VLOOKUP(C69,Vlookup!$A$1:$B$20,2,0)</f>
        <v>2.5380406147812877</v>
      </c>
      <c r="H69" s="1">
        <f>VLOOKUP(D69,Vlookup!$A$1:$B$20,2,0)</f>
        <v>2.5209425155324832</v>
      </c>
      <c r="I69" s="1">
        <f>VLOOKUP(E69,Vlookup!$A$1:$B$20,2,0)</f>
        <v>1.3465733458184761</v>
      </c>
      <c r="J69" s="1">
        <f t="shared" si="1"/>
        <v>8.5981840353301457</v>
      </c>
      <c r="K69" s="1">
        <f t="shared" si="2"/>
        <v>8.6157189586236758</v>
      </c>
      <c r="L69" s="1">
        <f t="shared" si="3"/>
        <v>3.3946339977566216</v>
      </c>
      <c r="M69" s="1">
        <f t="shared" si="4"/>
        <v>1.3465733458184761</v>
      </c>
      <c r="N69">
        <v>1</v>
      </c>
      <c r="O69" s="1">
        <f t="shared" si="5"/>
        <v>22.955110337528922</v>
      </c>
      <c r="P69" s="1">
        <f>VLOOKUP($A69,Rotations!$A$1:$U$404,16,0)</f>
        <v>0.14788140626825008</v>
      </c>
      <c r="Q69" s="1">
        <f>VLOOKUP($A69,Rotations!$A$1:$U$404,17,0)</f>
        <v>5.866115762541059E-2</v>
      </c>
      <c r="R69" s="1">
        <f>VLOOKUP($A69,Rotations!$A$1:$U$404,18,0)</f>
        <v>0.37456513642947381</v>
      </c>
      <c r="S69" s="1">
        <f>VLOOKUP($A69,Rotations!$A$1:$U$404,19,0)</f>
        <v>0.37532901527979079</v>
      </c>
      <c r="T69" s="1">
        <f>VLOOKUP($A69,Rotations!$A$1:$U$404,20,0)</f>
        <v>4.3563284397074624E-2</v>
      </c>
    </row>
    <row r="70" spans="1:20" x14ac:dyDescent="0.25">
      <c r="A70">
        <v>62</v>
      </c>
      <c r="B70" s="1" t="str">
        <f>Permutations!H63</f>
        <v>p3 - i3:i4</v>
      </c>
      <c r="C70" s="1" t="str">
        <f>Permutations!I63</f>
        <v>p91 - i4:i1</v>
      </c>
      <c r="D70" s="1" t="str">
        <f>Permutations!J63</f>
        <v>p10 - i1:i5</v>
      </c>
      <c r="E70" s="1" t="str">
        <f>Permutations!K63</f>
        <v>p71 - i5:i2</v>
      </c>
      <c r="F70" s="1">
        <f>VLOOKUP(B70,Vlookup!$A$1:$B$20,2,0)</f>
        <v>0.99796477538581052</v>
      </c>
      <c r="G70" s="1">
        <f>VLOOKUP(C70,Vlookup!$A$1:$B$20,2,0)</f>
        <v>2.5380406147812877</v>
      </c>
      <c r="H70" s="1">
        <f>VLOOKUP(D70,Vlookup!$A$1:$B$20,2,0)</f>
        <v>3.1415157425993341</v>
      </c>
      <c r="I70" s="1">
        <f>VLOOKUP(E70,Vlookup!$A$1:$B$20,2,0)</f>
        <v>0.95760931402655136</v>
      </c>
      <c r="J70" s="1">
        <f t="shared" si="1"/>
        <v>7.6197615686102811</v>
      </c>
      <c r="K70" s="1">
        <f t="shared" si="2"/>
        <v>7.635301121389281</v>
      </c>
      <c r="L70" s="1">
        <f t="shared" si="3"/>
        <v>3.0083447352741604</v>
      </c>
      <c r="M70" s="1">
        <f t="shared" si="4"/>
        <v>0.95760931402655136</v>
      </c>
      <c r="N70">
        <v>1</v>
      </c>
      <c r="O70" s="1">
        <f t="shared" si="5"/>
        <v>20.221016739300275</v>
      </c>
      <c r="P70" s="1">
        <f>VLOOKUP($A70,Rotations!$A$1:$U$404,16,0)</f>
        <v>0.14877316873129004</v>
      </c>
      <c r="Q70" s="1">
        <f>VLOOKUP($A70,Rotations!$A$1:$U$404,17,0)</f>
        <v>4.9453497462195559E-2</v>
      </c>
      <c r="R70" s="1">
        <f>VLOOKUP($A70,Rotations!$A$1:$U$404,18,0)</f>
        <v>0.37682385939580376</v>
      </c>
      <c r="S70" s="1">
        <f>VLOOKUP($A70,Rotations!$A$1:$U$404,19,0)</f>
        <v>0.37759234462972369</v>
      </c>
      <c r="T70" s="1">
        <f>VLOOKUP($A70,Rotations!$A$1:$U$404,20,0)</f>
        <v>4.7357129780986884E-2</v>
      </c>
    </row>
    <row r="71" spans="1:20" x14ac:dyDescent="0.25">
      <c r="A71">
        <v>63</v>
      </c>
      <c r="B71" t="str">
        <f>Permutations!H64</f>
        <v>p3 - i3:i4</v>
      </c>
      <c r="C71" t="str">
        <f>Permutations!I64</f>
        <v>p51 - i4:i2</v>
      </c>
      <c r="D71" t="str">
        <f>Permutations!J64</f>
        <v>p11 - i2:i1</v>
      </c>
      <c r="E71" t="str">
        <f>Permutations!K64</f>
        <v>p10 - i1:i5</v>
      </c>
      <c r="F71" s="1">
        <f>VLOOKUP(B71,Vlookup!$A$1:$B$20,2,0)</f>
        <v>0.99796477538581052</v>
      </c>
      <c r="G71" s="1">
        <f>VLOOKUP(C71,Vlookup!$A$1:$B$20,2,0)</f>
        <v>4.8546816979307001</v>
      </c>
      <c r="H71" s="1">
        <f>VLOOKUP(D71,Vlookup!$A$1:$B$20,2,0)</f>
        <v>0.60715463376134227</v>
      </c>
      <c r="I71" s="1">
        <f>VLOOKUP(E71,Vlookup!$A$1:$B$20,2,0)</f>
        <v>3.1415157425993341</v>
      </c>
      <c r="J71" s="1">
        <f t="shared" si="1"/>
        <v>9.2409054556656507</v>
      </c>
      <c r="K71" s="1">
        <f t="shared" si="2"/>
        <v>9.2597511290848349</v>
      </c>
      <c r="L71" s="1">
        <f t="shared" si="3"/>
        <v>1.9073858401533899</v>
      </c>
      <c r="M71" s="1">
        <f t="shared" si="4"/>
        <v>3.1415157425993341</v>
      </c>
      <c r="N71">
        <v>1</v>
      </c>
      <c r="O71" s="1">
        <f t="shared" si="5"/>
        <v>24.549558167503211</v>
      </c>
      <c r="P71" s="1">
        <f>VLOOKUP($A71,Rotations!$A$1:$U$404,16,0)</f>
        <v>0.12796628440986882</v>
      </c>
      <c r="Q71" s="1">
        <f>VLOOKUP($A71,Rotations!$A$1:$U$404,17,0)</f>
        <v>7.7695322544673664E-2</v>
      </c>
      <c r="R71" s="1">
        <f>VLOOKUP($A71,Rotations!$A$1:$U$404,18,0)</f>
        <v>0.37641840201825061</v>
      </c>
      <c r="S71" s="1">
        <f>VLOOKUP($A71,Rotations!$A$1:$U$404,19,0)</f>
        <v>0.37718606037244984</v>
      </c>
      <c r="T71" s="1">
        <f>VLOOKUP($A71,Rotations!$A$1:$U$404,20,0)</f>
        <v>4.0733930654757035E-2</v>
      </c>
    </row>
    <row r="72" spans="1:20" x14ac:dyDescent="0.25">
      <c r="A72">
        <v>64</v>
      </c>
      <c r="B72" s="1" t="str">
        <f>Permutations!H65</f>
        <v>p3 - i3:i4</v>
      </c>
      <c r="C72" s="1" t="str">
        <f>Permutations!I65</f>
        <v>p51 - i4:i2</v>
      </c>
      <c r="D72" s="1" t="str">
        <f>Permutations!J65</f>
        <v>p7 - i2:i5</v>
      </c>
      <c r="E72" s="1" t="str">
        <f>Permutations!K65</f>
        <v>p101 - i5:i1</v>
      </c>
      <c r="F72" s="1">
        <f>VLOOKUP(B72,Vlookup!$A$1:$B$20,2,0)</f>
        <v>0.99796477538581052</v>
      </c>
      <c r="G72" s="1">
        <f>VLOOKUP(C72,Vlookup!$A$1:$B$20,2,0)</f>
        <v>4.8546816979307001</v>
      </c>
      <c r="H72" s="1">
        <f>VLOOKUP(D72,Vlookup!$A$1:$B$20,2,0)</f>
        <v>1.3465733458184761</v>
      </c>
      <c r="I72" s="1">
        <f>VLOOKUP(E72,Vlookup!$A$1:$B$20,2,0)</f>
        <v>0.48183431393617909</v>
      </c>
      <c r="J72" s="1">
        <f t="shared" si="1"/>
        <v>3.1434294064253372</v>
      </c>
      <c r="K72" s="1">
        <f t="shared" si="2"/>
        <v>3.1498400384022527</v>
      </c>
      <c r="L72" s="1">
        <f t="shared" si="3"/>
        <v>0.64882524424719068</v>
      </c>
      <c r="M72" s="1">
        <f t="shared" si="4"/>
        <v>0.48183431393617909</v>
      </c>
      <c r="N72">
        <v>1</v>
      </c>
      <c r="O72" s="1">
        <f t="shared" si="5"/>
        <v>8.4239290030109615</v>
      </c>
      <c r="P72" s="1">
        <f>VLOOKUP($A72,Rotations!$A$1:$U$404,16,0)</f>
        <v>0.1187094525182454</v>
      </c>
      <c r="Q72" s="1">
        <f>VLOOKUP($A72,Rotations!$A$1:$U$404,17,0)</f>
        <v>7.7021689524600853E-2</v>
      </c>
      <c r="R72" s="1">
        <f>VLOOKUP($A72,Rotations!$A$1:$U$404,18,0)</f>
        <v>0.37315478386650486</v>
      </c>
      <c r="S72" s="1">
        <f>VLOOKUP($A72,Rotations!$A$1:$U$404,19,0)</f>
        <v>0.37391578647878049</v>
      </c>
      <c r="T72" s="1">
        <f>VLOOKUP($A72,Rotations!$A$1:$U$404,20,0)</f>
        <v>5.7198287611868195E-2</v>
      </c>
    </row>
    <row r="73" spans="1:20" x14ac:dyDescent="0.25">
      <c r="A73">
        <v>65</v>
      </c>
      <c r="B73" t="str">
        <f>Permutations!H66</f>
        <v>p3 - i3:i4</v>
      </c>
      <c r="C73" t="str">
        <f>Permutations!I66</f>
        <v>p4 - i4:i5</v>
      </c>
      <c r="D73" t="str">
        <f>Permutations!J66</f>
        <v>p101 - i5:i1</v>
      </c>
      <c r="E73" t="str">
        <f>Permutations!K66</f>
        <v>p1 - i1:i2</v>
      </c>
      <c r="F73" s="1">
        <f>VLOOKUP(B73,Vlookup!$A$1:$B$20,2,0)</f>
        <v>0.99796477538581052</v>
      </c>
      <c r="G73" s="1">
        <f>VLOOKUP(C73,Vlookup!$A$1:$B$20,2,0)</f>
        <v>5.0607958520681366</v>
      </c>
      <c r="H73" s="1">
        <f>VLOOKUP(D73,Vlookup!$A$1:$B$20,2,0)</f>
        <v>0.48183431393617909</v>
      </c>
      <c r="I73" s="1">
        <f>VLOOKUP(E73,Vlookup!$A$1:$B$20,2,0)</f>
        <v>2.5209425155324832</v>
      </c>
      <c r="J73" s="1">
        <f t="shared" si="1"/>
        <v>6.1347193420674433</v>
      </c>
      <c r="K73" s="1">
        <f t="shared" si="2"/>
        <v>6.1472303365574978</v>
      </c>
      <c r="L73" s="1">
        <f t="shared" si="3"/>
        <v>1.2146766074441395</v>
      </c>
      <c r="M73" s="1">
        <f t="shared" si="4"/>
        <v>2.5209425155324832</v>
      </c>
      <c r="N73">
        <v>1</v>
      </c>
      <c r="O73" s="1">
        <f t="shared" si="5"/>
        <v>17.017568801601563</v>
      </c>
      <c r="P73" s="1">
        <f>VLOOKUP($A73,Rotations!$A$1:$U$404,16,0)</f>
        <v>0.14813764204057348</v>
      </c>
      <c r="Q73" s="1">
        <f>VLOOKUP($A73,Rotations!$A$1:$U$404,17,0)</f>
        <v>5.8762800471586031E-2</v>
      </c>
      <c r="R73" s="1">
        <f>VLOOKUP($A73,Rotations!$A$1:$U$404,18,0)</f>
        <v>0.36049328864708868</v>
      </c>
      <c r="S73" s="1">
        <f>VLOOKUP($A73,Rotations!$A$1:$U$404,19,0)</f>
        <v>0.36122846972000888</v>
      </c>
      <c r="T73" s="1">
        <f>VLOOKUP($A73,Rotations!$A$1:$U$404,20,0)</f>
        <v>7.1377799120743005E-2</v>
      </c>
    </row>
    <row r="74" spans="1:20" x14ac:dyDescent="0.25">
      <c r="A74">
        <v>66</v>
      </c>
      <c r="B74" s="1" t="str">
        <f>Permutations!H67</f>
        <v>p3 - i3:i4</v>
      </c>
      <c r="C74" s="1" t="str">
        <f>Permutations!I67</f>
        <v>p4 - i4:i5</v>
      </c>
      <c r="D74" s="1" t="str">
        <f>Permutations!J67</f>
        <v>p71 - i5:i2</v>
      </c>
      <c r="E74" s="1" t="str">
        <f>Permutations!K67</f>
        <v>p11 - i2:i1</v>
      </c>
      <c r="F74" s="1">
        <f>VLOOKUP(B74,Vlookup!$A$1:$B$20,2,0)</f>
        <v>0.99796477538581052</v>
      </c>
      <c r="G74" s="1">
        <f>VLOOKUP(C74,Vlookup!$A$1:$B$20,2,0)</f>
        <v>5.0607958520681366</v>
      </c>
      <c r="H74" s="1">
        <f>VLOOKUP(D74,Vlookup!$A$1:$B$20,2,0)</f>
        <v>0.95760931402655136</v>
      </c>
      <c r="I74" s="1">
        <f>VLOOKUP(E74,Vlookup!$A$1:$B$20,2,0)</f>
        <v>0.60715463376134227</v>
      </c>
      <c r="J74" s="1">
        <f t="shared" ref="J74:J128" si="6">F74*G74*H74*I74</f>
        <v>2.9364438886848032</v>
      </c>
      <c r="K74" s="1">
        <f t="shared" ref="K74:K128" si="7">G74*H74*I74</f>
        <v>2.9424323995299151</v>
      </c>
      <c r="L74" s="1">
        <f t="shared" ref="L74:L128" si="8">H74*I74</f>
        <v>0.58141693234424097</v>
      </c>
      <c r="M74" s="1">
        <f t="shared" ref="M74:M128" si="9">I74</f>
        <v>0.60715463376134227</v>
      </c>
      <c r="N74">
        <v>1</v>
      </c>
      <c r="O74" s="1">
        <f t="shared" ref="O74:O128" si="10">SUM(J74:N74)</f>
        <v>8.0674478543203012</v>
      </c>
      <c r="P74" s="1">
        <f>VLOOKUP($A74,Rotations!$A$1:$U$404,16,0)</f>
        <v>0.12395493817347419</v>
      </c>
      <c r="Q74" s="1">
        <f>VLOOKUP($A74,Rotations!$A$1:$U$404,17,0)</f>
        <v>7.5259815089625551E-2</v>
      </c>
      <c r="R74" s="1">
        <f>VLOOKUP($A74,Rotations!$A$1:$U$404,18,0)</f>
        <v>0.36398672067180093</v>
      </c>
      <c r="S74" s="1">
        <f>VLOOKUP($A74,Rotations!$A$1:$U$404,19,0)</f>
        <v>0.36472902616335795</v>
      </c>
      <c r="T74" s="1">
        <f>VLOOKUP($A74,Rotations!$A$1:$U$404,20,0)</f>
        <v>7.2069499901741413E-2</v>
      </c>
    </row>
    <row r="75" spans="1:20" x14ac:dyDescent="0.25">
      <c r="A75">
        <v>67</v>
      </c>
      <c r="B75" t="str">
        <f>Permutations!H68</f>
        <v>p6 - i3:i5</v>
      </c>
      <c r="C75" t="str">
        <f>Permutations!I68</f>
        <v>p101 - i5:i1</v>
      </c>
      <c r="D75" t="str">
        <f>Permutations!J68</f>
        <v>p1 - i1:i2</v>
      </c>
      <c r="E75" t="str">
        <f>Permutations!K68</f>
        <v>p5 - i2:i4</v>
      </c>
      <c r="F75" s="1">
        <f>VLOOKUP(B75,Vlookup!$A$1:$B$20,2,0)</f>
        <v>4.2629660829889664</v>
      </c>
      <c r="G75" s="1">
        <f>VLOOKUP(C75,Vlookup!$A$1:$B$20,2,0)</f>
        <v>0.48183431393617909</v>
      </c>
      <c r="H75" s="1">
        <f>VLOOKUP(D75,Vlookup!$A$1:$B$20,2,0)</f>
        <v>2.5209425155324832</v>
      </c>
      <c r="I75" s="1">
        <f>VLOOKUP(E75,Vlookup!$A$1:$B$20,2,0)</f>
        <v>0.35410436996738537</v>
      </c>
      <c r="J75" s="1">
        <f t="shared" si="6"/>
        <v>1.8335967542404867</v>
      </c>
      <c r="K75" s="1">
        <f t="shared" si="7"/>
        <v>0.43012229479312808</v>
      </c>
      <c r="L75" s="1">
        <f t="shared" si="8"/>
        <v>0.89267676118662553</v>
      </c>
      <c r="M75" s="1">
        <f t="shared" si="9"/>
        <v>0.35410436996738537</v>
      </c>
      <c r="N75">
        <v>1</v>
      </c>
      <c r="O75" s="1">
        <f t="shared" si="10"/>
        <v>4.5105001801876261</v>
      </c>
      <c r="P75" s="1">
        <f>VLOOKUP($A75,Rotations!$A$1:$U$404,16,0)</f>
        <v>0.19791081377353859</v>
      </c>
      <c r="Q75" s="1">
        <f>VLOOKUP($A75,Rotations!$A$1:$U$404,17,0)</f>
        <v>7.8506674608458935E-2</v>
      </c>
      <c r="R75" s="1">
        <f>VLOOKUP($A75,Rotations!$A$1:$U$404,18,0)</f>
        <v>0.40651738853587926</v>
      </c>
      <c r="S75" s="1">
        <f>VLOOKUP($A75,Rotations!$A$1:$U$404,19,0)</f>
        <v>0.22170490190699924</v>
      </c>
      <c r="T75" s="1">
        <f>VLOOKUP($A75,Rotations!$A$1:$U$404,20,0)</f>
        <v>9.5360221175123869E-2</v>
      </c>
    </row>
    <row r="76" spans="1:20" x14ac:dyDescent="0.25">
      <c r="A76">
        <v>68</v>
      </c>
      <c r="B76" s="1" t="str">
        <f>Permutations!H69</f>
        <v>p6 - i3:i5</v>
      </c>
      <c r="C76" s="1" t="str">
        <f>Permutations!I69</f>
        <v>p101 - i5:i1</v>
      </c>
      <c r="D76" s="1" t="str">
        <f>Permutations!J69</f>
        <v>p9 - i1:i4</v>
      </c>
      <c r="E76" s="1" t="str">
        <f>Permutations!K69</f>
        <v>p51 - i4:i2</v>
      </c>
      <c r="F76" s="1">
        <f>VLOOKUP(B76,Vlookup!$A$1:$B$20,2,0)</f>
        <v>4.2629660829889664</v>
      </c>
      <c r="G76" s="1">
        <f>VLOOKUP(C76,Vlookup!$A$1:$B$20,2,0)</f>
        <v>0.48183431393617909</v>
      </c>
      <c r="H76" s="1">
        <f>VLOOKUP(D76,Vlookup!$A$1:$B$20,2,0)</f>
        <v>0.77714630657938422</v>
      </c>
      <c r="I76" s="1">
        <f>VLOOKUP(E76,Vlookup!$A$1:$B$20,2,0)</f>
        <v>4.8546816979307001</v>
      </c>
      <c r="J76" s="1">
        <f t="shared" si="6"/>
        <v>7.749490496947911</v>
      </c>
      <c r="K76" s="1">
        <f t="shared" si="7"/>
        <v>1.8178635124195919</v>
      </c>
      <c r="L76" s="1">
        <f t="shared" si="8"/>
        <v>3.7727979511653773</v>
      </c>
      <c r="M76" s="1">
        <f t="shared" si="9"/>
        <v>4.8546816979307001</v>
      </c>
      <c r="N76">
        <v>1</v>
      </c>
      <c r="O76" s="1">
        <f t="shared" si="10"/>
        <v>19.19483365846358</v>
      </c>
      <c r="P76" s="1">
        <f>VLOOKUP($A76,Rotations!$A$1:$U$404,16,0)</f>
        <v>0.19655278176905885</v>
      </c>
      <c r="Q76" s="1">
        <f>VLOOKUP($A76,Rotations!$A$1:$U$404,17,0)</f>
        <v>5.209735170375232E-2</v>
      </c>
      <c r="R76" s="1">
        <f>VLOOKUP($A76,Rotations!$A$1:$U$404,18,0)</f>
        <v>0.40372793194438167</v>
      </c>
      <c r="S76" s="1">
        <f>VLOOKUP($A76,Rotations!$A$1:$U$404,19,0)</f>
        <v>0.25291605982686516</v>
      </c>
      <c r="T76" s="1">
        <f>VLOOKUP($A76,Rotations!$A$1:$U$404,20,0)</f>
        <v>9.4705874755942013E-2</v>
      </c>
    </row>
    <row r="77" spans="1:20" x14ac:dyDescent="0.25">
      <c r="A77">
        <v>69</v>
      </c>
      <c r="B77" t="str">
        <f>Permutations!H70</f>
        <v>p6 - i3:i5</v>
      </c>
      <c r="C77" t="str">
        <f>Permutations!I70</f>
        <v>p71 - i5:i2</v>
      </c>
      <c r="D77" t="str">
        <f>Permutations!J70</f>
        <v>p11 - i2:i1</v>
      </c>
      <c r="E77" t="str">
        <f>Permutations!K70</f>
        <v>p9 - i1:i4</v>
      </c>
      <c r="F77" s="1">
        <f>VLOOKUP(B77,Vlookup!$A$1:$B$20,2,0)</f>
        <v>4.2629660829889664</v>
      </c>
      <c r="G77" s="1">
        <f>VLOOKUP(C77,Vlookup!$A$1:$B$20,2,0)</f>
        <v>0.95760931402655136</v>
      </c>
      <c r="H77" s="1">
        <f>VLOOKUP(D77,Vlookup!$A$1:$B$20,2,0)</f>
        <v>0.60715463376134227</v>
      </c>
      <c r="I77" s="1">
        <f>VLOOKUP(E77,Vlookup!$A$1:$B$20,2,0)</f>
        <v>0.77714630657938422</v>
      </c>
      <c r="J77" s="1">
        <f t="shared" si="6"/>
        <v>1.9262042646183852</v>
      </c>
      <c r="K77" s="1">
        <f t="shared" si="7"/>
        <v>0.45184602155404258</v>
      </c>
      <c r="L77" s="1">
        <f t="shared" si="8"/>
        <v>0.47184798115018584</v>
      </c>
      <c r="M77" s="1">
        <f t="shared" si="9"/>
        <v>0.77714630657938422</v>
      </c>
      <c r="N77">
        <v>1</v>
      </c>
      <c r="O77" s="1">
        <f t="shared" si="10"/>
        <v>4.6270445739019976</v>
      </c>
      <c r="P77" s="1">
        <f>VLOOKUP($A77,Rotations!$A$1:$U$404,16,0)</f>
        <v>0.1679573849283269</v>
      </c>
      <c r="Q77" s="1">
        <f>VLOOKUP($A77,Rotations!$A$1:$U$404,17,0)</f>
        <v>0.10197610453367112</v>
      </c>
      <c r="R77" s="1">
        <f>VLOOKUP($A77,Rotations!$A$1:$U$404,18,0)</f>
        <v>0.41629256728642505</v>
      </c>
      <c r="S77" s="1">
        <f>VLOOKUP($A77,Rotations!$A$1:$U$404,19,0)</f>
        <v>0.21612067574198829</v>
      </c>
      <c r="T77" s="1">
        <f>VLOOKUP($A77,Rotations!$A$1:$U$404,20,0)</f>
        <v>9.7653267509588693E-2</v>
      </c>
    </row>
    <row r="78" spans="1:20" x14ac:dyDescent="0.25">
      <c r="A78">
        <v>70</v>
      </c>
      <c r="B78" s="1" t="str">
        <f>Permutations!H71</f>
        <v>p6 - i3:i5</v>
      </c>
      <c r="C78" s="1" t="str">
        <f>Permutations!I71</f>
        <v>p71 - i5:i2</v>
      </c>
      <c r="D78" s="1" t="str">
        <f>Permutations!J71</f>
        <v>p5 - i2:i4</v>
      </c>
      <c r="E78" s="1" t="str">
        <f>Permutations!K71</f>
        <v>p91 - i4:i1</v>
      </c>
      <c r="F78" s="1">
        <f>VLOOKUP(B78,Vlookup!$A$1:$B$20,2,0)</f>
        <v>4.2629660829889664</v>
      </c>
      <c r="G78" s="1">
        <f>VLOOKUP(C78,Vlookup!$A$1:$B$20,2,0)</f>
        <v>0.95760931402655136</v>
      </c>
      <c r="H78" s="1">
        <f>VLOOKUP(D78,Vlookup!$A$1:$B$20,2,0)</f>
        <v>0.35410436996738537</v>
      </c>
      <c r="I78" s="1">
        <f>VLOOKUP(E78,Vlookup!$A$1:$B$20,2,0)</f>
        <v>2.5380406147812877</v>
      </c>
      <c r="J78" s="1">
        <f t="shared" si="6"/>
        <v>3.6688511547455112</v>
      </c>
      <c r="K78" s="1">
        <f t="shared" si="7"/>
        <v>0.86063343768691358</v>
      </c>
      <c r="L78" s="1">
        <f t="shared" si="8"/>
        <v>0.89873127284876331</v>
      </c>
      <c r="M78" s="1">
        <f t="shared" si="9"/>
        <v>2.5380406147812877</v>
      </c>
      <c r="N78">
        <v>1</v>
      </c>
      <c r="O78" s="1">
        <f t="shared" si="10"/>
        <v>8.9662564800624764</v>
      </c>
      <c r="P78" s="1">
        <f>VLOOKUP($A78,Rotations!$A$1:$U$404,16,0)</f>
        <v>0.1115292655550973</v>
      </c>
      <c r="Q78" s="1">
        <f>VLOOKUP($A78,Rotations!$A$1:$U$404,17,0)</f>
        <v>0.10023483879222034</v>
      </c>
      <c r="R78" s="1">
        <f>VLOOKUP($A78,Rotations!$A$1:$U$404,18,0)</f>
        <v>0.40918427471973751</v>
      </c>
      <c r="S78" s="1">
        <f>VLOOKUP($A78,Rotations!$A$1:$U$404,19,0)</f>
        <v>0.28306580571556467</v>
      </c>
      <c r="T78" s="1">
        <f>VLOOKUP($A78,Rotations!$A$1:$U$404,20,0)</f>
        <v>9.5985815217380074E-2</v>
      </c>
    </row>
    <row r="79" spans="1:20" x14ac:dyDescent="0.25">
      <c r="A79">
        <v>71</v>
      </c>
      <c r="B79" t="str">
        <f>Permutations!H72</f>
        <v>p6 - i3:i5</v>
      </c>
      <c r="C79" t="str">
        <f>Permutations!I72</f>
        <v>p41 - i5:i4</v>
      </c>
      <c r="D79" t="str">
        <f>Permutations!J72</f>
        <v>p91 - i4:i1</v>
      </c>
      <c r="E79" t="str">
        <f>Permutations!K72</f>
        <v>p1 - i1:i2</v>
      </c>
      <c r="F79" s="1">
        <f>VLOOKUP(B79,Vlookup!$A$1:$B$20,2,0)</f>
        <v>4.2629660829889664</v>
      </c>
      <c r="G79" s="1">
        <f>VLOOKUP(C79,Vlookup!$A$1:$B$20,2,0)</f>
        <v>0.25145886863342243</v>
      </c>
      <c r="H79" s="1">
        <f>VLOOKUP(D79,Vlookup!$A$1:$B$20,2,0)</f>
        <v>2.5380406147812877</v>
      </c>
      <c r="I79" s="1">
        <f>VLOOKUP(E79,Vlookup!$A$1:$B$20,2,0)</f>
        <v>2.5209425155324832</v>
      </c>
      <c r="J79" s="1">
        <f t="shared" si="6"/>
        <v>6.8586769049012499</v>
      </c>
      <c r="K79" s="1">
        <f t="shared" si="7"/>
        <v>1.6088978357745478</v>
      </c>
      <c r="L79" s="1">
        <f t="shared" si="8"/>
        <v>6.3982544919503495</v>
      </c>
      <c r="M79" s="1">
        <f t="shared" si="9"/>
        <v>2.5209425155324832</v>
      </c>
      <c r="N79">
        <v>1</v>
      </c>
      <c r="O79" s="1">
        <f t="shared" si="10"/>
        <v>18.38677174815863</v>
      </c>
      <c r="P79" s="1">
        <f>VLOOKUP($A79,Rotations!$A$1:$U$404,16,0)</f>
        <v>0.13710631480400831</v>
      </c>
      <c r="Q79" s="1">
        <f>VLOOKUP($A79,Rotations!$A$1:$U$404,17,0)</f>
        <v>5.4386926302065312E-2</v>
      </c>
      <c r="R79" s="1">
        <f>VLOOKUP($A79,Rotations!$A$1:$U$404,18,0)</f>
        <v>0.37302235535654171</v>
      </c>
      <c r="S79" s="1">
        <f>VLOOKUP($A79,Rotations!$A$1:$U$404,19,0)</f>
        <v>0.34798139551556201</v>
      </c>
      <c r="T79" s="1">
        <f>VLOOKUP($A79,Rotations!$A$1:$U$404,20,0)</f>
        <v>8.7503008021822717E-2</v>
      </c>
    </row>
    <row r="80" spans="1:20" x14ac:dyDescent="0.25">
      <c r="A80">
        <v>72</v>
      </c>
      <c r="B80" s="1" t="str">
        <f>Permutations!H73</f>
        <v>p6 - i3:i5</v>
      </c>
      <c r="C80" s="1" t="str">
        <f>Permutations!I73</f>
        <v>p41 - i5:i4</v>
      </c>
      <c r="D80" s="1" t="str">
        <f>Permutations!J73</f>
        <v>p51 - i4:i2</v>
      </c>
      <c r="E80" s="1" t="str">
        <f>Permutations!K73</f>
        <v>p11 - i2:i1</v>
      </c>
      <c r="F80" s="1">
        <f>VLOOKUP(B80,Vlookup!$A$1:$B$20,2,0)</f>
        <v>4.2629660829889664</v>
      </c>
      <c r="G80" s="1">
        <f>VLOOKUP(C80,Vlookup!$A$1:$B$20,2,0)</f>
        <v>0.25145886863342243</v>
      </c>
      <c r="H80" s="1">
        <f>VLOOKUP(D80,Vlookup!$A$1:$B$20,2,0)</f>
        <v>4.8546816979307001</v>
      </c>
      <c r="I80" s="1">
        <f>VLOOKUP(E80,Vlookup!$A$1:$B$20,2,0)</f>
        <v>0.60715463376134227</v>
      </c>
      <c r="J80" s="1">
        <f t="shared" si="6"/>
        <v>3.1596494975922784</v>
      </c>
      <c r="K80" s="1">
        <f t="shared" si="7"/>
        <v>0.74118569936566314</v>
      </c>
      <c r="L80" s="1">
        <f t="shared" si="8"/>
        <v>2.9475424883350057</v>
      </c>
      <c r="M80" s="1">
        <f t="shared" si="9"/>
        <v>0.60715463376134227</v>
      </c>
      <c r="N80">
        <v>1</v>
      </c>
      <c r="O80" s="1">
        <f t="shared" si="10"/>
        <v>8.4555323190542886</v>
      </c>
      <c r="P80" s="1">
        <f>VLOOKUP($A80,Rotations!$A$1:$U$404,16,0)</f>
        <v>0.11826576521344848</v>
      </c>
      <c r="Q80" s="1">
        <f>VLOOKUP($A80,Rotations!$A$1:$U$404,17,0)</f>
        <v>7.1805607364676199E-2</v>
      </c>
      <c r="R80" s="1">
        <f>VLOOKUP($A80,Rotations!$A$1:$U$404,18,0)</f>
        <v>0.37367836563903883</v>
      </c>
      <c r="S80" s="1">
        <f>VLOOKUP($A80,Rotations!$A$1:$U$404,19,0)</f>
        <v>0.34859336788209144</v>
      </c>
      <c r="T80" s="1">
        <f>VLOOKUP($A80,Rotations!$A$1:$U$404,20,0)</f>
        <v>8.7656893900745117E-2</v>
      </c>
    </row>
    <row r="81" spans="1:20" x14ac:dyDescent="0.25">
      <c r="A81">
        <v>73</v>
      </c>
      <c r="B81" t="str">
        <f>Permutations!H74</f>
        <v>p91 - i4:i1</v>
      </c>
      <c r="C81" t="str">
        <f>Permutations!I74</f>
        <v>p1 - i1:i2</v>
      </c>
      <c r="D81" t="str">
        <f>Permutations!J74</f>
        <v>p2 - i2:i3</v>
      </c>
      <c r="E81" t="str">
        <f>Permutations!K74</f>
        <v>p6 - i3:i5</v>
      </c>
      <c r="F81" s="1">
        <f>VLOOKUP(B81,Vlookup!$A$1:$B$20,2,0)</f>
        <v>2.5380406147812877</v>
      </c>
      <c r="G81" s="1">
        <f>VLOOKUP(C81,Vlookup!$A$1:$B$20,2,0)</f>
        <v>2.5209425155324832</v>
      </c>
      <c r="H81" s="1">
        <f>VLOOKUP(D81,Vlookup!$A$1:$B$20,2,0)</f>
        <v>0.45473481129189858</v>
      </c>
      <c r="I81" s="1">
        <f>VLOOKUP(E81,Vlookup!$A$1:$B$20,2,0)</f>
        <v>4.2629660829889664</v>
      </c>
      <c r="J81" s="1">
        <f t="shared" si="6"/>
        <v>12.403138394013398</v>
      </c>
      <c r="K81" s="1">
        <f t="shared" si="7"/>
        <v>4.8868951591155767</v>
      </c>
      <c r="L81" s="1">
        <f t="shared" si="8"/>
        <v>1.9385190772917518</v>
      </c>
      <c r="M81" s="1">
        <f t="shared" si="9"/>
        <v>4.2629660829889664</v>
      </c>
      <c r="N81">
        <v>1</v>
      </c>
      <c r="O81" s="1">
        <f t="shared" si="10"/>
        <v>24.491518713409693</v>
      </c>
      <c r="P81" s="1">
        <f>VLOOKUP($A81,Rotations!$A$1:$U$404,16,0)</f>
        <v>0.19953418227346942</v>
      </c>
      <c r="Q81" s="1">
        <f>VLOOKUP($A81,Rotations!$A$1:$U$404,17,0)</f>
        <v>7.9150627610135346E-2</v>
      </c>
      <c r="R81" s="1">
        <f>VLOOKUP($A81,Rotations!$A$1:$U$404,18,0)</f>
        <v>0.17405887045521967</v>
      </c>
      <c r="S81" s="1">
        <f>VLOOKUP($A81,Rotations!$A$1:$U$404,19,0)</f>
        <v>0.50642585864723788</v>
      </c>
      <c r="T81" s="1">
        <f>VLOOKUP($A81,Rotations!$A$1:$U$404,20,0)</f>
        <v>4.0830461013937697E-2</v>
      </c>
    </row>
    <row r="82" spans="1:20" x14ac:dyDescent="0.25">
      <c r="A82">
        <v>74</v>
      </c>
      <c r="B82" s="1" t="str">
        <f>Permutations!H75</f>
        <v>p91 - i4:i1</v>
      </c>
      <c r="C82" s="1" t="str">
        <f>Permutations!I75</f>
        <v>p1 - i1:i2</v>
      </c>
      <c r="D82" s="1" t="str">
        <f>Permutations!J75</f>
        <v>p7 - i2:i5</v>
      </c>
      <c r="E82" s="1" t="str">
        <f>Permutations!K75</f>
        <v>p61 - i5:i3</v>
      </c>
      <c r="F82" s="1">
        <f>VLOOKUP(B82,Vlookup!$A$1:$B$20,2,0)</f>
        <v>2.5380406147812877</v>
      </c>
      <c r="G82" s="1">
        <f>VLOOKUP(C82,Vlookup!$A$1:$B$20,2,0)</f>
        <v>2.5209425155324832</v>
      </c>
      <c r="H82" s="1">
        <f>VLOOKUP(D82,Vlookup!$A$1:$B$20,2,0)</f>
        <v>1.3465733458184761</v>
      </c>
      <c r="I82" s="1">
        <f>VLOOKUP(E82,Vlookup!$A$1:$B$20,2,0)</f>
        <v>0.34329128054618246</v>
      </c>
      <c r="J82" s="1">
        <f t="shared" si="6"/>
        <v>2.9577011941319431</v>
      </c>
      <c r="K82" s="1">
        <f t="shared" si="7"/>
        <v>1.1653482520754772</v>
      </c>
      <c r="L82" s="1">
        <f t="shared" si="8"/>
        <v>0.46226688823538203</v>
      </c>
      <c r="M82" s="1">
        <f t="shared" si="9"/>
        <v>0.34329128054618246</v>
      </c>
      <c r="N82">
        <v>1</v>
      </c>
      <c r="O82" s="1">
        <f t="shared" si="10"/>
        <v>5.9286076149889846</v>
      </c>
      <c r="P82" s="1">
        <f>VLOOKUP($A82,Rotations!$A$1:$U$404,16,0)</f>
        <v>0.19656356563878322</v>
      </c>
      <c r="Q82" s="1">
        <f>VLOOKUP($A82,Rotations!$A$1:$U$404,17,0)</f>
        <v>7.7972252214273244E-2</v>
      </c>
      <c r="R82" s="1">
        <f>VLOOKUP($A82,Rotations!$A$1:$U$404,18,0)</f>
        <v>0.16867366925612567</v>
      </c>
      <c r="S82" s="1">
        <f>VLOOKUP($A82,Rotations!$A$1:$U$404,19,0)</f>
        <v>0.49888631297745928</v>
      </c>
      <c r="T82" s="1">
        <f>VLOOKUP($A82,Rotations!$A$1:$U$404,20,0)</f>
        <v>5.7904199913358628E-2</v>
      </c>
    </row>
    <row r="83" spans="1:20" x14ac:dyDescent="0.25">
      <c r="A83">
        <v>75</v>
      </c>
      <c r="B83" t="str">
        <f>Permutations!H76</f>
        <v>p91 - i4:i1</v>
      </c>
      <c r="C83" t="str">
        <f>Permutations!I76</f>
        <v>p8 - i1:i3</v>
      </c>
      <c r="D83" t="str">
        <f>Permutations!J76</f>
        <v>p21 - i3:i2</v>
      </c>
      <c r="E83" t="str">
        <f>Permutations!K76</f>
        <v>p7 - i2:i5</v>
      </c>
      <c r="F83" s="1">
        <f>VLOOKUP(B83,Vlookup!$A$1:$B$20,2,0)</f>
        <v>2.5380406147812877</v>
      </c>
      <c r="G83" s="1">
        <f>VLOOKUP(C83,Vlookup!$A$1:$B$20,2,0)</f>
        <v>0.76941379245300812</v>
      </c>
      <c r="H83" s="1">
        <f>VLOOKUP(D83,Vlookup!$A$1:$B$20,2,0)</f>
        <v>4.3142151689505353</v>
      </c>
      <c r="I83" s="1">
        <f>VLOOKUP(E83,Vlookup!$A$1:$B$20,2,0)</f>
        <v>1.3465733458184761</v>
      </c>
      <c r="J83" s="1">
        <f t="shared" si="6"/>
        <v>11.344630362018432</v>
      </c>
      <c r="K83" s="1">
        <f t="shared" si="7"/>
        <v>4.469837990751004</v>
      </c>
      <c r="L83" s="1">
        <f t="shared" si="8"/>
        <v>5.8094071546345445</v>
      </c>
      <c r="M83" s="1">
        <f t="shared" si="9"/>
        <v>1.3465733458184761</v>
      </c>
      <c r="N83">
        <v>1</v>
      </c>
      <c r="O83" s="1">
        <f t="shared" si="10"/>
        <v>23.970448853222457</v>
      </c>
      <c r="P83" s="1">
        <f>VLOOKUP($A83,Rotations!$A$1:$U$404,16,0)</f>
        <v>0.18647285322527882</v>
      </c>
      <c r="Q83" s="1">
        <f>VLOOKUP($A83,Rotations!$A$1:$U$404,17,0)</f>
        <v>5.6176392610080395E-2</v>
      </c>
      <c r="R83" s="1">
        <f>VLOOKUP($A83,Rotations!$A$1:$U$404,18,0)</f>
        <v>0.2423570451353296</v>
      </c>
      <c r="S83" s="1">
        <f>VLOOKUP($A83,Rotations!$A$1:$U$404,19,0)</f>
        <v>0.47327567503990736</v>
      </c>
      <c r="T83" s="1">
        <f>VLOOKUP($A83,Rotations!$A$1:$U$404,20,0)</f>
        <v>4.171803398940381E-2</v>
      </c>
    </row>
    <row r="84" spans="1:20" x14ac:dyDescent="0.25">
      <c r="A84">
        <v>76</v>
      </c>
      <c r="B84" s="1" t="str">
        <f>Permutations!H77</f>
        <v>p91 - i4:i1</v>
      </c>
      <c r="C84" s="1" t="str">
        <f>Permutations!I77</f>
        <v>p8 - i1:i3</v>
      </c>
      <c r="D84" s="1" t="str">
        <f>Permutations!J77</f>
        <v>p6 - i3:i5</v>
      </c>
      <c r="E84" s="1" t="str">
        <f>Permutations!K77</f>
        <v>p71 - i5:i2</v>
      </c>
      <c r="F84" s="1">
        <f>VLOOKUP(B84,Vlookup!$A$1:$B$20,2,0)</f>
        <v>2.5380406147812877</v>
      </c>
      <c r="G84" s="1">
        <f>VLOOKUP(C84,Vlookup!$A$1:$B$20,2,0)</f>
        <v>0.76941379245300812</v>
      </c>
      <c r="H84" s="1">
        <f>VLOOKUP(D84,Vlookup!$A$1:$B$20,2,0)</f>
        <v>4.2629660829889664</v>
      </c>
      <c r="I84" s="1">
        <f>VLOOKUP(E84,Vlookup!$A$1:$B$20,2,0)</f>
        <v>0.95760931402655136</v>
      </c>
      <c r="J84" s="1">
        <f t="shared" si="6"/>
        <v>7.9718436719048125</v>
      </c>
      <c r="K84" s="1">
        <f t="shared" si="7"/>
        <v>3.1409440910746715</v>
      </c>
      <c r="L84" s="1">
        <f t="shared" si="8"/>
        <v>4.0822560264495191</v>
      </c>
      <c r="M84" s="1">
        <f t="shared" si="9"/>
        <v>0.95760931402655136</v>
      </c>
      <c r="N84">
        <v>1</v>
      </c>
      <c r="O84" s="1">
        <f t="shared" si="10"/>
        <v>17.152653103455552</v>
      </c>
      <c r="P84" s="1">
        <f>VLOOKUP($A84,Rotations!$A$1:$U$404,16,0)</f>
        <v>0.18311709985214478</v>
      </c>
      <c r="Q84" s="1">
        <f>VLOOKUP($A84,Rotations!$A$1:$U$404,17,0)</f>
        <v>5.8300018893202077E-2</v>
      </c>
      <c r="R84" s="1">
        <f>VLOOKUP($A84,Rotations!$A$1:$U$404,18,0)</f>
        <v>0.23799560346889501</v>
      </c>
      <c r="S84" s="1">
        <f>VLOOKUP($A84,Rotations!$A$1:$U$404,19,0)</f>
        <v>0.464758636685704</v>
      </c>
      <c r="T84" s="1">
        <f>VLOOKUP($A84,Rotations!$A$1:$U$404,20,0)</f>
        <v>5.5828641100054227E-2</v>
      </c>
    </row>
    <row r="85" spans="1:20" x14ac:dyDescent="0.25">
      <c r="A85">
        <v>77</v>
      </c>
      <c r="B85" t="str">
        <f>Permutations!H78</f>
        <v>p91 - i4:i1</v>
      </c>
      <c r="C85" t="str">
        <f>Permutations!I78</f>
        <v>p10 - i1:i5</v>
      </c>
      <c r="D85" t="str">
        <f>Permutations!J78</f>
        <v>p71 - i5:i2</v>
      </c>
      <c r="E85" t="str">
        <f>Permutations!K78</f>
        <v>p2 - i2:i3</v>
      </c>
      <c r="F85" s="1">
        <f>VLOOKUP(B85,Vlookup!$A$1:$B$20,2,0)</f>
        <v>2.5380406147812877</v>
      </c>
      <c r="G85" s="1">
        <f>VLOOKUP(C85,Vlookup!$A$1:$B$20,2,0)</f>
        <v>3.1415157425993341</v>
      </c>
      <c r="H85" s="1">
        <f>VLOOKUP(D85,Vlookup!$A$1:$B$20,2,0)</f>
        <v>0.95760931402655136</v>
      </c>
      <c r="I85" s="1">
        <f>VLOOKUP(E85,Vlookup!$A$1:$B$20,2,0)</f>
        <v>0.45473481129189858</v>
      </c>
      <c r="J85" s="1">
        <f t="shared" si="6"/>
        <v>3.4720372145917762</v>
      </c>
      <c r="K85" s="1">
        <f t="shared" si="7"/>
        <v>1.367999075495872</v>
      </c>
      <c r="L85" s="1">
        <f t="shared" si="8"/>
        <v>0.43545829070522829</v>
      </c>
      <c r="M85" s="1">
        <f t="shared" si="9"/>
        <v>0.45473481129189858</v>
      </c>
      <c r="N85">
        <v>1</v>
      </c>
      <c r="O85" s="1">
        <f t="shared" si="10"/>
        <v>6.7302293920847749</v>
      </c>
      <c r="P85" s="1">
        <f>VLOOKUP($A85,Rotations!$A$1:$U$404,16,0)</f>
        <v>0.20326187946947774</v>
      </c>
      <c r="Q85" s="1">
        <f>VLOOKUP($A85,Rotations!$A$1:$U$404,17,0)</f>
        <v>6.7566019640682512E-2</v>
      </c>
      <c r="R85" s="1">
        <f>VLOOKUP($A85,Rotations!$A$1:$U$404,18,0)</f>
        <v>0.14858334563990799</v>
      </c>
      <c r="S85" s="1">
        <f>VLOOKUP($A85,Rotations!$A$1:$U$404,19,0)</f>
        <v>0.51588690553031324</v>
      </c>
      <c r="T85" s="1">
        <f>VLOOKUP($A85,Rotations!$A$1:$U$404,20,0)</f>
        <v>6.4701849719618468E-2</v>
      </c>
    </row>
    <row r="86" spans="1:20" x14ac:dyDescent="0.25">
      <c r="A86">
        <v>78</v>
      </c>
      <c r="B86" s="1" t="str">
        <f>Permutations!H79</f>
        <v>p91 - i4:i1</v>
      </c>
      <c r="C86" s="1" t="str">
        <f>Permutations!I79</f>
        <v>p10 - i1:i5</v>
      </c>
      <c r="D86" s="1" t="str">
        <f>Permutations!J79</f>
        <v>p61 - i5:i3</v>
      </c>
      <c r="E86" s="1" t="str">
        <f>Permutations!K79</f>
        <v>p21 - i3:i2</v>
      </c>
      <c r="F86" s="1">
        <f>VLOOKUP(B86,Vlookup!$A$1:$B$20,2,0)</f>
        <v>2.5380406147812877</v>
      </c>
      <c r="G86" s="1">
        <f>VLOOKUP(C86,Vlookup!$A$1:$B$20,2,0)</f>
        <v>3.1415157425993341</v>
      </c>
      <c r="H86" s="1">
        <f>VLOOKUP(D86,Vlookup!$A$1:$B$20,2,0)</f>
        <v>0.34329128054618246</v>
      </c>
      <c r="I86" s="1">
        <f>VLOOKUP(E86,Vlookup!$A$1:$B$20,2,0)</f>
        <v>4.3142151689505353</v>
      </c>
      <c r="J86" s="1">
        <f t="shared" si="6"/>
        <v>11.808707956267758</v>
      </c>
      <c r="K86" s="1">
        <f t="shared" si="7"/>
        <v>4.6526867566638046</v>
      </c>
      <c r="L86" s="1">
        <f t="shared" si="8"/>
        <v>1.4810324499007941</v>
      </c>
      <c r="M86" s="1">
        <f t="shared" si="9"/>
        <v>4.3142151689505353</v>
      </c>
      <c r="N86">
        <v>1</v>
      </c>
      <c r="O86" s="1">
        <f t="shared" si="10"/>
        <v>23.256642331782896</v>
      </c>
      <c r="P86" s="1">
        <f>VLOOKUP($A86,Rotations!$A$1:$U$404,16,0)</f>
        <v>0.20005840440283029</v>
      </c>
      <c r="Q86" s="1">
        <f>VLOOKUP($A86,Rotations!$A$1:$U$404,17,0)</f>
        <v>4.299846838309003E-2</v>
      </c>
      <c r="R86" s="1">
        <f>VLOOKUP($A86,Rotations!$A$1:$U$404,18,0)</f>
        <v>0.18550464453996698</v>
      </c>
      <c r="S86" s="1">
        <f>VLOOKUP($A86,Rotations!$A$1:$U$404,19,0)</f>
        <v>0.50775635570272293</v>
      </c>
      <c r="T86" s="1">
        <f>VLOOKUP($A86,Rotations!$A$1:$U$404,20,0)</f>
        <v>6.3682126971389655E-2</v>
      </c>
    </row>
    <row r="87" spans="1:20" x14ac:dyDescent="0.25">
      <c r="A87">
        <v>79</v>
      </c>
      <c r="B87" t="str">
        <f>Permutations!H80</f>
        <v>p51 - i4:i2</v>
      </c>
      <c r="C87" t="str">
        <f>Permutations!I80</f>
        <v>p11 - i2:i1</v>
      </c>
      <c r="D87" t="str">
        <f>Permutations!J80</f>
        <v>p8 - i1:i3</v>
      </c>
      <c r="E87" t="str">
        <f>Permutations!K80</f>
        <v>p6 - i3:i5</v>
      </c>
      <c r="F87" s="1">
        <f>VLOOKUP(B87,Vlookup!$A$1:$B$20,2,0)</f>
        <v>4.8546816979307001</v>
      </c>
      <c r="G87" s="1">
        <f>VLOOKUP(C87,Vlookup!$A$1:$B$20,2,0)</f>
        <v>0.60715463376134227</v>
      </c>
      <c r="H87" s="1">
        <f>VLOOKUP(D87,Vlookup!$A$1:$B$20,2,0)</f>
        <v>0.76941379245300812</v>
      </c>
      <c r="I87" s="1">
        <f>VLOOKUP(E87,Vlookup!$A$1:$B$20,2,0)</f>
        <v>4.2629660829889664</v>
      </c>
      <c r="J87" s="1">
        <f t="shared" si="6"/>
        <v>9.6678948568274627</v>
      </c>
      <c r="K87" s="1">
        <f t="shared" si="7"/>
        <v>1.9914580313161181</v>
      </c>
      <c r="L87" s="1">
        <f t="shared" si="8"/>
        <v>3.2799849010110855</v>
      </c>
      <c r="M87" s="1">
        <f t="shared" si="9"/>
        <v>4.2629660829889664</v>
      </c>
      <c r="N87">
        <v>1</v>
      </c>
      <c r="O87" s="1">
        <f t="shared" si="10"/>
        <v>20.202303872143631</v>
      </c>
      <c r="P87" s="1">
        <f>VLOOKUP($A87,Rotations!$A$1:$U$404,16,0)</f>
        <v>0.16235697283683379</v>
      </c>
      <c r="Q87" s="1">
        <f>VLOOKUP($A87,Rotations!$A$1:$U$404,17,0)</f>
        <v>9.8575788381348006E-2</v>
      </c>
      <c r="R87" s="1">
        <f>VLOOKUP($A87,Rotations!$A$1:$U$404,18,0)</f>
        <v>0.21101385812075851</v>
      </c>
      <c r="S87" s="1">
        <f>VLOOKUP($A87,Rotations!$A$1:$U$404,19,0)</f>
        <v>0.47855407571402003</v>
      </c>
      <c r="T87" s="1">
        <f>VLOOKUP($A87,Rotations!$A$1:$U$404,20,0)</f>
        <v>4.9499304947039774E-2</v>
      </c>
    </row>
    <row r="88" spans="1:20" x14ac:dyDescent="0.25">
      <c r="A88">
        <v>80</v>
      </c>
      <c r="B88" s="1" t="str">
        <f>Permutations!H81</f>
        <v>p51 - i4:i2</v>
      </c>
      <c r="C88" s="1" t="str">
        <f>Permutations!I81</f>
        <v>p11 - i2:i1</v>
      </c>
      <c r="D88" s="1" t="str">
        <f>Permutations!J81</f>
        <v>p10 - i1:i5</v>
      </c>
      <c r="E88" s="1" t="str">
        <f>Permutations!K81</f>
        <v>p61 - i5:i3</v>
      </c>
      <c r="F88" s="1">
        <f>VLOOKUP(B88,Vlookup!$A$1:$B$20,2,0)</f>
        <v>4.8546816979307001</v>
      </c>
      <c r="G88" s="1">
        <f>VLOOKUP(C88,Vlookup!$A$1:$B$20,2,0)</f>
        <v>0.60715463376134227</v>
      </c>
      <c r="H88" s="1">
        <f>VLOOKUP(D88,Vlookup!$A$1:$B$20,2,0)</f>
        <v>3.1415157425993341</v>
      </c>
      <c r="I88" s="1">
        <f>VLOOKUP(E88,Vlookup!$A$1:$B$20,2,0)</f>
        <v>0.34329128054618246</v>
      </c>
      <c r="J88" s="1">
        <f t="shared" si="6"/>
        <v>3.1787918226424918</v>
      </c>
      <c r="K88" s="1">
        <f t="shared" si="7"/>
        <v>0.65478892756191331</v>
      </c>
      <c r="L88" s="1">
        <f t="shared" si="8"/>
        <v>1.0784549621329167</v>
      </c>
      <c r="M88" s="1">
        <f t="shared" si="9"/>
        <v>0.34329128054618246</v>
      </c>
      <c r="N88">
        <v>1</v>
      </c>
      <c r="O88" s="1">
        <f t="shared" si="10"/>
        <v>6.2553269928835045</v>
      </c>
      <c r="P88" s="1">
        <f>VLOOKUP($A88,Rotations!$A$1:$U$404,16,0)</f>
        <v>0.17240584918419807</v>
      </c>
      <c r="Q88" s="1">
        <f>VLOOKUP($A88,Rotations!$A$1:$U$404,17,0)</f>
        <v>0.10467701021974499</v>
      </c>
      <c r="R88" s="1">
        <f>VLOOKUP($A88,Rotations!$A$1:$U$404,18,0)</f>
        <v>0.1598637451147909</v>
      </c>
      <c r="S88" s="1">
        <f>VLOOKUP($A88,Rotations!$A$1:$U$404,19,0)</f>
        <v>0.50817356570790095</v>
      </c>
      <c r="T88" s="1">
        <f>VLOOKUP($A88,Rotations!$A$1:$U$404,20,0)</f>
        <v>5.4879829773365092E-2</v>
      </c>
    </row>
    <row r="89" spans="1:20" x14ac:dyDescent="0.25">
      <c r="A89">
        <v>81</v>
      </c>
      <c r="B89" t="str">
        <f>Permutations!H82</f>
        <v>p51 - i4:i2</v>
      </c>
      <c r="C89" t="str">
        <f>Permutations!I82</f>
        <v>p2 - i2:i3</v>
      </c>
      <c r="D89" t="str">
        <f>Permutations!J82</f>
        <v>p81 - i3:i1</v>
      </c>
      <c r="E89" t="str">
        <f>Permutations!K82</f>
        <v>p10 - i1:i5</v>
      </c>
      <c r="F89" s="1">
        <f>VLOOKUP(B89,Vlookup!$A$1:$B$20,2,0)</f>
        <v>4.8546816979307001</v>
      </c>
      <c r="G89" s="1">
        <f>VLOOKUP(C89,Vlookup!$A$1:$B$20,2,0)</f>
        <v>0.45473481129189858</v>
      </c>
      <c r="H89" s="1">
        <f>VLOOKUP(D89,Vlookup!$A$1:$B$20,2,0)</f>
        <v>1.7420653270889574</v>
      </c>
      <c r="I89" s="1">
        <f>VLOOKUP(E89,Vlookup!$A$1:$B$20,2,0)</f>
        <v>3.1415157425993341</v>
      </c>
      <c r="J89" s="1">
        <f t="shared" si="6"/>
        <v>12.081549553405225</v>
      </c>
      <c r="K89" s="1">
        <f t="shared" si="7"/>
        <v>2.488638865562486</v>
      </c>
      <c r="L89" s="1">
        <f t="shared" si="8"/>
        <v>5.4727256496864181</v>
      </c>
      <c r="M89" s="1">
        <f t="shared" si="9"/>
        <v>3.1415157425993341</v>
      </c>
      <c r="N89">
        <v>1</v>
      </c>
      <c r="O89" s="1">
        <f t="shared" si="10"/>
        <v>24.184429811253462</v>
      </c>
      <c r="P89" s="1">
        <f>VLOOKUP($A89,Rotations!$A$1:$U$404,16,0)</f>
        <v>0.12989827616847632</v>
      </c>
      <c r="Q89" s="1">
        <f>VLOOKUP($A89,Rotations!$A$1:$U$404,17,0)</f>
        <v>0.10290252385460319</v>
      </c>
      <c r="R89" s="1">
        <f>VLOOKUP($A89,Rotations!$A$1:$U$404,18,0)</f>
        <v>0.22629128296172846</v>
      </c>
      <c r="S89" s="1">
        <f>VLOOKUP($A89,Rotations!$A$1:$U$404,19,0)</f>
        <v>0.49955899922781954</v>
      </c>
      <c r="T89" s="1">
        <f>VLOOKUP($A89,Rotations!$A$1:$U$404,20,0)</f>
        <v>4.1348917787372499E-2</v>
      </c>
    </row>
    <row r="90" spans="1:20" x14ac:dyDescent="0.25">
      <c r="A90">
        <v>82</v>
      </c>
      <c r="B90" s="1" t="str">
        <f>Permutations!H83</f>
        <v>p51 - i4:i2</v>
      </c>
      <c r="C90" s="1" t="str">
        <f>Permutations!I83</f>
        <v>p2 - i2:i3</v>
      </c>
      <c r="D90" s="1" t="str">
        <f>Permutations!J83</f>
        <v>p6 - i3:i5</v>
      </c>
      <c r="E90" s="1" t="str">
        <f>Permutations!K83</f>
        <v>p101 - i5:i1</v>
      </c>
      <c r="F90" s="1">
        <f>VLOOKUP(B90,Vlookup!$A$1:$B$20,2,0)</f>
        <v>4.8546816979307001</v>
      </c>
      <c r="G90" s="1">
        <f>VLOOKUP(C90,Vlookup!$A$1:$B$20,2,0)</f>
        <v>0.45473481129189858</v>
      </c>
      <c r="H90" s="1">
        <f>VLOOKUP(D90,Vlookup!$A$1:$B$20,2,0)</f>
        <v>4.2629660829889664</v>
      </c>
      <c r="I90" s="1">
        <f>VLOOKUP(E90,Vlookup!$A$1:$B$20,2,0)</f>
        <v>0.48183431393617909</v>
      </c>
      <c r="J90" s="1">
        <f t="shared" si="6"/>
        <v>4.5344912134353725</v>
      </c>
      <c r="K90" s="1">
        <f t="shared" si="7"/>
        <v>0.93404500965906612</v>
      </c>
      <c r="L90" s="1">
        <f t="shared" si="8"/>
        <v>2.0540433379301892</v>
      </c>
      <c r="M90" s="1">
        <f t="shared" si="9"/>
        <v>0.48183431393617909</v>
      </c>
      <c r="N90">
        <v>1</v>
      </c>
      <c r="O90" s="1">
        <f t="shared" si="10"/>
        <v>9.0044138749608074</v>
      </c>
      <c r="P90" s="1">
        <f>VLOOKUP($A90,Rotations!$A$1:$U$404,16,0)</f>
        <v>0.1110566455392248</v>
      </c>
      <c r="Q90" s="1">
        <f>VLOOKUP($A90,Rotations!$A$1:$U$404,17,0)</f>
        <v>0.10373190555538871</v>
      </c>
      <c r="R90" s="1">
        <f>VLOOKUP($A90,Rotations!$A$1:$U$404,18,0)</f>
        <v>0.22811516290271916</v>
      </c>
      <c r="S90" s="1">
        <f>VLOOKUP($A90,Rotations!$A$1:$U$404,19,0)</f>
        <v>0.5035853833912215</v>
      </c>
      <c r="T90" s="1">
        <f>VLOOKUP($A90,Rotations!$A$1:$U$404,20,0)</f>
        <v>5.3510902611445803E-2</v>
      </c>
    </row>
    <row r="91" spans="1:20" x14ac:dyDescent="0.25">
      <c r="A91">
        <v>83</v>
      </c>
      <c r="B91" t="str">
        <f>Permutations!H84</f>
        <v>p51 - i4:i2</v>
      </c>
      <c r="C91" t="str">
        <f>Permutations!I84</f>
        <v>p7 - i2:i5</v>
      </c>
      <c r="D91" t="str">
        <f>Permutations!J84</f>
        <v>p101 - i5:i1</v>
      </c>
      <c r="E91" t="str">
        <f>Permutations!K84</f>
        <v>p8 - i1:i3</v>
      </c>
      <c r="F91" s="1">
        <f>VLOOKUP(B91,Vlookup!$A$1:$B$20,2,0)</f>
        <v>4.8546816979307001</v>
      </c>
      <c r="G91" s="1">
        <f>VLOOKUP(C91,Vlookup!$A$1:$B$20,2,0)</f>
        <v>1.3465733458184761</v>
      </c>
      <c r="H91" s="1">
        <f>VLOOKUP(D91,Vlookup!$A$1:$B$20,2,0)</f>
        <v>0.48183431393617909</v>
      </c>
      <c r="I91" s="1">
        <f>VLOOKUP(E91,Vlookup!$A$1:$B$20,2,0)</f>
        <v>0.76941379245300812</v>
      </c>
      <c r="J91" s="1">
        <f t="shared" si="6"/>
        <v>2.423530369567406</v>
      </c>
      <c r="K91" s="1">
        <f t="shared" si="7"/>
        <v>0.49921509181548029</v>
      </c>
      <c r="L91" s="1">
        <f t="shared" si="8"/>
        <v>0.37072996681962883</v>
      </c>
      <c r="M91" s="1">
        <f t="shared" si="9"/>
        <v>0.76941379245300812</v>
      </c>
      <c r="N91">
        <v>1</v>
      </c>
      <c r="O91" s="1">
        <f t="shared" si="10"/>
        <v>5.0628892206555234</v>
      </c>
      <c r="P91" s="1">
        <f>VLOOKUP($A91,Rotations!$A$1:$U$404,16,0)</f>
        <v>0.15197128732620924</v>
      </c>
      <c r="Q91" s="1">
        <f>VLOOKUP($A91,Rotations!$A$1:$U$404,17,0)</f>
        <v>9.8602807617987703E-2</v>
      </c>
      <c r="R91" s="1">
        <f>VLOOKUP($A91,Rotations!$A$1:$U$404,18,0)</f>
        <v>0.19751567858135435</v>
      </c>
      <c r="S91" s="1">
        <f>VLOOKUP($A91,Rotations!$A$1:$U$404,19,0)</f>
        <v>0.4786852455076267</v>
      </c>
      <c r="T91" s="1">
        <f>VLOOKUP($A91,Rotations!$A$1:$U$404,20,0)</f>
        <v>7.3224980966821979E-2</v>
      </c>
    </row>
    <row r="92" spans="1:20" x14ac:dyDescent="0.25">
      <c r="A92">
        <v>84</v>
      </c>
      <c r="B92" s="1" t="str">
        <f>Permutations!H85</f>
        <v>p51 - i4:i2</v>
      </c>
      <c r="C92" s="1" t="str">
        <f>Permutations!I85</f>
        <v>p7 - i2:i5</v>
      </c>
      <c r="D92" s="1" t="str">
        <f>Permutations!J85</f>
        <v>p61 - i5:i3</v>
      </c>
      <c r="E92" s="1" t="str">
        <f>Permutations!K85</f>
        <v>p81 - i3:i1</v>
      </c>
      <c r="F92" s="1">
        <f>VLOOKUP(B92,Vlookup!$A$1:$B$20,2,0)</f>
        <v>4.8546816979307001</v>
      </c>
      <c r="G92" s="1">
        <f>VLOOKUP(C92,Vlookup!$A$1:$B$20,2,0)</f>
        <v>1.3465733458184761</v>
      </c>
      <c r="H92" s="1">
        <f>VLOOKUP(D92,Vlookup!$A$1:$B$20,2,0)</f>
        <v>0.34329128054618246</v>
      </c>
      <c r="I92" s="1">
        <f>VLOOKUP(E92,Vlookup!$A$1:$B$20,2,0)</f>
        <v>1.7420653270889574</v>
      </c>
      <c r="J92" s="1">
        <f t="shared" si="6"/>
        <v>3.9094708888160641</v>
      </c>
      <c r="K92" s="1">
        <f t="shared" si="7"/>
        <v>0.80529911785616537</v>
      </c>
      <c r="L92" s="1">
        <f t="shared" si="8"/>
        <v>0.59803583693147244</v>
      </c>
      <c r="M92" s="1">
        <f t="shared" si="9"/>
        <v>1.7420653270889574</v>
      </c>
      <c r="N92">
        <v>1</v>
      </c>
      <c r="O92" s="1">
        <f t="shared" si="10"/>
        <v>8.0548711706926586</v>
      </c>
      <c r="P92" s="1">
        <f>VLOOKUP($A92,Rotations!$A$1:$U$404,16,0)</f>
        <v>0.12414847845592637</v>
      </c>
      <c r="Q92" s="1">
        <f>VLOOKUP($A92,Rotations!$A$1:$U$404,17,0)</f>
        <v>9.9976660183742669E-2</v>
      </c>
      <c r="R92" s="1">
        <f>VLOOKUP($A92,Rotations!$A$1:$U$404,18,0)</f>
        <v>0.21627475972891977</v>
      </c>
      <c r="S92" s="1">
        <f>VLOOKUP($A92,Rotations!$A$1:$U$404,19,0)</f>
        <v>0.48535486241425246</v>
      </c>
      <c r="T92" s="1">
        <f>VLOOKUP($A92,Rotations!$A$1:$U$404,20,0)</f>
        <v>7.4245239217158809E-2</v>
      </c>
    </row>
    <row r="93" spans="1:20" x14ac:dyDescent="0.25">
      <c r="A93">
        <v>85</v>
      </c>
      <c r="B93" t="str">
        <f>Permutations!H86</f>
        <v>p31 - i4:i3</v>
      </c>
      <c r="C93" t="str">
        <f>Permutations!I86</f>
        <v>p81 - i3:i1</v>
      </c>
      <c r="D93" t="str">
        <f>Permutations!J86</f>
        <v>p1 - i1:i2</v>
      </c>
      <c r="E93" t="str">
        <f>Permutations!K86</f>
        <v>p7 - i2:i5</v>
      </c>
      <c r="F93" s="1">
        <f>VLOOKUP(B93,Vlookup!$A$1:$B$20,2,0)</f>
        <v>1.4603427287567072</v>
      </c>
      <c r="G93" s="1">
        <f>VLOOKUP(C93,Vlookup!$A$1:$B$20,2,0)</f>
        <v>1.7420653270889574</v>
      </c>
      <c r="H93" s="1">
        <f>VLOOKUP(D93,Vlookup!$A$1:$B$20,2,0)</f>
        <v>2.5209425155324832</v>
      </c>
      <c r="I93" s="1">
        <f>VLOOKUP(E93,Vlookup!$A$1:$B$20,2,0)</f>
        <v>1.3465733458184761</v>
      </c>
      <c r="J93" s="1">
        <f t="shared" si="6"/>
        <v>8.6359910972490272</v>
      </c>
      <c r="K93" s="1">
        <f t="shared" si="7"/>
        <v>5.9136741856491835</v>
      </c>
      <c r="L93" s="1">
        <f t="shared" si="8"/>
        <v>3.3946339977566216</v>
      </c>
      <c r="M93" s="1">
        <f t="shared" si="9"/>
        <v>1.3465733458184761</v>
      </c>
      <c r="N93">
        <v>1</v>
      </c>
      <c r="O93" s="1">
        <f t="shared" si="10"/>
        <v>20.290872626473309</v>
      </c>
      <c r="P93" s="1">
        <f>VLOOKUP($A93,Rotations!$A$1:$U$404,16,0)</f>
        <v>0.16729857114807742</v>
      </c>
      <c r="Q93" s="1">
        <f>VLOOKUP($A93,Rotations!$A$1:$U$404,17,0)</f>
        <v>6.6363500999045977E-2</v>
      </c>
      <c r="R93" s="1">
        <f>VLOOKUP($A93,Rotations!$A$1:$U$404,18,0)</f>
        <v>0.29144504006859068</v>
      </c>
      <c r="S93" s="1">
        <f>VLOOKUP($A93,Rotations!$A$1:$U$404,19,0)</f>
        <v>0.42560964509637361</v>
      </c>
      <c r="T93" s="1">
        <f>VLOOKUP($A93,Rotations!$A$1:$U$404,20,0)</f>
        <v>4.9283242687912274E-2</v>
      </c>
    </row>
    <row r="94" spans="1:20" x14ac:dyDescent="0.25">
      <c r="A94">
        <v>86</v>
      </c>
      <c r="B94" s="1" t="str">
        <f>Permutations!H87</f>
        <v>p31 - i4:i3</v>
      </c>
      <c r="C94" s="1" t="str">
        <f>Permutations!I87</f>
        <v>p81 - i3:i1</v>
      </c>
      <c r="D94" s="1" t="str">
        <f>Permutations!J87</f>
        <v>p10 - i1:i5</v>
      </c>
      <c r="E94" s="1" t="str">
        <f>Permutations!K87</f>
        <v>p71 - i5:i2</v>
      </c>
      <c r="F94" s="1">
        <f>VLOOKUP(B94,Vlookup!$A$1:$B$20,2,0)</f>
        <v>1.4603427287567072</v>
      </c>
      <c r="G94" s="1">
        <f>VLOOKUP(C94,Vlookup!$A$1:$B$20,2,0)</f>
        <v>1.7420653270889574</v>
      </c>
      <c r="H94" s="1">
        <f>VLOOKUP(D94,Vlookup!$A$1:$B$20,2,0)</f>
        <v>3.1415157425993341</v>
      </c>
      <c r="I94" s="1">
        <f>VLOOKUP(E94,Vlookup!$A$1:$B$20,2,0)</f>
        <v>0.95760931402655136</v>
      </c>
      <c r="J94" s="1">
        <f t="shared" si="6"/>
        <v>7.6532664105917769</v>
      </c>
      <c r="K94" s="1">
        <f t="shared" si="7"/>
        <v>5.2407330552517237</v>
      </c>
      <c r="L94" s="1">
        <f t="shared" si="8"/>
        <v>3.0083447352741604</v>
      </c>
      <c r="M94" s="1">
        <f t="shared" si="9"/>
        <v>0.95760931402655136</v>
      </c>
      <c r="N94">
        <v>1</v>
      </c>
      <c r="O94" s="1">
        <f t="shared" si="10"/>
        <v>17.859953515144213</v>
      </c>
      <c r="P94" s="1">
        <f>VLOOKUP($A94,Rotations!$A$1:$U$404,16,0)</f>
        <v>0.16844079312542762</v>
      </c>
      <c r="Q94" s="1">
        <f>VLOOKUP($A94,Rotations!$A$1:$U$404,17,0)</f>
        <v>5.5991187163620421E-2</v>
      </c>
      <c r="R94" s="1">
        <f>VLOOKUP($A94,Rotations!$A$1:$U$404,18,0)</f>
        <v>0.29343486537117153</v>
      </c>
      <c r="S94" s="1">
        <f>VLOOKUP($A94,Rotations!$A$1:$U$404,19,0)</f>
        <v>0.4285154720084936</v>
      </c>
      <c r="T94" s="1">
        <f>VLOOKUP($A94,Rotations!$A$1:$U$404,20,0)</f>
        <v>5.3617682331286796E-2</v>
      </c>
    </row>
    <row r="95" spans="1:20" x14ac:dyDescent="0.25">
      <c r="A95">
        <v>87</v>
      </c>
      <c r="B95" t="str">
        <f>Permutations!H88</f>
        <v>p31 - i4:i3</v>
      </c>
      <c r="C95" t="str">
        <f>Permutations!I88</f>
        <v>p21 - i3:i2</v>
      </c>
      <c r="D95" t="str">
        <f>Permutations!J88</f>
        <v>p11 - i2:i1</v>
      </c>
      <c r="E95" t="str">
        <f>Permutations!K88</f>
        <v>p10 - i1:i5</v>
      </c>
      <c r="F95" s="1">
        <f>VLOOKUP(B95,Vlookup!$A$1:$B$20,2,0)</f>
        <v>1.4603427287567072</v>
      </c>
      <c r="G95" s="1">
        <f>VLOOKUP(C95,Vlookup!$A$1:$B$20,2,0)</f>
        <v>4.3142151689505353</v>
      </c>
      <c r="H95" s="1">
        <f>VLOOKUP(D95,Vlookup!$A$1:$B$20,2,0)</f>
        <v>0.60715463376134227</v>
      </c>
      <c r="I95" s="1">
        <f>VLOOKUP(E95,Vlookup!$A$1:$B$20,2,0)</f>
        <v>3.1415157425993341</v>
      </c>
      <c r="J95" s="1">
        <f t="shared" si="6"/>
        <v>12.016974741348136</v>
      </c>
      <c r="K95" s="1">
        <f t="shared" si="7"/>
        <v>8.2288729246312151</v>
      </c>
      <c r="L95" s="1">
        <f t="shared" si="8"/>
        <v>1.9073858401533899</v>
      </c>
      <c r="M95" s="1">
        <f t="shared" si="9"/>
        <v>3.1415157425993341</v>
      </c>
      <c r="N95">
        <v>1</v>
      </c>
      <c r="O95" s="1">
        <f t="shared" si="10"/>
        <v>26.294749248732074</v>
      </c>
      <c r="P95" s="1">
        <f>VLOOKUP($A95,Rotations!$A$1:$U$404,16,0)</f>
        <v>0.1194731203892662</v>
      </c>
      <c r="Q95" s="1">
        <f>VLOOKUP($A95,Rotations!$A$1:$U$404,17,0)</f>
        <v>7.2538658654269672E-2</v>
      </c>
      <c r="R95" s="1">
        <f>VLOOKUP($A95,Rotations!$A$1:$U$404,18,0)</f>
        <v>0.31294738150157525</v>
      </c>
      <c r="S95" s="1">
        <f>VLOOKUP($A95,Rotations!$A$1:$U$404,19,0)</f>
        <v>0.45701043305927669</v>
      </c>
      <c r="T95" s="1">
        <f>VLOOKUP($A95,Rotations!$A$1:$U$404,20,0)</f>
        <v>3.8030406395612226E-2</v>
      </c>
    </row>
    <row r="96" spans="1:20" x14ac:dyDescent="0.25">
      <c r="A96">
        <v>88</v>
      </c>
      <c r="B96" s="1" t="str">
        <f>Permutations!H89</f>
        <v>p31 - i4:i3</v>
      </c>
      <c r="C96" s="1" t="str">
        <f>Permutations!I89</f>
        <v>p21 - i3:i2</v>
      </c>
      <c r="D96" s="1" t="str">
        <f>Permutations!J89</f>
        <v>p7 - i2:i5</v>
      </c>
      <c r="E96" s="1" t="str">
        <f>Permutations!K89</f>
        <v>p101 - i5:i1</v>
      </c>
      <c r="F96" s="1">
        <f>VLOOKUP(B96,Vlookup!$A$1:$B$20,2,0)</f>
        <v>1.4603427287567072</v>
      </c>
      <c r="G96" s="1">
        <f>VLOOKUP(C96,Vlookup!$A$1:$B$20,2,0)</f>
        <v>4.3142151689505353</v>
      </c>
      <c r="H96" s="1">
        <f>VLOOKUP(D96,Vlookup!$A$1:$B$20,2,0)</f>
        <v>1.3465733458184761</v>
      </c>
      <c r="I96" s="1">
        <f>VLOOKUP(E96,Vlookup!$A$1:$B$20,2,0)</f>
        <v>0.48183431393617909</v>
      </c>
      <c r="J96" s="1">
        <f t="shared" si="6"/>
        <v>4.0877500543049559</v>
      </c>
      <c r="K96" s="1">
        <f t="shared" si="7"/>
        <v>2.799171710729266</v>
      </c>
      <c r="L96" s="1">
        <f t="shared" si="8"/>
        <v>0.64882524424719068</v>
      </c>
      <c r="M96" s="1">
        <f t="shared" si="9"/>
        <v>0.48183431393617909</v>
      </c>
      <c r="N96">
        <v>1</v>
      </c>
      <c r="O96" s="1">
        <f t="shared" si="10"/>
        <v>9.0175813232175912</v>
      </c>
      <c r="P96" s="1">
        <f>VLOOKUP($A96,Rotations!$A$1:$U$404,16,0)</f>
        <v>0.11089448092087589</v>
      </c>
      <c r="Q96" s="1">
        <f>VLOOKUP($A96,Rotations!$A$1:$U$404,17,0)</f>
        <v>7.1951138669152731E-2</v>
      </c>
      <c r="R96" s="1">
        <f>VLOOKUP($A96,Rotations!$A$1:$U$404,18,0)</f>
        <v>0.31041269386972214</v>
      </c>
      <c r="S96" s="1">
        <f>VLOOKUP($A96,Rotations!$A$1:$U$404,19,0)</f>
        <v>0.45330892040643034</v>
      </c>
      <c r="T96" s="1">
        <f>VLOOKUP($A96,Rotations!$A$1:$U$404,20,0)</f>
        <v>5.3432766133818942E-2</v>
      </c>
    </row>
    <row r="97" spans="1:20" x14ac:dyDescent="0.25">
      <c r="A97">
        <v>89</v>
      </c>
      <c r="B97" t="str">
        <f>Permutations!H90</f>
        <v>p31 - i4:i3</v>
      </c>
      <c r="C97" t="str">
        <f>Permutations!I90</f>
        <v>p6 - i3:i5</v>
      </c>
      <c r="D97" t="str">
        <f>Permutations!J90</f>
        <v>p101 - i5:i1</v>
      </c>
      <c r="E97" t="str">
        <f>Permutations!K90</f>
        <v>p1 - i1:i2</v>
      </c>
      <c r="F97" s="1">
        <f>VLOOKUP(B97,Vlookup!$A$1:$B$20,2,0)</f>
        <v>1.4603427287567072</v>
      </c>
      <c r="G97" s="1">
        <f>VLOOKUP(C97,Vlookup!$A$1:$B$20,2,0)</f>
        <v>4.2629660829889664</v>
      </c>
      <c r="H97" s="1">
        <f>VLOOKUP(D97,Vlookup!$A$1:$B$20,2,0)</f>
        <v>0.48183431393617909</v>
      </c>
      <c r="I97" s="1">
        <f>VLOOKUP(E97,Vlookup!$A$1:$B$20,2,0)</f>
        <v>2.5209425155324832</v>
      </c>
      <c r="J97" s="1">
        <f t="shared" si="6"/>
        <v>7.5618374542331139</v>
      </c>
      <c r="K97" s="1">
        <f t="shared" si="7"/>
        <v>5.1781251793344696</v>
      </c>
      <c r="L97" s="1">
        <f t="shared" si="8"/>
        <v>1.2146766074441395</v>
      </c>
      <c r="M97" s="1">
        <f t="shared" si="9"/>
        <v>2.5209425155324832</v>
      </c>
      <c r="N97">
        <v>1</v>
      </c>
      <c r="O97" s="1">
        <f t="shared" si="10"/>
        <v>17.475581756544205</v>
      </c>
      <c r="P97" s="1">
        <f>VLOOKUP($A97,Rotations!$A$1:$U$404,16,0)</f>
        <v>0.14425514129670949</v>
      </c>
      <c r="Q97" s="1">
        <f>VLOOKUP($A97,Rotations!$A$1:$U$404,17,0)</f>
        <v>5.7222701591923997E-2</v>
      </c>
      <c r="R97" s="1">
        <f>VLOOKUP($A97,Rotations!$A$1:$U$404,18,0)</f>
        <v>0.29630631194268425</v>
      </c>
      <c r="S97" s="1">
        <f>VLOOKUP($A97,Rotations!$A$1:$U$404,19,0)</f>
        <v>0.43270876813021569</v>
      </c>
      <c r="T97" s="1">
        <f>VLOOKUP($A97,Rotations!$A$1:$U$404,20,0)</f>
        <v>6.9507077038466605E-2</v>
      </c>
    </row>
    <row r="98" spans="1:20" x14ac:dyDescent="0.25">
      <c r="A98">
        <v>90</v>
      </c>
      <c r="B98" s="1" t="str">
        <f>Permutations!H91</f>
        <v>p31 - i4:i3</v>
      </c>
      <c r="C98" s="1" t="str">
        <f>Permutations!I91</f>
        <v>p6 - i3:i5</v>
      </c>
      <c r="D98" s="1" t="str">
        <f>Permutations!J91</f>
        <v>p71 - i5:i2</v>
      </c>
      <c r="E98" s="1" t="str">
        <f>Permutations!K91</f>
        <v>p11 - i2:i1</v>
      </c>
      <c r="F98" s="1">
        <f>VLOOKUP(B98,Vlookup!$A$1:$B$20,2,0)</f>
        <v>1.4603427287567072</v>
      </c>
      <c r="G98" s="1">
        <f>VLOOKUP(C98,Vlookup!$A$1:$B$20,2,0)</f>
        <v>4.2629660829889664</v>
      </c>
      <c r="H98" s="1">
        <f>VLOOKUP(D98,Vlookup!$A$1:$B$20,2,0)</f>
        <v>0.95760931402655136</v>
      </c>
      <c r="I98" s="1">
        <f>VLOOKUP(E98,Vlookup!$A$1:$B$20,2,0)</f>
        <v>0.60715463376134227</v>
      </c>
      <c r="J98" s="1">
        <f t="shared" si="6"/>
        <v>3.6195480414964618</v>
      </c>
      <c r="K98" s="1">
        <f t="shared" si="7"/>
        <v>2.4785606626589902</v>
      </c>
      <c r="L98" s="1">
        <f t="shared" si="8"/>
        <v>0.58141693234424097</v>
      </c>
      <c r="M98" s="1">
        <f t="shared" si="9"/>
        <v>0.60715463376134227</v>
      </c>
      <c r="N98">
        <v>1</v>
      </c>
      <c r="O98" s="1">
        <f t="shared" si="10"/>
        <v>8.2866802702610354</v>
      </c>
      <c r="P98" s="1">
        <f>VLOOKUP($A98,Rotations!$A$1:$U$404,16,0)</f>
        <v>0.12067558628860908</v>
      </c>
      <c r="Q98" s="1">
        <f>VLOOKUP($A98,Rotations!$A$1:$U$404,17,0)</f>
        <v>7.3268741396995699E-2</v>
      </c>
      <c r="R98" s="1">
        <f>VLOOKUP($A98,Rotations!$A$1:$U$404,18,0)</f>
        <v>0.29910176111825709</v>
      </c>
      <c r="S98" s="1">
        <f>VLOOKUP($A98,Rotations!$A$1:$U$404,19,0)</f>
        <v>0.43679108200737227</v>
      </c>
      <c r="T98" s="1">
        <f>VLOOKUP($A98,Rotations!$A$1:$U$404,20,0)</f>
        <v>7.0162829188765846E-2</v>
      </c>
    </row>
    <row r="99" spans="1:20" x14ac:dyDescent="0.25">
      <c r="A99">
        <v>91</v>
      </c>
      <c r="B99" t="str">
        <f>Permutations!H92</f>
        <v>p4 - i4:i5</v>
      </c>
      <c r="C99" t="str">
        <f>Permutations!I92</f>
        <v>p101 - i5:i1</v>
      </c>
      <c r="D99" t="str">
        <f>Permutations!J92</f>
        <v>p1 - i1:i2</v>
      </c>
      <c r="E99" t="str">
        <f>Permutations!K92</f>
        <v>p2 - i2:i3</v>
      </c>
      <c r="F99" s="1">
        <f>VLOOKUP(B99,Vlookup!$A$1:$B$20,2,0)</f>
        <v>5.0607958520681366</v>
      </c>
      <c r="G99" s="1">
        <f>VLOOKUP(C99,Vlookup!$A$1:$B$20,2,0)</f>
        <v>0.48183431393617909</v>
      </c>
      <c r="H99" s="1">
        <f>VLOOKUP(D99,Vlookup!$A$1:$B$20,2,0)</f>
        <v>2.5209425155324832</v>
      </c>
      <c r="I99" s="1">
        <f>VLOOKUP(E99,Vlookup!$A$1:$B$20,2,0)</f>
        <v>0.45473481129189858</v>
      </c>
      <c r="J99" s="1">
        <f t="shared" si="6"/>
        <v>2.7953596270623078</v>
      </c>
      <c r="K99" s="1">
        <f t="shared" si="7"/>
        <v>0.55235573786679437</v>
      </c>
      <c r="L99" s="1">
        <f t="shared" si="8"/>
        <v>1.1463603190783878</v>
      </c>
      <c r="M99" s="1">
        <f t="shared" si="9"/>
        <v>0.45473481129189858</v>
      </c>
      <c r="N99">
        <v>1</v>
      </c>
      <c r="O99" s="1">
        <f t="shared" si="10"/>
        <v>5.9488104952993881</v>
      </c>
      <c r="P99" s="1">
        <f>VLOOKUP($A99,Rotations!$A$1:$U$404,16,0)</f>
        <v>0.19270412462864889</v>
      </c>
      <c r="Q99" s="1">
        <f>VLOOKUP($A99,Rotations!$A$1:$U$404,17,0)</f>
        <v>7.6441300601392412E-2</v>
      </c>
      <c r="R99" s="1">
        <f>VLOOKUP($A99,Rotations!$A$1:$U$404,18,0)</f>
        <v>0.16810083306405152</v>
      </c>
      <c r="S99" s="1">
        <f>VLOOKUP($A99,Rotations!$A$1:$U$404,19,0)</f>
        <v>0.46990228202279027</v>
      </c>
      <c r="T99" s="1">
        <f>VLOOKUP($A99,Rotations!$A$1:$U$404,20,0)</f>
        <v>9.2851459683116991E-2</v>
      </c>
    </row>
    <row r="100" spans="1:20" x14ac:dyDescent="0.25">
      <c r="A100">
        <v>92</v>
      </c>
      <c r="B100" s="1" t="str">
        <f>Permutations!H93</f>
        <v>p4 - i4:i5</v>
      </c>
      <c r="C100" s="1" t="str">
        <f>Permutations!I93</f>
        <v>p101 - i5:i1</v>
      </c>
      <c r="D100" s="1" t="str">
        <f>Permutations!J93</f>
        <v>p8 - i1:i3</v>
      </c>
      <c r="E100" s="1" t="str">
        <f>Permutations!K93</f>
        <v>p21 - i3:i2</v>
      </c>
      <c r="F100" s="1">
        <f>VLOOKUP(B100,Vlookup!$A$1:$B$20,2,0)</f>
        <v>5.0607958520681366</v>
      </c>
      <c r="G100" s="1">
        <f>VLOOKUP(C100,Vlookup!$A$1:$B$20,2,0)</f>
        <v>0.48183431393617909</v>
      </c>
      <c r="H100" s="1">
        <f>VLOOKUP(D100,Vlookup!$A$1:$B$20,2,0)</f>
        <v>0.76941379245300812</v>
      </c>
      <c r="I100" s="1">
        <f>VLOOKUP(E100,Vlookup!$A$1:$B$20,2,0)</f>
        <v>4.3142151689505353</v>
      </c>
      <c r="J100" s="1">
        <f t="shared" si="6"/>
        <v>8.0942816558133561</v>
      </c>
      <c r="K100" s="1">
        <f t="shared" si="7"/>
        <v>1.5994088464377714</v>
      </c>
      <c r="L100" s="1">
        <f t="shared" si="8"/>
        <v>3.3194166546005266</v>
      </c>
      <c r="M100" s="1">
        <f t="shared" si="9"/>
        <v>4.3142151689505353</v>
      </c>
      <c r="N100">
        <v>1</v>
      </c>
      <c r="O100" s="1">
        <f t="shared" si="10"/>
        <v>18.327322325802189</v>
      </c>
      <c r="P100" s="1">
        <f>VLOOKUP($A100,Rotations!$A$1:$U$404,16,0)</f>
        <v>0.181118474133413</v>
      </c>
      <c r="Q100" s="1">
        <f>VLOOKUP($A100,Rotations!$A$1:$U$404,17,0)</f>
        <v>5.4563344400406284E-2</v>
      </c>
      <c r="R100" s="1">
        <f>VLOOKUP($A100,Rotations!$A$1:$U$404,18,0)</f>
        <v>0.23539800808090505</v>
      </c>
      <c r="S100" s="1">
        <f>VLOOKUP($A100,Rotations!$A$1:$U$404,19,0)</f>
        <v>0.44165107766003503</v>
      </c>
      <c r="T100" s="1">
        <f>VLOOKUP($A100,Rotations!$A$1:$U$404,20,0)</f>
        <v>8.726909572524065E-2</v>
      </c>
    </row>
    <row r="101" spans="1:20" x14ac:dyDescent="0.25">
      <c r="A101">
        <v>93</v>
      </c>
      <c r="B101" t="str">
        <f>Permutations!H94</f>
        <v>p4 - i4:i5</v>
      </c>
      <c r="C101" t="str">
        <f>Permutations!I94</f>
        <v>p71 - i5:i2</v>
      </c>
      <c r="D101" t="str">
        <f>Permutations!J94</f>
        <v>p11 - i2:i1</v>
      </c>
      <c r="E101" t="str">
        <f>Permutations!K94</f>
        <v>p8 - i1:i3</v>
      </c>
      <c r="F101" s="1">
        <f>VLOOKUP(B101,Vlookup!$A$1:$B$20,2,0)</f>
        <v>5.0607958520681366</v>
      </c>
      <c r="G101" s="1">
        <f>VLOOKUP(C101,Vlookup!$A$1:$B$20,2,0)</f>
        <v>0.95760931402655136</v>
      </c>
      <c r="H101" s="1">
        <f>VLOOKUP(D101,Vlookup!$A$1:$B$20,2,0)</f>
        <v>0.60715463376134227</v>
      </c>
      <c r="I101" s="1">
        <f>VLOOKUP(E101,Vlookup!$A$1:$B$20,2,0)</f>
        <v>0.76941379245300812</v>
      </c>
      <c r="J101" s="1">
        <f t="shared" si="6"/>
        <v>2.2639480715589166</v>
      </c>
      <c r="K101" s="1">
        <f t="shared" si="7"/>
        <v>0.4473502069113765</v>
      </c>
      <c r="L101" s="1">
        <f t="shared" si="8"/>
        <v>0.46715314936773156</v>
      </c>
      <c r="M101" s="1">
        <f t="shared" si="9"/>
        <v>0.76941379245300812</v>
      </c>
      <c r="N101">
        <v>1</v>
      </c>
      <c r="O101" s="1">
        <f t="shared" si="10"/>
        <v>4.9478652202910336</v>
      </c>
      <c r="P101" s="1">
        <f>VLOOKUP($A101,Rotations!$A$1:$U$404,16,0)</f>
        <v>0.15550419386883607</v>
      </c>
      <c r="Q101" s="1">
        <f>VLOOKUP($A101,Rotations!$A$1:$U$404,17,0)</f>
        <v>9.4415091876785928E-2</v>
      </c>
      <c r="R101" s="1">
        <f>VLOOKUP($A101,Rotations!$A$1:$U$404,18,0)</f>
        <v>0.20210736458605069</v>
      </c>
      <c r="S101" s="1">
        <f>VLOOKUP($A101,Rotations!$A$1:$U$404,19,0)</f>
        <v>0.45756057830244434</v>
      </c>
      <c r="T101" s="1">
        <f>VLOOKUP($A101,Rotations!$A$1:$U$404,20,0)</f>
        <v>9.0412771365882785E-2</v>
      </c>
    </row>
    <row r="102" spans="1:20" x14ac:dyDescent="0.25">
      <c r="A102">
        <v>94</v>
      </c>
      <c r="B102" s="1" t="str">
        <f>Permutations!H95</f>
        <v>p4 - i4:i5</v>
      </c>
      <c r="C102" s="1" t="str">
        <f>Permutations!I95</f>
        <v>p71 - i5:i2</v>
      </c>
      <c r="D102" s="1" t="str">
        <f>Permutations!J95</f>
        <v>p2 - i2:i3</v>
      </c>
      <c r="E102" s="1" t="str">
        <f>Permutations!K95</f>
        <v>p81 - i3:i1</v>
      </c>
      <c r="F102" s="1">
        <f>VLOOKUP(B102,Vlookup!$A$1:$B$20,2,0)</f>
        <v>5.0607958520681366</v>
      </c>
      <c r="G102" s="1">
        <f>VLOOKUP(C102,Vlookup!$A$1:$B$20,2,0)</f>
        <v>0.95760931402655136</v>
      </c>
      <c r="H102" s="1">
        <f>VLOOKUP(D102,Vlookup!$A$1:$B$20,2,0)</f>
        <v>0.45473481129189858</v>
      </c>
      <c r="I102" s="1">
        <f>VLOOKUP(E102,Vlookup!$A$1:$B$20,2,0)</f>
        <v>1.7420653270889574</v>
      </c>
      <c r="J102" s="1">
        <f t="shared" si="6"/>
        <v>3.839103486356779</v>
      </c>
      <c r="K102" s="1">
        <f t="shared" si="7"/>
        <v>0.75859678963100186</v>
      </c>
      <c r="L102" s="1">
        <f t="shared" si="8"/>
        <v>0.7921777477719566</v>
      </c>
      <c r="M102" s="1">
        <f t="shared" si="9"/>
        <v>1.7420653270889574</v>
      </c>
      <c r="N102">
        <v>1</v>
      </c>
      <c r="O102" s="1">
        <f t="shared" si="10"/>
        <v>8.1319433508486956</v>
      </c>
      <c r="P102" s="1">
        <f>VLOOKUP($A102,Rotations!$A$1:$U$404,16,0)</f>
        <v>0.12297183549558721</v>
      </c>
      <c r="Q102" s="1">
        <f>VLOOKUP($A102,Rotations!$A$1:$U$404,17,0)</f>
        <v>9.7415551682277821E-2</v>
      </c>
      <c r="R102" s="1">
        <f>VLOOKUP($A102,Rotations!$A$1:$U$404,18,0)</f>
        <v>0.21422497082534961</v>
      </c>
      <c r="S102" s="1">
        <f>VLOOKUP($A102,Rotations!$A$1:$U$404,19,0)</f>
        <v>0.47210160237480114</v>
      </c>
      <c r="T102" s="1">
        <f>VLOOKUP($A102,Rotations!$A$1:$U$404,20,0)</f>
        <v>9.3286039621984132E-2</v>
      </c>
    </row>
    <row r="103" spans="1:20" x14ac:dyDescent="0.25">
      <c r="A103">
        <v>95</v>
      </c>
      <c r="B103" t="str">
        <f>Permutations!H96</f>
        <v>p4 - i4:i5</v>
      </c>
      <c r="C103" t="str">
        <f>Permutations!I96</f>
        <v>p61 - i5:i3</v>
      </c>
      <c r="D103" t="str">
        <f>Permutations!J96</f>
        <v>p81 - i3:i1</v>
      </c>
      <c r="E103" t="str">
        <f>Permutations!K96</f>
        <v>p1 - i1:i2</v>
      </c>
      <c r="F103" s="1">
        <f>VLOOKUP(B103,Vlookup!$A$1:$B$20,2,0)</f>
        <v>5.0607958520681366</v>
      </c>
      <c r="G103" s="1">
        <f>VLOOKUP(C103,Vlookup!$A$1:$B$20,2,0)</f>
        <v>0.34329128054618246</v>
      </c>
      <c r="H103" s="1">
        <f>VLOOKUP(D103,Vlookup!$A$1:$B$20,2,0)</f>
        <v>1.7420653270889574</v>
      </c>
      <c r="I103" s="1">
        <f>VLOOKUP(E103,Vlookup!$A$1:$B$20,2,0)</f>
        <v>2.5209425155324832</v>
      </c>
      <c r="J103" s="1">
        <f t="shared" si="6"/>
        <v>7.62972651138465</v>
      </c>
      <c r="K103" s="1">
        <f t="shared" si="7"/>
        <v>1.5076139671326001</v>
      </c>
      <c r="L103" s="1">
        <f t="shared" si="8"/>
        <v>4.3916465478935542</v>
      </c>
      <c r="M103" s="1">
        <f t="shared" si="9"/>
        <v>2.5209425155324832</v>
      </c>
      <c r="N103">
        <v>1</v>
      </c>
      <c r="O103" s="1">
        <f t="shared" si="10"/>
        <v>17.049929541943289</v>
      </c>
      <c r="P103" s="1">
        <f>VLOOKUP($A103,Rotations!$A$1:$U$404,16,0)</f>
        <v>0.14785647702126253</v>
      </c>
      <c r="Q103" s="1">
        <f>VLOOKUP($A103,Rotations!$A$1:$U$404,17,0)</f>
        <v>5.8651268765655185E-2</v>
      </c>
      <c r="R103" s="1">
        <f>VLOOKUP($A103,Rotations!$A$1:$U$404,18,0)</f>
        <v>0.25757564200426664</v>
      </c>
      <c r="S103" s="1">
        <f>VLOOKUP($A103,Rotations!$A$1:$U$404,19,0)</f>
        <v>0.44749314022766579</v>
      </c>
      <c r="T103" s="1">
        <f>VLOOKUP($A103,Rotations!$A$1:$U$404,20,0)</f>
        <v>8.8423471981149762E-2</v>
      </c>
    </row>
    <row r="104" spans="1:20" x14ac:dyDescent="0.25">
      <c r="A104">
        <v>96</v>
      </c>
      <c r="B104" s="1" t="str">
        <f>Permutations!H97</f>
        <v>p4 - i4:i5</v>
      </c>
      <c r="C104" s="1" t="str">
        <f>Permutations!I97</f>
        <v>p61 - i5:i3</v>
      </c>
      <c r="D104" s="1" t="str">
        <f>Permutations!J97</f>
        <v>p21 - i3:i2</v>
      </c>
      <c r="E104" s="1" t="str">
        <f>Permutations!K97</f>
        <v>p11 - i2:i1</v>
      </c>
      <c r="F104" s="1">
        <f>VLOOKUP(B104,Vlookup!$A$1:$B$20,2,0)</f>
        <v>5.0607958520681366</v>
      </c>
      <c r="G104" s="1">
        <f>VLOOKUP(C104,Vlookup!$A$1:$B$20,2,0)</f>
        <v>0.34329128054618246</v>
      </c>
      <c r="H104" s="1">
        <f>VLOOKUP(D104,Vlookup!$A$1:$B$20,2,0)</f>
        <v>4.3142151689505353</v>
      </c>
      <c r="I104" s="1">
        <f>VLOOKUP(E104,Vlookup!$A$1:$B$20,2,0)</f>
        <v>0.60715463376134227</v>
      </c>
      <c r="J104" s="1">
        <f t="shared" si="6"/>
        <v>4.5507471591096431</v>
      </c>
      <c r="K104" s="1">
        <f t="shared" si="7"/>
        <v>0.89921571470818007</v>
      </c>
      <c r="L104" s="1">
        <f t="shared" si="8"/>
        <v>2.6193957308717897</v>
      </c>
      <c r="M104" s="1">
        <f t="shared" si="9"/>
        <v>0.60715463376134227</v>
      </c>
      <c r="N104">
        <v>1</v>
      </c>
      <c r="O104" s="1">
        <f t="shared" si="10"/>
        <v>9.6765132384509531</v>
      </c>
      <c r="P104" s="1">
        <f>VLOOKUP($A104,Rotations!$A$1:$U$404,16,0)</f>
        <v>0.10334300954876627</v>
      </c>
      <c r="Q104" s="1">
        <f>VLOOKUP($A104,Rotations!$A$1:$U$404,17,0)</f>
        <v>6.2745187114376072E-2</v>
      </c>
      <c r="R104" s="1">
        <f>VLOOKUP($A104,Rotations!$A$1:$U$404,18,0)</f>
        <v>0.27069623802748094</v>
      </c>
      <c r="S104" s="1">
        <f>VLOOKUP($A104,Rotations!$A$1:$U$404,19,0)</f>
        <v>0.47028790711788881</v>
      </c>
      <c r="T104" s="1">
        <f>VLOOKUP($A104,Rotations!$A$1:$U$404,20,0)</f>
        <v>9.2927658191488127E-2</v>
      </c>
    </row>
    <row r="105" spans="1:20" x14ac:dyDescent="0.25">
      <c r="A105">
        <v>97</v>
      </c>
      <c r="B105" t="str">
        <f>Permutations!H98</f>
        <v>p101 - i5:i1</v>
      </c>
      <c r="C105" t="str">
        <f>Permutations!I98</f>
        <v>p1 - i1:i2</v>
      </c>
      <c r="D105" t="str">
        <f>Permutations!J98</f>
        <v>p2 - i2:i3</v>
      </c>
      <c r="E105" t="str">
        <f>Permutations!K98</f>
        <v>p3 - i3:i4</v>
      </c>
      <c r="F105" s="1">
        <f>VLOOKUP(B105,Vlookup!$A$1:$B$20,2,0)</f>
        <v>0.48183431393617909</v>
      </c>
      <c r="G105" s="1">
        <f>VLOOKUP(C105,Vlookup!$A$1:$B$20,2,0)</f>
        <v>2.5209425155324832</v>
      </c>
      <c r="H105" s="1">
        <f>VLOOKUP(D105,Vlookup!$A$1:$B$20,2,0)</f>
        <v>0.45473481129189858</v>
      </c>
      <c r="I105" s="1">
        <f>VLOOKUP(E105,Vlookup!$A$1:$B$20,2,0)</f>
        <v>0.99796477538581052</v>
      </c>
      <c r="J105" s="1">
        <f t="shared" si="6"/>
        <v>0.55123156987329913</v>
      </c>
      <c r="K105" s="1">
        <f t="shared" si="7"/>
        <v>1.1440272183402693</v>
      </c>
      <c r="L105" s="1">
        <f t="shared" si="8"/>
        <v>0.45380932381102851</v>
      </c>
      <c r="M105" s="1">
        <f t="shared" si="9"/>
        <v>0.99796477538581052</v>
      </c>
      <c r="N105">
        <v>1</v>
      </c>
      <c r="O105" s="1">
        <f t="shared" si="10"/>
        <v>4.1470328874104077</v>
      </c>
      <c r="P105" s="1">
        <f>VLOOKUP($A105,Rotations!$A$1:$U$404,16,0)</f>
        <v>0.27586644461231918</v>
      </c>
      <c r="Q105" s="1">
        <f>VLOOKUP($A105,Rotations!$A$1:$U$404,17,0)</f>
        <v>0.10942988303485755</v>
      </c>
      <c r="R105" s="1">
        <f>VLOOKUP($A105,Rotations!$A$1:$U$404,18,0)</f>
        <v>0.24064549341179309</v>
      </c>
      <c r="S105" s="1">
        <f>VLOOKUP($A105,Rotations!$A$1:$U$404,19,0)</f>
        <v>0.24113625986324033</v>
      </c>
      <c r="T105" s="1">
        <f>VLOOKUP($A105,Rotations!$A$1:$U$404,20,0)</f>
        <v>0.13292191907778977</v>
      </c>
    </row>
    <row r="106" spans="1:20" x14ac:dyDescent="0.25">
      <c r="A106">
        <v>98</v>
      </c>
      <c r="B106" s="1" t="str">
        <f>Permutations!H99</f>
        <v>p101 - i5:i1</v>
      </c>
      <c r="C106" s="1" t="str">
        <f>Permutations!I99</f>
        <v>p1 - i1:i2</v>
      </c>
      <c r="D106" s="1" t="str">
        <f>Permutations!J99</f>
        <v>p5 - i2:i4</v>
      </c>
      <c r="E106" s="1" t="str">
        <f>Permutations!K99</f>
        <v>p31 - i4:i3</v>
      </c>
      <c r="F106" s="1">
        <f>VLOOKUP(B106,Vlookup!$A$1:$B$20,2,0)</f>
        <v>0.48183431393617909</v>
      </c>
      <c r="G106" s="1">
        <f>VLOOKUP(C106,Vlookup!$A$1:$B$20,2,0)</f>
        <v>2.5209425155324832</v>
      </c>
      <c r="H106" s="1">
        <f>VLOOKUP(D106,Vlookup!$A$1:$B$20,2,0)</f>
        <v>0.35410436996738537</v>
      </c>
      <c r="I106" s="1">
        <f>VLOOKUP(E106,Vlookup!$A$1:$B$20,2,0)</f>
        <v>1.4603427287567072</v>
      </c>
      <c r="J106" s="1">
        <f t="shared" si="6"/>
        <v>0.62812596567729351</v>
      </c>
      <c r="K106" s="1">
        <f t="shared" si="7"/>
        <v>1.3036140173289763</v>
      </c>
      <c r="L106" s="1">
        <f t="shared" si="8"/>
        <v>0.5171137419028462</v>
      </c>
      <c r="M106" s="1">
        <f t="shared" si="9"/>
        <v>1.4603427287567072</v>
      </c>
      <c r="N106">
        <v>1</v>
      </c>
      <c r="O106" s="1">
        <f t="shared" si="10"/>
        <v>4.9091964536658228</v>
      </c>
      <c r="P106" s="1">
        <f>VLOOKUP($A106,Rotations!$A$1:$U$404,16,0)</f>
        <v>0.26554529435372959</v>
      </c>
      <c r="Q106" s="1">
        <f>VLOOKUP($A106,Rotations!$A$1:$U$404,17,0)</f>
        <v>0.1053357197625905</v>
      </c>
      <c r="R106" s="1">
        <f>VLOOKUP($A106,Rotations!$A$1:$U$404,18,0)</f>
        <v>0.20369932420473302</v>
      </c>
      <c r="S106" s="1">
        <f>VLOOKUP($A106,Rotations!$A$1:$U$404,19,0)</f>
        <v>0.29747082695503702</v>
      </c>
      <c r="T106" s="1">
        <f>VLOOKUP($A106,Rotations!$A$1:$U$404,20,0)</f>
        <v>0.12794883472391</v>
      </c>
    </row>
    <row r="107" spans="1:20" x14ac:dyDescent="0.25">
      <c r="A107">
        <v>99</v>
      </c>
      <c r="B107" t="str">
        <f>Permutations!H100</f>
        <v>p101 - i5:i1</v>
      </c>
      <c r="C107" t="str">
        <f>Permutations!I100</f>
        <v>p8 - i1:i3</v>
      </c>
      <c r="D107" t="str">
        <f>Permutations!J100</f>
        <v>p21 - i3:i2</v>
      </c>
      <c r="E107" t="str">
        <f>Permutations!K100</f>
        <v>p5 - i2:i4</v>
      </c>
      <c r="F107" s="1">
        <f>VLOOKUP(B107,Vlookup!$A$1:$B$20,2,0)</f>
        <v>0.48183431393617909</v>
      </c>
      <c r="G107" s="1">
        <f>VLOOKUP(C107,Vlookup!$A$1:$B$20,2,0)</f>
        <v>0.76941379245300812</v>
      </c>
      <c r="H107" s="1">
        <f>VLOOKUP(D107,Vlookup!$A$1:$B$20,2,0)</f>
        <v>4.3142151689505353</v>
      </c>
      <c r="I107" s="1">
        <f>VLOOKUP(E107,Vlookup!$A$1:$B$20,2,0)</f>
        <v>0.35410436996738537</v>
      </c>
      <c r="J107" s="1">
        <f t="shared" si="6"/>
        <v>0.56635766188810965</v>
      </c>
      <c r="K107" s="1">
        <f t="shared" si="7"/>
        <v>1.1754199431365655</v>
      </c>
      <c r="L107" s="1">
        <f t="shared" si="8"/>
        <v>1.5276824443049664</v>
      </c>
      <c r="M107" s="1">
        <f t="shared" si="9"/>
        <v>0.35410436996738537</v>
      </c>
      <c r="N107">
        <v>1</v>
      </c>
      <c r="O107" s="1">
        <f t="shared" si="10"/>
        <v>4.6235644192970264</v>
      </c>
      <c r="P107" s="1">
        <f>VLOOKUP($A107,Rotations!$A$1:$U$404,16,0)</f>
        <v>0.25422376256526302</v>
      </c>
      <c r="Q107" s="1">
        <f>VLOOKUP($A107,Rotations!$A$1:$U$404,17,0)</f>
        <v>7.658687926775419E-2</v>
      </c>
      <c r="R107" s="1">
        <f>VLOOKUP($A107,Rotations!$A$1:$U$404,18,0)</f>
        <v>0.33041227627952841</v>
      </c>
      <c r="S107" s="1">
        <f>VLOOKUP($A107,Rotations!$A$1:$U$404,19,0)</f>
        <v>0.21628334966554688</v>
      </c>
      <c r="T107" s="1">
        <f>VLOOKUP($A107,Rotations!$A$1:$U$404,20,0)</f>
        <v>0.1224937322219076</v>
      </c>
    </row>
    <row r="108" spans="1:20" x14ac:dyDescent="0.25">
      <c r="A108">
        <v>100</v>
      </c>
      <c r="B108" s="1" t="str">
        <f>Permutations!H101</f>
        <v>p101 - i5:i1</v>
      </c>
      <c r="C108" s="1" t="str">
        <f>Permutations!I101</f>
        <v>p8 - i1:i3</v>
      </c>
      <c r="D108" s="1" t="str">
        <f>Permutations!J101</f>
        <v>p3 - i3:i4</v>
      </c>
      <c r="E108" s="1" t="str">
        <f>Permutations!K101</f>
        <v>p51 - i4:i2</v>
      </c>
      <c r="F108" s="1">
        <f>VLOOKUP(B108,Vlookup!$A$1:$B$20,2,0)</f>
        <v>0.48183431393617909</v>
      </c>
      <c r="G108" s="1">
        <f>VLOOKUP(C108,Vlookup!$A$1:$B$20,2,0)</f>
        <v>0.76941379245300812</v>
      </c>
      <c r="H108" s="1">
        <f>VLOOKUP(D108,Vlookup!$A$1:$B$20,2,0)</f>
        <v>0.99796477538581052</v>
      </c>
      <c r="I108" s="1">
        <f>VLOOKUP(E108,Vlookup!$A$1:$B$20,2,0)</f>
        <v>4.8546816979307001</v>
      </c>
      <c r="J108" s="1">
        <f t="shared" si="6"/>
        <v>1.7961130364094284</v>
      </c>
      <c r="K108" s="1">
        <f t="shared" si="7"/>
        <v>3.7276569651851967</v>
      </c>
      <c r="L108" s="1">
        <f t="shared" si="8"/>
        <v>4.8448013302450166</v>
      </c>
      <c r="M108" s="1">
        <f t="shared" si="9"/>
        <v>4.8546816979307001</v>
      </c>
      <c r="N108">
        <v>1</v>
      </c>
      <c r="O108" s="1">
        <f t="shared" si="10"/>
        <v>16.223253029770344</v>
      </c>
      <c r="P108" s="1">
        <f>VLOOKUP($A108,Rotations!$A$1:$U$404,16,0)</f>
        <v>0.22977247277995302</v>
      </c>
      <c r="Q108" s="1">
        <f>VLOOKUP($A108,Rotations!$A$1:$U$404,17,0)</f>
        <v>6.1639918835325963E-2</v>
      </c>
      <c r="R108" s="1">
        <f>VLOOKUP($A108,Rotations!$A$1:$U$404,18,0)</f>
        <v>0.29863316076958207</v>
      </c>
      <c r="S108" s="1">
        <f>VLOOKUP($A108,Rotations!$A$1:$U$404,19,0)</f>
        <v>0.2992421858317908</v>
      </c>
      <c r="T108" s="1">
        <f>VLOOKUP($A108,Rotations!$A$1:$U$404,20,0)</f>
        <v>0.11071226178334803</v>
      </c>
    </row>
    <row r="109" spans="1:20" x14ac:dyDescent="0.25">
      <c r="A109">
        <v>101</v>
      </c>
      <c r="B109" t="str">
        <f>Permutations!H102</f>
        <v>p101 - i5:i1</v>
      </c>
      <c r="C109" t="str">
        <f>Permutations!I102</f>
        <v>p9 - i1:i4</v>
      </c>
      <c r="D109" t="str">
        <f>Permutations!J102</f>
        <v>p51 - i4:i2</v>
      </c>
      <c r="E109" t="str">
        <f>Permutations!K102</f>
        <v>p2 - i2:i3</v>
      </c>
      <c r="F109" s="1">
        <f>VLOOKUP(B109,Vlookup!$A$1:$B$20,2,0)</f>
        <v>0.48183431393617909</v>
      </c>
      <c r="G109" s="1">
        <f>VLOOKUP(C109,Vlookup!$A$1:$B$20,2,0)</f>
        <v>0.77714630657938422</v>
      </c>
      <c r="H109" s="1">
        <f>VLOOKUP(D109,Vlookup!$A$1:$B$20,2,0)</f>
        <v>4.8546816979307001</v>
      </c>
      <c r="I109" s="1">
        <f>VLOOKUP(E109,Vlookup!$A$1:$B$20,2,0)</f>
        <v>0.45473481129189858</v>
      </c>
      <c r="J109" s="1">
        <f t="shared" si="6"/>
        <v>0.826645821274551</v>
      </c>
      <c r="K109" s="1">
        <f t="shared" si="7"/>
        <v>1.7156225643656495</v>
      </c>
      <c r="L109" s="1">
        <f t="shared" si="8"/>
        <v>2.2075927657907508</v>
      </c>
      <c r="M109" s="1">
        <f t="shared" si="9"/>
        <v>0.45473481129189858</v>
      </c>
      <c r="N109">
        <v>1</v>
      </c>
      <c r="O109" s="1">
        <f t="shared" si="10"/>
        <v>6.2045959627228502</v>
      </c>
      <c r="P109" s="1">
        <f>VLOOKUP($A109,Rotations!$A$1:$U$404,16,0)</f>
        <v>0.2765083455350022</v>
      </c>
      <c r="Q109" s="1">
        <f>VLOOKUP($A109,Rotations!$A$1:$U$404,17,0)</f>
        <v>7.3289995678032988E-2</v>
      </c>
      <c r="R109" s="1">
        <f>VLOOKUP($A109,Rotations!$A$1:$U$404,18,0)</f>
        <v>0.16117084915891219</v>
      </c>
      <c r="S109" s="1">
        <f>VLOOKUP($A109,Rotations!$A$1:$U$404,19,0)</f>
        <v>0.35579960065956684</v>
      </c>
      <c r="T109" s="1">
        <f>VLOOKUP($A109,Rotations!$A$1:$U$404,20,0)</f>
        <v>0.13323120896848573</v>
      </c>
    </row>
    <row r="110" spans="1:20" x14ac:dyDescent="0.25">
      <c r="A110">
        <v>102</v>
      </c>
      <c r="B110" s="1" t="str">
        <f>Permutations!H103</f>
        <v>p101 - i5:i1</v>
      </c>
      <c r="C110" s="1" t="str">
        <f>Permutations!I103</f>
        <v>p9 - i1:i4</v>
      </c>
      <c r="D110" s="1" t="str">
        <f>Permutations!J103</f>
        <v>p31 - i4:i3</v>
      </c>
      <c r="E110" s="1" t="str">
        <f>Permutations!K103</f>
        <v>p21 - i3:i2</v>
      </c>
      <c r="F110" s="1">
        <f>VLOOKUP(B110,Vlookup!$A$1:$B$20,2,0)</f>
        <v>0.48183431393617909</v>
      </c>
      <c r="G110" s="1">
        <f>VLOOKUP(C110,Vlookup!$A$1:$B$20,2,0)</f>
        <v>0.77714630657938422</v>
      </c>
      <c r="H110" s="1">
        <f>VLOOKUP(D110,Vlookup!$A$1:$B$20,2,0)</f>
        <v>1.4603427287567072</v>
      </c>
      <c r="I110" s="1">
        <f>VLOOKUP(E110,Vlookup!$A$1:$B$20,2,0)</f>
        <v>4.3142151689505353</v>
      </c>
      <c r="J110" s="1">
        <f t="shared" si="6"/>
        <v>2.3591584274170079</v>
      </c>
      <c r="K110" s="1">
        <f t="shared" si="7"/>
        <v>4.8962026140161692</v>
      </c>
      <c r="L110" s="1">
        <f t="shared" si="8"/>
        <v>6.3002327522688031</v>
      </c>
      <c r="M110" s="1">
        <f t="shared" si="9"/>
        <v>4.3142151689505353</v>
      </c>
      <c r="N110">
        <v>1</v>
      </c>
      <c r="O110" s="1">
        <f t="shared" si="10"/>
        <v>18.869808962652517</v>
      </c>
      <c r="P110" s="1">
        <f>VLOOKUP($A110,Rotations!$A$1:$U$404,16,0)</f>
        <v>0.25947282368925018</v>
      </c>
      <c r="Q110" s="1">
        <f>VLOOKUP($A110,Rotations!$A$1:$U$404,17,0)</f>
        <v>5.2994707152532329E-2</v>
      </c>
      <c r="R110" s="1">
        <f>VLOOKUP($A110,Rotations!$A$1:$U$404,18,0)</f>
        <v>0.22863056947154642</v>
      </c>
      <c r="S110" s="1">
        <f>VLOOKUP($A110,Rotations!$A$1:$U$404,19,0)</f>
        <v>0.33387898969927798</v>
      </c>
      <c r="T110" s="1">
        <f>VLOOKUP($A110,Rotations!$A$1:$U$404,20,0)</f>
        <v>0.12502290998739304</v>
      </c>
    </row>
    <row r="111" spans="1:20" x14ac:dyDescent="0.25">
      <c r="A111">
        <v>103</v>
      </c>
      <c r="B111" t="str">
        <f>Permutations!H104</f>
        <v>p71 - i5:i2</v>
      </c>
      <c r="C111" t="str">
        <f>Permutations!I104</f>
        <v>p11 - i2:i1</v>
      </c>
      <c r="D111" t="str">
        <f>Permutations!J104</f>
        <v>p8 - i1:i3</v>
      </c>
      <c r="E111" t="str">
        <f>Permutations!K104</f>
        <v>p3 - i3:i4</v>
      </c>
      <c r="F111" s="1">
        <f>VLOOKUP(B111,Vlookup!$A$1:$B$20,2,0)</f>
        <v>0.95760931402655136</v>
      </c>
      <c r="G111" s="1">
        <f>VLOOKUP(C111,Vlookup!$A$1:$B$20,2,0)</f>
        <v>0.60715463376134227</v>
      </c>
      <c r="H111" s="1">
        <f>VLOOKUP(D111,Vlookup!$A$1:$B$20,2,0)</f>
        <v>0.76941379245300812</v>
      </c>
      <c r="I111" s="1">
        <f>VLOOKUP(E111,Vlookup!$A$1:$B$20,2,0)</f>
        <v>0.99796477538581052</v>
      </c>
      <c r="J111" s="1">
        <f t="shared" si="6"/>
        <v>0.44643974875910769</v>
      </c>
      <c r="K111" s="1">
        <f t="shared" si="7"/>
        <v>0.4662023877795422</v>
      </c>
      <c r="L111" s="1">
        <f t="shared" si="8"/>
        <v>0.76784786256411086</v>
      </c>
      <c r="M111" s="1">
        <f t="shared" si="9"/>
        <v>0.99796477538581052</v>
      </c>
      <c r="N111">
        <v>1</v>
      </c>
      <c r="O111" s="1">
        <f t="shared" si="10"/>
        <v>3.6784547744885714</v>
      </c>
      <c r="P111" s="1">
        <f>VLOOKUP($A111,Rotations!$A$1:$U$404,16,0)</f>
        <v>0.2087419608606898</v>
      </c>
      <c r="Q111" s="1">
        <f>VLOOKUP($A111,Rotations!$A$1:$U$404,17,0)</f>
        <v>0.12673864879699656</v>
      </c>
      <c r="R111" s="1">
        <f>VLOOKUP($A111,Rotations!$A$1:$U$404,18,0)</f>
        <v>0.27129999865896437</v>
      </c>
      <c r="S111" s="1">
        <f>VLOOKUP($A111,Rotations!$A$1:$U$404,19,0)</f>
        <v>0.27185328114820539</v>
      </c>
      <c r="T111" s="1">
        <f>VLOOKUP($A111,Rotations!$A$1:$U$404,20,0)</f>
        <v>0.12136611053514387</v>
      </c>
    </row>
    <row r="112" spans="1:20" x14ac:dyDescent="0.25">
      <c r="A112">
        <v>104</v>
      </c>
      <c r="B112" s="1" t="str">
        <f>Permutations!H105</f>
        <v>p71 - i5:i2</v>
      </c>
      <c r="C112" s="1" t="str">
        <f>Permutations!I105</f>
        <v>p11 - i2:i1</v>
      </c>
      <c r="D112" s="1" t="str">
        <f>Permutations!J105</f>
        <v>p9 - i1:i4</v>
      </c>
      <c r="E112" s="1" t="str">
        <f>Permutations!K105</f>
        <v>p31 - i4:i3</v>
      </c>
      <c r="F112" s="1">
        <f>VLOOKUP(B112,Vlookup!$A$1:$B$20,2,0)</f>
        <v>0.95760931402655136</v>
      </c>
      <c r="G112" s="1">
        <f>VLOOKUP(C112,Vlookup!$A$1:$B$20,2,0)</f>
        <v>0.60715463376134227</v>
      </c>
      <c r="H112" s="1">
        <f>VLOOKUP(D112,Vlookup!$A$1:$B$20,2,0)</f>
        <v>0.77714630657938422</v>
      </c>
      <c r="I112" s="1">
        <f>VLOOKUP(E112,Vlookup!$A$1:$B$20,2,0)</f>
        <v>1.4603427287567072</v>
      </c>
      <c r="J112" s="1">
        <f t="shared" si="6"/>
        <v>0.65985005209409253</v>
      </c>
      <c r="K112" s="1">
        <f t="shared" si="7"/>
        <v>0.68905976835120575</v>
      </c>
      <c r="L112" s="1">
        <f t="shared" si="8"/>
        <v>1.1348999579933345</v>
      </c>
      <c r="M112" s="1">
        <f t="shared" si="9"/>
        <v>1.4603427287567072</v>
      </c>
      <c r="N112">
        <v>1</v>
      </c>
      <c r="O112" s="1">
        <f t="shared" si="10"/>
        <v>4.9441525071953398</v>
      </c>
      <c r="P112" s="1">
        <f>VLOOKUP($A112,Rotations!$A$1:$U$404,16,0)</f>
        <v>0.22954388165447734</v>
      </c>
      <c r="Q112" s="1">
        <f>VLOOKUP($A112,Rotations!$A$1:$U$404,17,0)</f>
        <v>0.13936863139808109</v>
      </c>
      <c r="R112" s="1">
        <f>VLOOKUP($A112,Rotations!$A$1:$U$404,18,0)</f>
        <v>0.2022591330960517</v>
      </c>
      <c r="S112" s="1">
        <f>VLOOKUP($A112,Rotations!$A$1:$U$404,19,0)</f>
        <v>0.29536765434145418</v>
      </c>
      <c r="T112" s="1">
        <f>VLOOKUP($A112,Rotations!$A$1:$U$404,20,0)</f>
        <v>0.13346069950993572</v>
      </c>
    </row>
    <row r="113" spans="1:20" x14ac:dyDescent="0.25">
      <c r="A113">
        <v>105</v>
      </c>
      <c r="B113" t="str">
        <f>Permutations!H106</f>
        <v>p71 - i5:i2</v>
      </c>
      <c r="C113" t="str">
        <f>Permutations!I106</f>
        <v>p2 - i2:i3</v>
      </c>
      <c r="D113" t="str">
        <f>Permutations!J106</f>
        <v>p81 - i3:i1</v>
      </c>
      <c r="E113" t="str">
        <f>Permutations!K106</f>
        <v>p9 - i1:i4</v>
      </c>
      <c r="F113" s="1">
        <f>VLOOKUP(B113,Vlookup!$A$1:$B$20,2,0)</f>
        <v>0.95760931402655136</v>
      </c>
      <c r="G113" s="1">
        <f>VLOOKUP(C113,Vlookup!$A$1:$B$20,2,0)</f>
        <v>0.45473481129189858</v>
      </c>
      <c r="H113" s="1">
        <f>VLOOKUP(D113,Vlookup!$A$1:$B$20,2,0)</f>
        <v>1.7420653270889574</v>
      </c>
      <c r="I113" s="1">
        <f>VLOOKUP(E113,Vlookup!$A$1:$B$20,2,0)</f>
        <v>0.77714630657938422</v>
      </c>
      <c r="J113" s="1">
        <f t="shared" si="6"/>
        <v>0.58954069324471126</v>
      </c>
      <c r="K113" s="1">
        <f t="shared" si="7"/>
        <v>0.61563801083535108</v>
      </c>
      <c r="L113" s="1">
        <f t="shared" si="8"/>
        <v>1.3538396347671902</v>
      </c>
      <c r="M113" s="1">
        <f t="shared" si="9"/>
        <v>0.77714630657938422</v>
      </c>
      <c r="N113">
        <v>1</v>
      </c>
      <c r="O113" s="1">
        <f t="shared" si="10"/>
        <v>4.3361646454266367</v>
      </c>
      <c r="P113" s="1">
        <f>VLOOKUP($A113,Rotations!$A$1:$U$404,16,0)</f>
        <v>0.17922435380746954</v>
      </c>
      <c r="Q113" s="1">
        <f>VLOOKUP($A113,Rotations!$A$1:$U$404,17,0)</f>
        <v>0.14197754494508552</v>
      </c>
      <c r="R113" s="1">
        <f>VLOOKUP($A113,Rotations!$A$1:$U$404,18,0)</f>
        <v>0.31222053253791643</v>
      </c>
      <c r="S113" s="1">
        <f>VLOOKUP($A113,Rotations!$A$1:$U$404,19,0)</f>
        <v>0.23061854928749129</v>
      </c>
      <c r="T113" s="1">
        <f>VLOOKUP($A113,Rotations!$A$1:$U$404,20,0)</f>
        <v>0.13595901942203723</v>
      </c>
    </row>
    <row r="114" spans="1:20" x14ac:dyDescent="0.25">
      <c r="A114">
        <v>106</v>
      </c>
      <c r="B114" s="1" t="str">
        <f>Permutations!H107</f>
        <v>p71 - i5:i2</v>
      </c>
      <c r="C114" s="1" t="str">
        <f>Permutations!I107</f>
        <v>p2 - i2:i3</v>
      </c>
      <c r="D114" s="1" t="str">
        <f>Permutations!J107</f>
        <v>p3 - i3:i4</v>
      </c>
      <c r="E114" s="1" t="str">
        <f>Permutations!K107</f>
        <v>p91 - i4:i1</v>
      </c>
      <c r="F114" s="1">
        <f>VLOOKUP(B114,Vlookup!$A$1:$B$20,2,0)</f>
        <v>0.95760931402655136</v>
      </c>
      <c r="G114" s="1">
        <f>VLOOKUP(C114,Vlookup!$A$1:$B$20,2,0)</f>
        <v>0.45473481129189858</v>
      </c>
      <c r="H114" s="1">
        <f>VLOOKUP(D114,Vlookup!$A$1:$B$20,2,0)</f>
        <v>0.99796477538581052</v>
      </c>
      <c r="I114" s="1">
        <f>VLOOKUP(E114,Vlookup!$A$1:$B$20,2,0)</f>
        <v>2.5380406147812877</v>
      </c>
      <c r="J114" s="1">
        <f t="shared" si="6"/>
        <v>1.1029614755723909</v>
      </c>
      <c r="K114" s="1">
        <f t="shared" si="7"/>
        <v>1.1517864951988233</v>
      </c>
      <c r="L114" s="1">
        <f t="shared" si="8"/>
        <v>2.5328751320502723</v>
      </c>
      <c r="M114" s="1">
        <f t="shared" si="9"/>
        <v>2.5380406147812877</v>
      </c>
      <c r="N114">
        <v>1</v>
      </c>
      <c r="O114" s="1">
        <f t="shared" si="10"/>
        <v>8.3256637176027741</v>
      </c>
      <c r="P114" s="1">
        <f>VLOOKUP($A114,Rotations!$A$1:$U$404,16,0)</f>
        <v>0.12011054420631009</v>
      </c>
      <c r="Q114" s="1">
        <f>VLOOKUP($A114,Rotations!$A$1:$U$404,17,0)</f>
        <v>0.13834170274780921</v>
      </c>
      <c r="R114" s="1">
        <f>VLOOKUP($A114,Rotations!$A$1:$U$404,18,0)</f>
        <v>0.30422501051718775</v>
      </c>
      <c r="S114" s="1">
        <f>VLOOKUP($A114,Rotations!$A$1:$U$404,19,0)</f>
        <v>0.30484543945909831</v>
      </c>
      <c r="T114" s="1">
        <f>VLOOKUP($A114,Rotations!$A$1:$U$404,20,0)</f>
        <v>0.13247730306959465</v>
      </c>
    </row>
    <row r="115" spans="1:20" x14ac:dyDescent="0.25">
      <c r="A115">
        <v>107</v>
      </c>
      <c r="B115" t="str">
        <f>Permutations!H108</f>
        <v>p71 - i5:i2</v>
      </c>
      <c r="C115" t="str">
        <f>Permutations!I108</f>
        <v>p5 - i2:i4</v>
      </c>
      <c r="D115" t="str">
        <f>Permutations!J108</f>
        <v>p91 - i4:i1</v>
      </c>
      <c r="E115" t="str">
        <f>Permutations!K108</f>
        <v>p8 - i1:i3</v>
      </c>
      <c r="F115" s="1">
        <f>VLOOKUP(B115,Vlookup!$A$1:$B$20,2,0)</f>
        <v>0.95760931402655136</v>
      </c>
      <c r="G115" s="1">
        <f>VLOOKUP(C115,Vlookup!$A$1:$B$20,2,0)</f>
        <v>0.35410436996738537</v>
      </c>
      <c r="H115" s="1">
        <f>VLOOKUP(D115,Vlookup!$A$1:$B$20,2,0)</f>
        <v>2.5380406147812877</v>
      </c>
      <c r="I115" s="1">
        <f>VLOOKUP(E115,Vlookup!$A$1:$B$20,2,0)</f>
        <v>0.76941379245300812</v>
      </c>
      <c r="J115" s="1">
        <f t="shared" si="6"/>
        <v>0.66218323720255778</v>
      </c>
      <c r="K115" s="1">
        <f t="shared" si="7"/>
        <v>0.69149623703868623</v>
      </c>
      <c r="L115" s="1">
        <f t="shared" si="8"/>
        <v>1.9528034548186348</v>
      </c>
      <c r="M115" s="1">
        <f t="shared" si="9"/>
        <v>0.76941379245300812</v>
      </c>
      <c r="N115">
        <v>1</v>
      </c>
      <c r="O115" s="1">
        <f t="shared" si="10"/>
        <v>5.075896721512887</v>
      </c>
      <c r="P115" s="1">
        <f>VLOOKUP($A115,Rotations!$A$1:$U$404,16,0)</f>
        <v>0.15158184546821943</v>
      </c>
      <c r="Q115" s="1">
        <f>VLOOKUP($A115,Rotations!$A$1:$U$404,17,0)</f>
        <v>0.1362313449184174</v>
      </c>
      <c r="R115" s="1">
        <f>VLOOKUP($A115,Rotations!$A$1:$U$404,18,0)</f>
        <v>0.19700952459528115</v>
      </c>
      <c r="S115" s="1">
        <f>VLOOKUP($A115,Rotations!$A$1:$U$404,19,0)</f>
        <v>0.38472088026184181</v>
      </c>
      <c r="T115" s="1">
        <f>VLOOKUP($A115,Rotations!$A$1:$U$404,20,0)</f>
        <v>0.13045640475624018</v>
      </c>
    </row>
    <row r="116" spans="1:20" x14ac:dyDescent="0.25">
      <c r="A116">
        <v>108</v>
      </c>
      <c r="B116" s="1" t="str">
        <f>Permutations!H109</f>
        <v>p71 - i5:i2</v>
      </c>
      <c r="C116" s="1" t="str">
        <f>Permutations!I109</f>
        <v>p5 - i2:i4</v>
      </c>
      <c r="D116" s="1" t="str">
        <f>Permutations!J109</f>
        <v>p31 - i4:i3</v>
      </c>
      <c r="E116" s="1" t="str">
        <f>Permutations!K109</f>
        <v>p81 - i3:i1</v>
      </c>
      <c r="F116" s="1">
        <f>VLOOKUP(B116,Vlookup!$A$1:$B$20,2,0)</f>
        <v>0.95760931402655136</v>
      </c>
      <c r="G116" s="1">
        <f>VLOOKUP(C116,Vlookup!$A$1:$B$20,2,0)</f>
        <v>0.35410436996738537</v>
      </c>
      <c r="H116" s="1">
        <f>VLOOKUP(D116,Vlookup!$A$1:$B$20,2,0)</f>
        <v>1.4603427287567072</v>
      </c>
      <c r="I116" s="1">
        <f>VLOOKUP(E116,Vlookup!$A$1:$B$20,2,0)</f>
        <v>1.7420653270889574</v>
      </c>
      <c r="J116" s="1">
        <f t="shared" si="6"/>
        <v>0.86265844342795384</v>
      </c>
      <c r="K116" s="1">
        <f t="shared" si="7"/>
        <v>0.90084591993017649</v>
      </c>
      <c r="L116" s="1">
        <f t="shared" si="8"/>
        <v>2.5440124334335339</v>
      </c>
      <c r="M116" s="1">
        <f t="shared" si="9"/>
        <v>1.7420653270889574</v>
      </c>
      <c r="N116">
        <v>1</v>
      </c>
      <c r="O116" s="1">
        <f t="shared" si="10"/>
        <v>7.0495821238806222</v>
      </c>
      <c r="P116" s="1">
        <f>VLOOKUP($A116,Rotations!$A$1:$U$404,16,0)</f>
        <v>0.14185237967687148</v>
      </c>
      <c r="Q116" s="1">
        <f>VLOOKUP($A116,Rotations!$A$1:$U$404,17,0)</f>
        <v>0.12778713746429596</v>
      </c>
      <c r="R116" s="1">
        <f>VLOOKUP($A116,Rotations!$A$1:$U$404,18,0)</f>
        <v>0.24711611220013607</v>
      </c>
      <c r="S116" s="1">
        <f>VLOOKUP($A116,Rotations!$A$1:$U$404,19,0)</f>
        <v>0.36087421761009536</v>
      </c>
      <c r="T116" s="1">
        <f>VLOOKUP($A116,Rotations!$A$1:$U$404,20,0)</f>
        <v>0.12237015304860106</v>
      </c>
    </row>
    <row r="117" spans="1:20" x14ac:dyDescent="0.25">
      <c r="A117">
        <v>109</v>
      </c>
      <c r="B117" t="str">
        <f>Permutations!H110</f>
        <v>p61 - i5:i3</v>
      </c>
      <c r="C117" t="str">
        <f>Permutations!I110</f>
        <v>p81 - i3:i1</v>
      </c>
      <c r="D117" t="str">
        <f>Permutations!J110</f>
        <v>p1 - i1:i2</v>
      </c>
      <c r="E117" t="str">
        <f>Permutations!K110</f>
        <v>p5 - i2:i4</v>
      </c>
      <c r="F117" s="1">
        <f>VLOOKUP(B117,Vlookup!$A$1:$B$20,2,0)</f>
        <v>0.34329128054618246</v>
      </c>
      <c r="G117" s="1">
        <f>VLOOKUP(C117,Vlookup!$A$1:$B$20,2,0)</f>
        <v>1.7420653270889574</v>
      </c>
      <c r="H117" s="1">
        <f>VLOOKUP(D117,Vlookup!$A$1:$B$20,2,0)</f>
        <v>2.5209425155324832</v>
      </c>
      <c r="I117" s="1">
        <f>VLOOKUP(E117,Vlookup!$A$1:$B$20,2,0)</f>
        <v>0.35410436996738537</v>
      </c>
      <c r="J117" s="1">
        <f t="shared" si="6"/>
        <v>0.53385269398551982</v>
      </c>
      <c r="K117" s="1">
        <f t="shared" si="7"/>
        <v>1.55510123396129</v>
      </c>
      <c r="L117" s="1">
        <f t="shared" si="8"/>
        <v>0.89267676118662553</v>
      </c>
      <c r="M117" s="1">
        <f t="shared" si="9"/>
        <v>0.35410436996738537</v>
      </c>
      <c r="N117">
        <v>1</v>
      </c>
      <c r="O117" s="1">
        <f t="shared" si="10"/>
        <v>4.3357350591008208</v>
      </c>
      <c r="P117" s="1">
        <f>VLOOKUP($A117,Rotations!$A$1:$U$404,16,0)</f>
        <v>0.20588821711162303</v>
      </c>
      <c r="Q117" s="1">
        <f>VLOOKUP($A117,Rotations!$A$1:$U$404,17,0)</f>
        <v>8.167112730380309E-2</v>
      </c>
      <c r="R117" s="1">
        <f>VLOOKUP($A117,Rotations!$A$1:$U$404,18,0)</f>
        <v>0.35867072428632185</v>
      </c>
      <c r="S117" s="1">
        <f>VLOOKUP($A117,Rotations!$A$1:$U$404,19,0)</f>
        <v>0.23064139906357375</v>
      </c>
      <c r="T117" s="1">
        <f>VLOOKUP($A117,Rotations!$A$1:$U$404,20,0)</f>
        <v>0.12312853223467821</v>
      </c>
    </row>
    <row r="118" spans="1:20" x14ac:dyDescent="0.25">
      <c r="A118">
        <v>110</v>
      </c>
      <c r="B118" s="1" t="str">
        <f>Permutations!H111</f>
        <v>p61 - i5:i3</v>
      </c>
      <c r="C118" s="1" t="str">
        <f>Permutations!I111</f>
        <v>p81 - i3:i1</v>
      </c>
      <c r="D118" s="1" t="str">
        <f>Permutations!J111</f>
        <v>p9 - i1:i4</v>
      </c>
      <c r="E118" s="1" t="str">
        <f>Permutations!K111</f>
        <v>p51 - i4:i2</v>
      </c>
      <c r="F118" s="1">
        <f>VLOOKUP(B118,Vlookup!$A$1:$B$20,2,0)</f>
        <v>0.34329128054618246</v>
      </c>
      <c r="G118" s="1">
        <f>VLOOKUP(C118,Vlookup!$A$1:$B$20,2,0)</f>
        <v>1.7420653270889574</v>
      </c>
      <c r="H118" s="1">
        <f>VLOOKUP(D118,Vlookup!$A$1:$B$20,2,0)</f>
        <v>0.77714630657938422</v>
      </c>
      <c r="I118" s="1">
        <f>VLOOKUP(E118,Vlookup!$A$1:$B$20,2,0)</f>
        <v>4.8546816979307001</v>
      </c>
      <c r="J118" s="1">
        <f t="shared" si="6"/>
        <v>2.2562683802985313</v>
      </c>
      <c r="K118" s="1">
        <f t="shared" si="7"/>
        <v>6.5724604968374614</v>
      </c>
      <c r="L118" s="1">
        <f t="shared" si="8"/>
        <v>3.7727979511653773</v>
      </c>
      <c r="M118" s="1">
        <f t="shared" si="9"/>
        <v>4.8546816979307001</v>
      </c>
      <c r="N118">
        <v>1</v>
      </c>
      <c r="O118" s="1">
        <f t="shared" si="10"/>
        <v>18.456208526232071</v>
      </c>
      <c r="P118" s="1">
        <f>VLOOKUP($A118,Rotations!$A$1:$U$404,16,0)</f>
        <v>0.20441890574670557</v>
      </c>
      <c r="Q118" s="1">
        <f>VLOOKUP($A118,Rotations!$A$1:$U$404,17,0)</f>
        <v>5.418230936103078E-2</v>
      </c>
      <c r="R118" s="1">
        <f>VLOOKUP($A118,Rotations!$A$1:$U$404,18,0)</f>
        <v>0.35611108790280138</v>
      </c>
      <c r="S118" s="1">
        <f>VLOOKUP($A118,Rotations!$A$1:$U$404,19,0)</f>
        <v>0.26303786560661535</v>
      </c>
      <c r="T118" s="1">
        <f>VLOOKUP($A118,Rotations!$A$1:$U$404,20,0)</f>
        <v>0.12224983138284685</v>
      </c>
    </row>
    <row r="119" spans="1:20" x14ac:dyDescent="0.25">
      <c r="A119">
        <v>111</v>
      </c>
      <c r="B119" t="str">
        <f>Permutations!H112</f>
        <v>p61 - i5:i3</v>
      </c>
      <c r="C119" t="str">
        <f>Permutations!I112</f>
        <v>p21 - i3:i2</v>
      </c>
      <c r="D119" t="str">
        <f>Permutations!J112</f>
        <v>p11 - i2:i1</v>
      </c>
      <c r="E119" t="str">
        <f>Permutations!K112</f>
        <v>p9 - i1:i4</v>
      </c>
      <c r="F119" s="1">
        <f>VLOOKUP(B119,Vlookup!$A$1:$B$20,2,0)</f>
        <v>0.34329128054618246</v>
      </c>
      <c r="G119" s="1">
        <f>VLOOKUP(C119,Vlookup!$A$1:$B$20,2,0)</f>
        <v>4.3142151689505353</v>
      </c>
      <c r="H119" s="1">
        <f>VLOOKUP(D119,Vlookup!$A$1:$B$20,2,0)</f>
        <v>0.60715463376134227</v>
      </c>
      <c r="I119" s="1">
        <f>VLOOKUP(E119,Vlookup!$A$1:$B$20,2,0)</f>
        <v>0.77714630657938422</v>
      </c>
      <c r="J119" s="1">
        <f t="shared" si="6"/>
        <v>0.69882217150360337</v>
      </c>
      <c r="K119" s="1">
        <f t="shared" si="7"/>
        <v>2.0356537177168179</v>
      </c>
      <c r="L119" s="1">
        <f t="shared" si="8"/>
        <v>0.47184798115018584</v>
      </c>
      <c r="M119" s="1">
        <f t="shared" si="9"/>
        <v>0.77714630657938422</v>
      </c>
      <c r="N119">
        <v>1</v>
      </c>
      <c r="O119" s="1">
        <f t="shared" si="10"/>
        <v>4.9834701769499912</v>
      </c>
      <c r="P119" s="1">
        <f>VLOOKUP($A119,Rotations!$A$1:$U$404,16,0)</f>
        <v>0.1559448093366573</v>
      </c>
      <c r="Q119" s="1">
        <f>VLOOKUP($A119,Rotations!$A$1:$U$404,17,0)</f>
        <v>9.4682613599780516E-2</v>
      </c>
      <c r="R119" s="1">
        <f>VLOOKUP($A119,Rotations!$A$1:$U$404,18,0)</f>
        <v>0.40848116782805532</v>
      </c>
      <c r="S119" s="1">
        <f>VLOOKUP($A119,Rotations!$A$1:$U$404,19,0)</f>
        <v>0.20066338605281372</v>
      </c>
      <c r="T119" s="1">
        <f>VLOOKUP($A119,Rotations!$A$1:$U$404,20,0)</f>
        <v>0.14022802318269317</v>
      </c>
    </row>
    <row r="120" spans="1:20" x14ac:dyDescent="0.25">
      <c r="A120">
        <v>112</v>
      </c>
      <c r="B120" s="1" t="str">
        <f>Permutations!H113</f>
        <v>p61 - i5:i3</v>
      </c>
      <c r="C120" s="1" t="str">
        <f>Permutations!I113</f>
        <v>p21 - i3:i2</v>
      </c>
      <c r="D120" s="1" t="str">
        <f>Permutations!J113</f>
        <v>p5 - i2:i4</v>
      </c>
      <c r="E120" s="1" t="str">
        <f>Permutations!K113</f>
        <v>p91 - i4:i1</v>
      </c>
      <c r="F120" s="1">
        <f>VLOOKUP(B120,Vlookup!$A$1:$B$20,2,0)</f>
        <v>0.34329128054618246</v>
      </c>
      <c r="G120" s="1">
        <f>VLOOKUP(C120,Vlookup!$A$1:$B$20,2,0)</f>
        <v>4.3142151689505353</v>
      </c>
      <c r="H120" s="1">
        <f>VLOOKUP(D120,Vlookup!$A$1:$B$20,2,0)</f>
        <v>0.35410436996738537</v>
      </c>
      <c r="I120" s="1">
        <f>VLOOKUP(E120,Vlookup!$A$1:$B$20,2,0)</f>
        <v>2.5380406147812877</v>
      </c>
      <c r="J120" s="1">
        <f t="shared" si="6"/>
        <v>1.3310501788296629</v>
      </c>
      <c r="K120" s="1">
        <f t="shared" si="7"/>
        <v>3.877320090134357</v>
      </c>
      <c r="L120" s="1">
        <f t="shared" si="8"/>
        <v>0.89873127284876331</v>
      </c>
      <c r="M120" s="1">
        <f t="shared" si="9"/>
        <v>2.5380406147812877</v>
      </c>
      <c r="N120">
        <v>1</v>
      </c>
      <c r="O120" s="1">
        <f t="shared" si="10"/>
        <v>9.6451421565940709</v>
      </c>
      <c r="P120" s="1">
        <f>VLOOKUP($A120,Rotations!$A$1:$U$404,16,0)</f>
        <v>0.10367913544087398</v>
      </c>
      <c r="Q120" s="1">
        <f>VLOOKUP($A120,Rotations!$A$1:$U$404,17,0)</f>
        <v>9.3179681362635991E-2</v>
      </c>
      <c r="R120" s="1">
        <f>VLOOKUP($A120,Rotations!$A$1:$U$404,18,0)</f>
        <v>0.40199719477266171</v>
      </c>
      <c r="S120" s="1">
        <f>VLOOKUP($A120,Rotations!$A$1:$U$404,19,0)</f>
        <v>0.26314185665434819</v>
      </c>
      <c r="T120" s="1">
        <f>VLOOKUP($A120,Rotations!$A$1:$U$404,20,0)</f>
        <v>0.13800213176948015</v>
      </c>
    </row>
    <row r="121" spans="1:20" x14ac:dyDescent="0.25">
      <c r="A121">
        <v>113</v>
      </c>
      <c r="B121" t="str">
        <f>Permutations!H114</f>
        <v>p61 - i5:i3</v>
      </c>
      <c r="C121" t="str">
        <f>Permutations!I114</f>
        <v>p3 - i3:i4</v>
      </c>
      <c r="D121" t="str">
        <f>Permutations!J114</f>
        <v>p91 - i4:i1</v>
      </c>
      <c r="E121" t="str">
        <f>Permutations!K114</f>
        <v>p1 - i1:i2</v>
      </c>
      <c r="F121" s="1">
        <f>VLOOKUP(B121,Vlookup!$A$1:$B$20,2,0)</f>
        <v>0.34329128054618246</v>
      </c>
      <c r="G121" s="1">
        <f>VLOOKUP(C121,Vlookup!$A$1:$B$20,2,0)</f>
        <v>0.99796477538581052</v>
      </c>
      <c r="H121" s="1">
        <f>VLOOKUP(D121,Vlookup!$A$1:$B$20,2,0)</f>
        <v>2.5380406147812877</v>
      </c>
      <c r="I121" s="1">
        <f>VLOOKUP(E121,Vlookup!$A$1:$B$20,2,0)</f>
        <v>2.5209425155324832</v>
      </c>
      <c r="J121" s="1">
        <f t="shared" si="6"/>
        <v>2.191994678214972</v>
      </c>
      <c r="K121" s="1">
        <f t="shared" si="7"/>
        <v>6.3852326069204839</v>
      </c>
      <c r="L121" s="1">
        <f t="shared" si="8"/>
        <v>6.3982544919503495</v>
      </c>
      <c r="M121" s="1">
        <f t="shared" si="9"/>
        <v>2.5209425155324832</v>
      </c>
      <c r="N121">
        <v>1</v>
      </c>
      <c r="O121" s="1">
        <f t="shared" si="10"/>
        <v>18.496424292618286</v>
      </c>
      <c r="P121" s="1">
        <f>VLOOKUP($A121,Rotations!$A$1:$U$404,16,0)</f>
        <v>0.13629350601232493</v>
      </c>
      <c r="Q121" s="1">
        <f>VLOOKUP($A121,Rotations!$A$1:$U$404,17,0)</f>
        <v>5.4064503721353789E-2</v>
      </c>
      <c r="R121" s="1">
        <f>VLOOKUP($A121,Rotations!$A$1:$U$404,18,0)</f>
        <v>0.34521443203856206</v>
      </c>
      <c r="S121" s="1">
        <f>VLOOKUP($A121,Rotations!$A$1:$U$404,19,0)</f>
        <v>0.34591845379021829</v>
      </c>
      <c r="T121" s="1">
        <f>VLOOKUP($A121,Rotations!$A$1:$U$404,20,0)</f>
        <v>0.11850910443754106</v>
      </c>
    </row>
    <row r="122" spans="1:20" x14ac:dyDescent="0.25">
      <c r="A122">
        <v>114</v>
      </c>
      <c r="B122" s="1" t="str">
        <f>Permutations!H115</f>
        <v>p61 - i5:i3</v>
      </c>
      <c r="C122" s="1" t="str">
        <f>Permutations!I115</f>
        <v>p3 - i3:i4</v>
      </c>
      <c r="D122" s="1" t="str">
        <f>Permutations!J115</f>
        <v>p51 - i4:i2</v>
      </c>
      <c r="E122" s="1" t="str">
        <f>Permutations!K115</f>
        <v>p11 - i2:i1</v>
      </c>
      <c r="F122" s="1">
        <f>VLOOKUP(B122,Vlookup!$A$1:$B$20,2,0)</f>
        <v>0.34329128054618246</v>
      </c>
      <c r="G122" s="1">
        <f>VLOOKUP(C122,Vlookup!$A$1:$B$20,2,0)</f>
        <v>0.99796477538581052</v>
      </c>
      <c r="H122" s="1">
        <f>VLOOKUP(D122,Vlookup!$A$1:$B$20,2,0)</f>
        <v>4.8546816979307001</v>
      </c>
      <c r="I122" s="1">
        <f>VLOOKUP(E122,Vlookup!$A$1:$B$20,2,0)</f>
        <v>0.60715463376134227</v>
      </c>
      <c r="J122" s="1">
        <f t="shared" si="6"/>
        <v>1.0098062614376211</v>
      </c>
      <c r="K122" s="1">
        <f t="shared" si="7"/>
        <v>2.9415435773113767</v>
      </c>
      <c r="L122" s="1">
        <f t="shared" si="8"/>
        <v>2.9475424883350057</v>
      </c>
      <c r="M122" s="1">
        <f t="shared" si="9"/>
        <v>0.60715463376134227</v>
      </c>
      <c r="N122">
        <v>1</v>
      </c>
      <c r="O122" s="1">
        <f t="shared" si="10"/>
        <v>8.506046960845346</v>
      </c>
      <c r="P122" s="1">
        <f>VLOOKUP($A122,Rotations!$A$1:$U$404,16,0)</f>
        <v>0.11756342336259783</v>
      </c>
      <c r="Q122" s="1">
        <f>VLOOKUP($A122,Rotations!$A$1:$U$404,17,0)</f>
        <v>7.1379177255447721E-2</v>
      </c>
      <c r="R122" s="1">
        <f>VLOOKUP($A122,Rotations!$A$1:$U$404,18,0)</f>
        <v>0.34581793291898788</v>
      </c>
      <c r="S122" s="1">
        <f>VLOOKUP($A122,Rotations!$A$1:$U$404,19,0)</f>
        <v>0.34652318543537336</v>
      </c>
      <c r="T122" s="1">
        <f>VLOOKUP($A122,Rotations!$A$1:$U$404,20,0)</f>
        <v>0.1187162810275932</v>
      </c>
    </row>
    <row r="123" spans="1:20" x14ac:dyDescent="0.25">
      <c r="A123">
        <v>115</v>
      </c>
      <c r="B123" t="str">
        <f>Permutations!H116</f>
        <v>p41 - i5:i4</v>
      </c>
      <c r="C123" t="str">
        <f>Permutations!I116</f>
        <v>p91 - i4:i1</v>
      </c>
      <c r="D123" t="str">
        <f>Permutations!J116</f>
        <v>p1 - i1:i2</v>
      </c>
      <c r="E123" t="str">
        <f>Permutations!K116</f>
        <v>p2 - i2:i3</v>
      </c>
      <c r="F123" s="1">
        <f>VLOOKUP(B123,Vlookup!$A$1:$B$20,2,0)</f>
        <v>0.25145886863342243</v>
      </c>
      <c r="G123" s="1">
        <f>VLOOKUP(C123,Vlookup!$A$1:$B$20,2,0)</f>
        <v>2.5380406147812877</v>
      </c>
      <c r="H123" s="1">
        <f>VLOOKUP(D123,Vlookup!$A$1:$B$20,2,0)</f>
        <v>2.5209425155324832</v>
      </c>
      <c r="I123" s="1">
        <f>VLOOKUP(E123,Vlookup!$A$1:$B$20,2,0)</f>
        <v>0.45473481129189858</v>
      </c>
      <c r="J123" s="1">
        <f t="shared" si="6"/>
        <v>0.731621853738883</v>
      </c>
      <c r="K123" s="1">
        <f t="shared" si="7"/>
        <v>2.9095090489945847</v>
      </c>
      <c r="L123" s="1">
        <f t="shared" si="8"/>
        <v>1.1463603190783878</v>
      </c>
      <c r="M123" s="1">
        <f t="shared" si="9"/>
        <v>0.45473481129189858</v>
      </c>
      <c r="N123">
        <v>1</v>
      </c>
      <c r="O123" s="1">
        <f t="shared" si="10"/>
        <v>6.242226033103754</v>
      </c>
      <c r="P123" s="1">
        <f>VLOOKUP($A123,Rotations!$A$1:$U$404,16,0)</f>
        <v>0.1836460764155308</v>
      </c>
      <c r="Q123" s="1">
        <f>VLOOKUP($A123,Rotations!$A$1:$U$404,17,0)</f>
        <v>7.2848180902189433E-2</v>
      </c>
      <c r="R123" s="1">
        <f>VLOOKUP($A123,Rotations!$A$1:$U$404,18,0)</f>
        <v>0.16019926140078924</v>
      </c>
      <c r="S123" s="1">
        <f>VLOOKUP($A123,Rotations!$A$1:$U$404,19,0)</f>
        <v>0.46610120068784522</v>
      </c>
      <c r="T123" s="1">
        <f>VLOOKUP($A123,Rotations!$A$1:$U$404,20,0)</f>
        <v>0.11720528059364531</v>
      </c>
    </row>
    <row r="124" spans="1:20" x14ac:dyDescent="0.25">
      <c r="A124">
        <v>116</v>
      </c>
      <c r="B124" s="1" t="str">
        <f>Permutations!H117</f>
        <v>p41 - i5:i4</v>
      </c>
      <c r="C124" s="1" t="str">
        <f>Permutations!I117</f>
        <v>p91 - i4:i1</v>
      </c>
      <c r="D124" s="1" t="str">
        <f>Permutations!J117</f>
        <v>p8 - i1:i3</v>
      </c>
      <c r="E124" s="1" t="str">
        <f>Permutations!K117</f>
        <v>p21 - i3:i2</v>
      </c>
      <c r="F124" s="1">
        <f>VLOOKUP(B124,Vlookup!$A$1:$B$20,2,0)</f>
        <v>0.25145886863342243</v>
      </c>
      <c r="G124" s="1">
        <f>VLOOKUP(C124,Vlookup!$A$1:$B$20,2,0)</f>
        <v>2.5380406147812877</v>
      </c>
      <c r="H124" s="1">
        <f>VLOOKUP(D124,Vlookup!$A$1:$B$20,2,0)</f>
        <v>0.76941379245300812</v>
      </c>
      <c r="I124" s="1">
        <f>VLOOKUP(E124,Vlookup!$A$1:$B$20,2,0)</f>
        <v>4.3142151689505353</v>
      </c>
      <c r="J124" s="1">
        <f t="shared" si="6"/>
        <v>2.118494268994751</v>
      </c>
      <c r="K124" s="1">
        <f t="shared" si="7"/>
        <v>8.4248142867575648</v>
      </c>
      <c r="L124" s="1">
        <f t="shared" si="8"/>
        <v>3.3194166546005266</v>
      </c>
      <c r="M124" s="1">
        <f t="shared" si="9"/>
        <v>4.3142151689505353</v>
      </c>
      <c r="N124">
        <v>1</v>
      </c>
      <c r="O124" s="1">
        <f t="shared" si="10"/>
        <v>19.176940379303378</v>
      </c>
      <c r="P124" s="1">
        <f>VLOOKUP($A124,Rotations!$A$1:$U$404,16,0)</f>
        <v>0.17309417398945409</v>
      </c>
      <c r="Q124" s="1">
        <f>VLOOKUP($A124,Rotations!$A$1:$U$404,17,0)</f>
        <v>5.2145961776011218E-2</v>
      </c>
      <c r="R124" s="1">
        <f>VLOOKUP($A124,Rotations!$A$1:$U$404,18,0)</f>
        <v>0.22496889929358238</v>
      </c>
      <c r="S124" s="1">
        <f>VLOOKUP($A124,Rotations!$A$1:$U$404,19,0)</f>
        <v>0.4393200437672532</v>
      </c>
      <c r="T124" s="1">
        <f>VLOOKUP($A124,Rotations!$A$1:$U$404,20,0)</f>
        <v>0.11047092117369911</v>
      </c>
    </row>
    <row r="125" spans="1:20" x14ac:dyDescent="0.25">
      <c r="A125">
        <v>117</v>
      </c>
      <c r="B125" t="str">
        <f>Permutations!H118</f>
        <v>p41 - i5:i4</v>
      </c>
      <c r="C125" t="str">
        <f>Permutations!I118</f>
        <v>p51 - i4:i2</v>
      </c>
      <c r="D125" t="str">
        <f>Permutations!J118</f>
        <v>p11 - i2:i1</v>
      </c>
      <c r="E125" t="str">
        <f>Permutations!K118</f>
        <v>p8 - i1:i3</v>
      </c>
      <c r="F125" s="1">
        <f>VLOOKUP(B125,Vlookup!$A$1:$B$20,2,0)</f>
        <v>0.25145886863342243</v>
      </c>
      <c r="G125" s="1">
        <f>VLOOKUP(C125,Vlookup!$A$1:$B$20,2,0)</f>
        <v>4.8546816979307001</v>
      </c>
      <c r="H125" s="1">
        <f>VLOOKUP(D125,Vlookup!$A$1:$B$20,2,0)</f>
        <v>0.60715463376134227</v>
      </c>
      <c r="I125" s="1">
        <f>VLOOKUP(E125,Vlookup!$A$1:$B$20,2,0)</f>
        <v>0.76941379245300812</v>
      </c>
      <c r="J125" s="1">
        <f t="shared" si="6"/>
        <v>0.57027849986086998</v>
      </c>
      <c r="K125" s="1">
        <f t="shared" si="7"/>
        <v>2.2678798443662131</v>
      </c>
      <c r="L125" s="1">
        <f t="shared" si="8"/>
        <v>0.46715314936773156</v>
      </c>
      <c r="M125" s="1">
        <f t="shared" si="9"/>
        <v>0.76941379245300812</v>
      </c>
      <c r="N125">
        <v>1</v>
      </c>
      <c r="O125" s="1">
        <f t="shared" si="10"/>
        <v>5.0747252860478227</v>
      </c>
      <c r="P125" s="1">
        <f>VLOOKUP($A125,Rotations!$A$1:$U$404,16,0)</f>
        <v>0.15161683619966446</v>
      </c>
      <c r="Q125" s="1">
        <f>VLOOKUP($A125,Rotations!$A$1:$U$404,17,0)</f>
        <v>9.2054864654860694E-2</v>
      </c>
      <c r="R125" s="1">
        <f>VLOOKUP($A125,Rotations!$A$1:$U$404,18,0)</f>
        <v>0.19705500172577742</v>
      </c>
      <c r="S125" s="1">
        <f>VLOOKUP($A125,Rotations!$A$1:$U$404,19,0)</f>
        <v>0.44689706664543993</v>
      </c>
      <c r="T125" s="1">
        <f>VLOOKUP($A125,Rotations!$A$1:$U$404,20,0)</f>
        <v>0.11237623077425749</v>
      </c>
    </row>
    <row r="126" spans="1:20" x14ac:dyDescent="0.25">
      <c r="A126">
        <v>118</v>
      </c>
      <c r="B126" s="1" t="str">
        <f>Permutations!H119</f>
        <v>p41 - i5:i4</v>
      </c>
      <c r="C126" s="1" t="str">
        <f>Permutations!I119</f>
        <v>p51 - i4:i2</v>
      </c>
      <c r="D126" s="1" t="str">
        <f>Permutations!J119</f>
        <v>p2 - i2:i3</v>
      </c>
      <c r="E126" s="1" t="str">
        <f>Permutations!K119</f>
        <v>p81 - i3:i1</v>
      </c>
      <c r="F126" s="1">
        <f>VLOOKUP(B126,Vlookup!$A$1:$B$20,2,0)</f>
        <v>0.25145886863342243</v>
      </c>
      <c r="G126" s="1">
        <f>VLOOKUP(C126,Vlookup!$A$1:$B$20,2,0)</f>
        <v>4.8546816979307001</v>
      </c>
      <c r="H126" s="1">
        <f>VLOOKUP(D126,Vlookup!$A$1:$B$20,2,0)</f>
        <v>0.45473481129189858</v>
      </c>
      <c r="I126" s="1">
        <f>VLOOKUP(E126,Vlookup!$A$1:$B$20,2,0)</f>
        <v>1.7420653270889574</v>
      </c>
      <c r="J126" s="1">
        <f t="shared" si="6"/>
        <v>0.96705317781543665</v>
      </c>
      <c r="K126" s="1">
        <f t="shared" si="7"/>
        <v>3.8457708136164808</v>
      </c>
      <c r="L126" s="1">
        <f t="shared" si="8"/>
        <v>0.7921777477719566</v>
      </c>
      <c r="M126" s="1">
        <f t="shared" si="9"/>
        <v>1.7420653270889574</v>
      </c>
      <c r="N126">
        <v>1</v>
      </c>
      <c r="O126" s="1">
        <f t="shared" si="10"/>
        <v>8.3470670662928317</v>
      </c>
      <c r="P126" s="1">
        <f>VLOOKUP($A126,Rotations!$A$1:$U$404,16,0)</f>
        <v>0.11980255963657044</v>
      </c>
      <c r="Q126" s="1">
        <f>VLOOKUP($A126,Rotations!$A$1:$U$404,17,0)</f>
        <v>9.4904921870213876E-2</v>
      </c>
      <c r="R126" s="1">
        <f>VLOOKUP($A126,Rotations!$A$1:$U$404,18,0)</f>
        <v>0.20870388523937641</v>
      </c>
      <c r="S126" s="1">
        <f>VLOOKUP($A126,Rotations!$A$1:$U$404,19,0)</f>
        <v>0.46073318724687046</v>
      </c>
      <c r="T126" s="1">
        <f>VLOOKUP($A126,Rotations!$A$1:$U$404,20,0)</f>
        <v>0.1158554460069688</v>
      </c>
    </row>
    <row r="127" spans="1:20" x14ac:dyDescent="0.25">
      <c r="A127">
        <v>119</v>
      </c>
      <c r="B127" t="str">
        <f>Permutations!H120</f>
        <v>p41 - i5:i4</v>
      </c>
      <c r="C127" t="str">
        <f>Permutations!I120</f>
        <v>p31 - i4:i3</v>
      </c>
      <c r="D127" t="str">
        <f>Permutations!J120</f>
        <v>p81 - i3:i1</v>
      </c>
      <c r="E127" t="str">
        <f>Permutations!K120</f>
        <v>p1 - i1:i2</v>
      </c>
      <c r="F127" s="1">
        <f>VLOOKUP(B127,Vlookup!$A$1:$B$20,2,0)</f>
        <v>0.25145886863342243</v>
      </c>
      <c r="G127" s="1">
        <f>VLOOKUP(C127,Vlookup!$A$1:$B$20,2,0)</f>
        <v>1.4603427287567072</v>
      </c>
      <c r="H127" s="1">
        <f>VLOOKUP(D127,Vlookup!$A$1:$B$20,2,0)</f>
        <v>1.7420653270889574</v>
      </c>
      <c r="I127" s="1">
        <f>VLOOKUP(E127,Vlookup!$A$1:$B$20,2,0)</f>
        <v>2.5209425155324832</v>
      </c>
      <c r="J127" s="1">
        <f t="shared" si="6"/>
        <v>1.6126834513589798</v>
      </c>
      <c r="K127" s="1">
        <f t="shared" si="7"/>
        <v>6.4133091034858465</v>
      </c>
      <c r="L127" s="1">
        <f t="shared" si="8"/>
        <v>4.3916465478935542</v>
      </c>
      <c r="M127" s="1">
        <f t="shared" si="9"/>
        <v>2.5209425155324832</v>
      </c>
      <c r="N127">
        <v>1</v>
      </c>
      <c r="O127" s="1">
        <f t="shared" si="10"/>
        <v>15.938581618270863</v>
      </c>
      <c r="P127" s="1">
        <f>VLOOKUP($A127,Rotations!$A$1:$U$404,16,0)</f>
        <v>0.15816605115242205</v>
      </c>
      <c r="Q127" s="1">
        <f>VLOOKUP($A127,Rotations!$A$1:$U$404,17,0)</f>
        <v>6.2740840054027816E-2</v>
      </c>
      <c r="R127" s="1">
        <f>VLOOKUP($A127,Rotations!$A$1:$U$404,18,0)</f>
        <v>0.27553559363521291</v>
      </c>
      <c r="S127" s="1">
        <f>VLOOKUP($A127,Rotations!$A$1:$U$404,19,0)</f>
        <v>0.402376400678846</v>
      </c>
      <c r="T127" s="1">
        <f>VLOOKUP($A127,Rotations!$A$1:$U$404,20,0)</f>
        <v>0.1011811144794913</v>
      </c>
    </row>
    <row r="128" spans="1:20" x14ac:dyDescent="0.25">
      <c r="A128">
        <v>120</v>
      </c>
      <c r="B128" s="1" t="str">
        <f>Permutations!H121</f>
        <v>p41 - i5:i4</v>
      </c>
      <c r="C128" s="1" t="str">
        <f>Permutations!I121</f>
        <v>p31 - i4:i3</v>
      </c>
      <c r="D128" s="1" t="str">
        <f>Permutations!J121</f>
        <v>p21 - i3:i2</v>
      </c>
      <c r="E128" s="1" t="str">
        <f>Permutations!K121</f>
        <v>p11 - i2:i1</v>
      </c>
      <c r="F128" s="1">
        <f>VLOOKUP(B128,Vlookup!$A$1:$B$20,2,0)</f>
        <v>0.25145886863342243</v>
      </c>
      <c r="G128" s="1">
        <f>VLOOKUP(C128,Vlookup!$A$1:$B$20,2,0)</f>
        <v>1.4603427287567072</v>
      </c>
      <c r="H128" s="1">
        <f>VLOOKUP(D128,Vlookup!$A$1:$B$20,2,0)</f>
        <v>4.3142151689505353</v>
      </c>
      <c r="I128" s="1">
        <f>VLOOKUP(E128,Vlookup!$A$1:$B$20,2,0)</f>
        <v>0.60715463376134227</v>
      </c>
      <c r="J128" s="1">
        <f t="shared" si="6"/>
        <v>0.96188436425136536</v>
      </c>
      <c r="K128" s="1">
        <f t="shared" si="7"/>
        <v>3.8252155093149787</v>
      </c>
      <c r="L128" s="1">
        <f t="shared" si="8"/>
        <v>2.6193957308717897</v>
      </c>
      <c r="M128" s="1">
        <f t="shared" si="9"/>
        <v>0.60715463376134227</v>
      </c>
      <c r="N128">
        <v>1</v>
      </c>
      <c r="O128" s="1">
        <f t="shared" si="10"/>
        <v>9.0136502381994763</v>
      </c>
      <c r="P128" s="1">
        <f>VLOOKUP($A128,Rotations!$A$1:$U$404,16,0)</f>
        <v>0.11094284486012575</v>
      </c>
      <c r="Q128" s="1">
        <f>VLOOKUP($A128,Rotations!$A$1:$U$404,17,0)</f>
        <v>6.7359462339491069E-2</v>
      </c>
      <c r="R128" s="1">
        <f>VLOOKUP($A128,Rotations!$A$1:$U$404,18,0)</f>
        <v>0.29060321419738466</v>
      </c>
      <c r="S128" s="1">
        <f>VLOOKUP($A128,Rotations!$A$1:$U$404,19,0)</f>
        <v>0.4243802908064786</v>
      </c>
      <c r="T128" s="1">
        <f>VLOOKUP($A128,Rotations!$A$1:$U$404,20,0)</f>
        <v>0.10671418779651991</v>
      </c>
    </row>
    <row r="129" spans="2:2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O129" s="1"/>
      <c r="P129" s="1" t="s">
        <v>66</v>
      </c>
      <c r="Q129" s="1" t="s">
        <v>67</v>
      </c>
      <c r="R129" s="1" t="s">
        <v>68</v>
      </c>
      <c r="S129" s="1" t="s">
        <v>69</v>
      </c>
      <c r="T129" s="1" t="s">
        <v>70</v>
      </c>
    </row>
    <row r="130" spans="2:21" x14ac:dyDescent="0.25">
      <c r="P130" s="1">
        <f>AVERAGE(P9:P128)</f>
        <v>0.19353276029175578</v>
      </c>
      <c r="Q130" s="1">
        <f t="shared" ref="Q130:T130" si="11">AVERAGE(Q9:Q128)</f>
        <v>9.4966709798314078E-2</v>
      </c>
      <c r="R130" s="1">
        <f t="shared" si="11"/>
        <v>0.28394524380361241</v>
      </c>
      <c r="S130" s="1">
        <f t="shared" si="11"/>
        <v>0.34708390530680616</v>
      </c>
      <c r="T130" s="1">
        <f t="shared" si="11"/>
        <v>8.0471380799511438E-2</v>
      </c>
      <c r="U130" t="s">
        <v>48</v>
      </c>
    </row>
    <row r="131" spans="2:21" x14ac:dyDescent="0.25">
      <c r="P131" s="15">
        <f>STDEV(P9:P128)</f>
        <v>6.1643493355036563E-2</v>
      </c>
      <c r="Q131" s="15">
        <f t="shared" ref="Q131:T131" si="12">STDEV(Q9:Q128)</f>
        <v>3.3980601084203532E-2</v>
      </c>
      <c r="R131" s="15">
        <f t="shared" si="12"/>
        <v>8.2177910716819458E-2</v>
      </c>
      <c r="S131" s="15">
        <f t="shared" si="12"/>
        <v>8.9638954342418836E-2</v>
      </c>
      <c r="T131" s="15">
        <f t="shared" si="12"/>
        <v>2.8658981479482148E-2</v>
      </c>
      <c r="U131" t="s">
        <v>30</v>
      </c>
    </row>
    <row r="132" spans="2:21" x14ac:dyDescent="0.25">
      <c r="P132" s="15"/>
      <c r="Q132" s="15"/>
      <c r="R132" s="15"/>
      <c r="T132" s="14">
        <f>AVERAGE(P131:T131)</f>
        <v>5.9219988195592099E-2</v>
      </c>
      <c r="U132" t="s">
        <v>45</v>
      </c>
    </row>
    <row r="133" spans="2:21" x14ac:dyDescent="0.25">
      <c r="P133" s="15">
        <f>P131*P131</f>
        <v>3.7999202730124369E-3</v>
      </c>
      <c r="Q133" s="15">
        <f t="shared" ref="Q133:T133" si="13">Q131*Q131</f>
        <v>1.1546812500437742E-3</v>
      </c>
      <c r="R133" s="15">
        <f t="shared" si="13"/>
        <v>6.7532090097815502E-3</v>
      </c>
      <c r="S133" s="15">
        <f t="shared" si="13"/>
        <v>8.0351421356022485E-3</v>
      </c>
      <c r="T133" s="15">
        <f t="shared" si="13"/>
        <v>8.2133721944130074E-4</v>
      </c>
      <c r="U133" t="s">
        <v>43</v>
      </c>
    </row>
    <row r="134" spans="2:21" x14ac:dyDescent="0.25">
      <c r="P134" s="15"/>
      <c r="Q134" s="15"/>
      <c r="R134" s="15"/>
      <c r="T134" s="15">
        <f>P133+Q133+R133+S133+T133</f>
        <v>2.056428988788131E-2</v>
      </c>
      <c r="U134" t="s">
        <v>44</v>
      </c>
    </row>
    <row r="135" spans="2:21" x14ac:dyDescent="0.25">
      <c r="P135" s="15"/>
      <c r="Q135" s="15"/>
      <c r="R135" s="15"/>
      <c r="T135" s="15">
        <f>SQRT(T134)</f>
        <v>0.1434025449142424</v>
      </c>
      <c r="U135" t="s">
        <v>47</v>
      </c>
    </row>
    <row r="136" spans="2:21" x14ac:dyDescent="0.25">
      <c r="U136" s="31"/>
    </row>
  </sheetData>
  <phoneticPr fontId="1" type="noConversion"/>
  <conditionalFormatting sqref="P130:T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49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54FD-0DD9-44D4-A0E3-9184BA3961ED}">
  <sheetPr>
    <pageSetUpPr fitToPage="1"/>
  </sheetPr>
  <dimension ref="A1:X268"/>
  <sheetViews>
    <sheetView zoomScale="70" zoomScaleNormal="70" workbookViewId="0"/>
  </sheetViews>
  <sheetFormatPr defaultRowHeight="15" x14ac:dyDescent="0.25"/>
  <cols>
    <col min="1" max="1" width="5" customWidth="1"/>
    <col min="3" max="3" width="8.42578125" customWidth="1"/>
    <col min="4" max="4" width="7.7109375" bestFit="1" customWidth="1"/>
    <col min="5" max="5" width="6.85546875" bestFit="1" customWidth="1"/>
    <col min="6" max="6" width="5.7109375" bestFit="1" customWidth="1"/>
    <col min="7" max="7" width="5.28515625" bestFit="1" customWidth="1"/>
    <col min="8" max="8" width="8.140625" bestFit="1" customWidth="1"/>
    <col min="9" max="9" width="4" customWidth="1"/>
    <col min="10" max="10" width="10" customWidth="1"/>
    <col min="11" max="11" width="7.140625" bestFit="1" customWidth="1"/>
    <col min="12" max="12" width="6.42578125" bestFit="1" customWidth="1"/>
    <col min="13" max="13" width="7.7109375" bestFit="1" customWidth="1"/>
    <col min="14" max="14" width="6.85546875" bestFit="1" customWidth="1"/>
    <col min="15" max="15" width="4.7109375" customWidth="1"/>
    <col min="16" max="16" width="10.42578125" customWidth="1"/>
    <col min="17" max="17" width="10" bestFit="1" customWidth="1"/>
    <col min="19" max="19" width="10" bestFit="1" customWidth="1"/>
    <col min="21" max="21" width="10" bestFit="1" customWidth="1"/>
  </cols>
  <sheetData>
    <row r="1" spans="1:24" x14ac:dyDescent="0.25">
      <c r="C1" s="1" t="s">
        <v>46</v>
      </c>
      <c r="H1" s="1"/>
      <c r="J1" t="s">
        <v>197</v>
      </c>
      <c r="P1" t="s">
        <v>76</v>
      </c>
      <c r="V1" s="1"/>
      <c r="W1" s="1"/>
      <c r="X1" s="1"/>
    </row>
    <row r="2" spans="1:24" x14ac:dyDescent="0.25">
      <c r="C2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s="1"/>
      <c r="W2" s="1"/>
      <c r="X2" s="1"/>
    </row>
    <row r="3" spans="1:24" x14ac:dyDescent="0.25">
      <c r="A3">
        <v>1</v>
      </c>
      <c r="B3" s="32" t="s">
        <v>77</v>
      </c>
      <c r="C3" s="1">
        <f>Rankings!J9</f>
        <v>5.7896882012294837</v>
      </c>
      <c r="D3" s="1">
        <f>Rankings!K9</f>
        <v>2.2966363435726991</v>
      </c>
      <c r="E3" s="1">
        <f>Rankings!L9</f>
        <v>5.0504959957826197</v>
      </c>
      <c r="F3" s="1">
        <f>Rankings!M9</f>
        <v>5.0607958520681366</v>
      </c>
      <c r="G3" s="1">
        <f>Rankings!N9</f>
        <v>1</v>
      </c>
      <c r="H3" s="1">
        <f>Rankings!O9</f>
        <v>19.19761639265294</v>
      </c>
      <c r="I3" s="1"/>
      <c r="J3" s="1">
        <f t="shared" ref="J3" si="0">C3</f>
        <v>5.7896882012294837</v>
      </c>
      <c r="K3" s="1">
        <f t="shared" ref="K3:N3" si="1">D3</f>
        <v>2.2966363435726991</v>
      </c>
      <c r="L3" s="1">
        <f t="shared" si="1"/>
        <v>5.0504959957826197</v>
      </c>
      <c r="M3" s="1">
        <f t="shared" si="1"/>
        <v>5.0607958520681366</v>
      </c>
      <c r="N3" s="1">
        <f t="shared" si="1"/>
        <v>1</v>
      </c>
      <c r="P3" s="1">
        <f>J3/$H3</f>
        <v>0.30158370095598103</v>
      </c>
      <c r="Q3" s="1">
        <f t="shared" ref="Q3:T3" si="2">K3/$H3</f>
        <v>0.11963132800443067</v>
      </c>
      <c r="R3" s="1">
        <f t="shared" si="2"/>
        <v>0.26307932674993334</v>
      </c>
      <c r="S3" s="1">
        <f t="shared" si="2"/>
        <v>0.26361584420474921</v>
      </c>
      <c r="T3" s="1">
        <f t="shared" si="2"/>
        <v>5.2089800084905692E-2</v>
      </c>
      <c r="U3" s="1">
        <f>SUM(P3:T3)</f>
        <v>1</v>
      </c>
    </row>
    <row r="4" spans="1:24" x14ac:dyDescent="0.25">
      <c r="B4" s="32"/>
      <c r="C4" s="1" t="s">
        <v>66</v>
      </c>
      <c r="D4" s="1" t="s">
        <v>67</v>
      </c>
      <c r="E4" s="1" t="s">
        <v>68</v>
      </c>
      <c r="F4" s="1" t="s">
        <v>70</v>
      </c>
      <c r="G4" s="1" t="s">
        <v>69</v>
      </c>
      <c r="H4" s="1"/>
      <c r="I4" s="1"/>
      <c r="J4" t="s">
        <v>66</v>
      </c>
      <c r="K4" t="s">
        <v>67</v>
      </c>
      <c r="L4" t="s">
        <v>68</v>
      </c>
      <c r="M4" t="s">
        <v>69</v>
      </c>
      <c r="N4" t="s">
        <v>70</v>
      </c>
      <c r="P4" s="1"/>
      <c r="Q4" s="1"/>
      <c r="R4" s="1"/>
      <c r="S4" s="1"/>
      <c r="T4" s="1"/>
      <c r="U4" s="1"/>
    </row>
    <row r="5" spans="1:24" x14ac:dyDescent="0.25">
      <c r="A5">
        <v>2</v>
      </c>
      <c r="B5" s="32" t="s">
        <v>78</v>
      </c>
      <c r="C5" s="1">
        <f>Rankings!J10</f>
        <v>0.28767579000968546</v>
      </c>
      <c r="D5" s="1">
        <f>Rankings!K10</f>
        <v>0.11411437914081968</v>
      </c>
      <c r="E5" s="1">
        <f>Rankings!L10</f>
        <v>0.25094709335452342</v>
      </c>
      <c r="F5" s="1">
        <f>Rankings!M10</f>
        <v>0.25145886863342243</v>
      </c>
      <c r="G5" s="1">
        <f>Rankings!N10</f>
        <v>1</v>
      </c>
      <c r="H5" s="1">
        <f>Rankings!O10</f>
        <v>1.904196131138451</v>
      </c>
      <c r="J5" s="1">
        <f>C5</f>
        <v>0.28767579000968546</v>
      </c>
      <c r="K5" s="1">
        <f>D5</f>
        <v>0.11411437914081968</v>
      </c>
      <c r="L5" s="1">
        <f>E5</f>
        <v>0.25094709335452342</v>
      </c>
      <c r="M5" s="1">
        <f>G5</f>
        <v>1</v>
      </c>
      <c r="N5" s="1">
        <f>F5</f>
        <v>0.25145886863342243</v>
      </c>
      <c r="P5" s="1">
        <f t="shared" ref="P5:P101" si="3">J5/$H5</f>
        <v>0.15107466363651015</v>
      </c>
      <c r="Q5" s="1">
        <f t="shared" ref="Q5:Q101" si="4">K5/$H5</f>
        <v>5.9927849487119142E-2</v>
      </c>
      <c r="R5" s="1">
        <f t="shared" ref="R5:R101" si="5">L5/$H5</f>
        <v>0.13178636866806945</v>
      </c>
      <c r="S5" s="1">
        <f t="shared" ref="S5:S101" si="6">M5/$H5</f>
        <v>0.52515598768816718</v>
      </c>
      <c r="T5" s="1">
        <f t="shared" ref="T5:T101" si="7">N5/$H5</f>
        <v>0.13205513052013404</v>
      </c>
      <c r="U5" s="1">
        <f t="shared" ref="U5:U101" si="8">SUM(P5:T5)</f>
        <v>1</v>
      </c>
    </row>
    <row r="6" spans="1:24" x14ac:dyDescent="0.25">
      <c r="B6" s="32"/>
      <c r="C6" s="1" t="s">
        <v>66</v>
      </c>
      <c r="D6" s="1" t="s">
        <v>67</v>
      </c>
      <c r="E6" s="1" t="s">
        <v>69</v>
      </c>
      <c r="F6" s="1" t="s">
        <v>68</v>
      </c>
      <c r="G6" s="1" t="s">
        <v>70</v>
      </c>
      <c r="H6" s="1"/>
      <c r="J6" t="s">
        <v>66</v>
      </c>
      <c r="K6" t="s">
        <v>67</v>
      </c>
      <c r="L6" t="s">
        <v>68</v>
      </c>
      <c r="M6" t="s">
        <v>69</v>
      </c>
      <c r="N6" t="s">
        <v>70</v>
      </c>
      <c r="P6" s="1"/>
      <c r="Q6" s="1"/>
      <c r="R6" s="1"/>
      <c r="S6" s="1"/>
      <c r="T6" s="1"/>
      <c r="U6" s="1"/>
    </row>
    <row r="7" spans="1:24" x14ac:dyDescent="0.25">
      <c r="A7">
        <v>3</v>
      </c>
      <c r="B7" s="32" t="s">
        <v>79</v>
      </c>
      <c r="C7" s="1">
        <f>Rankings!J11</f>
        <v>5.5572623411824162</v>
      </c>
      <c r="D7" s="1">
        <f>Rankings!K11</f>
        <v>2.2044383427793437</v>
      </c>
      <c r="E7" s="1">
        <f>Rankings!L11</f>
        <v>6.2253915222293985</v>
      </c>
      <c r="F7" s="1">
        <f>Rankings!M11</f>
        <v>4.2629660829889664</v>
      </c>
      <c r="G7" s="1">
        <f>Rankings!N11</f>
        <v>1</v>
      </c>
      <c r="H7" s="1">
        <f>Rankings!O11</f>
        <v>19.250058289180124</v>
      </c>
      <c r="J7" s="1">
        <f>C7</f>
        <v>5.5572623411824162</v>
      </c>
      <c r="K7" s="1">
        <f>D7</f>
        <v>2.2044383427793437</v>
      </c>
      <c r="L7" s="1">
        <f>F7</f>
        <v>4.2629660829889664</v>
      </c>
      <c r="M7" s="1">
        <f>E7</f>
        <v>6.2253915222293985</v>
      </c>
      <c r="N7" s="1">
        <f>G7</f>
        <v>1</v>
      </c>
      <c r="P7" s="1">
        <f t="shared" si="3"/>
        <v>0.28868807863849355</v>
      </c>
      <c r="Q7" s="1">
        <f t="shared" si="4"/>
        <v>0.11451593079166891</v>
      </c>
      <c r="R7" s="1">
        <f t="shared" si="5"/>
        <v>0.22145211297282413</v>
      </c>
      <c r="S7" s="1">
        <f t="shared" si="6"/>
        <v>0.32339598294767258</v>
      </c>
      <c r="T7" s="1">
        <f t="shared" si="7"/>
        <v>5.1947894649340867E-2</v>
      </c>
      <c r="U7" s="1">
        <f t="shared" si="8"/>
        <v>1</v>
      </c>
    </row>
    <row r="8" spans="1:24" x14ac:dyDescent="0.25">
      <c r="B8" s="32"/>
      <c r="C8" s="1" t="s">
        <v>66</v>
      </c>
      <c r="D8" s="1" t="s">
        <v>67</v>
      </c>
      <c r="E8" s="1" t="s">
        <v>69</v>
      </c>
      <c r="F8" s="1" t="s">
        <v>70</v>
      </c>
      <c r="G8" s="1" t="s">
        <v>68</v>
      </c>
      <c r="H8" s="1"/>
      <c r="J8" t="s">
        <v>66</v>
      </c>
      <c r="K8" t="s">
        <v>67</v>
      </c>
      <c r="L8" t="s">
        <v>68</v>
      </c>
      <c r="M8" t="s">
        <v>69</v>
      </c>
      <c r="N8" t="s">
        <v>70</v>
      </c>
      <c r="P8" s="1"/>
      <c r="Q8" s="1"/>
      <c r="R8" s="1"/>
      <c r="S8" s="1"/>
      <c r="T8" s="1"/>
      <c r="U8" s="1"/>
    </row>
    <row r="9" spans="1:24" x14ac:dyDescent="0.25">
      <c r="A9">
        <v>4</v>
      </c>
      <c r="B9" s="32" t="s">
        <v>80</v>
      </c>
      <c r="C9" s="1">
        <f>Rankings!J12</f>
        <v>1.5508715186083013</v>
      </c>
      <c r="D9" s="1">
        <f>Rankings!K12</f>
        <v>0.61519511414988381</v>
      </c>
      <c r="E9" s="1">
        <f>Rankings!L12</f>
        <v>1.7373270886392793</v>
      </c>
      <c r="F9" s="1">
        <f>Rankings!M12</f>
        <v>0.34329128054618246</v>
      </c>
      <c r="G9" s="1">
        <f>Rankings!N12</f>
        <v>1</v>
      </c>
      <c r="H9" s="1">
        <f>Rankings!O12</f>
        <v>5.2466850019436473</v>
      </c>
      <c r="J9" s="1">
        <f>C9</f>
        <v>1.5508715186083013</v>
      </c>
      <c r="K9" s="1">
        <f>D9</f>
        <v>0.61519511414988381</v>
      </c>
      <c r="L9" s="1">
        <f>G9</f>
        <v>1</v>
      </c>
      <c r="M9" s="1">
        <f>E9</f>
        <v>1.7373270886392793</v>
      </c>
      <c r="N9" s="1">
        <f>F9</f>
        <v>0.34329128054618246</v>
      </c>
      <c r="P9" s="1">
        <f t="shared" si="3"/>
        <v>0.29559074311375222</v>
      </c>
      <c r="Q9" s="1">
        <f t="shared" si="4"/>
        <v>0.11725405926255975</v>
      </c>
      <c r="R9" s="1">
        <f t="shared" si="5"/>
        <v>0.19059653850565597</v>
      </c>
      <c r="S9" s="1">
        <f t="shared" si="6"/>
        <v>0.33112852934675557</v>
      </c>
      <c r="T9" s="1">
        <f t="shared" si="7"/>
        <v>6.5430129771276407E-2</v>
      </c>
      <c r="U9" s="1">
        <f t="shared" si="8"/>
        <v>0.99999999999999989</v>
      </c>
    </row>
    <row r="10" spans="1:24" x14ac:dyDescent="0.25">
      <c r="B10" s="32"/>
      <c r="C10" s="1" t="s">
        <v>66</v>
      </c>
      <c r="D10" s="1" t="s">
        <v>67</v>
      </c>
      <c r="E10" s="1" t="s">
        <v>70</v>
      </c>
      <c r="F10" s="1" t="s">
        <v>68</v>
      </c>
      <c r="G10" s="1" t="s">
        <v>69</v>
      </c>
      <c r="H10" s="1"/>
      <c r="J10" t="s">
        <v>66</v>
      </c>
      <c r="K10" t="s">
        <v>67</v>
      </c>
      <c r="L10" t="s">
        <v>68</v>
      </c>
      <c r="M10" t="s">
        <v>69</v>
      </c>
      <c r="N10" t="s">
        <v>70</v>
      </c>
      <c r="P10" s="1"/>
      <c r="Q10" s="1"/>
      <c r="R10" s="1"/>
      <c r="S10" s="1"/>
      <c r="T10" s="1"/>
      <c r="U10" s="1"/>
    </row>
    <row r="11" spans="1:24" x14ac:dyDescent="0.25">
      <c r="A11">
        <v>5</v>
      </c>
      <c r="B11" s="32" t="s">
        <v>81</v>
      </c>
      <c r="C11" s="1">
        <f>Rankings!J13</f>
        <v>1.1629765066287505</v>
      </c>
      <c r="D11" s="1">
        <f>Rankings!K13</f>
        <v>0.46132607128612063</v>
      </c>
      <c r="E11" s="1">
        <f>Rankings!L13</f>
        <v>0.34259260568217825</v>
      </c>
      <c r="F11" s="1">
        <f>Rankings!M13</f>
        <v>0.99796477538581052</v>
      </c>
      <c r="G11" s="1">
        <f>Rankings!N13</f>
        <v>1</v>
      </c>
      <c r="H11" s="1">
        <f>Rankings!O13</f>
        <v>3.9648599589828599</v>
      </c>
      <c r="J11" s="1">
        <f>C11</f>
        <v>1.1629765066287505</v>
      </c>
      <c r="K11" s="1">
        <f>D11</f>
        <v>0.46132607128612063</v>
      </c>
      <c r="L11" s="1">
        <f>F11</f>
        <v>0.99796477538581052</v>
      </c>
      <c r="M11" s="1">
        <f>G11</f>
        <v>1</v>
      </c>
      <c r="N11" s="1">
        <f>E11</f>
        <v>0.34259260568217825</v>
      </c>
      <c r="P11" s="1">
        <f t="shared" si="3"/>
        <v>0.29332095424805343</v>
      </c>
      <c r="Q11" s="1">
        <f t="shared" si="4"/>
        <v>0.11635368614745945</v>
      </c>
      <c r="R11" s="1">
        <f t="shared" si="5"/>
        <v>0.25170240202930827</v>
      </c>
      <c r="S11" s="1">
        <f t="shared" si="6"/>
        <v>0.25221571766598755</v>
      </c>
      <c r="T11" s="1">
        <f t="shared" si="7"/>
        <v>8.6407239909191275E-2</v>
      </c>
      <c r="U11" s="1">
        <f t="shared" si="8"/>
        <v>1</v>
      </c>
    </row>
    <row r="12" spans="1:24" x14ac:dyDescent="0.25">
      <c r="B12" s="32"/>
      <c r="C12" s="1" t="s">
        <v>66</v>
      </c>
      <c r="D12" s="1" t="s">
        <v>67</v>
      </c>
      <c r="E12" s="1" t="s">
        <v>70</v>
      </c>
      <c r="F12" s="1" t="s">
        <v>69</v>
      </c>
      <c r="G12" s="1" t="s">
        <v>68</v>
      </c>
      <c r="H12" s="1"/>
      <c r="J12" t="s">
        <v>66</v>
      </c>
      <c r="K12" t="s">
        <v>67</v>
      </c>
      <c r="L12" t="s">
        <v>68</v>
      </c>
      <c r="M12" t="s">
        <v>69</v>
      </c>
      <c r="N12" t="s">
        <v>70</v>
      </c>
      <c r="P12" s="1"/>
      <c r="Q12" s="1"/>
      <c r="R12" s="1"/>
      <c r="S12" s="1"/>
      <c r="T12" s="1"/>
      <c r="U12" s="1"/>
    </row>
    <row r="13" spans="1:24" x14ac:dyDescent="0.25">
      <c r="A13">
        <v>6</v>
      </c>
      <c r="B13" s="32" t="s">
        <v>82</v>
      </c>
      <c r="C13" s="1">
        <f>Rankings!J14</f>
        <v>1.2465643607472234</v>
      </c>
      <c r="D13" s="1">
        <f>Rankings!K14</f>
        <v>0.49448345333805416</v>
      </c>
      <c r="E13" s="1">
        <f>Rankings!L14</f>
        <v>0.36721613039020651</v>
      </c>
      <c r="F13" s="1">
        <f>Rankings!M14</f>
        <v>1.4603427287567072</v>
      </c>
      <c r="G13" s="1">
        <f>Rankings!N14</f>
        <v>1</v>
      </c>
      <c r="H13" s="1">
        <f>Rankings!O14</f>
        <v>4.5686066732321908</v>
      </c>
      <c r="J13" s="1">
        <f>C13</f>
        <v>1.2465643607472234</v>
      </c>
      <c r="K13" s="1">
        <f>D13</f>
        <v>0.49448345333805416</v>
      </c>
      <c r="L13" s="1">
        <f>G13</f>
        <v>1</v>
      </c>
      <c r="M13" s="1">
        <f>F13</f>
        <v>1.4603427287567072</v>
      </c>
      <c r="N13" s="1">
        <f>E13</f>
        <v>0.36721613039020651</v>
      </c>
      <c r="P13" s="1">
        <f t="shared" si="3"/>
        <v>0.272854384259196</v>
      </c>
      <c r="Q13" s="1">
        <f t="shared" si="4"/>
        <v>0.10823506786768705</v>
      </c>
      <c r="R13" s="1">
        <f t="shared" si="5"/>
        <v>0.21888511564347946</v>
      </c>
      <c r="S13" s="1">
        <f t="shared" si="6"/>
        <v>0.3196472870630262</v>
      </c>
      <c r="T13" s="1">
        <f t="shared" si="7"/>
        <v>8.0378145166611376E-2</v>
      </c>
      <c r="U13" s="1">
        <f t="shared" si="8"/>
        <v>1.0000000000000002</v>
      </c>
    </row>
    <row r="14" spans="1:24" x14ac:dyDescent="0.25">
      <c r="B14" s="32"/>
      <c r="C14" s="1" t="s">
        <v>66</v>
      </c>
      <c r="D14" s="1" t="s">
        <v>68</v>
      </c>
      <c r="E14" s="1" t="s">
        <v>67</v>
      </c>
      <c r="F14" s="1" t="s">
        <v>69</v>
      </c>
      <c r="G14" s="1" t="s">
        <v>70</v>
      </c>
      <c r="H14" s="1"/>
      <c r="J14" t="s">
        <v>66</v>
      </c>
      <c r="K14" t="s">
        <v>67</v>
      </c>
      <c r="L14" t="s">
        <v>68</v>
      </c>
      <c r="M14" t="s">
        <v>69</v>
      </c>
      <c r="N14" t="s">
        <v>70</v>
      </c>
      <c r="P14" s="1"/>
      <c r="Q14" s="1"/>
      <c r="R14" s="1"/>
      <c r="S14" s="1"/>
      <c r="T14" s="1"/>
      <c r="U14" s="1"/>
    </row>
    <row r="15" spans="1:24" x14ac:dyDescent="0.25">
      <c r="A15">
        <v>7</v>
      </c>
      <c r="B15" s="32" t="s">
        <v>83</v>
      </c>
      <c r="C15" s="1">
        <f>Rankings!J15</f>
        <v>5.948560372663696</v>
      </c>
      <c r="D15" s="1">
        <f>Rankings!K15</f>
        <v>7.7312889774158862</v>
      </c>
      <c r="E15" s="1">
        <f>Rankings!L15</f>
        <v>1.7920499267301446</v>
      </c>
      <c r="F15" s="1">
        <f>Rankings!M15</f>
        <v>5.0607958520681366</v>
      </c>
      <c r="G15" s="1">
        <f>Rankings!N15</f>
        <v>1</v>
      </c>
      <c r="H15" s="1">
        <f>Rankings!O15</f>
        <v>21.532695128877862</v>
      </c>
      <c r="J15" s="1">
        <f>C15</f>
        <v>5.948560372663696</v>
      </c>
      <c r="K15" s="1">
        <f>E15</f>
        <v>1.7920499267301446</v>
      </c>
      <c r="L15" s="1">
        <f>D15</f>
        <v>7.7312889774158862</v>
      </c>
      <c r="M15" s="1">
        <f>F15</f>
        <v>5.0607958520681366</v>
      </c>
      <c r="N15" s="1">
        <f>G15</f>
        <v>1</v>
      </c>
      <c r="P15" s="1">
        <f t="shared" si="3"/>
        <v>0.27625712141746628</v>
      </c>
      <c r="Q15" s="1">
        <f t="shared" si="4"/>
        <v>8.3224599429116336E-2</v>
      </c>
      <c r="R15" s="1">
        <f t="shared" si="5"/>
        <v>0.35904882928692583</v>
      </c>
      <c r="S15" s="1">
        <f t="shared" si="6"/>
        <v>0.23502844496604691</v>
      </c>
      <c r="T15" s="1">
        <f t="shared" si="7"/>
        <v>4.6441004900444768E-2</v>
      </c>
      <c r="U15" s="1">
        <f t="shared" si="8"/>
        <v>1</v>
      </c>
    </row>
    <row r="16" spans="1:24" x14ac:dyDescent="0.25">
      <c r="B16" s="32"/>
      <c r="C16" s="1" t="s">
        <v>66</v>
      </c>
      <c r="D16" s="1" t="s">
        <v>68</v>
      </c>
      <c r="E16" s="1" t="s">
        <v>67</v>
      </c>
      <c r="F16" s="1" t="s">
        <v>70</v>
      </c>
      <c r="G16" s="1" t="s">
        <v>69</v>
      </c>
      <c r="H16" s="1"/>
      <c r="J16" t="s">
        <v>66</v>
      </c>
      <c r="K16" t="s">
        <v>67</v>
      </c>
      <c r="L16" t="s">
        <v>68</v>
      </c>
      <c r="M16" t="s">
        <v>69</v>
      </c>
      <c r="N16" t="s">
        <v>70</v>
      </c>
      <c r="P16" s="1"/>
      <c r="Q16" s="1"/>
      <c r="R16" s="1"/>
      <c r="S16" s="1"/>
      <c r="T16" s="1"/>
      <c r="U16" s="1"/>
    </row>
    <row r="17" spans="1:21" x14ac:dyDescent="0.25">
      <c r="A17">
        <v>8</v>
      </c>
      <c r="B17" s="32" t="s">
        <v>84</v>
      </c>
      <c r="C17" s="1">
        <f>Rankings!J16</f>
        <v>1.1239804041289376</v>
      </c>
      <c r="D17" s="1">
        <f>Rankings!K16</f>
        <v>1.4608269505353122</v>
      </c>
      <c r="E17" s="1">
        <f>Rankings!L16</f>
        <v>0.33860781007143631</v>
      </c>
      <c r="F17" s="1">
        <f>Rankings!M16</f>
        <v>0.25145886863342243</v>
      </c>
      <c r="G17" s="1">
        <f>Rankings!N16</f>
        <v>1</v>
      </c>
      <c r="H17" s="1">
        <f>Rankings!O16</f>
        <v>4.1748740333691083</v>
      </c>
      <c r="J17" s="1">
        <f>C17</f>
        <v>1.1239804041289376</v>
      </c>
      <c r="K17" s="1">
        <f>E17</f>
        <v>0.33860781007143631</v>
      </c>
      <c r="L17" s="1">
        <f>D17</f>
        <v>1.4608269505353122</v>
      </c>
      <c r="M17" s="1">
        <f>G17</f>
        <v>1</v>
      </c>
      <c r="N17" s="1">
        <f>F17</f>
        <v>0.25145886863342243</v>
      </c>
      <c r="P17" s="1">
        <f t="shared" si="3"/>
        <v>0.26922498622596513</v>
      </c>
      <c r="Q17" s="1">
        <f t="shared" si="4"/>
        <v>8.1106114188116238E-2</v>
      </c>
      <c r="R17" s="1">
        <f t="shared" si="5"/>
        <v>0.34990922812500524</v>
      </c>
      <c r="S17" s="1">
        <f t="shared" si="6"/>
        <v>0.23952818504394577</v>
      </c>
      <c r="T17" s="1">
        <f t="shared" si="7"/>
        <v>6.0231486416967656E-2</v>
      </c>
      <c r="U17" s="1">
        <f t="shared" si="8"/>
        <v>1</v>
      </c>
    </row>
    <row r="18" spans="1:21" x14ac:dyDescent="0.25">
      <c r="B18" s="32"/>
      <c r="C18" s="1" t="s">
        <v>66</v>
      </c>
      <c r="D18" s="1" t="s">
        <v>68</v>
      </c>
      <c r="E18" s="1" t="s">
        <v>69</v>
      </c>
      <c r="F18" s="1" t="s">
        <v>67</v>
      </c>
      <c r="G18" s="1" t="s">
        <v>70</v>
      </c>
      <c r="H18" s="1"/>
      <c r="J18" t="s">
        <v>66</v>
      </c>
      <c r="K18" t="s">
        <v>67</v>
      </c>
      <c r="L18" t="s">
        <v>68</v>
      </c>
      <c r="M18" t="s">
        <v>69</v>
      </c>
      <c r="N18" t="s">
        <v>70</v>
      </c>
      <c r="P18" s="1"/>
      <c r="Q18" s="1"/>
      <c r="R18" s="1"/>
      <c r="S18" s="1"/>
      <c r="T18" s="1"/>
      <c r="U18" s="1"/>
    </row>
    <row r="19" spans="1:21" x14ac:dyDescent="0.25">
      <c r="A19">
        <v>9</v>
      </c>
      <c r="B19" s="32" t="s">
        <v>85</v>
      </c>
      <c r="C19" s="1">
        <f>Rankings!J17</f>
        <v>5.0195635116729767</v>
      </c>
      <c r="D19" s="1">
        <f>Rankings!K17</f>
        <v>6.5238803370938356</v>
      </c>
      <c r="E19" s="1">
        <f>Rankings!L17</f>
        <v>6.5371849768662633</v>
      </c>
      <c r="F19" s="1">
        <f>Rankings!M17</f>
        <v>1.3465733458184761</v>
      </c>
      <c r="G19" s="1">
        <f>Rankings!N17</f>
        <v>1</v>
      </c>
      <c r="H19" s="1">
        <f>Rankings!O17</f>
        <v>20.427202171451555</v>
      </c>
      <c r="J19" s="1">
        <f>C19</f>
        <v>5.0195635116729767</v>
      </c>
      <c r="K19" s="1">
        <f>F19</f>
        <v>1.3465733458184761</v>
      </c>
      <c r="L19" s="1">
        <f>D19</f>
        <v>6.5238803370938356</v>
      </c>
      <c r="M19" s="1">
        <f>E19</f>
        <v>6.5371849768662633</v>
      </c>
      <c r="N19" s="1">
        <f>G19</f>
        <v>1</v>
      </c>
      <c r="P19" s="1">
        <f t="shared" si="3"/>
        <v>0.24572936957015915</v>
      </c>
      <c r="Q19" s="1">
        <f t="shared" si="4"/>
        <v>6.5920596198945275E-2</v>
      </c>
      <c r="R19" s="1">
        <f t="shared" si="5"/>
        <v>0.31937219215519469</v>
      </c>
      <c r="S19" s="1">
        <f t="shared" si="6"/>
        <v>0.32002351188369971</v>
      </c>
      <c r="T19" s="1">
        <f t="shared" si="7"/>
        <v>4.8954330192001037E-2</v>
      </c>
      <c r="U19" s="1">
        <f t="shared" si="8"/>
        <v>0.99999999999999989</v>
      </c>
    </row>
    <row r="20" spans="1:21" x14ac:dyDescent="0.25">
      <c r="B20" s="32"/>
      <c r="C20" s="1" t="s">
        <v>66</v>
      </c>
      <c r="D20" s="1" t="s">
        <v>68</v>
      </c>
      <c r="E20" s="1" t="s">
        <v>69</v>
      </c>
      <c r="F20" s="1" t="s">
        <v>70</v>
      </c>
      <c r="G20" s="1" t="s">
        <v>67</v>
      </c>
      <c r="H20" s="1"/>
      <c r="J20" t="s">
        <v>66</v>
      </c>
      <c r="K20" t="s">
        <v>67</v>
      </c>
      <c r="L20" t="s">
        <v>68</v>
      </c>
      <c r="M20" t="s">
        <v>69</v>
      </c>
      <c r="N20" t="s">
        <v>70</v>
      </c>
      <c r="P20" s="1"/>
      <c r="Q20" s="1"/>
      <c r="R20" s="1"/>
      <c r="S20" s="1"/>
      <c r="T20" s="1"/>
      <c r="U20" s="1"/>
    </row>
    <row r="21" spans="1:21" x14ac:dyDescent="0.25">
      <c r="A21">
        <v>10</v>
      </c>
      <c r="B21" s="32" t="s">
        <v>86</v>
      </c>
      <c r="C21" s="1">
        <f>Rankings!J18</f>
        <v>3.7211944092755211</v>
      </c>
      <c r="D21" s="1">
        <f>Rankings!K18</f>
        <v>4.8364020060152386</v>
      </c>
      <c r="E21" s="1">
        <f>Rankings!L18</f>
        <v>4.8462652443273848</v>
      </c>
      <c r="F21" s="1">
        <f>Rankings!M18</f>
        <v>0.95760931402655136</v>
      </c>
      <c r="G21" s="1">
        <f>Rankings!N18</f>
        <v>1</v>
      </c>
      <c r="H21" s="1">
        <f>Rankings!O18</f>
        <v>15.361470973644696</v>
      </c>
      <c r="J21" s="1">
        <f>C21</f>
        <v>3.7211944092755211</v>
      </c>
      <c r="K21" s="1">
        <f>G21</f>
        <v>1</v>
      </c>
      <c r="L21" s="1">
        <f>D21</f>
        <v>4.8364020060152386</v>
      </c>
      <c r="M21" s="1">
        <f>E21</f>
        <v>4.8462652443273848</v>
      </c>
      <c r="N21" s="1">
        <f>F21</f>
        <v>0.95760931402655136</v>
      </c>
      <c r="P21" s="1">
        <f t="shared" si="3"/>
        <v>0.24224206234285012</v>
      </c>
      <c r="Q21" s="1">
        <f t="shared" si="4"/>
        <v>6.509793246464976E-2</v>
      </c>
      <c r="R21" s="1">
        <f t="shared" si="5"/>
        <v>0.31483977115947664</v>
      </c>
      <c r="S21" s="1">
        <f t="shared" si="6"/>
        <v>0.31548184758100345</v>
      </c>
      <c r="T21" s="1">
        <f t="shared" si="7"/>
        <v>6.2338386452020021E-2</v>
      </c>
      <c r="U21" s="1">
        <f t="shared" si="8"/>
        <v>1</v>
      </c>
    </row>
    <row r="22" spans="1:21" x14ac:dyDescent="0.25">
      <c r="B22" s="32"/>
      <c r="C22" s="1" t="s">
        <v>66</v>
      </c>
      <c r="D22" s="1" t="s">
        <v>68</v>
      </c>
      <c r="E22" s="1" t="s">
        <v>70</v>
      </c>
      <c r="F22" s="1" t="s">
        <v>67</v>
      </c>
      <c r="G22" s="1" t="s">
        <v>69</v>
      </c>
      <c r="H22" s="1"/>
      <c r="J22" t="s">
        <v>66</v>
      </c>
      <c r="K22" t="s">
        <v>67</v>
      </c>
      <c r="L22" t="s">
        <v>68</v>
      </c>
      <c r="M22" t="s">
        <v>69</v>
      </c>
      <c r="N22" t="s">
        <v>70</v>
      </c>
      <c r="P22" s="1"/>
      <c r="Q22" s="1"/>
      <c r="R22" s="1"/>
      <c r="S22" s="1"/>
      <c r="T22" s="1"/>
      <c r="U22" s="1"/>
    </row>
    <row r="23" spans="1:21" x14ac:dyDescent="0.25">
      <c r="A23">
        <v>11</v>
      </c>
      <c r="B23" s="32" t="s">
        <v>87</v>
      </c>
      <c r="C23" s="1">
        <f>Rankings!J19</f>
        <v>1.1122220284727784</v>
      </c>
      <c r="D23" s="1">
        <f>Rankings!K19</f>
        <v>1.445544698291469</v>
      </c>
      <c r="E23" s="1">
        <f>Rankings!L19</f>
        <v>0.33909364281827203</v>
      </c>
      <c r="F23" s="1">
        <f>Rankings!M19</f>
        <v>0.35410436996738537</v>
      </c>
      <c r="G23" s="1">
        <f>Rankings!N19</f>
        <v>1</v>
      </c>
      <c r="H23" s="1">
        <f>Rankings!O19</f>
        <v>4.2509647395499046</v>
      </c>
      <c r="J23" s="1">
        <f>C23</f>
        <v>1.1122220284727784</v>
      </c>
      <c r="K23" s="1">
        <f>F23</f>
        <v>0.35410436996738537</v>
      </c>
      <c r="L23" s="1">
        <f>D23</f>
        <v>1.445544698291469</v>
      </c>
      <c r="M23" s="1">
        <f>G23</f>
        <v>1</v>
      </c>
      <c r="N23" s="1">
        <f>E23</f>
        <v>0.33909364281827203</v>
      </c>
      <c r="P23" s="1">
        <f t="shared" si="3"/>
        <v>0.26163990920106794</v>
      </c>
      <c r="Q23" s="1">
        <f t="shared" si="4"/>
        <v>8.3299766444282053E-2</v>
      </c>
      <c r="R23" s="1">
        <f t="shared" si="5"/>
        <v>0.34005097356900787</v>
      </c>
      <c r="S23" s="1">
        <f t="shared" si="6"/>
        <v>0.23524071858236131</v>
      </c>
      <c r="T23" s="1">
        <f t="shared" si="7"/>
        <v>7.9768632203280884E-2</v>
      </c>
      <c r="U23" s="1">
        <f t="shared" si="8"/>
        <v>1</v>
      </c>
    </row>
    <row r="24" spans="1:21" x14ac:dyDescent="0.25">
      <c r="B24" s="32"/>
      <c r="C24" s="1" t="s">
        <v>66</v>
      </c>
      <c r="D24" s="1" t="s">
        <v>68</v>
      </c>
      <c r="E24" s="1" t="s">
        <v>70</v>
      </c>
      <c r="F24" s="1" t="s">
        <v>69</v>
      </c>
      <c r="G24" s="1" t="s">
        <v>67</v>
      </c>
      <c r="H24" s="1"/>
      <c r="J24" t="s">
        <v>66</v>
      </c>
      <c r="K24" t="s">
        <v>67</v>
      </c>
      <c r="L24" t="s">
        <v>68</v>
      </c>
      <c r="M24" t="s">
        <v>69</v>
      </c>
      <c r="N24" t="s">
        <v>70</v>
      </c>
      <c r="P24" s="1"/>
      <c r="Q24" s="1"/>
      <c r="R24" s="1"/>
      <c r="S24" s="1"/>
      <c r="T24" s="1"/>
      <c r="U24" s="1"/>
    </row>
    <row r="25" spans="1:21" x14ac:dyDescent="0.25">
      <c r="A25">
        <v>12</v>
      </c>
      <c r="B25" s="32" t="s">
        <v>88</v>
      </c>
      <c r="C25" s="1">
        <f>Rankings!J20</f>
        <v>4.0040506447329767</v>
      </c>
      <c r="D25" s="1">
        <f>Rankings!K20</f>
        <v>5.2040276428727053</v>
      </c>
      <c r="E25" s="1">
        <f>Rankings!L20</f>
        <v>1.220752767337036</v>
      </c>
      <c r="F25" s="1">
        <f>Rankings!M20</f>
        <v>4.8546816979307001</v>
      </c>
      <c r="G25" s="1">
        <f>Rankings!N20</f>
        <v>1</v>
      </c>
      <c r="H25" s="1">
        <f>Rankings!O20</f>
        <v>16.283512752873417</v>
      </c>
      <c r="J25" s="1">
        <f>C25</f>
        <v>4.0040506447329767</v>
      </c>
      <c r="K25" s="1">
        <f>G25</f>
        <v>1</v>
      </c>
      <c r="L25" s="1">
        <f>D25</f>
        <v>5.2040276428727053</v>
      </c>
      <c r="M25" s="1">
        <f>F25</f>
        <v>4.8546816979307001</v>
      </c>
      <c r="N25" s="1">
        <f>E25</f>
        <v>1.220752767337036</v>
      </c>
      <c r="P25" s="1">
        <f t="shared" si="3"/>
        <v>0.24589599956105387</v>
      </c>
      <c r="Q25" s="1">
        <f t="shared" si="4"/>
        <v>6.1411810533543401E-2</v>
      </c>
      <c r="R25" s="1">
        <f t="shared" si="5"/>
        <v>0.31958875961542105</v>
      </c>
      <c r="S25" s="1">
        <f t="shared" si="6"/>
        <v>0.29813479263398091</v>
      </c>
      <c r="T25" s="1">
        <f t="shared" si="7"/>
        <v>7.4968637656000842E-2</v>
      </c>
      <c r="U25" s="1">
        <f t="shared" si="8"/>
        <v>1.0000000000000002</v>
      </c>
    </row>
    <row r="26" spans="1:21" x14ac:dyDescent="0.25">
      <c r="B26" s="32"/>
      <c r="C26" s="1" t="s">
        <v>66</v>
      </c>
      <c r="D26" s="1" t="s">
        <v>69</v>
      </c>
      <c r="E26" s="1" t="s">
        <v>67</v>
      </c>
      <c r="F26" s="1" t="s">
        <v>68</v>
      </c>
      <c r="G26" s="1" t="s">
        <v>70</v>
      </c>
      <c r="H26" s="1"/>
      <c r="J26" t="s">
        <v>66</v>
      </c>
      <c r="K26" t="s">
        <v>67</v>
      </c>
      <c r="L26" t="s">
        <v>68</v>
      </c>
      <c r="M26" t="s">
        <v>69</v>
      </c>
      <c r="N26" t="s">
        <v>70</v>
      </c>
      <c r="P26" s="1"/>
      <c r="Q26" s="1"/>
      <c r="R26" s="1"/>
      <c r="S26" s="1"/>
      <c r="T26" s="1"/>
      <c r="U26" s="1"/>
    </row>
    <row r="27" spans="1:21" x14ac:dyDescent="0.25">
      <c r="A27">
        <v>13</v>
      </c>
      <c r="B27" s="32" t="s">
        <v>89</v>
      </c>
      <c r="C27" s="1">
        <f>Rankings!J21</f>
        <v>7.3136408031013191</v>
      </c>
      <c r="D27" s="1">
        <f>Rankings!K21</f>
        <v>9.4108930856177757</v>
      </c>
      <c r="E27" s="1">
        <f>Rankings!L21</f>
        <v>1.9385190772917518</v>
      </c>
      <c r="F27" s="1">
        <f>Rankings!M21</f>
        <v>4.2629660829889664</v>
      </c>
      <c r="G27" s="1">
        <f>Rankings!N21</f>
        <v>1</v>
      </c>
      <c r="H27" s="1">
        <f>Rankings!O21</f>
        <v>23.926019048999812</v>
      </c>
      <c r="J27" s="1">
        <f>C27</f>
        <v>7.3136408031013191</v>
      </c>
      <c r="K27" s="1">
        <f>E27</f>
        <v>1.9385190772917518</v>
      </c>
      <c r="L27" s="1">
        <f>F27</f>
        <v>4.2629660829889664</v>
      </c>
      <c r="M27" s="1">
        <f>D27</f>
        <v>9.4108930856177757</v>
      </c>
      <c r="N27" s="1">
        <f>G27</f>
        <v>1</v>
      </c>
      <c r="P27" s="1">
        <f t="shared" si="3"/>
        <v>0.30567729583944531</v>
      </c>
      <c r="Q27" s="1">
        <f t="shared" si="4"/>
        <v>8.1021379834301702E-2</v>
      </c>
      <c r="R27" s="1">
        <f t="shared" si="5"/>
        <v>0.17817281154288694</v>
      </c>
      <c r="S27" s="1">
        <f t="shared" si="6"/>
        <v>0.39333300982267599</v>
      </c>
      <c r="T27" s="1">
        <f t="shared" si="7"/>
        <v>4.1795502960690123E-2</v>
      </c>
      <c r="U27" s="1">
        <f t="shared" si="8"/>
        <v>1</v>
      </c>
    </row>
    <row r="28" spans="1:21" x14ac:dyDescent="0.25">
      <c r="B28" s="32"/>
      <c r="C28" s="1" t="s">
        <v>66</v>
      </c>
      <c r="D28" s="1" t="s">
        <v>69</v>
      </c>
      <c r="E28" s="1" t="s">
        <v>67</v>
      </c>
      <c r="F28" s="1" t="s">
        <v>70</v>
      </c>
      <c r="G28" s="1" t="s">
        <v>68</v>
      </c>
      <c r="H28" s="1"/>
      <c r="J28" t="s">
        <v>66</v>
      </c>
      <c r="K28" t="s">
        <v>67</v>
      </c>
      <c r="L28" t="s">
        <v>68</v>
      </c>
      <c r="M28" t="s">
        <v>69</v>
      </c>
      <c r="N28" t="s">
        <v>70</v>
      </c>
      <c r="P28" s="1"/>
      <c r="Q28" s="1"/>
      <c r="R28" s="1"/>
      <c r="S28" s="1"/>
      <c r="T28" s="1"/>
      <c r="U28" s="1"/>
    </row>
    <row r="29" spans="1:21" x14ac:dyDescent="0.25">
      <c r="A29">
        <v>14</v>
      </c>
      <c r="B29" s="32" t="s">
        <v>90</v>
      </c>
      <c r="C29" s="1">
        <f>Rankings!J22</f>
        <v>1.7440395688260439</v>
      </c>
      <c r="D29" s="1">
        <f>Rankings!K22</f>
        <v>2.2441586018756858</v>
      </c>
      <c r="E29" s="1">
        <f>Rankings!L22</f>
        <v>0.46226688823538203</v>
      </c>
      <c r="F29" s="1">
        <f>Rankings!M22</f>
        <v>0.34329128054618246</v>
      </c>
      <c r="G29" s="1">
        <f>Rankings!N22</f>
        <v>1</v>
      </c>
      <c r="H29" s="1">
        <f>Rankings!O22</f>
        <v>5.793756339483294</v>
      </c>
      <c r="J29" s="1">
        <f>C29</f>
        <v>1.7440395688260439</v>
      </c>
      <c r="K29" s="1">
        <f>E29</f>
        <v>0.46226688823538203</v>
      </c>
      <c r="L29" s="1">
        <f>G29</f>
        <v>1</v>
      </c>
      <c r="M29" s="1">
        <f>D29</f>
        <v>2.2441586018756858</v>
      </c>
      <c r="N29" s="1">
        <f>F29</f>
        <v>0.34329128054618246</v>
      </c>
      <c r="P29" s="1">
        <f t="shared" si="3"/>
        <v>0.30102052392862333</v>
      </c>
      <c r="Q29" s="1">
        <f t="shared" si="4"/>
        <v>7.9787077872972567E-2</v>
      </c>
      <c r="R29" s="1">
        <f t="shared" si="5"/>
        <v>0.17259959539292313</v>
      </c>
      <c r="S29" s="1">
        <f t="shared" si="6"/>
        <v>0.38734086668129147</v>
      </c>
      <c r="T29" s="1">
        <f t="shared" si="7"/>
        <v>5.925193612418956E-2</v>
      </c>
      <c r="U29" s="1">
        <f t="shared" si="8"/>
        <v>1.0000000000000002</v>
      </c>
    </row>
    <row r="30" spans="1:21" x14ac:dyDescent="0.25">
      <c r="B30" s="32"/>
      <c r="C30" s="1" t="s">
        <v>66</v>
      </c>
      <c r="D30" s="1" t="s">
        <v>69</v>
      </c>
      <c r="E30" s="1" t="s">
        <v>68</v>
      </c>
      <c r="F30" s="1" t="s">
        <v>67</v>
      </c>
      <c r="G30" s="1" t="s">
        <v>70</v>
      </c>
      <c r="H30" s="1"/>
      <c r="J30" t="s">
        <v>66</v>
      </c>
      <c r="K30" t="s">
        <v>67</v>
      </c>
      <c r="L30" t="s">
        <v>68</v>
      </c>
      <c r="M30" t="s">
        <v>69</v>
      </c>
      <c r="N30" t="s">
        <v>70</v>
      </c>
      <c r="P30" s="1"/>
      <c r="Q30" s="1"/>
      <c r="R30" s="1"/>
      <c r="S30" s="1"/>
      <c r="T30" s="1"/>
      <c r="U30" s="1"/>
    </row>
    <row r="31" spans="1:21" x14ac:dyDescent="0.25">
      <c r="A31">
        <v>15</v>
      </c>
      <c r="B31" s="32" t="s">
        <v>91</v>
      </c>
      <c r="C31" s="1">
        <f>Rankings!J23</f>
        <v>6.593095935760922</v>
      </c>
      <c r="D31" s="1">
        <f>Rankings!K23</f>
        <v>8.4837254966577476</v>
      </c>
      <c r="E31" s="1">
        <f>Rankings!L23</f>
        <v>5.8094071546345445</v>
      </c>
      <c r="F31" s="1">
        <f>Rankings!M23</f>
        <v>1.3465733458184761</v>
      </c>
      <c r="G31" s="1">
        <f>Rankings!N23</f>
        <v>1</v>
      </c>
      <c r="H31" s="1">
        <f>Rankings!O23</f>
        <v>23.232801932871691</v>
      </c>
      <c r="J31" s="1">
        <f>C31</f>
        <v>6.593095935760922</v>
      </c>
      <c r="K31" s="1">
        <f>F31</f>
        <v>1.3465733458184761</v>
      </c>
      <c r="L31" s="1">
        <f>E31</f>
        <v>5.8094071546345445</v>
      </c>
      <c r="M31" s="1">
        <f>D31</f>
        <v>8.4837254966577476</v>
      </c>
      <c r="N31" s="1">
        <f>G31</f>
        <v>1</v>
      </c>
      <c r="P31" s="1">
        <f t="shared" si="3"/>
        <v>0.28378393423276527</v>
      </c>
      <c r="Q31" s="1">
        <f t="shared" si="4"/>
        <v>5.7960006275146379E-2</v>
      </c>
      <c r="R31" s="1">
        <f t="shared" si="5"/>
        <v>0.25005193826470473</v>
      </c>
      <c r="S31" s="1">
        <f t="shared" si="6"/>
        <v>0.36516152985638251</v>
      </c>
      <c r="T31" s="1">
        <f t="shared" si="7"/>
        <v>4.3042591371001068E-2</v>
      </c>
      <c r="U31" s="1">
        <f t="shared" si="8"/>
        <v>0.99999999999999989</v>
      </c>
    </row>
    <row r="32" spans="1:21" x14ac:dyDescent="0.25">
      <c r="B32" s="32"/>
      <c r="C32" s="1" t="s">
        <v>66</v>
      </c>
      <c r="D32" s="1" t="s">
        <v>69</v>
      </c>
      <c r="E32" s="1" t="s">
        <v>68</v>
      </c>
      <c r="F32" s="1" t="s">
        <v>70</v>
      </c>
      <c r="G32" s="1" t="s">
        <v>67</v>
      </c>
      <c r="H32" s="1"/>
      <c r="J32" t="s">
        <v>66</v>
      </c>
      <c r="K32" t="s">
        <v>67</v>
      </c>
      <c r="L32" t="s">
        <v>68</v>
      </c>
      <c r="M32" t="s">
        <v>69</v>
      </c>
      <c r="N32" t="s">
        <v>70</v>
      </c>
      <c r="P32" s="1"/>
      <c r="Q32" s="1"/>
      <c r="R32" s="1"/>
      <c r="S32" s="1"/>
      <c r="T32" s="1"/>
      <c r="U32" s="1"/>
    </row>
    <row r="33" spans="1:21" x14ac:dyDescent="0.25">
      <c r="A33">
        <v>16</v>
      </c>
      <c r="B33" s="32" t="s">
        <v>92</v>
      </c>
      <c r="C33" s="1">
        <f>Rankings!J24</f>
        <v>4.632952192935595</v>
      </c>
      <c r="D33" s="1">
        <f>Rankings!K24</f>
        <v>5.9614929051488028</v>
      </c>
      <c r="E33" s="1">
        <f>Rankings!L24</f>
        <v>4.0822560264495191</v>
      </c>
      <c r="F33" s="1">
        <f>Rankings!M24</f>
        <v>0.95760931402655136</v>
      </c>
      <c r="G33" s="1">
        <f>Rankings!N24</f>
        <v>1</v>
      </c>
      <c r="H33" s="1">
        <f>Rankings!O24</f>
        <v>16.634310438560469</v>
      </c>
      <c r="J33" s="1">
        <f>C33</f>
        <v>4.632952192935595</v>
      </c>
      <c r="K33" s="1">
        <f>G33</f>
        <v>1</v>
      </c>
      <c r="L33" s="1">
        <f>E33</f>
        <v>4.0822560264495191</v>
      </c>
      <c r="M33" s="1">
        <f>D33</f>
        <v>5.9614929051488028</v>
      </c>
      <c r="N33" s="1">
        <f>F33</f>
        <v>0.95760931402655136</v>
      </c>
      <c r="P33" s="1">
        <f t="shared" si="3"/>
        <v>0.27851783877952746</v>
      </c>
      <c r="Q33" s="1">
        <f t="shared" si="4"/>
        <v>6.0116708996957965E-2</v>
      </c>
      <c r="R33" s="1">
        <f t="shared" si="5"/>
        <v>0.24541179759314369</v>
      </c>
      <c r="S33" s="1">
        <f t="shared" si="6"/>
        <v>0.35838533416626012</v>
      </c>
      <c r="T33" s="1">
        <f t="shared" si="7"/>
        <v>5.7568320464110728E-2</v>
      </c>
      <c r="U33" s="1">
        <f t="shared" si="8"/>
        <v>1</v>
      </c>
    </row>
    <row r="34" spans="1:21" x14ac:dyDescent="0.25">
      <c r="B34" s="32"/>
      <c r="C34" s="1" t="s">
        <v>66</v>
      </c>
      <c r="D34" s="1" t="s">
        <v>69</v>
      </c>
      <c r="E34" s="1" t="s">
        <v>70</v>
      </c>
      <c r="F34" s="1" t="s">
        <v>67</v>
      </c>
      <c r="G34" s="1" t="s">
        <v>68</v>
      </c>
      <c r="H34" s="1"/>
      <c r="J34" t="s">
        <v>66</v>
      </c>
      <c r="K34" t="s">
        <v>67</v>
      </c>
      <c r="L34" t="s">
        <v>68</v>
      </c>
      <c r="M34" t="s">
        <v>69</v>
      </c>
      <c r="N34" t="s">
        <v>70</v>
      </c>
      <c r="P34" s="1"/>
      <c r="Q34" s="1"/>
      <c r="R34" s="1"/>
      <c r="S34" s="1"/>
      <c r="T34" s="1"/>
      <c r="U34" s="1"/>
    </row>
    <row r="35" spans="1:21" x14ac:dyDescent="0.25">
      <c r="A35">
        <v>17</v>
      </c>
      <c r="B35" s="32" t="s">
        <v>93</v>
      </c>
      <c r="C35" s="1">
        <f>Rankings!J25</f>
        <v>1.7126482277124475</v>
      </c>
      <c r="D35" s="1">
        <f>Rankings!K25</f>
        <v>2.2037655113497001</v>
      </c>
      <c r="E35" s="1">
        <f>Rankings!L25</f>
        <v>0.43545829070522829</v>
      </c>
      <c r="F35" s="1">
        <f>Rankings!M25</f>
        <v>0.45473481129189858</v>
      </c>
      <c r="G35" s="1">
        <f>Rankings!N25</f>
        <v>1</v>
      </c>
      <c r="H35" s="1">
        <f>Rankings!O25</f>
        <v>5.806606841059275</v>
      </c>
      <c r="J35" s="1">
        <f>C35</f>
        <v>1.7126482277124475</v>
      </c>
      <c r="K35" s="1">
        <f>F35</f>
        <v>0.45473481129189858</v>
      </c>
      <c r="L35" s="1">
        <f>G35</f>
        <v>1</v>
      </c>
      <c r="M35" s="1">
        <f>D35</f>
        <v>2.2037655113497001</v>
      </c>
      <c r="N35" s="1">
        <f>E35</f>
        <v>0.43545829070522829</v>
      </c>
      <c r="P35" s="1">
        <f t="shared" si="3"/>
        <v>0.29494819859372745</v>
      </c>
      <c r="Q35" s="1">
        <f t="shared" si="4"/>
        <v>7.8313346114017801E-2</v>
      </c>
      <c r="R35" s="1">
        <f t="shared" si="5"/>
        <v>0.17221761820154061</v>
      </c>
      <c r="S35" s="1">
        <f t="shared" si="6"/>
        <v>0.37952724743934557</v>
      </c>
      <c r="T35" s="1">
        <f t="shared" si="7"/>
        <v>7.4993589651368486E-2</v>
      </c>
      <c r="U35" s="1">
        <f t="shared" si="8"/>
        <v>1</v>
      </c>
    </row>
    <row r="36" spans="1:21" x14ac:dyDescent="0.25">
      <c r="B36" s="32"/>
      <c r="C36" s="1" t="s">
        <v>66</v>
      </c>
      <c r="D36" s="1" t="s">
        <v>69</v>
      </c>
      <c r="E36" s="1" t="s">
        <v>70</v>
      </c>
      <c r="F36" s="1" t="s">
        <v>68</v>
      </c>
      <c r="G36" s="1" t="s">
        <v>67</v>
      </c>
      <c r="H36" s="1"/>
      <c r="J36" t="s">
        <v>66</v>
      </c>
      <c r="K36" t="s">
        <v>67</v>
      </c>
      <c r="L36" t="s">
        <v>68</v>
      </c>
      <c r="M36" t="s">
        <v>69</v>
      </c>
      <c r="N36" t="s">
        <v>70</v>
      </c>
      <c r="P36" s="1"/>
      <c r="Q36" s="1"/>
      <c r="R36" s="1"/>
      <c r="S36" s="1"/>
      <c r="T36" s="1"/>
      <c r="U36" s="1"/>
    </row>
    <row r="37" spans="1:21" x14ac:dyDescent="0.25">
      <c r="A37">
        <v>18</v>
      </c>
      <c r="B37" s="32" t="s">
        <v>94</v>
      </c>
      <c r="C37" s="1">
        <f>Rankings!J26</f>
        <v>5.8248692346616178</v>
      </c>
      <c r="D37" s="1">
        <f>Rankings!K26</f>
        <v>7.4952028792362499</v>
      </c>
      <c r="E37" s="1">
        <f>Rankings!L26</f>
        <v>1.4810324499007941</v>
      </c>
      <c r="F37" s="1">
        <f>Rankings!M26</f>
        <v>4.3142151689505353</v>
      </c>
      <c r="G37" s="1">
        <f>Rankings!N26</f>
        <v>1</v>
      </c>
      <c r="H37" s="1">
        <f>Rankings!O26</f>
        <v>20.115319732749199</v>
      </c>
      <c r="J37" s="1">
        <f>C37</f>
        <v>5.8248692346616178</v>
      </c>
      <c r="K37" s="1">
        <f>G37</f>
        <v>1</v>
      </c>
      <c r="L37" s="1">
        <f>F37</f>
        <v>4.3142151689505353</v>
      </c>
      <c r="M37" s="1">
        <f>D37</f>
        <v>7.4952028792362499</v>
      </c>
      <c r="N37" s="1">
        <f>E37</f>
        <v>1.4810324499007941</v>
      </c>
      <c r="P37" s="1">
        <f t="shared" si="3"/>
        <v>0.28957378316877103</v>
      </c>
      <c r="Q37" s="1">
        <f t="shared" si="4"/>
        <v>4.9713353468199037E-2</v>
      </c>
      <c r="R37" s="1">
        <f t="shared" si="5"/>
        <v>0.214474103631904</v>
      </c>
      <c r="S37" s="1">
        <f t="shared" si="6"/>
        <v>0.37261167005133483</v>
      </c>
      <c r="T37" s="1">
        <f t="shared" si="7"/>
        <v>7.3627089679790966E-2</v>
      </c>
      <c r="U37" s="1">
        <f t="shared" si="8"/>
        <v>0.99999999999999989</v>
      </c>
    </row>
    <row r="38" spans="1:21" x14ac:dyDescent="0.25">
      <c r="B38" s="32"/>
      <c r="C38" s="1" t="s">
        <v>66</v>
      </c>
      <c r="D38" s="1" t="s">
        <v>70</v>
      </c>
      <c r="E38" s="1" t="s">
        <v>67</v>
      </c>
      <c r="F38" s="1" t="s">
        <v>68</v>
      </c>
      <c r="G38" s="1" t="s">
        <v>69</v>
      </c>
      <c r="H38" s="1"/>
      <c r="J38" t="s">
        <v>66</v>
      </c>
      <c r="K38" t="s">
        <v>67</v>
      </c>
      <c r="L38" t="s">
        <v>68</v>
      </c>
      <c r="M38" t="s">
        <v>69</v>
      </c>
      <c r="N38" t="s">
        <v>70</v>
      </c>
      <c r="P38" s="1"/>
      <c r="Q38" s="1"/>
      <c r="R38" s="1"/>
      <c r="S38" s="1"/>
      <c r="T38" s="1"/>
      <c r="U38" s="1"/>
    </row>
    <row r="39" spans="1:21" x14ac:dyDescent="0.25">
      <c r="A39">
        <v>19</v>
      </c>
      <c r="B39" s="32" t="s">
        <v>95</v>
      </c>
      <c r="C39" s="1">
        <f>Rankings!J27</f>
        <v>1.3652148901052343</v>
      </c>
      <c r="D39" s="1">
        <f>Rankings!K27</f>
        <v>0.43457203527353211</v>
      </c>
      <c r="E39" s="1">
        <f>Rankings!L27</f>
        <v>0.45380932381102851</v>
      </c>
      <c r="F39" s="1">
        <f>Rankings!M27</f>
        <v>0.99796477538581052</v>
      </c>
      <c r="G39" s="1">
        <f>Rankings!N27</f>
        <v>1</v>
      </c>
      <c r="H39" s="1">
        <f>Rankings!O27</f>
        <v>4.2515610245756053</v>
      </c>
      <c r="J39" s="1">
        <f>C39</f>
        <v>1.3652148901052343</v>
      </c>
      <c r="K39" s="1">
        <f>E39</f>
        <v>0.45380932381102851</v>
      </c>
      <c r="L39" s="1">
        <f>F39</f>
        <v>0.99796477538581052</v>
      </c>
      <c r="M39" s="1">
        <f>G39</f>
        <v>1</v>
      </c>
      <c r="N39" s="1">
        <f>D39</f>
        <v>0.43457203527353211</v>
      </c>
      <c r="P39" s="1">
        <f t="shared" si="3"/>
        <v>0.32110908962938178</v>
      </c>
      <c r="Q39" s="1">
        <f t="shared" si="4"/>
        <v>0.1067394590334801</v>
      </c>
      <c r="R39" s="1">
        <f t="shared" si="5"/>
        <v>0.23472902531968909</v>
      </c>
      <c r="S39" s="1">
        <f t="shared" si="6"/>
        <v>0.23520772587283301</v>
      </c>
      <c r="T39" s="1">
        <f t="shared" si="7"/>
        <v>0.10221470014461606</v>
      </c>
      <c r="U39" s="1">
        <f t="shared" si="8"/>
        <v>1</v>
      </c>
    </row>
    <row r="40" spans="1:21" x14ac:dyDescent="0.25">
      <c r="B40" s="32"/>
      <c r="C40" s="1" t="s">
        <v>66</v>
      </c>
      <c r="D40" s="1" t="s">
        <v>70</v>
      </c>
      <c r="E40" s="1" t="s">
        <v>67</v>
      </c>
      <c r="F40" s="1" t="s">
        <v>69</v>
      </c>
      <c r="G40" s="1" t="s">
        <v>68</v>
      </c>
      <c r="H40" s="1"/>
      <c r="J40" t="s">
        <v>66</v>
      </c>
      <c r="K40" t="s">
        <v>67</v>
      </c>
      <c r="L40" t="s">
        <v>68</v>
      </c>
      <c r="M40" t="s">
        <v>69</v>
      </c>
      <c r="N40" t="s">
        <v>70</v>
      </c>
      <c r="P40" s="1"/>
      <c r="Q40" s="1"/>
      <c r="R40" s="1"/>
      <c r="S40" s="1"/>
      <c r="T40" s="1"/>
      <c r="U40" s="1"/>
    </row>
    <row r="41" spans="1:21" x14ac:dyDescent="0.25">
      <c r="A41">
        <v>20</v>
      </c>
      <c r="B41" s="32" t="s">
        <v>96</v>
      </c>
      <c r="C41" s="1">
        <f>Rankings!J28</f>
        <v>1.5556564029913482</v>
      </c>
      <c r="D41" s="1">
        <f>Rankings!K28</f>
        <v>0.49519293565728761</v>
      </c>
      <c r="E41" s="1">
        <f>Rankings!L28</f>
        <v>0.5171137419028462</v>
      </c>
      <c r="F41" s="1">
        <f>Rankings!M28</f>
        <v>1.4603427287567072</v>
      </c>
      <c r="G41" s="1">
        <f>Rankings!N28</f>
        <v>1</v>
      </c>
      <c r="H41" s="1">
        <f>Rankings!O28</f>
        <v>5.0283058093081889</v>
      </c>
      <c r="J41" s="1">
        <f>C41</f>
        <v>1.5556564029913482</v>
      </c>
      <c r="K41" s="1">
        <f>E41</f>
        <v>0.5171137419028462</v>
      </c>
      <c r="L41" s="1">
        <f>G41</f>
        <v>1</v>
      </c>
      <c r="M41" s="1">
        <f>F41</f>
        <v>1.4603427287567072</v>
      </c>
      <c r="N41" s="1">
        <f>D41</f>
        <v>0.49519293565728761</v>
      </c>
      <c r="P41" s="1">
        <f t="shared" si="3"/>
        <v>0.30937983129657354</v>
      </c>
      <c r="Q41" s="1">
        <f t="shared" si="4"/>
        <v>0.10284055137330489</v>
      </c>
      <c r="R41" s="1">
        <f t="shared" si="5"/>
        <v>0.19887414129602896</v>
      </c>
      <c r="S41" s="1">
        <f t="shared" si="6"/>
        <v>0.29042440617938986</v>
      </c>
      <c r="T41" s="1">
        <f t="shared" si="7"/>
        <v>9.8481069854702799E-2</v>
      </c>
      <c r="U41" s="1">
        <f t="shared" si="8"/>
        <v>1</v>
      </c>
    </row>
    <row r="42" spans="1:21" x14ac:dyDescent="0.25">
      <c r="B42" s="32"/>
      <c r="C42" s="1" t="s">
        <v>66</v>
      </c>
      <c r="D42" s="1" t="s">
        <v>70</v>
      </c>
      <c r="E42" s="1" t="s">
        <v>68</v>
      </c>
      <c r="F42" s="1" t="s">
        <v>67</v>
      </c>
      <c r="G42" s="1" t="s">
        <v>69</v>
      </c>
      <c r="H42" s="1"/>
      <c r="J42" t="s">
        <v>66</v>
      </c>
      <c r="K42" t="s">
        <v>67</v>
      </c>
      <c r="L42" t="s">
        <v>68</v>
      </c>
      <c r="M42" t="s">
        <v>69</v>
      </c>
      <c r="N42" t="s">
        <v>70</v>
      </c>
      <c r="P42" s="1"/>
      <c r="Q42" s="1"/>
      <c r="R42" s="1"/>
      <c r="S42" s="1"/>
      <c r="T42" s="1"/>
      <c r="U42" s="1"/>
    </row>
    <row r="43" spans="1:21" x14ac:dyDescent="0.25">
      <c r="A43">
        <v>21</v>
      </c>
      <c r="B43" s="32" t="s">
        <v>97</v>
      </c>
      <c r="C43" s="1">
        <f>Rankings!J29</f>
        <v>1.6475367126240341</v>
      </c>
      <c r="D43" s="1">
        <f>Rankings!K29</f>
        <v>0.52444006257337394</v>
      </c>
      <c r="E43" s="1">
        <f>Rankings!L29</f>
        <v>1.5276824443049664</v>
      </c>
      <c r="F43" s="1">
        <f>Rankings!M29</f>
        <v>0.35410436996738537</v>
      </c>
      <c r="G43" s="1">
        <f>Rankings!N29</f>
        <v>1</v>
      </c>
      <c r="H43" s="1">
        <f>Rankings!O29</f>
        <v>5.0537635894697592</v>
      </c>
      <c r="J43" s="1">
        <f>C43</f>
        <v>1.6475367126240341</v>
      </c>
      <c r="K43" s="1">
        <f>F43</f>
        <v>0.35410436996738537</v>
      </c>
      <c r="L43" s="1">
        <f>E43</f>
        <v>1.5276824443049664</v>
      </c>
      <c r="M43" s="1">
        <f>G43</f>
        <v>1</v>
      </c>
      <c r="N43" s="1">
        <f>D43</f>
        <v>0.52444006257337394</v>
      </c>
      <c r="P43" s="1">
        <f t="shared" si="3"/>
        <v>0.32600193567758351</v>
      </c>
      <c r="Q43" s="1">
        <f t="shared" si="4"/>
        <v>7.0067458379971026E-2</v>
      </c>
      <c r="R43" s="1">
        <f t="shared" si="5"/>
        <v>0.30228609179268134</v>
      </c>
      <c r="S43" s="1">
        <f t="shared" si="6"/>
        <v>0.19787233460695378</v>
      </c>
      <c r="T43" s="1">
        <f t="shared" si="7"/>
        <v>0.10377217954281043</v>
      </c>
      <c r="U43" s="1">
        <f t="shared" si="8"/>
        <v>1</v>
      </c>
    </row>
    <row r="44" spans="1:21" x14ac:dyDescent="0.25">
      <c r="B44" s="32"/>
      <c r="C44" s="1" t="s">
        <v>66</v>
      </c>
      <c r="D44" s="1" t="s">
        <v>70</v>
      </c>
      <c r="E44" s="1" t="s">
        <v>68</v>
      </c>
      <c r="F44" s="1" t="s">
        <v>69</v>
      </c>
      <c r="G44" s="1" t="s">
        <v>67</v>
      </c>
      <c r="H44" s="1"/>
      <c r="J44" t="s">
        <v>66</v>
      </c>
      <c r="K44" t="s">
        <v>67</v>
      </c>
      <c r="L44" t="s">
        <v>68</v>
      </c>
      <c r="M44" t="s">
        <v>69</v>
      </c>
      <c r="N44" t="s">
        <v>70</v>
      </c>
      <c r="P44" s="1"/>
      <c r="Q44" s="1"/>
      <c r="R44" s="1"/>
      <c r="S44" s="1"/>
      <c r="T44" s="1"/>
      <c r="U44" s="1"/>
    </row>
    <row r="45" spans="1:21" x14ac:dyDescent="0.25">
      <c r="A45">
        <v>22</v>
      </c>
      <c r="B45" s="32" t="s">
        <v>98</v>
      </c>
      <c r="C45" s="1">
        <f>Rankings!J30</f>
        <v>5.2249000351508936</v>
      </c>
      <c r="D45" s="1">
        <f>Rankings!K30</f>
        <v>1.66317805265166</v>
      </c>
      <c r="E45" s="1">
        <f>Rankings!L30</f>
        <v>4.8448013302450166</v>
      </c>
      <c r="F45" s="1">
        <f>Rankings!M30</f>
        <v>4.8546816979307001</v>
      </c>
      <c r="G45" s="1">
        <f>Rankings!N30</f>
        <v>1</v>
      </c>
      <c r="H45" s="1">
        <f>Rankings!O30</f>
        <v>17.587561115978271</v>
      </c>
      <c r="J45" s="1">
        <f>C45</f>
        <v>5.2249000351508936</v>
      </c>
      <c r="K45" s="1">
        <f>G45</f>
        <v>1</v>
      </c>
      <c r="L45" s="1">
        <f>E45</f>
        <v>4.8448013302450166</v>
      </c>
      <c r="M45" s="1">
        <f>F45</f>
        <v>4.8546816979307001</v>
      </c>
      <c r="N45" s="1">
        <f>D45</f>
        <v>1.66317805265166</v>
      </c>
      <c r="P45" s="1">
        <f t="shared" si="3"/>
        <v>0.29707928238009534</v>
      </c>
      <c r="Q45" s="1">
        <f t="shared" si="4"/>
        <v>5.6858366740315212E-2</v>
      </c>
      <c r="R45" s="1">
        <f t="shared" si="5"/>
        <v>0.27546749081903815</v>
      </c>
      <c r="S45" s="1">
        <f t="shared" si="6"/>
        <v>0.27602927238843988</v>
      </c>
      <c r="T45" s="1">
        <f t="shared" si="7"/>
        <v>9.4565587672111359E-2</v>
      </c>
      <c r="U45" s="1">
        <f t="shared" si="8"/>
        <v>0.99999999999999989</v>
      </c>
    </row>
    <row r="46" spans="1:21" x14ac:dyDescent="0.25">
      <c r="B46" s="32"/>
      <c r="C46" s="1" t="s">
        <v>66</v>
      </c>
      <c r="D46" s="1" t="s">
        <v>70</v>
      </c>
      <c r="E46" s="1" t="s">
        <v>69</v>
      </c>
      <c r="F46" s="1" t="s">
        <v>67</v>
      </c>
      <c r="G46" s="1" t="s">
        <v>68</v>
      </c>
      <c r="H46" s="1"/>
      <c r="J46" t="s">
        <v>66</v>
      </c>
      <c r="K46" t="s">
        <v>67</v>
      </c>
      <c r="L46" t="s">
        <v>68</v>
      </c>
      <c r="M46" t="s">
        <v>69</v>
      </c>
      <c r="N46" t="s">
        <v>70</v>
      </c>
      <c r="P46" s="1"/>
      <c r="Q46" s="1"/>
      <c r="R46" s="1"/>
      <c r="S46" s="1"/>
      <c r="T46" s="1"/>
      <c r="U46" s="1"/>
    </row>
    <row r="47" spans="1:21" x14ac:dyDescent="0.25">
      <c r="A47">
        <v>23</v>
      </c>
      <c r="B47" s="32" t="s">
        <v>99</v>
      </c>
      <c r="C47" s="1">
        <f>Rankings!J31</f>
        <v>1.7439143841491389</v>
      </c>
      <c r="D47" s="1">
        <f>Rankings!K31</f>
        <v>0.55511877928907005</v>
      </c>
      <c r="E47" s="1">
        <f>Rankings!L31</f>
        <v>2.2075927657907508</v>
      </c>
      <c r="F47" s="1">
        <f>Rankings!M31</f>
        <v>0.45473481129189858</v>
      </c>
      <c r="G47" s="1">
        <f>Rankings!N31</f>
        <v>1</v>
      </c>
      <c r="H47" s="1">
        <f>Rankings!O31</f>
        <v>5.9613607405208588</v>
      </c>
      <c r="J47" s="1">
        <f>C47</f>
        <v>1.7439143841491389</v>
      </c>
      <c r="K47" s="1">
        <f>F47</f>
        <v>0.45473481129189858</v>
      </c>
      <c r="L47" s="1">
        <f>G47</f>
        <v>1</v>
      </c>
      <c r="M47" s="1">
        <f>E47</f>
        <v>2.2075927657907508</v>
      </c>
      <c r="N47" s="1">
        <f>D47</f>
        <v>0.55511877928907005</v>
      </c>
      <c r="P47" s="1">
        <f t="shared" si="3"/>
        <v>0.29253629499307382</v>
      </c>
      <c r="Q47" s="1">
        <f t="shared" si="4"/>
        <v>7.6280371392550089E-2</v>
      </c>
      <c r="R47" s="1">
        <f t="shared" si="5"/>
        <v>0.16774693623265408</v>
      </c>
      <c r="S47" s="1">
        <f t="shared" si="6"/>
        <v>0.37031692291076951</v>
      </c>
      <c r="T47" s="1">
        <f t="shared" si="7"/>
        <v>9.311947447095241E-2</v>
      </c>
      <c r="U47" s="1">
        <f t="shared" si="8"/>
        <v>0.99999999999999989</v>
      </c>
    </row>
    <row r="48" spans="1:21" x14ac:dyDescent="0.25">
      <c r="B48" s="32"/>
      <c r="C48" s="1" t="s">
        <v>66</v>
      </c>
      <c r="D48" s="1" t="s">
        <v>70</v>
      </c>
      <c r="E48" s="1" t="s">
        <v>69</v>
      </c>
      <c r="F48" s="1" t="s">
        <v>68</v>
      </c>
      <c r="G48" s="1" t="s">
        <v>67</v>
      </c>
      <c r="H48" s="1"/>
      <c r="J48" t="s">
        <v>66</v>
      </c>
      <c r="K48" t="s">
        <v>67</v>
      </c>
      <c r="L48" t="s">
        <v>68</v>
      </c>
      <c r="M48" t="s">
        <v>69</v>
      </c>
      <c r="N48" t="s">
        <v>70</v>
      </c>
      <c r="P48" s="1"/>
      <c r="Q48" s="1"/>
      <c r="R48" s="1"/>
      <c r="S48" s="1"/>
      <c r="T48" s="1"/>
      <c r="U48" s="1"/>
    </row>
    <row r="49" spans="1:21" x14ac:dyDescent="0.25">
      <c r="A49">
        <v>24</v>
      </c>
      <c r="B49" s="32" t="s">
        <v>100</v>
      </c>
      <c r="C49" s="1">
        <f>Rankings!J32</f>
        <v>4.9769444303435924</v>
      </c>
      <c r="D49" s="1">
        <f>Rankings!K32</f>
        <v>1.5842494000127465</v>
      </c>
      <c r="E49" s="1">
        <f>Rankings!L32</f>
        <v>6.3002327522688031</v>
      </c>
      <c r="F49" s="1">
        <f>Rankings!M32</f>
        <v>4.3142151689505353</v>
      </c>
      <c r="G49" s="1">
        <f>Rankings!N32</f>
        <v>1</v>
      </c>
      <c r="H49" s="1">
        <f>Rankings!O32</f>
        <v>18.175641751575679</v>
      </c>
      <c r="J49" s="1">
        <f>C49</f>
        <v>4.9769444303435924</v>
      </c>
      <c r="K49" s="1">
        <f>G49</f>
        <v>1</v>
      </c>
      <c r="L49" s="1">
        <f>F49</f>
        <v>4.3142151689505353</v>
      </c>
      <c r="M49" s="1">
        <f>E49</f>
        <v>6.3002327522688031</v>
      </c>
      <c r="N49" s="1">
        <f>D49</f>
        <v>1.5842494000127465</v>
      </c>
      <c r="P49" s="1">
        <f t="shared" si="3"/>
        <v>0.27382496301194603</v>
      </c>
      <c r="Q49" s="1">
        <f t="shared" si="4"/>
        <v>5.5018690050562216E-2</v>
      </c>
      <c r="R49" s="1">
        <f t="shared" si="5"/>
        <v>0.23736246719192342</v>
      </c>
      <c r="S49" s="1">
        <f t="shared" si="6"/>
        <v>0.34663055304347778</v>
      </c>
      <c r="T49" s="1">
        <f t="shared" si="7"/>
        <v>8.7163326702090455E-2</v>
      </c>
      <c r="U49" s="1">
        <f t="shared" si="8"/>
        <v>0.99999999999999989</v>
      </c>
    </row>
    <row r="50" spans="1:21" x14ac:dyDescent="0.25">
      <c r="B50" s="32"/>
      <c r="C50" s="1" t="s">
        <v>67</v>
      </c>
      <c r="D50" s="1" t="s">
        <v>66</v>
      </c>
      <c r="E50" s="1" t="s">
        <v>68</v>
      </c>
      <c r="F50" s="1" t="s">
        <v>69</v>
      </c>
      <c r="G50" s="1" t="s">
        <v>70</v>
      </c>
      <c r="H50" s="1"/>
      <c r="J50" t="s">
        <v>66</v>
      </c>
      <c r="K50" t="s">
        <v>67</v>
      </c>
      <c r="L50" t="s">
        <v>68</v>
      </c>
      <c r="M50" t="s">
        <v>69</v>
      </c>
      <c r="N50" t="s">
        <v>70</v>
      </c>
      <c r="P50" s="1"/>
      <c r="Q50" s="1"/>
      <c r="R50" s="1"/>
      <c r="S50" s="1"/>
      <c r="T50" s="1"/>
      <c r="U50" s="1"/>
    </row>
    <row r="51" spans="1:21" x14ac:dyDescent="0.25">
      <c r="A51">
        <v>25</v>
      </c>
      <c r="B51" s="32" t="s">
        <v>101</v>
      </c>
      <c r="C51" s="1">
        <f>Rankings!J33</f>
        <v>2.3593551102989681</v>
      </c>
      <c r="D51" s="1">
        <f>Rankings!K33</f>
        <v>3.885921277883837</v>
      </c>
      <c r="E51" s="1">
        <f>Rankings!L33</f>
        <v>5.0504959957826197</v>
      </c>
      <c r="F51" s="1">
        <f>Rankings!M33</f>
        <v>5.0607958520681366</v>
      </c>
      <c r="G51" s="1">
        <f>Rankings!N33</f>
        <v>1</v>
      </c>
      <c r="H51" s="1">
        <f>Rankings!O33</f>
        <v>17.35656823603356</v>
      </c>
      <c r="J51" s="1">
        <f>D51</f>
        <v>3.885921277883837</v>
      </c>
      <c r="K51" s="1">
        <f>C51</f>
        <v>2.3593551102989681</v>
      </c>
      <c r="L51" s="1">
        <f>E51</f>
        <v>5.0504959957826197</v>
      </c>
      <c r="M51" s="1">
        <f>F51</f>
        <v>5.0607958520681366</v>
      </c>
      <c r="N51" s="1">
        <f>G51</f>
        <v>1</v>
      </c>
      <c r="P51" s="1">
        <f t="shared" si="3"/>
        <v>0.2238876501989816</v>
      </c>
      <c r="Q51" s="1">
        <f t="shared" si="4"/>
        <v>0.13593442426025018</v>
      </c>
      <c r="R51" s="1">
        <f t="shared" si="5"/>
        <v>0.29098471121136749</v>
      </c>
      <c r="S51" s="1">
        <f t="shared" si="6"/>
        <v>0.29157813821522266</v>
      </c>
      <c r="T51" s="1">
        <f t="shared" si="7"/>
        <v>5.7615076114178126E-2</v>
      </c>
      <c r="U51" s="1">
        <f t="shared" si="8"/>
        <v>1</v>
      </c>
    </row>
    <row r="52" spans="1:21" x14ac:dyDescent="0.25">
      <c r="B52" s="32"/>
      <c r="C52" s="1" t="s">
        <v>67</v>
      </c>
      <c r="D52" s="1" t="s">
        <v>66</v>
      </c>
      <c r="E52" s="1" t="s">
        <v>68</v>
      </c>
      <c r="F52" s="1" t="s">
        <v>70</v>
      </c>
      <c r="G52" s="1" t="s">
        <v>69</v>
      </c>
      <c r="H52" s="1"/>
      <c r="J52" t="s">
        <v>66</v>
      </c>
      <c r="K52" t="s">
        <v>67</v>
      </c>
      <c r="L52" t="s">
        <v>68</v>
      </c>
      <c r="M52" t="s">
        <v>69</v>
      </c>
      <c r="N52" t="s">
        <v>70</v>
      </c>
      <c r="P52" s="1"/>
      <c r="Q52" s="1"/>
      <c r="R52" s="1"/>
      <c r="S52" s="1"/>
      <c r="T52" s="1"/>
      <c r="U52" s="1"/>
    </row>
    <row r="53" spans="1:21" x14ac:dyDescent="0.25">
      <c r="A53">
        <v>26</v>
      </c>
      <c r="B53" s="32" t="s">
        <v>102</v>
      </c>
      <c r="C53" s="1">
        <f>Rankings!J34</f>
        <v>0.50076978348569379</v>
      </c>
      <c r="D53" s="1">
        <f>Rankings!K34</f>
        <v>0.82478129234295561</v>
      </c>
      <c r="E53" s="1">
        <f>Rankings!L34</f>
        <v>1.0719606282510579</v>
      </c>
      <c r="F53" s="1">
        <f>Rankings!M34</f>
        <v>0.25145886863342243</v>
      </c>
      <c r="G53" s="1">
        <f>Rankings!N34</f>
        <v>1</v>
      </c>
      <c r="H53" s="1">
        <f>Rankings!O34</f>
        <v>3.6489705727131296</v>
      </c>
      <c r="J53" s="1">
        <f>D53</f>
        <v>0.82478129234295561</v>
      </c>
      <c r="K53" s="1">
        <f>C53</f>
        <v>0.50076978348569379</v>
      </c>
      <c r="L53" s="1">
        <f>E53</f>
        <v>1.0719606282510579</v>
      </c>
      <c r="M53" s="1">
        <f>G53</f>
        <v>1</v>
      </c>
      <c r="N53" s="1">
        <f>F53</f>
        <v>0.25145886863342243</v>
      </c>
      <c r="P53" s="1">
        <f t="shared" si="3"/>
        <v>0.22603122604239134</v>
      </c>
      <c r="Q53" s="1">
        <f t="shared" si="4"/>
        <v>0.13723590626639529</v>
      </c>
      <c r="R53" s="1">
        <f t="shared" si="5"/>
        <v>0.29377069693768998</v>
      </c>
      <c r="S53" s="1">
        <f t="shared" si="6"/>
        <v>0.27404989436691102</v>
      </c>
      <c r="T53" s="1">
        <f t="shared" si="7"/>
        <v>6.8912276386612376E-2</v>
      </c>
      <c r="U53" s="1">
        <f t="shared" si="8"/>
        <v>1</v>
      </c>
    </row>
    <row r="54" spans="1:21" x14ac:dyDescent="0.25">
      <c r="B54" s="32"/>
      <c r="C54" s="1" t="s">
        <v>67</v>
      </c>
      <c r="D54" s="1" t="s">
        <v>66</v>
      </c>
      <c r="E54" s="1" t="s">
        <v>69</v>
      </c>
      <c r="F54" s="1" t="s">
        <v>68</v>
      </c>
      <c r="G54" s="1" t="s">
        <v>70</v>
      </c>
      <c r="H54" s="1"/>
      <c r="J54" t="s">
        <v>66</v>
      </c>
      <c r="K54" t="s">
        <v>67</v>
      </c>
      <c r="L54" t="s">
        <v>68</v>
      </c>
      <c r="M54" t="s">
        <v>69</v>
      </c>
      <c r="N54" t="s">
        <v>70</v>
      </c>
      <c r="P54" s="1"/>
      <c r="Q54" s="1"/>
      <c r="R54" s="1"/>
      <c r="S54" s="1"/>
      <c r="T54" s="1"/>
      <c r="U54" s="1"/>
    </row>
    <row r="55" spans="1:21" x14ac:dyDescent="0.25">
      <c r="A55">
        <v>27</v>
      </c>
      <c r="B55" s="32" t="s">
        <v>103</v>
      </c>
      <c r="C55" s="1">
        <f>Rankings!J35</f>
        <v>2.9374384216334239</v>
      </c>
      <c r="D55" s="1">
        <f>Rankings!K35</f>
        <v>4.8380400285111875</v>
      </c>
      <c r="E55" s="1">
        <f>Rankings!L35</f>
        <v>6.2253915222293985</v>
      </c>
      <c r="F55" s="1">
        <f>Rankings!M35</f>
        <v>4.2629660829889664</v>
      </c>
      <c r="G55" s="1">
        <f>Rankings!N35</f>
        <v>1</v>
      </c>
      <c r="H55" s="1">
        <f>Rankings!O35</f>
        <v>19.263836055362976</v>
      </c>
      <c r="J55" s="1">
        <f>D55</f>
        <v>4.8380400285111875</v>
      </c>
      <c r="K55" s="1">
        <f>C55</f>
        <v>2.9374384216334239</v>
      </c>
      <c r="L55" s="1">
        <f>F55</f>
        <v>4.2629660829889664</v>
      </c>
      <c r="M55" s="1">
        <f>E55</f>
        <v>6.2253915222293985</v>
      </c>
      <c r="N55" s="1">
        <f>G55</f>
        <v>1</v>
      </c>
      <c r="P55" s="1">
        <f t="shared" si="3"/>
        <v>0.25114624182883327</v>
      </c>
      <c r="Q55" s="1">
        <f t="shared" si="4"/>
        <v>0.15248460447812276</v>
      </c>
      <c r="R55" s="1">
        <f t="shared" si="5"/>
        <v>0.22129372731046335</v>
      </c>
      <c r="S55" s="1">
        <f t="shared" si="6"/>
        <v>0.32316468559730471</v>
      </c>
      <c r="T55" s="1">
        <f t="shared" si="7"/>
        <v>5.1910740785275938E-2</v>
      </c>
      <c r="U55" s="1">
        <f t="shared" si="8"/>
        <v>1</v>
      </c>
    </row>
    <row r="56" spans="1:21" x14ac:dyDescent="0.25">
      <c r="B56" s="32"/>
      <c r="C56" s="1" t="s">
        <v>67</v>
      </c>
      <c r="D56" s="1" t="s">
        <v>66</v>
      </c>
      <c r="E56" s="1" t="s">
        <v>69</v>
      </c>
      <c r="F56" s="1" t="s">
        <v>70</v>
      </c>
      <c r="G56" s="1" t="s">
        <v>68</v>
      </c>
      <c r="H56" s="1"/>
      <c r="J56" t="s">
        <v>66</v>
      </c>
      <c r="K56" t="s">
        <v>67</v>
      </c>
      <c r="L56" t="s">
        <v>68</v>
      </c>
      <c r="M56" t="s">
        <v>69</v>
      </c>
      <c r="N56" t="s">
        <v>70</v>
      </c>
      <c r="P56" s="1"/>
      <c r="Q56" s="1"/>
      <c r="R56" s="1"/>
      <c r="S56" s="1"/>
      <c r="T56" s="1"/>
      <c r="U56" s="1"/>
    </row>
    <row r="57" spans="1:21" x14ac:dyDescent="0.25">
      <c r="A57">
        <v>28</v>
      </c>
      <c r="B57" s="32" t="s">
        <v>104</v>
      </c>
      <c r="C57" s="1">
        <f>Rankings!J36</f>
        <v>0.81975427937197387</v>
      </c>
      <c r="D57" s="1">
        <f>Rankings!K36</f>
        <v>1.3501573302563303</v>
      </c>
      <c r="E57" s="1">
        <f>Rankings!L36</f>
        <v>1.7373270886392793</v>
      </c>
      <c r="F57" s="1">
        <f>Rankings!M36</f>
        <v>0.34329128054618246</v>
      </c>
      <c r="G57" s="1">
        <f>Rankings!N36</f>
        <v>1</v>
      </c>
      <c r="H57" s="1">
        <f>Rankings!O36</f>
        <v>5.2505299788137663</v>
      </c>
      <c r="J57" s="1">
        <f>D57</f>
        <v>1.3501573302563303</v>
      </c>
      <c r="K57" s="1">
        <f>C57</f>
        <v>0.81975427937197387</v>
      </c>
      <c r="L57" s="1">
        <f>G57</f>
        <v>1</v>
      </c>
      <c r="M57" s="1">
        <f>E57</f>
        <v>1.7373270886392793</v>
      </c>
      <c r="N57" s="1">
        <f>F57</f>
        <v>0.34329128054618246</v>
      </c>
      <c r="P57" s="1">
        <f t="shared" si="3"/>
        <v>0.25714686626003547</v>
      </c>
      <c r="Q57" s="1">
        <f t="shared" si="4"/>
        <v>0.15612791140698867</v>
      </c>
      <c r="R57" s="1">
        <f t="shared" si="5"/>
        <v>0.19045696416077343</v>
      </c>
      <c r="S57" s="1">
        <f t="shared" si="6"/>
        <v>0.33088604305651209</v>
      </c>
      <c r="T57" s="1">
        <f t="shared" si="7"/>
        <v>6.5382215115690298E-2</v>
      </c>
      <c r="U57" s="1">
        <f t="shared" si="8"/>
        <v>0.99999999999999989</v>
      </c>
    </row>
    <row r="58" spans="1:21" x14ac:dyDescent="0.25">
      <c r="B58" s="32"/>
      <c r="C58" s="1" t="s">
        <v>67</v>
      </c>
      <c r="D58" s="1" t="s">
        <v>66</v>
      </c>
      <c r="E58" s="1" t="s">
        <v>70</v>
      </c>
      <c r="F58" s="1" t="s">
        <v>68</v>
      </c>
      <c r="G58" s="1" t="s">
        <v>69</v>
      </c>
      <c r="H58" s="1"/>
      <c r="J58" t="s">
        <v>66</v>
      </c>
      <c r="K58" t="s">
        <v>67</v>
      </c>
      <c r="L58" t="s">
        <v>68</v>
      </c>
      <c r="M58" t="s">
        <v>69</v>
      </c>
      <c r="N58" t="s">
        <v>70</v>
      </c>
      <c r="P58" s="1"/>
      <c r="Q58" s="1"/>
      <c r="R58" s="1"/>
      <c r="S58" s="1"/>
      <c r="T58" s="1"/>
      <c r="U58" s="1"/>
    </row>
    <row r="59" spans="1:21" x14ac:dyDescent="0.25">
      <c r="A59">
        <v>29</v>
      </c>
      <c r="B59" s="32" t="s">
        <v>105</v>
      </c>
      <c r="C59" s="1">
        <f>Rankings!J37</f>
        <v>0.65345628501944053</v>
      </c>
      <c r="D59" s="1">
        <f>Rankings!K37</f>
        <v>1.076260064048689</v>
      </c>
      <c r="E59" s="1">
        <f>Rankings!L37</f>
        <v>0.34259260568217825</v>
      </c>
      <c r="F59" s="1">
        <f>Rankings!M37</f>
        <v>0.99796477538581052</v>
      </c>
      <c r="G59" s="1">
        <f>Rankings!N37</f>
        <v>1</v>
      </c>
      <c r="H59" s="1">
        <f>Rankings!O37</f>
        <v>4.070273730136118</v>
      </c>
      <c r="J59" s="1">
        <f>D59</f>
        <v>1.076260064048689</v>
      </c>
      <c r="K59" s="1">
        <f>C59</f>
        <v>0.65345628501944053</v>
      </c>
      <c r="L59" s="1">
        <f>F59</f>
        <v>0.99796477538581052</v>
      </c>
      <c r="M59" s="1">
        <f>G59</f>
        <v>1</v>
      </c>
      <c r="N59" s="1">
        <f>E59</f>
        <v>0.34259260568217825</v>
      </c>
      <c r="P59" s="1">
        <f t="shared" si="3"/>
        <v>0.26441957848684949</v>
      </c>
      <c r="Q59" s="1">
        <f t="shared" si="4"/>
        <v>0.16054357233551161</v>
      </c>
      <c r="R59" s="1">
        <f t="shared" si="5"/>
        <v>0.24518370054498437</v>
      </c>
      <c r="S59" s="1">
        <f t="shared" si="6"/>
        <v>0.24568372210351513</v>
      </c>
      <c r="T59" s="1">
        <f t="shared" si="7"/>
        <v>8.4169426529139418E-2</v>
      </c>
      <c r="U59" s="1">
        <f t="shared" si="8"/>
        <v>1.0000000000000002</v>
      </c>
    </row>
    <row r="60" spans="1:21" x14ac:dyDescent="0.25">
      <c r="B60" s="32"/>
      <c r="C60" s="1" t="s">
        <v>67</v>
      </c>
      <c r="D60" s="1" t="s">
        <v>66</v>
      </c>
      <c r="E60" s="1" t="s">
        <v>70</v>
      </c>
      <c r="F60" s="1" t="s">
        <v>69</v>
      </c>
      <c r="G60" s="1" t="s">
        <v>68</v>
      </c>
      <c r="H60" s="1"/>
      <c r="J60" t="s">
        <v>66</v>
      </c>
      <c r="K60" t="s">
        <v>67</v>
      </c>
      <c r="L60" t="s">
        <v>68</v>
      </c>
      <c r="M60" t="s">
        <v>69</v>
      </c>
      <c r="N60" t="s">
        <v>70</v>
      </c>
      <c r="P60" s="1"/>
      <c r="Q60" s="1"/>
      <c r="R60" s="1"/>
      <c r="S60" s="1"/>
      <c r="T60" s="1"/>
      <c r="U60" s="1"/>
    </row>
    <row r="61" spans="1:21" x14ac:dyDescent="0.25">
      <c r="A61">
        <v>30</v>
      </c>
      <c r="B61" s="32" t="s">
        <v>106</v>
      </c>
      <c r="C61" s="1">
        <f>Rankings!J38</f>
        <v>0.70042284738220073</v>
      </c>
      <c r="D61" s="1">
        <f>Rankings!K38</f>
        <v>1.1536152545572433</v>
      </c>
      <c r="E61" s="1">
        <f>Rankings!L38</f>
        <v>0.36721613039020651</v>
      </c>
      <c r="F61" s="1">
        <f>Rankings!M38</f>
        <v>1.4603427287567072</v>
      </c>
      <c r="G61" s="1">
        <f>Rankings!N38</f>
        <v>1</v>
      </c>
      <c r="H61" s="1">
        <f>Rankings!O38</f>
        <v>4.6815969610863579</v>
      </c>
      <c r="J61" s="1">
        <f>D61</f>
        <v>1.1536152545572433</v>
      </c>
      <c r="K61" s="1">
        <f>C61</f>
        <v>0.70042284738220073</v>
      </c>
      <c r="L61" s="1">
        <f>G61</f>
        <v>1</v>
      </c>
      <c r="M61" s="1">
        <f>F61</f>
        <v>1.4603427287567072</v>
      </c>
      <c r="N61" s="1">
        <f>E61</f>
        <v>0.36721613039020651</v>
      </c>
      <c r="P61" s="1">
        <f t="shared" si="3"/>
        <v>0.24641490161287796</v>
      </c>
      <c r="Q61" s="1">
        <f t="shared" si="4"/>
        <v>0.14961194934210412</v>
      </c>
      <c r="R61" s="1">
        <f t="shared" si="5"/>
        <v>0.21360232593964079</v>
      </c>
      <c r="S61" s="1">
        <f t="shared" si="6"/>
        <v>0.31193260353147462</v>
      </c>
      <c r="T61" s="1">
        <f t="shared" si="7"/>
        <v>7.8438219573902512E-2</v>
      </c>
      <c r="U61" s="1">
        <f t="shared" si="8"/>
        <v>1</v>
      </c>
    </row>
    <row r="62" spans="1:21" x14ac:dyDescent="0.25">
      <c r="B62" s="32"/>
      <c r="C62" s="1" t="s">
        <v>67</v>
      </c>
      <c r="D62" s="1" t="s">
        <v>68</v>
      </c>
      <c r="E62" s="1" t="s">
        <v>66</v>
      </c>
      <c r="F62" s="1" t="s">
        <v>69</v>
      </c>
      <c r="G62" s="1" t="s">
        <v>70</v>
      </c>
      <c r="H62" s="1"/>
      <c r="J62" t="s">
        <v>66</v>
      </c>
      <c r="K62" t="s">
        <v>67</v>
      </c>
      <c r="L62" t="s">
        <v>68</v>
      </c>
      <c r="M62" t="s">
        <v>69</v>
      </c>
      <c r="N62" t="s">
        <v>70</v>
      </c>
      <c r="P62" s="1"/>
      <c r="Q62" s="1"/>
      <c r="R62" s="1"/>
      <c r="S62" s="1"/>
      <c r="T62" s="1"/>
      <c r="U62" s="1"/>
    </row>
    <row r="63" spans="1:21" x14ac:dyDescent="0.25">
      <c r="A63">
        <v>31</v>
      </c>
      <c r="B63" s="32" t="s">
        <v>107</v>
      </c>
      <c r="C63" s="1">
        <f>Rankings!J39</f>
        <v>3.1156182916110233</v>
      </c>
      <c r="D63" s="1">
        <f>Rankings!K39</f>
        <v>6.851506007995237</v>
      </c>
      <c r="E63" s="1">
        <f>Rankings!L39</f>
        <v>3.93297880478702</v>
      </c>
      <c r="F63" s="1">
        <f>Rankings!M39</f>
        <v>5.0607958520681366</v>
      </c>
      <c r="G63" s="1">
        <f>Rankings!N39</f>
        <v>1</v>
      </c>
      <c r="H63" s="1">
        <f>Rankings!O39</f>
        <v>19.960898956461417</v>
      </c>
      <c r="J63" s="1">
        <f>E63</f>
        <v>3.93297880478702</v>
      </c>
      <c r="K63" s="1">
        <f>C63</f>
        <v>3.1156182916110233</v>
      </c>
      <c r="L63" s="1">
        <f>D63</f>
        <v>6.851506007995237</v>
      </c>
      <c r="M63" s="1">
        <f>F63</f>
        <v>5.0607958520681366</v>
      </c>
      <c r="N63" s="1">
        <f>G63</f>
        <v>1</v>
      </c>
      <c r="P63" s="1">
        <f t="shared" si="3"/>
        <v>0.19703415228771048</v>
      </c>
      <c r="Q63" s="1">
        <f t="shared" si="4"/>
        <v>0.15608607099343519</v>
      </c>
      <c r="R63" s="1">
        <f t="shared" si="5"/>
        <v>0.34324636495278582</v>
      </c>
      <c r="S63" s="1">
        <f t="shared" si="6"/>
        <v>0.25353546767140656</v>
      </c>
      <c r="T63" s="1">
        <f t="shared" si="7"/>
        <v>5.0097944094661943E-2</v>
      </c>
      <c r="U63" s="1">
        <f t="shared" si="8"/>
        <v>1</v>
      </c>
    </row>
    <row r="64" spans="1:21" x14ac:dyDescent="0.25">
      <c r="B64" s="32"/>
      <c r="C64" s="1" t="s">
        <v>67</v>
      </c>
      <c r="D64" s="1" t="s">
        <v>68</v>
      </c>
      <c r="E64" s="1" t="s">
        <v>66</v>
      </c>
      <c r="F64" s="1" t="s">
        <v>70</v>
      </c>
      <c r="G64" s="1" t="s">
        <v>69</v>
      </c>
      <c r="H64" s="1"/>
      <c r="J64" t="s">
        <v>66</v>
      </c>
      <c r="K64" t="s">
        <v>67</v>
      </c>
      <c r="L64" t="s">
        <v>68</v>
      </c>
      <c r="M64" t="s">
        <v>69</v>
      </c>
      <c r="N64" t="s">
        <v>70</v>
      </c>
      <c r="P64" s="1"/>
      <c r="Q64" s="1"/>
      <c r="R64" s="1"/>
      <c r="S64" s="1"/>
      <c r="T64" s="1"/>
      <c r="U64" s="1"/>
    </row>
    <row r="65" spans="1:21" x14ac:dyDescent="0.25">
      <c r="A65">
        <v>32</v>
      </c>
      <c r="B65" s="32" t="s">
        <v>108</v>
      </c>
      <c r="C65" s="1">
        <f>Rankings!J40</f>
        <v>0.62579031357150661</v>
      </c>
      <c r="D65" s="1">
        <f>Rankings!K40</f>
        <v>1.3761654002112584</v>
      </c>
      <c r="E65" s="1">
        <f>Rankings!L40</f>
        <v>0.78996199442811443</v>
      </c>
      <c r="F65" s="1">
        <f>Rankings!M40</f>
        <v>0.25145886863342243</v>
      </c>
      <c r="G65" s="1">
        <f>Rankings!N40</f>
        <v>1</v>
      </c>
      <c r="H65" s="1">
        <f>Rankings!O40</f>
        <v>4.0433765768443024</v>
      </c>
      <c r="J65" s="1">
        <f>E65</f>
        <v>0.78996199442811443</v>
      </c>
      <c r="K65" s="1">
        <f>C65</f>
        <v>0.62579031357150661</v>
      </c>
      <c r="L65" s="1">
        <f>D65</f>
        <v>1.3761654002112584</v>
      </c>
      <c r="M65" s="1">
        <f>G65</f>
        <v>1</v>
      </c>
      <c r="N65" s="1">
        <f>F65</f>
        <v>0.25145886863342243</v>
      </c>
      <c r="P65" s="1">
        <f t="shared" si="3"/>
        <v>0.19537185800404694</v>
      </c>
      <c r="Q65" s="1">
        <f t="shared" si="4"/>
        <v>0.1547692384516684</v>
      </c>
      <c r="R65" s="1">
        <f t="shared" si="5"/>
        <v>0.34035053971779738</v>
      </c>
      <c r="S65" s="1">
        <f t="shared" si="6"/>
        <v>0.24731804742769248</v>
      </c>
      <c r="T65" s="1">
        <f t="shared" si="7"/>
        <v>6.2190316398794659E-2</v>
      </c>
      <c r="U65" s="1">
        <f t="shared" si="8"/>
        <v>0.99999999999999989</v>
      </c>
    </row>
    <row r="66" spans="1:21" x14ac:dyDescent="0.25">
      <c r="B66" s="32"/>
      <c r="C66" s="1" t="s">
        <v>67</v>
      </c>
      <c r="D66" s="1" t="s">
        <v>68</v>
      </c>
      <c r="E66" s="1" t="s">
        <v>69</v>
      </c>
      <c r="F66" s="1" t="s">
        <v>66</v>
      </c>
      <c r="G66" s="1" t="s">
        <v>70</v>
      </c>
      <c r="H66" s="1"/>
      <c r="J66" t="s">
        <v>66</v>
      </c>
      <c r="K66" t="s">
        <v>67</v>
      </c>
      <c r="L66" t="s">
        <v>68</v>
      </c>
      <c r="M66" t="s">
        <v>69</v>
      </c>
      <c r="N66" t="s">
        <v>70</v>
      </c>
      <c r="P66" s="1"/>
      <c r="Q66" s="1"/>
      <c r="R66" s="1"/>
      <c r="S66" s="1"/>
      <c r="T66" s="1"/>
      <c r="U66" s="1"/>
    </row>
    <row r="67" spans="1:21" x14ac:dyDescent="0.25">
      <c r="A67">
        <v>33</v>
      </c>
      <c r="B67" s="32" t="s">
        <v>109</v>
      </c>
      <c r="C67" s="1">
        <f>Rankings!J41</f>
        <v>3.6183554067804158</v>
      </c>
      <c r="D67" s="1">
        <f>Rankings!K41</f>
        <v>7.9570671013742977</v>
      </c>
      <c r="E67" s="1">
        <f>Rankings!L41</f>
        <v>7.9732945466919078</v>
      </c>
      <c r="F67" s="1">
        <f>Rankings!M41</f>
        <v>3.1415157425993341</v>
      </c>
      <c r="G67" s="1">
        <f>Rankings!N41</f>
        <v>1</v>
      </c>
      <c r="H67" s="1">
        <f>Rankings!O41</f>
        <v>23.690232797445955</v>
      </c>
      <c r="J67" s="1">
        <f>F67</f>
        <v>3.1415157425993341</v>
      </c>
      <c r="K67" s="1">
        <f>C67</f>
        <v>3.6183554067804158</v>
      </c>
      <c r="L67" s="1">
        <f>D67</f>
        <v>7.9570671013742977</v>
      </c>
      <c r="M67" s="1">
        <f>E67</f>
        <v>7.9732945466919078</v>
      </c>
      <c r="N67" s="1">
        <f>G67</f>
        <v>1</v>
      </c>
      <c r="P67" s="1">
        <f t="shared" si="3"/>
        <v>0.13260805706130591</v>
      </c>
      <c r="Q67" s="1">
        <f t="shared" si="4"/>
        <v>0.15273616927776712</v>
      </c>
      <c r="R67" s="1">
        <f t="shared" si="5"/>
        <v>0.3358796500400853</v>
      </c>
      <c r="S67" s="1">
        <f t="shared" si="6"/>
        <v>0.33656463466882897</v>
      </c>
      <c r="T67" s="1">
        <f t="shared" si="7"/>
        <v>4.2211488952012752E-2</v>
      </c>
      <c r="U67" s="1">
        <f t="shared" si="8"/>
        <v>1</v>
      </c>
    </row>
    <row r="68" spans="1:21" x14ac:dyDescent="0.25">
      <c r="B68" s="32"/>
      <c r="C68" s="1" t="s">
        <v>67</v>
      </c>
      <c r="D68" s="1" t="s">
        <v>68</v>
      </c>
      <c r="E68" s="1" t="s">
        <v>69</v>
      </c>
      <c r="F68" s="1" t="s">
        <v>70</v>
      </c>
      <c r="G68" s="1" t="s">
        <v>66</v>
      </c>
      <c r="H68" s="1"/>
      <c r="J68" t="s">
        <v>66</v>
      </c>
      <c r="K68" t="s">
        <v>67</v>
      </c>
      <c r="L68" t="s">
        <v>68</v>
      </c>
      <c r="M68" t="s">
        <v>69</v>
      </c>
      <c r="N68" t="s">
        <v>70</v>
      </c>
      <c r="P68" s="1"/>
      <c r="Q68" s="1"/>
      <c r="R68" s="1"/>
      <c r="S68" s="1"/>
      <c r="T68" s="1"/>
      <c r="U68" s="1"/>
    </row>
    <row r="69" spans="1:21" x14ac:dyDescent="0.25">
      <c r="A69">
        <v>34</v>
      </c>
      <c r="B69" s="32" t="s">
        <v>110</v>
      </c>
      <c r="C69" s="1">
        <f>Rankings!J42</f>
        <v>1.1065981969662464</v>
      </c>
      <c r="D69" s="1">
        <f>Rankings!K42</f>
        <v>2.4335022731653382</v>
      </c>
      <c r="E69" s="1">
        <f>Rankings!L42</f>
        <v>2.4384650973523114</v>
      </c>
      <c r="F69" s="1">
        <f>Rankings!M42</f>
        <v>0.48183431393617909</v>
      </c>
      <c r="G69" s="1">
        <f>Rankings!N42</f>
        <v>1</v>
      </c>
      <c r="H69" s="1">
        <f>Rankings!O42</f>
        <v>7.4603998814200754</v>
      </c>
      <c r="J69" s="1">
        <f>G69</f>
        <v>1</v>
      </c>
      <c r="K69" s="1">
        <f>C69</f>
        <v>1.1065981969662464</v>
      </c>
      <c r="L69" s="1">
        <f>D69</f>
        <v>2.4335022731653382</v>
      </c>
      <c r="M69" s="1">
        <f>E69</f>
        <v>2.4384650973523114</v>
      </c>
      <c r="N69" s="1">
        <f>F69</f>
        <v>0.48183431393617909</v>
      </c>
      <c r="P69" s="1">
        <f t="shared" si="3"/>
        <v>0.13404107231443091</v>
      </c>
      <c r="Q69" s="1">
        <f t="shared" si="4"/>
        <v>0.14832960894257147</v>
      </c>
      <c r="R69" s="1">
        <f t="shared" si="5"/>
        <v>0.32618925417468708</v>
      </c>
      <c r="S69" s="1">
        <f t="shared" si="6"/>
        <v>0.32685447645041693</v>
      </c>
      <c r="T69" s="1">
        <f t="shared" si="7"/>
        <v>6.4585588117893583E-2</v>
      </c>
      <c r="U69" s="1">
        <f t="shared" si="8"/>
        <v>1</v>
      </c>
    </row>
    <row r="70" spans="1:21" x14ac:dyDescent="0.25">
      <c r="B70" s="32"/>
      <c r="C70" s="1" t="s">
        <v>67</v>
      </c>
      <c r="D70" s="1" t="s">
        <v>68</v>
      </c>
      <c r="E70" s="1" t="s">
        <v>70</v>
      </c>
      <c r="F70" s="1" t="s">
        <v>66</v>
      </c>
      <c r="G70" s="1" t="s">
        <v>69</v>
      </c>
      <c r="H70" s="1"/>
      <c r="J70" t="s">
        <v>66</v>
      </c>
      <c r="K70" t="s">
        <v>67</v>
      </c>
      <c r="L70" t="s">
        <v>68</v>
      </c>
      <c r="M70" t="s">
        <v>69</v>
      </c>
      <c r="N70" t="s">
        <v>70</v>
      </c>
      <c r="P70" s="1"/>
      <c r="Q70" s="1"/>
      <c r="R70" s="1"/>
      <c r="S70" s="1"/>
      <c r="T70" s="1"/>
      <c r="U70" s="1"/>
    </row>
    <row r="71" spans="1:21" x14ac:dyDescent="0.25">
      <c r="A71">
        <v>35</v>
      </c>
      <c r="B71" s="32" t="s">
        <v>111</v>
      </c>
      <c r="C71" s="1">
        <f>Rankings!J43</f>
        <v>0.72588962943544844</v>
      </c>
      <c r="D71" s="1">
        <f>Rankings!K43</f>
        <v>1.5962921936264365</v>
      </c>
      <c r="E71" s="1">
        <f>Rankings!L43</f>
        <v>0.37445575745871312</v>
      </c>
      <c r="F71" s="1">
        <f>Rankings!M43</f>
        <v>0.77714630657938422</v>
      </c>
      <c r="G71" s="1">
        <f>Rankings!N43</f>
        <v>1</v>
      </c>
      <c r="H71" s="1">
        <f>Rankings!O43</f>
        <v>4.473783887099982</v>
      </c>
      <c r="J71" s="1">
        <f>F71</f>
        <v>0.77714630657938422</v>
      </c>
      <c r="K71" s="1">
        <f>C71</f>
        <v>0.72588962943544844</v>
      </c>
      <c r="L71" s="1">
        <f>D71</f>
        <v>1.5962921936264365</v>
      </c>
      <c r="M71" s="1">
        <f>G71</f>
        <v>1</v>
      </c>
      <c r="N71" s="1">
        <f>E71</f>
        <v>0.37445575745871312</v>
      </c>
      <c r="P71" s="1">
        <f t="shared" si="3"/>
        <v>0.17371118636737498</v>
      </c>
      <c r="Q71" s="1">
        <f t="shared" si="4"/>
        <v>0.16225406674840259</v>
      </c>
      <c r="R71" s="1">
        <f t="shared" si="5"/>
        <v>0.35681030508185607</v>
      </c>
      <c r="S71" s="1">
        <f t="shared" si="6"/>
        <v>0.22352443149600257</v>
      </c>
      <c r="T71" s="1">
        <f t="shared" si="7"/>
        <v>8.370001030636387E-2</v>
      </c>
      <c r="U71" s="1">
        <f t="shared" si="8"/>
        <v>1</v>
      </c>
    </row>
    <row r="72" spans="1:21" x14ac:dyDescent="0.25">
      <c r="B72" s="32"/>
      <c r="C72" s="1" t="s">
        <v>67</v>
      </c>
      <c r="D72" s="1" t="s">
        <v>68</v>
      </c>
      <c r="E72" s="1" t="s">
        <v>70</v>
      </c>
      <c r="F72" s="1" t="s">
        <v>69</v>
      </c>
      <c r="G72" s="1" t="s">
        <v>66</v>
      </c>
      <c r="H72" s="1"/>
      <c r="J72" t="s">
        <v>66</v>
      </c>
      <c r="K72" t="s">
        <v>67</v>
      </c>
      <c r="L72" t="s">
        <v>68</v>
      </c>
      <c r="M72" t="s">
        <v>69</v>
      </c>
      <c r="N72" t="s">
        <v>70</v>
      </c>
      <c r="P72" s="1"/>
      <c r="Q72" s="1"/>
      <c r="R72" s="1"/>
      <c r="S72" s="1"/>
      <c r="T72" s="1"/>
      <c r="U72" s="1"/>
    </row>
    <row r="73" spans="1:21" x14ac:dyDescent="0.25">
      <c r="A73">
        <v>36</v>
      </c>
      <c r="B73" s="32" t="s">
        <v>112</v>
      </c>
      <c r="C73" s="1">
        <f>Rankings!J44</f>
        <v>1.2371877299247307</v>
      </c>
      <c r="D73" s="1">
        <f>Rankings!K44</f>
        <v>2.7206796119476504</v>
      </c>
      <c r="E73" s="1">
        <f>Rankings!L44</f>
        <v>0.6382128215385785</v>
      </c>
      <c r="F73" s="1">
        <f>Rankings!M44</f>
        <v>2.5380406147812877</v>
      </c>
      <c r="G73" s="1">
        <f>Rankings!N44</f>
        <v>1</v>
      </c>
      <c r="H73" s="1">
        <f>Rankings!O44</f>
        <v>8.1341207781922478</v>
      </c>
      <c r="J73" s="1">
        <f>G73</f>
        <v>1</v>
      </c>
      <c r="K73" s="1">
        <f>C73</f>
        <v>1.2371877299247307</v>
      </c>
      <c r="L73" s="1">
        <f>D73</f>
        <v>2.7206796119476504</v>
      </c>
      <c r="M73" s="1">
        <f>F73</f>
        <v>2.5380406147812877</v>
      </c>
      <c r="N73" s="1">
        <f>E73</f>
        <v>0.6382128215385785</v>
      </c>
      <c r="P73" s="1">
        <f t="shared" si="3"/>
        <v>0.12293891709611952</v>
      </c>
      <c r="Q73" s="1">
        <f t="shared" si="4"/>
        <v>0.15209851976155278</v>
      </c>
      <c r="R73" s="1">
        <f t="shared" si="5"/>
        <v>0.33447740525833486</v>
      </c>
      <c r="S73" s="1">
        <f t="shared" si="6"/>
        <v>0.31202396472718097</v>
      </c>
      <c r="T73" s="1">
        <f t="shared" si="7"/>
        <v>7.8461193156811826E-2</v>
      </c>
      <c r="U73" s="1">
        <f t="shared" si="8"/>
        <v>1</v>
      </c>
    </row>
    <row r="74" spans="1:21" x14ac:dyDescent="0.25">
      <c r="B74" s="32"/>
      <c r="C74" s="1" t="s">
        <v>67</v>
      </c>
      <c r="D74" s="1" t="s">
        <v>69</v>
      </c>
      <c r="E74" s="1" t="s">
        <v>66</v>
      </c>
      <c r="F74" s="1" t="s">
        <v>68</v>
      </c>
      <c r="G74" s="1" t="s">
        <v>70</v>
      </c>
      <c r="H74" s="1"/>
      <c r="J74" t="s">
        <v>66</v>
      </c>
      <c r="K74" t="s">
        <v>67</v>
      </c>
      <c r="L74" t="s">
        <v>68</v>
      </c>
      <c r="M74" t="s">
        <v>69</v>
      </c>
      <c r="N74" t="s">
        <v>70</v>
      </c>
      <c r="P74" s="1"/>
      <c r="Q74" s="1"/>
      <c r="R74" s="1"/>
      <c r="S74" s="1"/>
      <c r="T74" s="1"/>
      <c r="U74" s="1"/>
    </row>
    <row r="75" spans="1:21" x14ac:dyDescent="0.25">
      <c r="A75">
        <v>37</v>
      </c>
      <c r="B75" s="32" t="s">
        <v>113</v>
      </c>
      <c r="C75" s="1">
        <f>Rankings!J45</f>
        <v>2.9478250050104182</v>
      </c>
      <c r="D75" s="1">
        <f>Rankings!K45</f>
        <v>8.3247348946355171</v>
      </c>
      <c r="E75" s="1">
        <f>Rankings!L45</f>
        <v>3.2799849010110855</v>
      </c>
      <c r="F75" s="1">
        <f>Rankings!M45</f>
        <v>4.2629660829889664</v>
      </c>
      <c r="G75" s="1">
        <f>Rankings!N45</f>
        <v>1</v>
      </c>
      <c r="H75" s="1">
        <f>Rankings!O45</f>
        <v>19.815510883645988</v>
      </c>
      <c r="J75" s="1">
        <f>E75</f>
        <v>3.2799849010110855</v>
      </c>
      <c r="K75" s="1">
        <f>C75</f>
        <v>2.9478250050104182</v>
      </c>
      <c r="L75" s="1">
        <f>F75</f>
        <v>4.2629660829889664</v>
      </c>
      <c r="M75" s="1">
        <f>D75</f>
        <v>8.3247348946355171</v>
      </c>
      <c r="N75" s="1">
        <f>G75</f>
        <v>1</v>
      </c>
      <c r="P75" s="1">
        <f t="shared" si="3"/>
        <v>0.16552613355621842</v>
      </c>
      <c r="Q75" s="1">
        <f t="shared" si="4"/>
        <v>0.14876351270071458</v>
      </c>
      <c r="R75" s="1">
        <f t="shared" si="5"/>
        <v>0.21513278703842303</v>
      </c>
      <c r="S75" s="1">
        <f t="shared" si="6"/>
        <v>0.42011204977339417</v>
      </c>
      <c r="T75" s="1">
        <f t="shared" si="7"/>
        <v>5.0465516931249732E-2</v>
      </c>
      <c r="U75" s="1">
        <f t="shared" si="8"/>
        <v>1</v>
      </c>
    </row>
    <row r="76" spans="1:21" x14ac:dyDescent="0.25">
      <c r="B76" s="32"/>
      <c r="C76" s="1" t="s">
        <v>67</v>
      </c>
      <c r="D76" s="1" t="s">
        <v>69</v>
      </c>
      <c r="E76" s="1" t="s">
        <v>66</v>
      </c>
      <c r="F76" s="1" t="s">
        <v>70</v>
      </c>
      <c r="G76" s="1" t="s">
        <v>68</v>
      </c>
      <c r="H76" s="1"/>
      <c r="J76" t="s">
        <v>66</v>
      </c>
      <c r="K76" t="s">
        <v>67</v>
      </c>
      <c r="L76" t="s">
        <v>68</v>
      </c>
      <c r="M76" t="s">
        <v>69</v>
      </c>
      <c r="N76" t="s">
        <v>70</v>
      </c>
      <c r="P76" s="1"/>
      <c r="Q76" s="1"/>
      <c r="R76" s="1"/>
      <c r="S76" s="1"/>
      <c r="T76" s="1"/>
      <c r="U76" s="1"/>
    </row>
    <row r="77" spans="1:21" x14ac:dyDescent="0.25">
      <c r="A77">
        <v>38</v>
      </c>
      <c r="B77" s="32" t="s">
        <v>114</v>
      </c>
      <c r="C77" s="1">
        <f>Rankings!J46</f>
        <v>0.96924120082778109</v>
      </c>
      <c r="D77" s="1">
        <f>Rankings!K46</f>
        <v>2.7371624951057583</v>
      </c>
      <c r="E77" s="1">
        <f>Rankings!L46</f>
        <v>1.0784549621329167</v>
      </c>
      <c r="F77" s="1">
        <f>Rankings!M46</f>
        <v>0.34329128054618246</v>
      </c>
      <c r="G77" s="1">
        <f>Rankings!N46</f>
        <v>1</v>
      </c>
      <c r="H77" s="1">
        <f>Rankings!O46</f>
        <v>6.1281499386126388</v>
      </c>
      <c r="J77" s="1">
        <f>E77</f>
        <v>1.0784549621329167</v>
      </c>
      <c r="K77" s="1">
        <f>C77</f>
        <v>0.96924120082778109</v>
      </c>
      <c r="L77" s="1">
        <f>G77</f>
        <v>1</v>
      </c>
      <c r="M77" s="1">
        <f>D77</f>
        <v>2.7371624951057583</v>
      </c>
      <c r="N77" s="1">
        <f>F77</f>
        <v>0.34329128054618246</v>
      </c>
      <c r="P77" s="1">
        <f t="shared" si="3"/>
        <v>0.17598377535407853</v>
      </c>
      <c r="Q77" s="1">
        <f t="shared" si="4"/>
        <v>0.15816212242470182</v>
      </c>
      <c r="R77" s="1">
        <f t="shared" si="5"/>
        <v>0.16318138590231548</v>
      </c>
      <c r="S77" s="1">
        <f t="shared" si="6"/>
        <v>0.4466539693911975</v>
      </c>
      <c r="T77" s="1">
        <f t="shared" si="7"/>
        <v>5.6018746927706649E-2</v>
      </c>
      <c r="U77" s="1">
        <f t="shared" si="8"/>
        <v>1</v>
      </c>
    </row>
    <row r="78" spans="1:21" x14ac:dyDescent="0.25">
      <c r="B78" s="32"/>
      <c r="C78" s="1" t="s">
        <v>67</v>
      </c>
      <c r="D78" s="1" t="s">
        <v>69</v>
      </c>
      <c r="E78" s="1" t="s">
        <v>68</v>
      </c>
      <c r="F78" s="1" t="s">
        <v>66</v>
      </c>
      <c r="G78" s="1" t="s">
        <v>70</v>
      </c>
      <c r="H78" s="1"/>
      <c r="J78" t="s">
        <v>66</v>
      </c>
      <c r="K78" t="s">
        <v>67</v>
      </c>
      <c r="L78" t="s">
        <v>68</v>
      </c>
      <c r="M78" t="s">
        <v>69</v>
      </c>
      <c r="N78" t="s">
        <v>70</v>
      </c>
      <c r="P78" s="1"/>
      <c r="Q78" s="1"/>
      <c r="R78" s="1"/>
      <c r="S78" s="1"/>
      <c r="T78" s="1"/>
      <c r="U78" s="1"/>
    </row>
    <row r="79" spans="1:21" x14ac:dyDescent="0.25">
      <c r="A79">
        <v>39</v>
      </c>
      <c r="B79" s="32" t="s">
        <v>115</v>
      </c>
      <c r="C79" s="1">
        <f>Rankings!J47</f>
        <v>2.8300216391170285</v>
      </c>
      <c r="D79" s="1">
        <f>Rankings!K47</f>
        <v>7.992055108999887</v>
      </c>
      <c r="E79" s="1">
        <f>Rankings!L47</f>
        <v>5.4727256496864181</v>
      </c>
      <c r="F79" s="1">
        <f>Rankings!M47</f>
        <v>3.1415157425993341</v>
      </c>
      <c r="G79" s="1">
        <f>Rankings!N47</f>
        <v>1</v>
      </c>
      <c r="H79" s="1">
        <f>Rankings!O47</f>
        <v>20.436318140402669</v>
      </c>
      <c r="J79" s="1">
        <f>F79</f>
        <v>3.1415157425993341</v>
      </c>
      <c r="K79" s="1">
        <f>C79</f>
        <v>2.8300216391170285</v>
      </c>
      <c r="L79" s="1">
        <f>E79</f>
        <v>5.4727256496864181</v>
      </c>
      <c r="M79" s="1">
        <f>D79</f>
        <v>7.992055108999887</v>
      </c>
      <c r="N79" s="1">
        <f>G79</f>
        <v>1</v>
      </c>
      <c r="P79" s="1">
        <f t="shared" si="3"/>
        <v>0.15372219795250433</v>
      </c>
      <c r="Q79" s="1">
        <f t="shared" si="4"/>
        <v>0.13848001482821246</v>
      </c>
      <c r="R79" s="1">
        <f t="shared" si="5"/>
        <v>0.26779411105696294</v>
      </c>
      <c r="S79" s="1">
        <f t="shared" si="6"/>
        <v>0.39107118288590192</v>
      </c>
      <c r="T79" s="1">
        <f t="shared" si="7"/>
        <v>4.8932493276418354E-2</v>
      </c>
      <c r="U79" s="1">
        <f t="shared" si="8"/>
        <v>1</v>
      </c>
    </row>
    <row r="80" spans="1:21" x14ac:dyDescent="0.25">
      <c r="B80" s="32"/>
      <c r="C80" s="1" t="s">
        <v>67</v>
      </c>
      <c r="D80" s="1" t="s">
        <v>69</v>
      </c>
      <c r="E80" s="1" t="s">
        <v>68</v>
      </c>
      <c r="F80" s="1" t="s">
        <v>70</v>
      </c>
      <c r="G80" s="1" t="s">
        <v>66</v>
      </c>
      <c r="H80" s="1"/>
      <c r="J80" t="s">
        <v>66</v>
      </c>
      <c r="K80" t="s">
        <v>67</v>
      </c>
      <c r="L80" t="s">
        <v>68</v>
      </c>
      <c r="M80" t="s">
        <v>69</v>
      </c>
      <c r="N80" t="s">
        <v>70</v>
      </c>
      <c r="P80" s="1"/>
      <c r="Q80" s="1"/>
      <c r="R80" s="1"/>
      <c r="S80" s="1"/>
      <c r="T80" s="1"/>
      <c r="U80" s="1"/>
    </row>
    <row r="81" spans="1:21" x14ac:dyDescent="0.25">
      <c r="A81">
        <v>40</v>
      </c>
      <c r="B81" s="32" t="s">
        <v>116</v>
      </c>
      <c r="C81" s="1">
        <f>Rankings!J48</f>
        <v>1.0621740365076926</v>
      </c>
      <c r="D81" s="1">
        <f>Rankings!K48</f>
        <v>2.999607253097508</v>
      </c>
      <c r="E81" s="1">
        <f>Rankings!L48</f>
        <v>2.0540433379301892</v>
      </c>
      <c r="F81" s="1">
        <f>Rankings!M48</f>
        <v>0.48183431393617909</v>
      </c>
      <c r="G81" s="1">
        <f>Rankings!N48</f>
        <v>1</v>
      </c>
      <c r="H81" s="1">
        <f>Rankings!O48</f>
        <v>7.5976589414715683</v>
      </c>
      <c r="J81" s="1">
        <f>G81</f>
        <v>1</v>
      </c>
      <c r="K81" s="1">
        <f>C81</f>
        <v>1.0621740365076926</v>
      </c>
      <c r="L81" s="1">
        <f>E81</f>
        <v>2.0540433379301892</v>
      </c>
      <c r="M81" s="1">
        <f>D81</f>
        <v>2.999607253097508</v>
      </c>
      <c r="N81" s="1">
        <f>F81</f>
        <v>0.48183431393617909</v>
      </c>
      <c r="P81" s="1">
        <f t="shared" si="3"/>
        <v>0.1316194906488278</v>
      </c>
      <c r="Q81" s="1">
        <f t="shared" si="4"/>
        <v>0.13980280566555192</v>
      </c>
      <c r="R81" s="1">
        <f t="shared" si="5"/>
        <v>0.2703521379089896</v>
      </c>
      <c r="S81" s="1">
        <f t="shared" si="6"/>
        <v>0.39480677879922349</v>
      </c>
      <c r="T81" s="1">
        <f t="shared" si="7"/>
        <v>6.3418786977407285E-2</v>
      </c>
      <c r="U81" s="1">
        <f t="shared" si="8"/>
        <v>1</v>
      </c>
    </row>
    <row r="82" spans="1:21" x14ac:dyDescent="0.25">
      <c r="B82" s="32"/>
      <c r="C82" s="1" t="s">
        <v>67</v>
      </c>
      <c r="D82" s="1" t="s">
        <v>69</v>
      </c>
      <c r="E82" s="1" t="s">
        <v>70</v>
      </c>
      <c r="F82" s="1" t="s">
        <v>66</v>
      </c>
      <c r="G82" s="1" t="s">
        <v>68</v>
      </c>
      <c r="H82" s="1"/>
      <c r="J82" t="s">
        <v>66</v>
      </c>
      <c r="K82" t="s">
        <v>67</v>
      </c>
      <c r="L82" t="s">
        <v>68</v>
      </c>
      <c r="M82" t="s">
        <v>69</v>
      </c>
      <c r="N82" t="s">
        <v>70</v>
      </c>
      <c r="P82" s="1"/>
      <c r="Q82" s="1"/>
      <c r="R82" s="1"/>
      <c r="S82" s="1"/>
      <c r="T82" s="1"/>
      <c r="U82" s="1"/>
    </row>
    <row r="83" spans="1:21" x14ac:dyDescent="0.25">
      <c r="A83">
        <v>41</v>
      </c>
      <c r="B83" s="32" t="s">
        <v>117</v>
      </c>
      <c r="C83" s="1">
        <f>Rankings!J49</f>
        <v>0.66436660987578489</v>
      </c>
      <c r="D83" s="1">
        <f>Rankings!K49</f>
        <v>1.8761886783181356</v>
      </c>
      <c r="E83" s="1">
        <f>Rankings!L49</f>
        <v>0.37072996681962883</v>
      </c>
      <c r="F83" s="1">
        <f>Rankings!M49</f>
        <v>0.76941379245300812</v>
      </c>
      <c r="G83" s="1">
        <f>Rankings!N49</f>
        <v>1</v>
      </c>
      <c r="H83" s="1">
        <f>Rankings!O49</f>
        <v>4.6806990474665575</v>
      </c>
      <c r="J83" s="1">
        <f>F83</f>
        <v>0.76941379245300812</v>
      </c>
      <c r="K83" s="1">
        <f>C83</f>
        <v>0.66436660987578489</v>
      </c>
      <c r="L83" s="1">
        <f>G83</f>
        <v>1</v>
      </c>
      <c r="M83" s="1">
        <f>D83</f>
        <v>1.8761886783181356</v>
      </c>
      <c r="N83" s="1">
        <f>E83</f>
        <v>0.37072996681962883</v>
      </c>
      <c r="P83" s="1">
        <f t="shared" si="3"/>
        <v>0.16438010319622143</v>
      </c>
      <c r="Q83" s="1">
        <f t="shared" si="4"/>
        <v>0.14193747624841963</v>
      </c>
      <c r="R83" s="1">
        <f t="shared" si="5"/>
        <v>0.21364330196389214</v>
      </c>
      <c r="S83" s="1">
        <f t="shared" si="6"/>
        <v>0.40083514434315715</v>
      </c>
      <c r="T83" s="1">
        <f t="shared" si="7"/>
        <v>7.9203974248309675E-2</v>
      </c>
      <c r="U83" s="1">
        <f t="shared" si="8"/>
        <v>1</v>
      </c>
    </row>
    <row r="84" spans="1:21" x14ac:dyDescent="0.25">
      <c r="B84" s="32"/>
      <c r="C84" s="1" t="s">
        <v>67</v>
      </c>
      <c r="D84" s="1" t="s">
        <v>69</v>
      </c>
      <c r="E84" s="1" t="s">
        <v>70</v>
      </c>
      <c r="F84" s="1" t="s">
        <v>68</v>
      </c>
      <c r="G84" s="1" t="s">
        <v>66</v>
      </c>
      <c r="H84" s="1"/>
      <c r="J84" t="s">
        <v>66</v>
      </c>
      <c r="K84" t="s">
        <v>67</v>
      </c>
      <c r="L84" t="s">
        <v>68</v>
      </c>
      <c r="M84" t="s">
        <v>69</v>
      </c>
      <c r="N84" t="s">
        <v>70</v>
      </c>
      <c r="P84" s="1"/>
      <c r="Q84" s="1"/>
      <c r="R84" s="1"/>
      <c r="S84" s="1"/>
      <c r="T84" s="1"/>
      <c r="U84" s="1"/>
    </row>
    <row r="85" spans="1:21" x14ac:dyDescent="0.25">
      <c r="A85">
        <v>42</v>
      </c>
      <c r="B85" s="32" t="s">
        <v>118</v>
      </c>
      <c r="C85" s="1">
        <f>Rankings!J50</f>
        <v>1.0717100777550459</v>
      </c>
      <c r="D85" s="1">
        <f>Rankings!K50</f>
        <v>3.0265372829308923</v>
      </c>
      <c r="E85" s="1">
        <f>Rankings!L50</f>
        <v>0.59803583693147244</v>
      </c>
      <c r="F85" s="1">
        <f>Rankings!M50</f>
        <v>1.7420653270889574</v>
      </c>
      <c r="G85" s="1">
        <f>Rankings!N50</f>
        <v>1</v>
      </c>
      <c r="H85" s="1">
        <f>Rankings!O50</f>
        <v>7.4383485247063685</v>
      </c>
      <c r="J85" s="1">
        <f>G85</f>
        <v>1</v>
      </c>
      <c r="K85" s="1">
        <f>C85</f>
        <v>1.0717100777550459</v>
      </c>
      <c r="L85" s="1">
        <f>F85</f>
        <v>1.7420653270889574</v>
      </c>
      <c r="M85" s="1">
        <f>D85</f>
        <v>3.0265372829308923</v>
      </c>
      <c r="N85" s="1">
        <f>E85</f>
        <v>0.59803583693147244</v>
      </c>
      <c r="P85" s="1">
        <f t="shared" si="3"/>
        <v>0.13443844378607889</v>
      </c>
      <c r="Q85" s="1">
        <f t="shared" si="4"/>
        <v>0.14407903504324598</v>
      </c>
      <c r="R85" s="1">
        <f t="shared" si="5"/>
        <v>0.23420055154752595</v>
      </c>
      <c r="S85" s="1">
        <f t="shared" si="6"/>
        <v>0.40688296237777671</v>
      </c>
      <c r="T85" s="1">
        <f t="shared" si="7"/>
        <v>8.0399007245372398E-2</v>
      </c>
      <c r="U85" s="1">
        <f t="shared" si="8"/>
        <v>1</v>
      </c>
    </row>
    <row r="86" spans="1:21" x14ac:dyDescent="0.25">
      <c r="B86" s="32"/>
      <c r="C86" s="1" t="s">
        <v>67</v>
      </c>
      <c r="D86" s="1" t="s">
        <v>70</v>
      </c>
      <c r="E86" s="1" t="s">
        <v>66</v>
      </c>
      <c r="F86" s="1" t="s">
        <v>68</v>
      </c>
      <c r="G86" s="1" t="s">
        <v>69</v>
      </c>
      <c r="H86" s="1"/>
      <c r="J86" t="s">
        <v>66</v>
      </c>
      <c r="K86" t="s">
        <v>67</v>
      </c>
      <c r="L86" t="s">
        <v>68</v>
      </c>
      <c r="M86" t="s">
        <v>69</v>
      </c>
      <c r="N86" t="s">
        <v>70</v>
      </c>
      <c r="P86" s="1"/>
      <c r="Q86" s="1"/>
      <c r="R86" s="1"/>
      <c r="S86" s="1"/>
      <c r="T86" s="1"/>
      <c r="U86" s="1"/>
    </row>
    <row r="87" spans="1:21" x14ac:dyDescent="0.25">
      <c r="A87">
        <v>43</v>
      </c>
      <c r="B87" s="32" t="s">
        <v>119</v>
      </c>
      <c r="C87" s="1">
        <f>Rankings!J51</f>
        <v>0.49819907697284255</v>
      </c>
      <c r="D87" s="1">
        <f>Rankings!K51</f>
        <v>0.36997544806593985</v>
      </c>
      <c r="E87" s="1">
        <f>Rankings!L51</f>
        <v>0.76784786256411086</v>
      </c>
      <c r="F87" s="1">
        <f>Rankings!M51</f>
        <v>0.99796477538581052</v>
      </c>
      <c r="G87" s="1">
        <f>Rankings!N51</f>
        <v>1</v>
      </c>
      <c r="H87" s="1">
        <f>Rankings!O51</f>
        <v>3.6339871629887037</v>
      </c>
      <c r="J87" s="1">
        <f>E87</f>
        <v>0.76784786256411086</v>
      </c>
      <c r="K87" s="1">
        <f>C87</f>
        <v>0.49819907697284255</v>
      </c>
      <c r="L87" s="1">
        <f>F87</f>
        <v>0.99796477538581052</v>
      </c>
      <c r="M87" s="1">
        <f>G87</f>
        <v>1</v>
      </c>
      <c r="N87" s="1">
        <f>D87</f>
        <v>0.36997544806593985</v>
      </c>
      <c r="P87" s="1">
        <f t="shared" si="3"/>
        <v>0.21129625068147159</v>
      </c>
      <c r="Q87" s="1">
        <f t="shared" si="4"/>
        <v>0.13709434145692143</v>
      </c>
      <c r="R87" s="1">
        <f t="shared" si="5"/>
        <v>0.27461978554845895</v>
      </c>
      <c r="S87" s="1">
        <f t="shared" si="6"/>
        <v>0.27517983832875431</v>
      </c>
      <c r="T87" s="1">
        <f t="shared" si="7"/>
        <v>0.10180978398439376</v>
      </c>
      <c r="U87" s="1">
        <f t="shared" si="8"/>
        <v>1</v>
      </c>
    </row>
    <row r="88" spans="1:21" x14ac:dyDescent="0.25">
      <c r="B88" s="32"/>
      <c r="C88" s="1" t="s">
        <v>67</v>
      </c>
      <c r="D88" s="1" t="s">
        <v>70</v>
      </c>
      <c r="E88" s="1" t="s">
        <v>66</v>
      </c>
      <c r="F88" s="1" t="s">
        <v>69</v>
      </c>
      <c r="G88" s="1" t="s">
        <v>68</v>
      </c>
      <c r="H88" s="1"/>
      <c r="J88" t="s">
        <v>66</v>
      </c>
      <c r="K88" t="s">
        <v>67</v>
      </c>
      <c r="L88" t="s">
        <v>68</v>
      </c>
      <c r="M88" t="s">
        <v>69</v>
      </c>
      <c r="N88" t="s">
        <v>70</v>
      </c>
      <c r="P88" s="1"/>
      <c r="Q88" s="1"/>
      <c r="R88" s="1"/>
      <c r="S88" s="1"/>
      <c r="T88" s="1"/>
      <c r="U88" s="1"/>
    </row>
    <row r="89" spans="1:21" x14ac:dyDescent="0.25">
      <c r="A89">
        <v>44</v>
      </c>
      <c r="B89" s="32" t="s">
        <v>120</v>
      </c>
      <c r="C89" s="1">
        <f>Rankings!J52</f>
        <v>0.73635174244115165</v>
      </c>
      <c r="D89" s="1">
        <f>Rankings!K52</f>
        <v>0.54683374264591689</v>
      </c>
      <c r="E89" s="1">
        <f>Rankings!L52</f>
        <v>1.1348999579933345</v>
      </c>
      <c r="F89" s="1">
        <f>Rankings!M52</f>
        <v>1.4603427287567072</v>
      </c>
      <c r="G89" s="1">
        <f>Rankings!N52</f>
        <v>1</v>
      </c>
      <c r="H89" s="1">
        <f>Rankings!O52</f>
        <v>4.8784281718371103</v>
      </c>
      <c r="J89" s="1">
        <f>E89</f>
        <v>1.1348999579933345</v>
      </c>
      <c r="K89" s="1">
        <f>C89</f>
        <v>0.73635174244115165</v>
      </c>
      <c r="L89" s="1">
        <f>G89</f>
        <v>1</v>
      </c>
      <c r="M89" s="1">
        <f>F89</f>
        <v>1.4603427287567072</v>
      </c>
      <c r="N89" s="1">
        <f>D89</f>
        <v>0.54683374264591689</v>
      </c>
      <c r="P89" s="1">
        <f t="shared" si="3"/>
        <v>0.23263639804005884</v>
      </c>
      <c r="Q89" s="1">
        <f t="shared" si="4"/>
        <v>0.15094036777912784</v>
      </c>
      <c r="R89" s="1">
        <f t="shared" si="5"/>
        <v>0.20498405731849112</v>
      </c>
      <c r="S89" s="1">
        <f t="shared" si="6"/>
        <v>0.29934697761610657</v>
      </c>
      <c r="T89" s="1">
        <f t="shared" si="7"/>
        <v>0.11209219924621565</v>
      </c>
      <c r="U89" s="1">
        <f t="shared" si="8"/>
        <v>1</v>
      </c>
    </row>
    <row r="90" spans="1:21" x14ac:dyDescent="0.25">
      <c r="B90" s="32"/>
      <c r="C90" s="1" t="s">
        <v>67</v>
      </c>
      <c r="D90" s="1" t="s">
        <v>70</v>
      </c>
      <c r="E90" s="1" t="s">
        <v>68</v>
      </c>
      <c r="F90" s="1" t="s">
        <v>66</v>
      </c>
      <c r="G90" s="1" t="s">
        <v>69</v>
      </c>
      <c r="H90" s="1"/>
      <c r="J90" t="s">
        <v>66</v>
      </c>
      <c r="K90" t="s">
        <v>67</v>
      </c>
      <c r="L90" t="s">
        <v>68</v>
      </c>
      <c r="M90" t="s">
        <v>69</v>
      </c>
      <c r="N90" t="s">
        <v>70</v>
      </c>
      <c r="P90" s="1"/>
      <c r="Q90" s="1"/>
      <c r="R90" s="1"/>
      <c r="S90" s="1"/>
      <c r="T90" s="1"/>
      <c r="U90" s="1"/>
    </row>
    <row r="91" spans="1:21" x14ac:dyDescent="0.25">
      <c r="A91">
        <v>45</v>
      </c>
      <c r="B91" s="32" t="s">
        <v>121</v>
      </c>
      <c r="C91" s="1">
        <f>Rankings!J53</f>
        <v>0.6258352351335551</v>
      </c>
      <c r="D91" s="1">
        <f>Rankings!K53</f>
        <v>0.46476134187340473</v>
      </c>
      <c r="E91" s="1">
        <f>Rankings!L53</f>
        <v>1.3538396347671902</v>
      </c>
      <c r="F91" s="1">
        <f>Rankings!M53</f>
        <v>0.77714630657938422</v>
      </c>
      <c r="G91" s="1">
        <f>Rankings!N53</f>
        <v>1</v>
      </c>
      <c r="H91" s="1">
        <f>Rankings!O53</f>
        <v>4.221582518353534</v>
      </c>
      <c r="J91" s="1">
        <f>F91</f>
        <v>0.77714630657938422</v>
      </c>
      <c r="K91" s="1">
        <f>C91</f>
        <v>0.6258352351335551</v>
      </c>
      <c r="L91" s="1">
        <f>E91</f>
        <v>1.3538396347671902</v>
      </c>
      <c r="M91" s="1">
        <f>G91</f>
        <v>1</v>
      </c>
      <c r="N91" s="1">
        <f>D91</f>
        <v>0.46476134187340473</v>
      </c>
      <c r="P91" s="1">
        <f t="shared" si="3"/>
        <v>0.18408885843180919</v>
      </c>
      <c r="Q91" s="1">
        <f t="shared" si="4"/>
        <v>0.14824659530228443</v>
      </c>
      <c r="R91" s="1">
        <f t="shared" si="5"/>
        <v>0.32069481737744243</v>
      </c>
      <c r="S91" s="1">
        <f t="shared" si="6"/>
        <v>0.23687799436643764</v>
      </c>
      <c r="T91" s="1">
        <f t="shared" si="7"/>
        <v>0.11009173452202636</v>
      </c>
      <c r="U91" s="1">
        <f t="shared" si="8"/>
        <v>1</v>
      </c>
    </row>
    <row r="92" spans="1:21" x14ac:dyDescent="0.25">
      <c r="B92" s="32"/>
      <c r="C92" s="1" t="s">
        <v>67</v>
      </c>
      <c r="D92" s="1" t="s">
        <v>70</v>
      </c>
      <c r="E92" s="1" t="s">
        <v>68</v>
      </c>
      <c r="F92" s="1" t="s">
        <v>69</v>
      </c>
      <c r="G92" s="1" t="s">
        <v>66</v>
      </c>
      <c r="H92" s="1"/>
      <c r="J92" t="s">
        <v>66</v>
      </c>
      <c r="K92" t="s">
        <v>67</v>
      </c>
      <c r="L92" t="s">
        <v>68</v>
      </c>
      <c r="M92" t="s">
        <v>69</v>
      </c>
      <c r="N92" t="s">
        <v>70</v>
      </c>
      <c r="P92" s="1"/>
      <c r="Q92" s="1"/>
      <c r="R92" s="1"/>
      <c r="S92" s="1"/>
      <c r="T92" s="1"/>
      <c r="U92" s="1"/>
    </row>
    <row r="93" spans="1:21" x14ac:dyDescent="0.25">
      <c r="A93">
        <v>46</v>
      </c>
      <c r="B93" s="32" t="s">
        <v>122</v>
      </c>
      <c r="C93" s="1">
        <f>Rankings!J54</f>
        <v>1.1708643055816619</v>
      </c>
      <c r="D93" s="1">
        <f>Rankings!K54</f>
        <v>0.86951394754511901</v>
      </c>
      <c r="E93" s="1">
        <f>Rankings!L54</f>
        <v>2.5328751320502723</v>
      </c>
      <c r="F93" s="1">
        <f>Rankings!M54</f>
        <v>2.5380406147812877</v>
      </c>
      <c r="G93" s="1">
        <f>Rankings!N54</f>
        <v>1</v>
      </c>
      <c r="H93" s="1">
        <f>Rankings!O54</f>
        <v>8.1112939999583418</v>
      </c>
      <c r="J93" s="1">
        <f>G93</f>
        <v>1</v>
      </c>
      <c r="K93" s="1">
        <f>C93</f>
        <v>1.1708643055816619</v>
      </c>
      <c r="L93" s="1">
        <f>E93</f>
        <v>2.5328751320502723</v>
      </c>
      <c r="M93" s="1">
        <f>F93</f>
        <v>2.5380406147812877</v>
      </c>
      <c r="N93" s="1">
        <f>D93</f>
        <v>0.86951394754511901</v>
      </c>
      <c r="P93" s="1">
        <f t="shared" si="3"/>
        <v>0.12328489141253367</v>
      </c>
      <c r="Q93" s="1">
        <f t="shared" si="4"/>
        <v>0.14434987877244682</v>
      </c>
      <c r="R93" s="1">
        <f t="shared" si="5"/>
        <v>0.31226523561632469</v>
      </c>
      <c r="S93" s="1">
        <f t="shared" si="6"/>
        <v>0.31290206159391126</v>
      </c>
      <c r="T93" s="1">
        <f t="shared" si="7"/>
        <v>0.10719793260478348</v>
      </c>
      <c r="U93" s="1">
        <f t="shared" si="8"/>
        <v>0.99999999999999989</v>
      </c>
    </row>
    <row r="94" spans="1:21" x14ac:dyDescent="0.25">
      <c r="B94" s="32"/>
      <c r="C94" s="1" t="s">
        <v>67</v>
      </c>
      <c r="D94" s="1" t="s">
        <v>70</v>
      </c>
      <c r="E94" s="1" t="s">
        <v>69</v>
      </c>
      <c r="F94" s="1" t="s">
        <v>66</v>
      </c>
      <c r="G94" s="1" t="s">
        <v>68</v>
      </c>
      <c r="H94" s="1"/>
      <c r="J94" t="s">
        <v>66</v>
      </c>
      <c r="K94" t="s">
        <v>67</v>
      </c>
      <c r="L94" t="s">
        <v>68</v>
      </c>
      <c r="M94" t="s">
        <v>69</v>
      </c>
      <c r="N94" t="s">
        <v>70</v>
      </c>
      <c r="P94" s="1"/>
      <c r="Q94" s="1"/>
      <c r="R94" s="1"/>
      <c r="S94" s="1"/>
      <c r="T94" s="1"/>
      <c r="U94" s="1"/>
    </row>
    <row r="95" spans="1:21" x14ac:dyDescent="0.25">
      <c r="A95">
        <v>47</v>
      </c>
      <c r="B95" s="32" t="s">
        <v>123</v>
      </c>
      <c r="C95" s="1">
        <f>Rankings!J55</f>
        <v>0.66123450133607298</v>
      </c>
      <c r="D95" s="1">
        <f>Rankings!K55</f>
        <v>0.49104974741213253</v>
      </c>
      <c r="E95" s="1">
        <f>Rankings!L55</f>
        <v>1.9528034548186348</v>
      </c>
      <c r="F95" s="1">
        <f>Rankings!M55</f>
        <v>0.76941379245300812</v>
      </c>
      <c r="G95" s="1">
        <f>Rankings!N55</f>
        <v>1</v>
      </c>
      <c r="H95" s="1">
        <f>Rankings!O55</f>
        <v>4.8745014960198487</v>
      </c>
      <c r="J95" s="1">
        <f>F95</f>
        <v>0.76941379245300812</v>
      </c>
      <c r="K95" s="1">
        <f>C95</f>
        <v>0.66123450133607298</v>
      </c>
      <c r="L95" s="1">
        <f>G95</f>
        <v>1</v>
      </c>
      <c r="M95" s="1">
        <f>E95</f>
        <v>1.9528034548186348</v>
      </c>
      <c r="N95" s="1">
        <f>D95</f>
        <v>0.49104974741213253</v>
      </c>
      <c r="P95" s="1">
        <f t="shared" si="3"/>
        <v>0.15784461099894082</v>
      </c>
      <c r="Q95" s="1">
        <f t="shared" si="4"/>
        <v>0.13565171779637103</v>
      </c>
      <c r="R95" s="1">
        <f t="shared" si="5"/>
        <v>0.20514918311472974</v>
      </c>
      <c r="S95" s="1">
        <f t="shared" si="6"/>
        <v>0.40061603353966496</v>
      </c>
      <c r="T95" s="1">
        <f t="shared" si="7"/>
        <v>0.10073845455029336</v>
      </c>
      <c r="U95" s="1">
        <f t="shared" si="8"/>
        <v>1</v>
      </c>
    </row>
    <row r="96" spans="1:21" x14ac:dyDescent="0.25">
      <c r="B96" s="32"/>
      <c r="C96" s="1" t="s">
        <v>67</v>
      </c>
      <c r="D96" s="1" t="s">
        <v>70</v>
      </c>
      <c r="E96" s="1" t="s">
        <v>69</v>
      </c>
      <c r="F96" s="1" t="s">
        <v>68</v>
      </c>
      <c r="G96" s="1" t="s">
        <v>66</v>
      </c>
      <c r="H96" s="1"/>
      <c r="J96" t="s">
        <v>66</v>
      </c>
      <c r="K96" t="s">
        <v>67</v>
      </c>
      <c r="L96" t="s">
        <v>68</v>
      </c>
      <c r="M96" t="s">
        <v>69</v>
      </c>
      <c r="N96" t="s">
        <v>70</v>
      </c>
      <c r="P96" s="1"/>
      <c r="Q96" s="1"/>
      <c r="R96" s="1"/>
      <c r="S96" s="1"/>
      <c r="T96" s="1"/>
      <c r="U96" s="1"/>
    </row>
    <row r="97" spans="1:21" x14ac:dyDescent="0.25">
      <c r="A97">
        <v>48</v>
      </c>
      <c r="B97" s="32" t="s">
        <v>124</v>
      </c>
      <c r="C97" s="1">
        <f>Rankings!J56</f>
        <v>0.86142247887943457</v>
      </c>
      <c r="D97" s="1">
        <f>Rankings!K56</f>
        <v>0.63971448830055633</v>
      </c>
      <c r="E97" s="1">
        <f>Rankings!L56</f>
        <v>2.5440124334335339</v>
      </c>
      <c r="F97" s="1">
        <f>Rankings!M56</f>
        <v>1.7420653270889574</v>
      </c>
      <c r="G97" s="1">
        <f>Rankings!N56</f>
        <v>1</v>
      </c>
      <c r="H97" s="1">
        <f>Rankings!O56</f>
        <v>6.7872147277024819</v>
      </c>
      <c r="J97" s="1">
        <f>G97</f>
        <v>1</v>
      </c>
      <c r="K97" s="1">
        <f>C97</f>
        <v>0.86142247887943457</v>
      </c>
      <c r="L97" s="1">
        <f>F97</f>
        <v>1.7420653270889574</v>
      </c>
      <c r="M97" s="1">
        <f>E97</f>
        <v>2.5440124334335339</v>
      </c>
      <c r="N97" s="1">
        <f>D97</f>
        <v>0.63971448830055633</v>
      </c>
      <c r="P97" s="1">
        <f t="shared" si="3"/>
        <v>0.14733584248019022</v>
      </c>
      <c r="Q97" s="1">
        <f t="shared" si="4"/>
        <v>0.12691840665707535</v>
      </c>
      <c r="R97" s="1">
        <f t="shared" si="5"/>
        <v>0.25666866262217969</v>
      </c>
      <c r="S97" s="1">
        <f t="shared" si="6"/>
        <v>0.37482421516000852</v>
      </c>
      <c r="T97" s="1">
        <f t="shared" si="7"/>
        <v>9.4252873080546251E-2</v>
      </c>
      <c r="U97" s="1">
        <f t="shared" si="8"/>
        <v>1</v>
      </c>
    </row>
    <row r="98" spans="1:21" x14ac:dyDescent="0.25">
      <c r="B98" s="32"/>
      <c r="C98" s="1" t="s">
        <v>68</v>
      </c>
      <c r="D98" s="1" t="s">
        <v>66</v>
      </c>
      <c r="E98" s="1" t="s">
        <v>67</v>
      </c>
      <c r="F98" s="1" t="s">
        <v>69</v>
      </c>
      <c r="G98" s="1" t="s">
        <v>70</v>
      </c>
      <c r="H98" s="1"/>
      <c r="J98" t="s">
        <v>66</v>
      </c>
      <c r="K98" t="s">
        <v>67</v>
      </c>
      <c r="L98" t="s">
        <v>68</v>
      </c>
      <c r="M98" t="s">
        <v>69</v>
      </c>
      <c r="N98" t="s">
        <v>70</v>
      </c>
      <c r="P98" s="1"/>
      <c r="Q98" s="1"/>
      <c r="R98" s="1"/>
      <c r="S98" s="1"/>
      <c r="T98" s="1"/>
      <c r="U98" s="1"/>
    </row>
    <row r="99" spans="1:21" x14ac:dyDescent="0.25">
      <c r="A99">
        <v>49</v>
      </c>
      <c r="B99" s="32" t="s">
        <v>125</v>
      </c>
      <c r="C99" s="1">
        <f>Rankings!J57</f>
        <v>7.8700498743773375</v>
      </c>
      <c r="D99" s="1">
        <f>Rankings!K57</f>
        <v>4.5176548502508931</v>
      </c>
      <c r="E99" s="1">
        <f>Rankings!L57</f>
        <v>1.7920499267301446</v>
      </c>
      <c r="F99" s="1">
        <f>Rankings!M57</f>
        <v>5.0607958520681366</v>
      </c>
      <c r="G99" s="1">
        <f>Rankings!N57</f>
        <v>1</v>
      </c>
      <c r="H99" s="1">
        <f>Rankings!O57</f>
        <v>20.240550503426512</v>
      </c>
      <c r="J99" s="1">
        <f>D99</f>
        <v>4.5176548502508931</v>
      </c>
      <c r="K99" s="1">
        <f>E99</f>
        <v>1.7920499267301446</v>
      </c>
      <c r="L99" s="1">
        <f>C99</f>
        <v>7.8700498743773375</v>
      </c>
      <c r="M99" s="1">
        <f>F99</f>
        <v>5.0607958520681366</v>
      </c>
      <c r="N99" s="1">
        <f>G99</f>
        <v>1</v>
      </c>
      <c r="P99" s="1">
        <f t="shared" si="3"/>
        <v>0.22319822029969499</v>
      </c>
      <c r="Q99" s="1">
        <f t="shared" si="4"/>
        <v>8.8537608027349335E-2</v>
      </c>
      <c r="R99" s="1">
        <f t="shared" si="5"/>
        <v>0.38882588065206136</v>
      </c>
      <c r="S99" s="1">
        <f t="shared" si="6"/>
        <v>0.25003252017337163</v>
      </c>
      <c r="T99" s="1">
        <f t="shared" si="7"/>
        <v>4.9405770847522679E-2</v>
      </c>
      <c r="U99" s="1">
        <f t="shared" si="8"/>
        <v>1</v>
      </c>
    </row>
    <row r="100" spans="1:21" x14ac:dyDescent="0.25">
      <c r="B100" s="32"/>
      <c r="C100" s="1" t="s">
        <v>68</v>
      </c>
      <c r="D100" s="1" t="s">
        <v>66</v>
      </c>
      <c r="E100" s="1" t="s">
        <v>67</v>
      </c>
      <c r="F100" s="1" t="s">
        <v>70</v>
      </c>
      <c r="G100" s="1" t="s">
        <v>69</v>
      </c>
      <c r="H100" s="1"/>
      <c r="J100" t="s">
        <v>66</v>
      </c>
      <c r="K100" t="s">
        <v>67</v>
      </c>
      <c r="L100" t="s">
        <v>68</v>
      </c>
      <c r="M100" t="s">
        <v>69</v>
      </c>
      <c r="N100" t="s">
        <v>70</v>
      </c>
      <c r="P100" s="1"/>
      <c r="Q100" s="1"/>
      <c r="R100" s="1"/>
      <c r="S100" s="1"/>
      <c r="T100" s="1"/>
      <c r="U100" s="1"/>
    </row>
    <row r="101" spans="1:21" x14ac:dyDescent="0.25">
      <c r="A101">
        <v>50</v>
      </c>
      <c r="B101" s="32" t="s">
        <v>126</v>
      </c>
      <c r="C101" s="1">
        <f>Rankings!J58</f>
        <v>1.4870458201900194</v>
      </c>
      <c r="D101" s="1">
        <f>Rankings!K58</f>
        <v>0.85361082450043191</v>
      </c>
      <c r="E101" s="1">
        <f>Rankings!L58</f>
        <v>0.33860781007143631</v>
      </c>
      <c r="F101" s="1">
        <f>Rankings!M58</f>
        <v>0.25145886863342243</v>
      </c>
      <c r="G101" s="1">
        <f>Rankings!N58</f>
        <v>1</v>
      </c>
      <c r="H101" s="1">
        <f>Rankings!O58</f>
        <v>3.9307233233953101</v>
      </c>
      <c r="J101" s="1">
        <f>D101</f>
        <v>0.85361082450043191</v>
      </c>
      <c r="K101" s="1">
        <f>E101</f>
        <v>0.33860781007143631</v>
      </c>
      <c r="L101" s="1">
        <f>C101</f>
        <v>1.4870458201900194</v>
      </c>
      <c r="M101" s="1">
        <f>G101</f>
        <v>1</v>
      </c>
      <c r="N101" s="1">
        <f>F101</f>
        <v>0.25145886863342243</v>
      </c>
      <c r="P101" s="1">
        <f t="shared" si="3"/>
        <v>0.21716380275859595</v>
      </c>
      <c r="Q101" s="1">
        <f t="shared" si="4"/>
        <v>8.6143893175099157E-2</v>
      </c>
      <c r="R101" s="1">
        <f t="shared" si="5"/>
        <v>0.37831353108453525</v>
      </c>
      <c r="S101" s="1">
        <f t="shared" si="6"/>
        <v>0.25440610231915595</v>
      </c>
      <c r="T101" s="1">
        <f t="shared" si="7"/>
        <v>6.3972670662613668E-2</v>
      </c>
      <c r="U101" s="1">
        <f t="shared" si="8"/>
        <v>1</v>
      </c>
    </row>
    <row r="102" spans="1:21" x14ac:dyDescent="0.25">
      <c r="B102" s="32"/>
      <c r="C102" s="1" t="s">
        <v>68</v>
      </c>
      <c r="D102" s="1" t="s">
        <v>66</v>
      </c>
      <c r="E102" s="1" t="s">
        <v>69</v>
      </c>
      <c r="F102" s="1" t="s">
        <v>67</v>
      </c>
      <c r="G102" s="1" t="s">
        <v>70</v>
      </c>
      <c r="H102" s="1"/>
      <c r="J102" t="s">
        <v>66</v>
      </c>
      <c r="K102" t="s">
        <v>67</v>
      </c>
      <c r="L102" t="s">
        <v>68</v>
      </c>
      <c r="M102" t="s">
        <v>69</v>
      </c>
      <c r="N102" t="s">
        <v>70</v>
      </c>
      <c r="P102" s="1"/>
      <c r="Q102" s="1"/>
      <c r="R102" s="1"/>
      <c r="S102" s="1"/>
      <c r="T102" s="1"/>
      <c r="U102" s="1"/>
    </row>
    <row r="103" spans="1:21" x14ac:dyDescent="0.25">
      <c r="A103">
        <v>51</v>
      </c>
      <c r="B103" s="32" t="s">
        <v>127</v>
      </c>
      <c r="C103" s="1">
        <f>Rankings!J59</f>
        <v>8.8503001214861836</v>
      </c>
      <c r="D103" s="1">
        <f>Rankings!K59</f>
        <v>5.0803491601978541</v>
      </c>
      <c r="E103" s="1">
        <f>Rankings!L59</f>
        <v>6.5371849768662633</v>
      </c>
      <c r="F103" s="1">
        <f>Rankings!M59</f>
        <v>1.3465733458184761</v>
      </c>
      <c r="G103" s="1">
        <f>Rankings!N59</f>
        <v>1</v>
      </c>
      <c r="H103" s="1">
        <f>Rankings!O59</f>
        <v>22.814407604368778</v>
      </c>
      <c r="J103" s="1">
        <f>D103</f>
        <v>5.0803491601978541</v>
      </c>
      <c r="K103" s="1">
        <f>F103</f>
        <v>1.3465733458184761</v>
      </c>
      <c r="L103" s="1">
        <f>C103</f>
        <v>8.8503001214861836</v>
      </c>
      <c r="M103" s="1">
        <f>E103</f>
        <v>6.5371849768662633</v>
      </c>
      <c r="N103" s="1">
        <f>G103</f>
        <v>1</v>
      </c>
      <c r="P103" s="1">
        <f t="shared" ref="P103:P229" si="9">J103/$H103</f>
        <v>0.22268161629693192</v>
      </c>
      <c r="Q103" s="1">
        <f t="shared" ref="Q103:Q229" si="10">K103/$H103</f>
        <v>5.9022937135593999E-2</v>
      </c>
      <c r="R103" s="1">
        <f t="shared" ref="R103:R229" si="11">L103/$H103</f>
        <v>0.38792592273101234</v>
      </c>
      <c r="S103" s="1">
        <f t="shared" ref="S103:S229" si="12">M103/$H103</f>
        <v>0.28653757267028246</v>
      </c>
      <c r="T103" s="1">
        <f t="shared" ref="T103:T229" si="13">N103/$H103</f>
        <v>4.3831951166179217E-2</v>
      </c>
      <c r="U103" s="1">
        <f t="shared" ref="U103:U229" si="14">SUM(P103:T103)</f>
        <v>1</v>
      </c>
    </row>
    <row r="104" spans="1:21" x14ac:dyDescent="0.25">
      <c r="B104" s="32"/>
      <c r="C104" s="1" t="s">
        <v>68</v>
      </c>
      <c r="D104" s="1" t="s">
        <v>66</v>
      </c>
      <c r="E104" s="1" t="s">
        <v>69</v>
      </c>
      <c r="F104" s="1" t="s">
        <v>70</v>
      </c>
      <c r="G104" s="1" t="s">
        <v>67</v>
      </c>
      <c r="H104" s="1"/>
      <c r="J104" t="s">
        <v>66</v>
      </c>
      <c r="K104" t="s">
        <v>67</v>
      </c>
      <c r="L104" t="s">
        <v>68</v>
      </c>
      <c r="M104" t="s">
        <v>69</v>
      </c>
      <c r="N104" t="s">
        <v>70</v>
      </c>
      <c r="P104" s="1"/>
      <c r="Q104" s="1"/>
      <c r="R104" s="1"/>
      <c r="S104" s="1"/>
      <c r="T104" s="1"/>
      <c r="U104" s="1"/>
    </row>
    <row r="105" spans="1:21" x14ac:dyDescent="0.25">
      <c r="A105">
        <v>52</v>
      </c>
      <c r="B105" s="32" t="s">
        <v>128</v>
      </c>
      <c r="C105" s="1">
        <f>Rankings!J60</f>
        <v>6.5610659683651145</v>
      </c>
      <c r="D105" s="1">
        <f>Rankings!K60</f>
        <v>3.7662571353330643</v>
      </c>
      <c r="E105" s="1">
        <f>Rankings!L60</f>
        <v>4.8462652443273848</v>
      </c>
      <c r="F105" s="1">
        <f>Rankings!M60</f>
        <v>0.95760931402655136</v>
      </c>
      <c r="G105" s="1">
        <f>Rankings!N60</f>
        <v>1</v>
      </c>
      <c r="H105" s="1">
        <f>Rankings!O60</f>
        <v>17.131197662052116</v>
      </c>
      <c r="J105" s="1">
        <f>D105</f>
        <v>3.7662571353330643</v>
      </c>
      <c r="K105" s="1">
        <f>G105</f>
        <v>1</v>
      </c>
      <c r="L105" s="1">
        <f>C105</f>
        <v>6.5610659683651145</v>
      </c>
      <c r="M105" s="1">
        <f>E105</f>
        <v>4.8462652443273848</v>
      </c>
      <c r="N105" s="1">
        <f>F105</f>
        <v>0.95760931402655136</v>
      </c>
      <c r="P105" s="1">
        <f t="shared" si="9"/>
        <v>0.21984785942175106</v>
      </c>
      <c r="Q105" s="1">
        <f t="shared" si="10"/>
        <v>5.8373034958036418E-2</v>
      </c>
      <c r="R105" s="1">
        <f t="shared" si="11"/>
        <v>0.38298933313335992</v>
      </c>
      <c r="S105" s="1">
        <f t="shared" si="12"/>
        <v>0.28289121052303934</v>
      </c>
      <c r="T105" s="1">
        <f t="shared" si="13"/>
        <v>5.5898561963813161E-2</v>
      </c>
      <c r="U105" s="1">
        <f t="shared" si="14"/>
        <v>0.99999999999999989</v>
      </c>
    </row>
    <row r="106" spans="1:21" x14ac:dyDescent="0.25">
      <c r="B106" s="32"/>
      <c r="C106" s="1" t="s">
        <v>68</v>
      </c>
      <c r="D106" s="1" t="s">
        <v>66</v>
      </c>
      <c r="E106" s="1" t="s">
        <v>70</v>
      </c>
      <c r="F106" s="1" t="s">
        <v>67</v>
      </c>
      <c r="G106" s="1" t="s">
        <v>69</v>
      </c>
      <c r="H106" s="1"/>
      <c r="J106" t="s">
        <v>66</v>
      </c>
      <c r="K106" t="s">
        <v>67</v>
      </c>
      <c r="L106" t="s">
        <v>68</v>
      </c>
      <c r="M106" t="s">
        <v>69</v>
      </c>
      <c r="N106" t="s">
        <v>70</v>
      </c>
      <c r="P106" s="1"/>
      <c r="Q106" s="1"/>
      <c r="R106" s="1"/>
      <c r="S106" s="1"/>
      <c r="T106" s="1"/>
      <c r="U106" s="1"/>
    </row>
    <row r="107" spans="1:21" x14ac:dyDescent="0.25">
      <c r="A107">
        <v>53</v>
      </c>
      <c r="B107" s="32" t="s">
        <v>129</v>
      </c>
      <c r="C107" s="1">
        <f>Rankings!J61</f>
        <v>1.8557664766971622</v>
      </c>
      <c r="D107" s="1">
        <f>Rankings!K61</f>
        <v>1.0652680171289572</v>
      </c>
      <c r="E107" s="1">
        <f>Rankings!L61</f>
        <v>0.33909364281827203</v>
      </c>
      <c r="F107" s="1">
        <f>Rankings!M61</f>
        <v>0.35410436996738537</v>
      </c>
      <c r="G107" s="1">
        <f>Rankings!N61</f>
        <v>1</v>
      </c>
      <c r="H107" s="1">
        <f>Rankings!O61</f>
        <v>4.6142325066117769</v>
      </c>
      <c r="J107" s="1">
        <f>D107</f>
        <v>1.0652680171289572</v>
      </c>
      <c r="K107" s="1">
        <f>F107</f>
        <v>0.35410436996738537</v>
      </c>
      <c r="L107" s="1">
        <f>C107</f>
        <v>1.8557664766971622</v>
      </c>
      <c r="M107" s="1">
        <f>G107</f>
        <v>1</v>
      </c>
      <c r="N107" s="1">
        <f>E107</f>
        <v>0.33909364281827203</v>
      </c>
      <c r="P107" s="1">
        <f t="shared" si="9"/>
        <v>0.23086569989755062</v>
      </c>
      <c r="Q107" s="1">
        <f t="shared" si="10"/>
        <v>7.6741770047345018E-2</v>
      </c>
      <c r="R107" s="1">
        <f t="shared" si="11"/>
        <v>0.40218313100564768</v>
      </c>
      <c r="S107" s="1">
        <f t="shared" si="12"/>
        <v>0.2167207652772353</v>
      </c>
      <c r="T107" s="1">
        <f t="shared" si="13"/>
        <v>7.3488633772221396E-2</v>
      </c>
      <c r="U107" s="1">
        <f t="shared" si="14"/>
        <v>0.99999999999999989</v>
      </c>
    </row>
    <row r="108" spans="1:21" x14ac:dyDescent="0.25">
      <c r="B108" s="32"/>
      <c r="C108" s="1" t="s">
        <v>68</v>
      </c>
      <c r="D108" s="1" t="s">
        <v>66</v>
      </c>
      <c r="E108" s="1" t="s">
        <v>70</v>
      </c>
      <c r="F108" s="1" t="s">
        <v>69</v>
      </c>
      <c r="G108" s="1" t="s">
        <v>67</v>
      </c>
      <c r="H108" s="1"/>
      <c r="J108" t="s">
        <v>66</v>
      </c>
      <c r="K108" t="s">
        <v>67</v>
      </c>
      <c r="L108" t="s">
        <v>68</v>
      </c>
      <c r="M108" t="s">
        <v>69</v>
      </c>
      <c r="N108" t="s">
        <v>70</v>
      </c>
      <c r="P108" s="1"/>
      <c r="Q108" s="1"/>
      <c r="R108" s="1"/>
      <c r="S108" s="1"/>
      <c r="T108" s="1"/>
      <c r="U108" s="1"/>
    </row>
    <row r="109" spans="1:21" x14ac:dyDescent="0.25">
      <c r="A109">
        <v>54</v>
      </c>
      <c r="B109" s="32" t="s">
        <v>130</v>
      </c>
      <c r="C109" s="1">
        <f>Rankings!J62</f>
        <v>6.6808449817310738</v>
      </c>
      <c r="D109" s="1">
        <f>Rankings!K62</f>
        <v>3.835014036411001</v>
      </c>
      <c r="E109" s="1">
        <f>Rankings!L62</f>
        <v>1.220752767337036</v>
      </c>
      <c r="F109" s="1">
        <f>Rankings!M62</f>
        <v>4.8546816979307001</v>
      </c>
      <c r="G109" s="1">
        <f>Rankings!N62</f>
        <v>1</v>
      </c>
      <c r="H109" s="1">
        <f>Rankings!O62</f>
        <v>17.59129348340981</v>
      </c>
      <c r="J109" s="1">
        <f>D109</f>
        <v>3.835014036411001</v>
      </c>
      <c r="K109" s="1">
        <f>G109</f>
        <v>1</v>
      </c>
      <c r="L109" s="1">
        <f>C109</f>
        <v>6.6808449817310738</v>
      </c>
      <c r="M109" s="1">
        <f>F109</f>
        <v>4.8546816979307001</v>
      </c>
      <c r="N109" s="1">
        <f>E109</f>
        <v>1.220752767337036</v>
      </c>
      <c r="P109" s="1">
        <f t="shared" si="9"/>
        <v>0.21800637002775083</v>
      </c>
      <c r="Q109" s="1">
        <f t="shared" si="10"/>
        <v>5.6846303027295347E-2</v>
      </c>
      <c r="R109" s="1">
        <f t="shared" si="11"/>
        <v>0.37978133830987004</v>
      </c>
      <c r="S109" s="1">
        <f t="shared" si="12"/>
        <v>0.27597070690163328</v>
      </c>
      <c r="T109" s="1">
        <f t="shared" si="13"/>
        <v>6.9395281733450526E-2</v>
      </c>
      <c r="U109" s="1">
        <f t="shared" si="14"/>
        <v>1</v>
      </c>
    </row>
    <row r="110" spans="1:21" x14ac:dyDescent="0.25">
      <c r="B110" s="32"/>
      <c r="C110" s="1" t="s">
        <v>68</v>
      </c>
      <c r="D110" s="1" t="s">
        <v>67</v>
      </c>
      <c r="E110" s="1" t="s">
        <v>66</v>
      </c>
      <c r="F110" s="1" t="s">
        <v>69</v>
      </c>
      <c r="G110" s="1" t="s">
        <v>70</v>
      </c>
      <c r="H110" s="1"/>
      <c r="J110" t="s">
        <v>66</v>
      </c>
      <c r="K110" t="s">
        <v>67</v>
      </c>
      <c r="L110" t="s">
        <v>68</v>
      </c>
      <c r="M110" t="s">
        <v>69</v>
      </c>
      <c r="N110" t="s">
        <v>70</v>
      </c>
      <c r="P110" s="1"/>
      <c r="Q110" s="1"/>
      <c r="R110" s="1"/>
      <c r="S110" s="1"/>
      <c r="T110" s="1"/>
      <c r="U110" s="1"/>
    </row>
    <row r="111" spans="1:21" x14ac:dyDescent="0.25">
      <c r="A111">
        <v>55</v>
      </c>
      <c r="B111" s="32" t="s">
        <v>131</v>
      </c>
      <c r="C111" s="1">
        <f>Rankings!J63</f>
        <v>10.302027890868354</v>
      </c>
      <c r="D111" s="1">
        <f>Rankings!K63</f>
        <v>2.3879263058115847</v>
      </c>
      <c r="E111" s="1">
        <f>Rankings!L63</f>
        <v>3.93297880478702</v>
      </c>
      <c r="F111" s="1">
        <f>Rankings!M63</f>
        <v>5.0607958520681366</v>
      </c>
      <c r="G111" s="1">
        <f>Rankings!N63</f>
        <v>1</v>
      </c>
      <c r="H111" s="1">
        <f>Rankings!O63</f>
        <v>22.683728853535094</v>
      </c>
      <c r="J111" s="1">
        <f>E111</f>
        <v>3.93297880478702</v>
      </c>
      <c r="K111" s="1">
        <f>D111</f>
        <v>2.3879263058115847</v>
      </c>
      <c r="L111" s="1">
        <f>C111</f>
        <v>10.302027890868354</v>
      </c>
      <c r="M111" s="1">
        <f>F111</f>
        <v>5.0607958520681366</v>
      </c>
      <c r="N111" s="1">
        <f>G111</f>
        <v>1</v>
      </c>
      <c r="P111" s="1">
        <f t="shared" si="9"/>
        <v>0.17338325767256269</v>
      </c>
      <c r="Q111" s="1">
        <f t="shared" si="10"/>
        <v>0.10527044831253322</v>
      </c>
      <c r="R111" s="1">
        <f t="shared" si="11"/>
        <v>0.45415936495215414</v>
      </c>
      <c r="S111" s="1">
        <f t="shared" si="12"/>
        <v>0.22310246629841232</v>
      </c>
      <c r="T111" s="1">
        <f t="shared" si="13"/>
        <v>4.4084462764337674E-2</v>
      </c>
      <c r="U111" s="1">
        <f t="shared" si="14"/>
        <v>1</v>
      </c>
    </row>
    <row r="112" spans="1:21" x14ac:dyDescent="0.25">
      <c r="B112" s="32"/>
      <c r="C112" s="1" t="s">
        <v>68</v>
      </c>
      <c r="D112" s="1" t="s">
        <v>67</v>
      </c>
      <c r="E112" s="1" t="s">
        <v>66</v>
      </c>
      <c r="F112" s="1" t="s">
        <v>70</v>
      </c>
      <c r="G112" s="1" t="s">
        <v>69</v>
      </c>
      <c r="H112" s="1"/>
      <c r="J112" t="s">
        <v>66</v>
      </c>
      <c r="K112" t="s">
        <v>67</v>
      </c>
      <c r="L112" t="s">
        <v>68</v>
      </c>
      <c r="M112" t="s">
        <v>69</v>
      </c>
      <c r="N112" t="s">
        <v>70</v>
      </c>
      <c r="P112" s="1"/>
      <c r="Q112" s="1"/>
      <c r="R112" s="1"/>
      <c r="S112" s="1"/>
      <c r="T112" s="1"/>
      <c r="U112" s="1"/>
    </row>
    <row r="113" spans="1:21" x14ac:dyDescent="0.25">
      <c r="A113">
        <v>56</v>
      </c>
      <c r="B113" s="32" t="s">
        <v>132</v>
      </c>
      <c r="C113" s="1">
        <f>Rankings!J64</f>
        <v>2.0692230757559673</v>
      </c>
      <c r="D113" s="1">
        <f>Rankings!K64</f>
        <v>0.47962908541238131</v>
      </c>
      <c r="E113" s="1">
        <f>Rankings!L64</f>
        <v>0.78996199442811443</v>
      </c>
      <c r="F113" s="1">
        <f>Rankings!M64</f>
        <v>0.25145886863342243</v>
      </c>
      <c r="G113" s="1">
        <f>Rankings!N64</f>
        <v>1</v>
      </c>
      <c r="H113" s="1">
        <f>Rankings!O64</f>
        <v>4.5902730242298855</v>
      </c>
      <c r="J113" s="1">
        <f>E113</f>
        <v>0.78996199442811443</v>
      </c>
      <c r="K113" s="1">
        <f>D113</f>
        <v>0.47962908541238131</v>
      </c>
      <c r="L113" s="1">
        <f>C113</f>
        <v>2.0692230757559673</v>
      </c>
      <c r="M113" s="1">
        <f>G113</f>
        <v>1</v>
      </c>
      <c r="N113" s="1">
        <f>F113</f>
        <v>0.25145886863342243</v>
      </c>
      <c r="P113" s="1">
        <f t="shared" si="9"/>
        <v>0.17209477306867757</v>
      </c>
      <c r="Q113" s="1">
        <f t="shared" si="10"/>
        <v>0.10448813891475424</v>
      </c>
      <c r="R113" s="1">
        <f t="shared" si="11"/>
        <v>0.45078431388144341</v>
      </c>
      <c r="S113" s="1">
        <f t="shared" si="12"/>
        <v>0.21785196538887161</v>
      </c>
      <c r="T113" s="1">
        <f t="shared" si="13"/>
        <v>5.4780808746253157E-2</v>
      </c>
      <c r="U113" s="1">
        <f t="shared" si="14"/>
        <v>1</v>
      </c>
    </row>
    <row r="114" spans="1:21" x14ac:dyDescent="0.25">
      <c r="B114" s="32"/>
      <c r="C114" s="1" t="s">
        <v>68</v>
      </c>
      <c r="D114" s="1" t="s">
        <v>67</v>
      </c>
      <c r="E114" s="1" t="s">
        <v>69</v>
      </c>
      <c r="F114" s="1" t="s">
        <v>66</v>
      </c>
      <c r="G114" s="1" t="s">
        <v>70</v>
      </c>
      <c r="H114" s="1"/>
      <c r="J114" t="s">
        <v>66</v>
      </c>
      <c r="K114" t="s">
        <v>67</v>
      </c>
      <c r="L114" t="s">
        <v>68</v>
      </c>
      <c r="M114" t="s">
        <v>69</v>
      </c>
      <c r="N114" t="s">
        <v>70</v>
      </c>
      <c r="P114" s="1"/>
      <c r="Q114" s="1"/>
      <c r="R114" s="1"/>
      <c r="S114" s="1"/>
      <c r="T114" s="1"/>
      <c r="U114" s="1"/>
    </row>
    <row r="115" spans="1:21" x14ac:dyDescent="0.25">
      <c r="A115">
        <v>57</v>
      </c>
      <c r="B115" s="32" t="s">
        <v>133</v>
      </c>
      <c r="C115" s="1">
        <f>Rankings!J65</f>
        <v>12.180662102253752</v>
      </c>
      <c r="D115" s="1">
        <f>Rankings!K65</f>
        <v>2.8233784420207275</v>
      </c>
      <c r="E115" s="1">
        <f>Rankings!L65</f>
        <v>7.9732945466919078</v>
      </c>
      <c r="F115" s="1">
        <f>Rankings!M65</f>
        <v>3.1415157425993341</v>
      </c>
      <c r="G115" s="1">
        <f>Rankings!N65</f>
        <v>1</v>
      </c>
      <c r="H115" s="1">
        <f>Rankings!O65</f>
        <v>27.118850833565723</v>
      </c>
      <c r="J115" s="1">
        <f>F115</f>
        <v>3.1415157425993341</v>
      </c>
      <c r="K115" s="1">
        <f>D115</f>
        <v>2.8233784420207275</v>
      </c>
      <c r="L115" s="1">
        <f>C115</f>
        <v>12.180662102253752</v>
      </c>
      <c r="M115" s="1">
        <f>E115</f>
        <v>7.9732945466919078</v>
      </c>
      <c r="N115" s="1">
        <f>G115</f>
        <v>1</v>
      </c>
      <c r="P115" s="1">
        <f t="shared" si="9"/>
        <v>0.1158425097685554</v>
      </c>
      <c r="Q115" s="1">
        <f t="shared" si="10"/>
        <v>0.1041112862542891</v>
      </c>
      <c r="R115" s="1">
        <f t="shared" si="11"/>
        <v>0.4491584904172054</v>
      </c>
      <c r="S115" s="1">
        <f t="shared" si="12"/>
        <v>0.29401299471079168</v>
      </c>
      <c r="T115" s="1">
        <f t="shared" si="13"/>
        <v>3.6874718849158362E-2</v>
      </c>
      <c r="U115" s="1">
        <f t="shared" si="14"/>
        <v>0.99999999999999989</v>
      </c>
    </row>
    <row r="116" spans="1:21" x14ac:dyDescent="0.25">
      <c r="B116" s="32"/>
      <c r="C116" s="1" t="s">
        <v>68</v>
      </c>
      <c r="D116" s="1" t="s">
        <v>67</v>
      </c>
      <c r="E116" s="1" t="s">
        <v>69</v>
      </c>
      <c r="F116" s="1" t="s">
        <v>70</v>
      </c>
      <c r="G116" s="1" t="s">
        <v>66</v>
      </c>
      <c r="H116" s="1"/>
      <c r="J116" t="s">
        <v>66</v>
      </c>
      <c r="K116" t="s">
        <v>67</v>
      </c>
      <c r="L116" t="s">
        <v>68</v>
      </c>
      <c r="M116" t="s">
        <v>69</v>
      </c>
      <c r="N116" t="s">
        <v>70</v>
      </c>
      <c r="P116" s="1"/>
      <c r="Q116" s="1"/>
      <c r="R116" s="1"/>
      <c r="S116" s="1"/>
      <c r="T116" s="1"/>
      <c r="U116" s="1"/>
    </row>
    <row r="117" spans="1:21" x14ac:dyDescent="0.25">
      <c r="A117">
        <v>58</v>
      </c>
      <c r="B117" s="32" t="s">
        <v>134</v>
      </c>
      <c r="C117" s="1">
        <f>Rankings!J66</f>
        <v>3.7252003202755271</v>
      </c>
      <c r="D117" s="1">
        <f>Rankings!K66</f>
        <v>0.86347114698539928</v>
      </c>
      <c r="E117" s="1">
        <f>Rankings!L66</f>
        <v>2.4384650973523114</v>
      </c>
      <c r="F117" s="1">
        <f>Rankings!M66</f>
        <v>0.48183431393617909</v>
      </c>
      <c r="G117" s="1">
        <f>Rankings!N66</f>
        <v>1</v>
      </c>
      <c r="H117" s="1">
        <f>Rankings!O66</f>
        <v>8.5089708785494178</v>
      </c>
      <c r="J117" s="1">
        <f>G117</f>
        <v>1</v>
      </c>
      <c r="K117" s="1">
        <f>D117</f>
        <v>0.86347114698539928</v>
      </c>
      <c r="L117" s="1">
        <f>C117</f>
        <v>3.7252003202755271</v>
      </c>
      <c r="M117" s="1">
        <f>E117</f>
        <v>2.4384650973523114</v>
      </c>
      <c r="N117" s="1">
        <f>F117</f>
        <v>0.48183431393617909</v>
      </c>
      <c r="P117" s="1">
        <f t="shared" si="9"/>
        <v>0.1175230253191884</v>
      </c>
      <c r="Q117" s="1">
        <f t="shared" si="10"/>
        <v>0.10147774146955373</v>
      </c>
      <c r="R117" s="1">
        <f t="shared" si="11"/>
        <v>0.43779681155878952</v>
      </c>
      <c r="S117" s="1">
        <f t="shared" si="12"/>
        <v>0.2865757953760929</v>
      </c>
      <c r="T117" s="1">
        <f t="shared" si="13"/>
        <v>5.6626626276375346E-2</v>
      </c>
      <c r="U117" s="1">
        <f t="shared" si="14"/>
        <v>1</v>
      </c>
    </row>
    <row r="118" spans="1:21" x14ac:dyDescent="0.25">
      <c r="B118" s="32"/>
      <c r="C118" s="1" t="s">
        <v>68</v>
      </c>
      <c r="D118" s="1" t="s">
        <v>67</v>
      </c>
      <c r="E118" s="1" t="s">
        <v>70</v>
      </c>
      <c r="F118" s="1" t="s">
        <v>66</v>
      </c>
      <c r="G118" s="1" t="s">
        <v>69</v>
      </c>
      <c r="H118" s="1"/>
      <c r="J118" t="s">
        <v>66</v>
      </c>
      <c r="K118" t="s">
        <v>67</v>
      </c>
      <c r="L118" t="s">
        <v>68</v>
      </c>
      <c r="M118" t="s">
        <v>69</v>
      </c>
      <c r="N118" t="s">
        <v>70</v>
      </c>
      <c r="P118" s="1"/>
      <c r="Q118" s="1"/>
      <c r="R118" s="1"/>
      <c r="S118" s="1"/>
      <c r="T118" s="1"/>
      <c r="U118" s="1"/>
    </row>
    <row r="119" spans="1:21" x14ac:dyDescent="0.25">
      <c r="A119">
        <v>59</v>
      </c>
      <c r="B119" s="32" t="s">
        <v>135</v>
      </c>
      <c r="C119" s="1">
        <f>Rankings!J67</f>
        <v>2.1753659564747454</v>
      </c>
      <c r="D119" s="1">
        <f>Rankings!K67</f>
        <v>0.50423214218217105</v>
      </c>
      <c r="E119" s="1">
        <f>Rankings!L67</f>
        <v>0.37445575745871312</v>
      </c>
      <c r="F119" s="1">
        <f>Rankings!M67</f>
        <v>0.77714630657938422</v>
      </c>
      <c r="G119" s="1">
        <f>Rankings!N67</f>
        <v>1</v>
      </c>
      <c r="H119" s="1">
        <f>Rankings!O67</f>
        <v>4.8312001626950138</v>
      </c>
      <c r="J119" s="1">
        <f>F119</f>
        <v>0.77714630657938422</v>
      </c>
      <c r="K119" s="1">
        <f>D119</f>
        <v>0.50423214218217105</v>
      </c>
      <c r="L119" s="1">
        <f>C119</f>
        <v>2.1753659564747454</v>
      </c>
      <c r="M119" s="1">
        <f>G119</f>
        <v>1</v>
      </c>
      <c r="N119" s="1">
        <f>E119</f>
        <v>0.37445575745871312</v>
      </c>
      <c r="P119" s="1">
        <f t="shared" si="9"/>
        <v>0.16085988582718225</v>
      </c>
      <c r="Q119" s="1">
        <f t="shared" si="10"/>
        <v>0.10436995471139672</v>
      </c>
      <c r="R119" s="1">
        <f t="shared" si="11"/>
        <v>0.45027444179858811</v>
      </c>
      <c r="S119" s="1">
        <f t="shared" si="12"/>
        <v>0.20698790493544045</v>
      </c>
      <c r="T119" s="1">
        <f t="shared" si="13"/>
        <v>7.7507812727392461E-2</v>
      </c>
      <c r="U119" s="1">
        <f t="shared" si="14"/>
        <v>1</v>
      </c>
    </row>
    <row r="120" spans="1:21" x14ac:dyDescent="0.25">
      <c r="B120" s="32"/>
      <c r="C120" s="1" t="s">
        <v>68</v>
      </c>
      <c r="D120" s="1" t="s">
        <v>67</v>
      </c>
      <c r="E120" s="1" t="s">
        <v>70</v>
      </c>
      <c r="F120" s="1" t="s">
        <v>69</v>
      </c>
      <c r="G120" s="1" t="s">
        <v>66</v>
      </c>
      <c r="H120" s="1"/>
      <c r="J120" t="s">
        <v>66</v>
      </c>
      <c r="K120" t="s">
        <v>67</v>
      </c>
      <c r="L120" t="s">
        <v>68</v>
      </c>
      <c r="M120" t="s">
        <v>69</v>
      </c>
      <c r="N120" t="s">
        <v>70</v>
      </c>
      <c r="P120" s="1"/>
      <c r="Q120" s="1"/>
      <c r="R120" s="1"/>
      <c r="S120" s="1"/>
      <c r="T120" s="1"/>
      <c r="U120" s="1"/>
    </row>
    <row r="121" spans="1:21" x14ac:dyDescent="0.25">
      <c r="A121">
        <v>60</v>
      </c>
      <c r="B121" s="32" t="s">
        <v>136</v>
      </c>
      <c r="C121" s="1">
        <f>Rankings!J68</f>
        <v>3.7076381316257176</v>
      </c>
      <c r="D121" s="1">
        <f>Rankings!K68</f>
        <v>0.85940037444345374</v>
      </c>
      <c r="E121" s="1">
        <f>Rankings!L68</f>
        <v>0.6382128215385785</v>
      </c>
      <c r="F121" s="1">
        <f>Rankings!M68</f>
        <v>2.5380406147812877</v>
      </c>
      <c r="G121" s="1">
        <f>Rankings!N68</f>
        <v>1</v>
      </c>
      <c r="H121" s="1">
        <f>Rankings!O68</f>
        <v>8.743291942389039</v>
      </c>
      <c r="J121" s="1">
        <f>G121</f>
        <v>1</v>
      </c>
      <c r="K121" s="1">
        <f>D121</f>
        <v>0.85940037444345374</v>
      </c>
      <c r="L121" s="1">
        <f>C121</f>
        <v>3.7076381316257176</v>
      </c>
      <c r="M121" s="1">
        <f>F121</f>
        <v>2.5380406147812877</v>
      </c>
      <c r="N121" s="1">
        <f>E121</f>
        <v>0.6382128215385785</v>
      </c>
      <c r="P121" s="1">
        <f t="shared" si="9"/>
        <v>0.11437339695267655</v>
      </c>
      <c r="Q121" s="1">
        <f t="shared" si="10"/>
        <v>9.8292540167499998E-2</v>
      </c>
      <c r="R121" s="1">
        <f t="shared" si="11"/>
        <v>0.42405516778530827</v>
      </c>
      <c r="S121" s="1">
        <f t="shared" si="12"/>
        <v>0.29028432671639548</v>
      </c>
      <c r="T121" s="1">
        <f t="shared" si="13"/>
        <v>7.2994568378119559E-2</v>
      </c>
      <c r="U121" s="1">
        <f t="shared" si="14"/>
        <v>0.99999999999999989</v>
      </c>
    </row>
    <row r="122" spans="1:21" x14ac:dyDescent="0.25">
      <c r="B122" s="32"/>
      <c r="C122" s="1" t="s">
        <v>68</v>
      </c>
      <c r="D122" s="1" t="s">
        <v>69</v>
      </c>
      <c r="E122" s="1" t="s">
        <v>66</v>
      </c>
      <c r="F122" s="1" t="s">
        <v>67</v>
      </c>
      <c r="G122" s="1" t="s">
        <v>70</v>
      </c>
      <c r="H122" s="1"/>
      <c r="J122" t="s">
        <v>66</v>
      </c>
      <c r="K122" t="s">
        <v>67</v>
      </c>
      <c r="L122" t="s">
        <v>68</v>
      </c>
      <c r="M122" t="s">
        <v>69</v>
      </c>
      <c r="N122" t="s">
        <v>70</v>
      </c>
      <c r="P122" s="1"/>
      <c r="Q122" s="1"/>
      <c r="R122" s="1"/>
      <c r="S122" s="1"/>
      <c r="T122" s="1"/>
      <c r="U122" s="1"/>
    </row>
    <row r="123" spans="1:21" x14ac:dyDescent="0.25">
      <c r="A123">
        <v>61</v>
      </c>
      <c r="B123" s="32" t="s">
        <v>137</v>
      </c>
      <c r="C123" s="1">
        <f>Rankings!J69</f>
        <v>8.5981840353301457</v>
      </c>
      <c r="D123" s="1">
        <f>Rankings!K69</f>
        <v>8.6157189586236758</v>
      </c>
      <c r="E123" s="1">
        <f>Rankings!L69</f>
        <v>3.3946339977566216</v>
      </c>
      <c r="F123" s="1">
        <f>Rankings!M69</f>
        <v>1.3465733458184761</v>
      </c>
      <c r="G123" s="1">
        <f>Rankings!N69</f>
        <v>1</v>
      </c>
      <c r="H123" s="1">
        <f>Rankings!O69</f>
        <v>22.955110337528922</v>
      </c>
      <c r="J123" s="1">
        <f>E123</f>
        <v>3.3946339977566216</v>
      </c>
      <c r="K123" s="1">
        <f>F123</f>
        <v>1.3465733458184761</v>
      </c>
      <c r="L123" s="1">
        <f>C123</f>
        <v>8.5981840353301457</v>
      </c>
      <c r="M123" s="1">
        <f>D123</f>
        <v>8.6157189586236758</v>
      </c>
      <c r="N123" s="1">
        <f>G123</f>
        <v>1</v>
      </c>
      <c r="P123" s="1">
        <f t="shared" si="9"/>
        <v>0.14788140626825008</v>
      </c>
      <c r="Q123" s="1">
        <f t="shared" si="10"/>
        <v>5.866115762541059E-2</v>
      </c>
      <c r="R123" s="1">
        <f t="shared" si="11"/>
        <v>0.37456513642947381</v>
      </c>
      <c r="S123" s="1">
        <f t="shared" si="12"/>
        <v>0.37532901527979079</v>
      </c>
      <c r="T123" s="1">
        <f t="shared" si="13"/>
        <v>4.3563284397074624E-2</v>
      </c>
      <c r="U123" s="1">
        <f t="shared" si="14"/>
        <v>0.99999999999999978</v>
      </c>
    </row>
    <row r="124" spans="1:21" x14ac:dyDescent="0.25">
      <c r="B124" s="32"/>
      <c r="C124" s="1" t="s">
        <v>68</v>
      </c>
      <c r="D124" s="1" t="s">
        <v>69</v>
      </c>
      <c r="E124" s="1" t="s">
        <v>66</v>
      </c>
      <c r="F124" s="1" t="s">
        <v>70</v>
      </c>
      <c r="G124" s="1" t="s">
        <v>67</v>
      </c>
      <c r="H124" s="1"/>
      <c r="J124" t="s">
        <v>66</v>
      </c>
      <c r="K124" t="s">
        <v>67</v>
      </c>
      <c r="L124" t="s">
        <v>68</v>
      </c>
      <c r="M124" t="s">
        <v>69</v>
      </c>
      <c r="N124" t="s">
        <v>70</v>
      </c>
      <c r="P124" s="1"/>
      <c r="Q124" s="1"/>
      <c r="R124" s="1"/>
      <c r="S124" s="1"/>
      <c r="T124" s="1"/>
      <c r="U124" s="1"/>
    </row>
    <row r="125" spans="1:21" x14ac:dyDescent="0.25">
      <c r="A125">
        <v>62</v>
      </c>
      <c r="B125" s="32" t="s">
        <v>138</v>
      </c>
      <c r="C125" s="1">
        <f>Rankings!J70</f>
        <v>7.6197615686102811</v>
      </c>
      <c r="D125" s="1">
        <f>Rankings!K70</f>
        <v>7.635301121389281</v>
      </c>
      <c r="E125" s="1">
        <f>Rankings!L70</f>
        <v>3.0083447352741604</v>
      </c>
      <c r="F125" s="1">
        <f>Rankings!M70</f>
        <v>0.95760931402655136</v>
      </c>
      <c r="G125" s="1">
        <f>Rankings!N70</f>
        <v>1</v>
      </c>
      <c r="H125" s="1">
        <f>Rankings!O70</f>
        <v>20.221016739300275</v>
      </c>
      <c r="J125" s="1">
        <f>E125</f>
        <v>3.0083447352741604</v>
      </c>
      <c r="K125" s="1">
        <f>G125</f>
        <v>1</v>
      </c>
      <c r="L125" s="1">
        <f>C125</f>
        <v>7.6197615686102811</v>
      </c>
      <c r="M125" s="1">
        <f>D125</f>
        <v>7.635301121389281</v>
      </c>
      <c r="N125" s="1">
        <f>F125</f>
        <v>0.95760931402655136</v>
      </c>
      <c r="P125" s="1">
        <f t="shared" si="9"/>
        <v>0.14877316873129004</v>
      </c>
      <c r="Q125" s="1">
        <f t="shared" si="10"/>
        <v>4.9453497462195559E-2</v>
      </c>
      <c r="R125" s="1">
        <f t="shared" si="11"/>
        <v>0.37682385939580376</v>
      </c>
      <c r="S125" s="1">
        <f t="shared" si="12"/>
        <v>0.37759234462972369</v>
      </c>
      <c r="T125" s="1">
        <f t="shared" si="13"/>
        <v>4.7357129780986884E-2</v>
      </c>
      <c r="U125" s="1">
        <f t="shared" si="14"/>
        <v>1</v>
      </c>
    </row>
    <row r="126" spans="1:21" x14ac:dyDescent="0.25">
      <c r="B126" s="32"/>
      <c r="C126" s="1" t="s">
        <v>68</v>
      </c>
      <c r="D126" s="1" t="s">
        <v>69</v>
      </c>
      <c r="E126" s="1" t="s">
        <v>67</v>
      </c>
      <c r="F126" s="1" t="s">
        <v>66</v>
      </c>
      <c r="G126" s="1" t="s">
        <v>70</v>
      </c>
      <c r="H126" s="1"/>
      <c r="J126" t="s">
        <v>66</v>
      </c>
      <c r="K126" t="s">
        <v>67</v>
      </c>
      <c r="L126" t="s">
        <v>68</v>
      </c>
      <c r="M126" t="s">
        <v>69</v>
      </c>
      <c r="N126" t="s">
        <v>70</v>
      </c>
      <c r="P126" s="1"/>
      <c r="Q126" s="1"/>
      <c r="R126" s="1"/>
      <c r="S126" s="1"/>
      <c r="T126" s="1"/>
      <c r="U126" s="1"/>
    </row>
    <row r="127" spans="1:21" x14ac:dyDescent="0.25">
      <c r="A127">
        <v>63</v>
      </c>
      <c r="B127" s="32" t="s">
        <v>139</v>
      </c>
      <c r="C127" s="1">
        <f>Rankings!J71</f>
        <v>9.2409054556656507</v>
      </c>
      <c r="D127" s="1">
        <f>Rankings!K71</f>
        <v>9.2597511290848349</v>
      </c>
      <c r="E127" s="1">
        <f>Rankings!L71</f>
        <v>1.9073858401533899</v>
      </c>
      <c r="F127" s="1">
        <f>Rankings!M71</f>
        <v>3.1415157425993341</v>
      </c>
      <c r="G127" s="1">
        <f>Rankings!N71</f>
        <v>1</v>
      </c>
      <c r="H127" s="1">
        <f>Rankings!O71</f>
        <v>24.549558167503211</v>
      </c>
      <c r="J127" s="1">
        <f>F127</f>
        <v>3.1415157425993341</v>
      </c>
      <c r="K127" s="1">
        <f>E127</f>
        <v>1.9073858401533899</v>
      </c>
      <c r="L127" s="1">
        <f>C127</f>
        <v>9.2409054556656507</v>
      </c>
      <c r="M127" s="1">
        <f>D127</f>
        <v>9.2597511290848349</v>
      </c>
      <c r="N127" s="1">
        <f>G127</f>
        <v>1</v>
      </c>
      <c r="P127" s="1">
        <f t="shared" si="9"/>
        <v>0.12796628440986882</v>
      </c>
      <c r="Q127" s="1">
        <f t="shared" si="10"/>
        <v>7.7695322544673664E-2</v>
      </c>
      <c r="R127" s="1">
        <f t="shared" si="11"/>
        <v>0.37641840201825061</v>
      </c>
      <c r="S127" s="1">
        <f t="shared" si="12"/>
        <v>0.37718606037244984</v>
      </c>
      <c r="T127" s="1">
        <f t="shared" si="13"/>
        <v>4.0733930654757035E-2</v>
      </c>
      <c r="U127" s="1">
        <f t="shared" si="14"/>
        <v>1</v>
      </c>
    </row>
    <row r="128" spans="1:21" x14ac:dyDescent="0.25">
      <c r="B128" s="32"/>
      <c r="C128" s="1" t="s">
        <v>68</v>
      </c>
      <c r="D128" s="1" t="s">
        <v>69</v>
      </c>
      <c r="E128" s="1" t="s">
        <v>67</v>
      </c>
      <c r="F128" s="1" t="s">
        <v>70</v>
      </c>
      <c r="G128" s="1" t="s">
        <v>66</v>
      </c>
      <c r="H128" s="1"/>
      <c r="J128" t="s">
        <v>66</v>
      </c>
      <c r="K128" t="s">
        <v>67</v>
      </c>
      <c r="L128" t="s">
        <v>68</v>
      </c>
      <c r="M128" t="s">
        <v>69</v>
      </c>
      <c r="N128" t="s">
        <v>70</v>
      </c>
      <c r="P128" s="1"/>
      <c r="Q128" s="1"/>
      <c r="R128" s="1"/>
      <c r="S128" s="1"/>
      <c r="T128" s="1"/>
      <c r="U128" s="1"/>
    </row>
    <row r="129" spans="1:21" x14ac:dyDescent="0.25">
      <c r="A129">
        <v>64</v>
      </c>
      <c r="B129" s="32" t="s">
        <v>140</v>
      </c>
      <c r="C129" s="1">
        <f>Rankings!J72</f>
        <v>3.1434294064253372</v>
      </c>
      <c r="D129" s="1">
        <f>Rankings!K72</f>
        <v>3.1498400384022527</v>
      </c>
      <c r="E129" s="1">
        <f>Rankings!L72</f>
        <v>0.64882524424719068</v>
      </c>
      <c r="F129" s="1">
        <f>Rankings!M72</f>
        <v>0.48183431393617909</v>
      </c>
      <c r="G129" s="1">
        <f>Rankings!N72</f>
        <v>1</v>
      </c>
      <c r="H129" s="1">
        <f>Rankings!O72</f>
        <v>8.4239290030109615</v>
      </c>
      <c r="J129" s="1">
        <f>G129</f>
        <v>1</v>
      </c>
      <c r="K129" s="1">
        <f>E129</f>
        <v>0.64882524424719068</v>
      </c>
      <c r="L129" s="1">
        <f>C129</f>
        <v>3.1434294064253372</v>
      </c>
      <c r="M129" s="1">
        <f>D129</f>
        <v>3.1498400384022527</v>
      </c>
      <c r="N129" s="1">
        <f>F129</f>
        <v>0.48183431393617909</v>
      </c>
      <c r="P129" s="1">
        <f t="shared" si="9"/>
        <v>0.1187094525182454</v>
      </c>
      <c r="Q129" s="1">
        <f t="shared" si="10"/>
        <v>7.7021689524600853E-2</v>
      </c>
      <c r="R129" s="1">
        <f t="shared" si="11"/>
        <v>0.37315478386650486</v>
      </c>
      <c r="S129" s="1">
        <f t="shared" si="12"/>
        <v>0.37391578647878049</v>
      </c>
      <c r="T129" s="1">
        <f t="shared" si="13"/>
        <v>5.7198287611868195E-2</v>
      </c>
      <c r="U129" s="1">
        <f t="shared" si="14"/>
        <v>0.99999999999999978</v>
      </c>
    </row>
    <row r="130" spans="1:21" x14ac:dyDescent="0.25">
      <c r="B130" s="32"/>
      <c r="C130" s="1" t="s">
        <v>68</v>
      </c>
      <c r="D130" s="1" t="s">
        <v>69</v>
      </c>
      <c r="E130" s="1" t="s">
        <v>70</v>
      </c>
      <c r="F130" s="1" t="s">
        <v>66</v>
      </c>
      <c r="G130" s="1" t="s">
        <v>67</v>
      </c>
      <c r="H130" s="1"/>
      <c r="J130" t="s">
        <v>66</v>
      </c>
      <c r="K130" t="s">
        <v>67</v>
      </c>
      <c r="L130" t="s">
        <v>68</v>
      </c>
      <c r="M130" t="s">
        <v>69</v>
      </c>
      <c r="N130" t="s">
        <v>70</v>
      </c>
      <c r="P130" s="1"/>
      <c r="Q130" s="1"/>
      <c r="R130" s="1"/>
      <c r="S130" s="1"/>
      <c r="T130" s="1"/>
      <c r="U130" s="1"/>
    </row>
    <row r="131" spans="1:21" x14ac:dyDescent="0.25">
      <c r="A131">
        <v>65</v>
      </c>
      <c r="B131" s="32" t="s">
        <v>141</v>
      </c>
      <c r="C131" s="1">
        <f>Rankings!J73</f>
        <v>6.1347193420674433</v>
      </c>
      <c r="D131" s="1">
        <f>Rankings!K73</f>
        <v>6.1472303365574978</v>
      </c>
      <c r="E131" s="1">
        <f>Rankings!L73</f>
        <v>1.2146766074441395</v>
      </c>
      <c r="F131" s="1">
        <f>Rankings!M73</f>
        <v>2.5209425155324832</v>
      </c>
      <c r="G131" s="1">
        <f>Rankings!N73</f>
        <v>1</v>
      </c>
      <c r="H131" s="1">
        <f>Rankings!O73</f>
        <v>17.017568801601563</v>
      </c>
      <c r="J131" s="1">
        <f>F131</f>
        <v>2.5209425155324832</v>
      </c>
      <c r="K131" s="1">
        <f>G131</f>
        <v>1</v>
      </c>
      <c r="L131" s="1">
        <f>C131</f>
        <v>6.1347193420674433</v>
      </c>
      <c r="M131" s="1">
        <f>D131</f>
        <v>6.1472303365574978</v>
      </c>
      <c r="N131" s="1">
        <f>E131</f>
        <v>1.2146766074441395</v>
      </c>
      <c r="P131" s="1">
        <f t="shared" si="9"/>
        <v>0.14813764204057348</v>
      </c>
      <c r="Q131" s="1">
        <f t="shared" si="10"/>
        <v>5.8762800471586031E-2</v>
      </c>
      <c r="R131" s="1">
        <f t="shared" si="11"/>
        <v>0.36049328864708868</v>
      </c>
      <c r="S131" s="1">
        <f t="shared" si="12"/>
        <v>0.36122846972000888</v>
      </c>
      <c r="T131" s="1">
        <f t="shared" si="13"/>
        <v>7.1377799120743005E-2</v>
      </c>
      <c r="U131" s="1">
        <f t="shared" si="14"/>
        <v>1</v>
      </c>
    </row>
    <row r="132" spans="1:21" x14ac:dyDescent="0.25">
      <c r="B132" s="32"/>
      <c r="C132" s="1" t="s">
        <v>68</v>
      </c>
      <c r="D132" s="1" t="s">
        <v>69</v>
      </c>
      <c r="E132" s="1" t="s">
        <v>70</v>
      </c>
      <c r="F132" s="1" t="s">
        <v>67</v>
      </c>
      <c r="G132" s="1" t="s">
        <v>66</v>
      </c>
      <c r="H132" s="1"/>
      <c r="J132" t="s">
        <v>66</v>
      </c>
      <c r="K132" t="s">
        <v>67</v>
      </c>
      <c r="L132" t="s">
        <v>68</v>
      </c>
      <c r="M132" t="s">
        <v>69</v>
      </c>
      <c r="N132" t="s">
        <v>70</v>
      </c>
      <c r="P132" s="1"/>
      <c r="Q132" s="1"/>
      <c r="R132" s="1"/>
      <c r="S132" s="1"/>
      <c r="T132" s="1"/>
      <c r="U132" s="1"/>
    </row>
    <row r="133" spans="1:21" x14ac:dyDescent="0.25">
      <c r="A133">
        <v>66</v>
      </c>
      <c r="B133" s="32" t="s">
        <v>142</v>
      </c>
      <c r="C133" s="1">
        <f>Rankings!J74</f>
        <v>2.9364438886848032</v>
      </c>
      <c r="D133" s="1">
        <f>Rankings!K74</f>
        <v>2.9424323995299151</v>
      </c>
      <c r="E133" s="1">
        <f>Rankings!L74</f>
        <v>0.58141693234424097</v>
      </c>
      <c r="F133" s="1">
        <f>Rankings!M74</f>
        <v>0.60715463376134227</v>
      </c>
      <c r="G133" s="1">
        <f>Rankings!N74</f>
        <v>1</v>
      </c>
      <c r="H133" s="1">
        <f>Rankings!O74</f>
        <v>8.0674478543203012</v>
      </c>
      <c r="J133" s="1">
        <f>G133</f>
        <v>1</v>
      </c>
      <c r="K133" s="1">
        <f>F133</f>
        <v>0.60715463376134227</v>
      </c>
      <c r="L133" s="1">
        <f>C133</f>
        <v>2.9364438886848032</v>
      </c>
      <c r="M133" s="1">
        <f>D133</f>
        <v>2.9424323995299151</v>
      </c>
      <c r="N133" s="1">
        <f>E133</f>
        <v>0.58141693234424097</v>
      </c>
      <c r="P133" s="1">
        <f t="shared" si="9"/>
        <v>0.12395493817347419</v>
      </c>
      <c r="Q133" s="1">
        <f t="shared" si="10"/>
        <v>7.5259815089625551E-2</v>
      </c>
      <c r="R133" s="1">
        <f t="shared" si="11"/>
        <v>0.36398672067180093</v>
      </c>
      <c r="S133" s="1">
        <f t="shared" si="12"/>
        <v>0.36472902616335795</v>
      </c>
      <c r="T133" s="1">
        <f t="shared" si="13"/>
        <v>7.2069499901741413E-2</v>
      </c>
      <c r="U133" s="1">
        <f t="shared" si="14"/>
        <v>1.0000000000000002</v>
      </c>
    </row>
    <row r="134" spans="1:21" x14ac:dyDescent="0.25">
      <c r="B134" s="32"/>
      <c r="C134" s="1" t="s">
        <v>68</v>
      </c>
      <c r="D134" s="1" t="s">
        <v>70</v>
      </c>
      <c r="E134" s="1" t="s">
        <v>66</v>
      </c>
      <c r="F134" s="1" t="s">
        <v>67</v>
      </c>
      <c r="G134" s="1" t="s">
        <v>69</v>
      </c>
      <c r="H134" s="1"/>
      <c r="J134" t="s">
        <v>66</v>
      </c>
      <c r="K134" t="s">
        <v>67</v>
      </c>
      <c r="L134" t="s">
        <v>68</v>
      </c>
      <c r="M134" t="s">
        <v>69</v>
      </c>
      <c r="N134" t="s">
        <v>70</v>
      </c>
      <c r="P134" s="1"/>
      <c r="Q134" s="1"/>
      <c r="R134" s="1"/>
      <c r="S134" s="1"/>
      <c r="T134" s="1"/>
      <c r="U134" s="1"/>
    </row>
    <row r="135" spans="1:21" x14ac:dyDescent="0.25">
      <c r="A135">
        <v>67</v>
      </c>
      <c r="B135" s="32" t="s">
        <v>143</v>
      </c>
      <c r="C135" s="1">
        <f>Rankings!J75</f>
        <v>1.8335967542404867</v>
      </c>
      <c r="D135" s="1">
        <f>Rankings!K75</f>
        <v>0.43012229479312808</v>
      </c>
      <c r="E135" s="1">
        <f>Rankings!L75</f>
        <v>0.89267676118662553</v>
      </c>
      <c r="F135" s="1">
        <f>Rankings!M75</f>
        <v>0.35410436996738537</v>
      </c>
      <c r="G135" s="1">
        <f>Rankings!N75</f>
        <v>1</v>
      </c>
      <c r="H135" s="1">
        <f>Rankings!O75</f>
        <v>4.5105001801876261</v>
      </c>
      <c r="J135" s="1">
        <f>E135</f>
        <v>0.89267676118662553</v>
      </c>
      <c r="K135" s="1">
        <f>F135</f>
        <v>0.35410436996738537</v>
      </c>
      <c r="L135" s="1">
        <f>C135</f>
        <v>1.8335967542404867</v>
      </c>
      <c r="M135" s="1">
        <f>G135</f>
        <v>1</v>
      </c>
      <c r="N135" s="1">
        <f>D135</f>
        <v>0.43012229479312808</v>
      </c>
      <c r="P135" s="1">
        <f t="shared" si="9"/>
        <v>0.19791081377353859</v>
      </c>
      <c r="Q135" s="1">
        <f t="shared" si="10"/>
        <v>7.8506674608458935E-2</v>
      </c>
      <c r="R135" s="1">
        <f t="shared" si="11"/>
        <v>0.40651738853587926</v>
      </c>
      <c r="S135" s="1">
        <f t="shared" si="12"/>
        <v>0.22170490190699924</v>
      </c>
      <c r="T135" s="1">
        <f t="shared" si="13"/>
        <v>9.5360221175123869E-2</v>
      </c>
      <c r="U135" s="1">
        <f t="shared" si="14"/>
        <v>0.99999999999999989</v>
      </c>
    </row>
    <row r="136" spans="1:21" x14ac:dyDescent="0.25">
      <c r="B136" s="32"/>
      <c r="C136" s="1" t="s">
        <v>68</v>
      </c>
      <c r="D136" s="1" t="s">
        <v>70</v>
      </c>
      <c r="E136" s="1" t="s">
        <v>66</v>
      </c>
      <c r="F136" s="1" t="s">
        <v>69</v>
      </c>
      <c r="G136" s="1" t="s">
        <v>67</v>
      </c>
      <c r="H136" s="1"/>
      <c r="J136" t="s">
        <v>66</v>
      </c>
      <c r="K136" t="s">
        <v>67</v>
      </c>
      <c r="L136" t="s">
        <v>68</v>
      </c>
      <c r="M136" t="s">
        <v>69</v>
      </c>
      <c r="N136" t="s">
        <v>70</v>
      </c>
      <c r="P136" s="1"/>
      <c r="Q136" s="1"/>
      <c r="R136" s="1"/>
      <c r="S136" s="1"/>
      <c r="T136" s="1"/>
      <c r="U136" s="1"/>
    </row>
    <row r="137" spans="1:21" x14ac:dyDescent="0.25">
      <c r="A137">
        <v>68</v>
      </c>
      <c r="B137" s="32" t="s">
        <v>144</v>
      </c>
      <c r="C137" s="1">
        <f>Rankings!J76</f>
        <v>7.749490496947911</v>
      </c>
      <c r="D137" s="1">
        <f>Rankings!K76</f>
        <v>1.8178635124195919</v>
      </c>
      <c r="E137" s="1">
        <f>Rankings!L76</f>
        <v>3.7727979511653773</v>
      </c>
      <c r="F137" s="1">
        <f>Rankings!M76</f>
        <v>4.8546816979307001</v>
      </c>
      <c r="G137" s="1">
        <f>Rankings!N76</f>
        <v>1</v>
      </c>
      <c r="H137" s="1">
        <f>Rankings!O76</f>
        <v>19.19483365846358</v>
      </c>
      <c r="J137" s="1">
        <f>E137</f>
        <v>3.7727979511653773</v>
      </c>
      <c r="K137" s="1">
        <f>G137</f>
        <v>1</v>
      </c>
      <c r="L137" s="1">
        <f>C137</f>
        <v>7.749490496947911</v>
      </c>
      <c r="M137" s="1">
        <f>F137</f>
        <v>4.8546816979307001</v>
      </c>
      <c r="N137" s="1">
        <f>D137</f>
        <v>1.8178635124195919</v>
      </c>
      <c r="P137" s="1">
        <f t="shared" si="9"/>
        <v>0.19655278176905885</v>
      </c>
      <c r="Q137" s="1">
        <f t="shared" si="10"/>
        <v>5.209735170375232E-2</v>
      </c>
      <c r="R137" s="1">
        <f t="shared" si="11"/>
        <v>0.40372793194438167</v>
      </c>
      <c r="S137" s="1">
        <f t="shared" si="12"/>
        <v>0.25291605982686516</v>
      </c>
      <c r="T137" s="1">
        <f t="shared" si="13"/>
        <v>9.4705874755942013E-2</v>
      </c>
      <c r="U137" s="1">
        <f t="shared" si="14"/>
        <v>1</v>
      </c>
    </row>
    <row r="138" spans="1:21" x14ac:dyDescent="0.25">
      <c r="B138" s="32"/>
      <c r="C138" s="1" t="s">
        <v>68</v>
      </c>
      <c r="D138" s="1" t="s">
        <v>70</v>
      </c>
      <c r="E138" s="1" t="s">
        <v>67</v>
      </c>
      <c r="F138" s="1" t="s">
        <v>66</v>
      </c>
      <c r="G138" s="1" t="s">
        <v>69</v>
      </c>
      <c r="H138" s="1"/>
      <c r="J138" t="s">
        <v>66</v>
      </c>
      <c r="K138" t="s">
        <v>67</v>
      </c>
      <c r="L138" t="s">
        <v>68</v>
      </c>
      <c r="M138" t="s">
        <v>69</v>
      </c>
      <c r="N138" t="s">
        <v>70</v>
      </c>
      <c r="P138" s="1"/>
      <c r="Q138" s="1"/>
      <c r="R138" s="1"/>
      <c r="S138" s="1"/>
      <c r="T138" s="1"/>
      <c r="U138" s="1"/>
    </row>
    <row r="139" spans="1:21" x14ac:dyDescent="0.25">
      <c r="A139">
        <v>69</v>
      </c>
      <c r="B139" s="32" t="s">
        <v>145</v>
      </c>
      <c r="C139" s="1">
        <f>Rankings!J77</f>
        <v>1.9262042646183852</v>
      </c>
      <c r="D139" s="1">
        <f>Rankings!K77</f>
        <v>0.45184602155404258</v>
      </c>
      <c r="E139" s="1">
        <f>Rankings!L77</f>
        <v>0.47184798115018584</v>
      </c>
      <c r="F139" s="1">
        <f>Rankings!M77</f>
        <v>0.77714630657938422</v>
      </c>
      <c r="G139" s="1">
        <f>Rankings!N77</f>
        <v>1</v>
      </c>
      <c r="H139" s="1">
        <f>Rankings!O77</f>
        <v>4.6270445739019976</v>
      </c>
      <c r="J139" s="1">
        <f>F139</f>
        <v>0.77714630657938422</v>
      </c>
      <c r="K139" s="1">
        <f>E139</f>
        <v>0.47184798115018584</v>
      </c>
      <c r="L139" s="1">
        <f>C139</f>
        <v>1.9262042646183852</v>
      </c>
      <c r="M139" s="1">
        <f>G139</f>
        <v>1</v>
      </c>
      <c r="N139" s="1">
        <f>D139</f>
        <v>0.45184602155404258</v>
      </c>
      <c r="P139" s="1">
        <f t="shared" si="9"/>
        <v>0.1679573849283269</v>
      </c>
      <c r="Q139" s="1">
        <f t="shared" si="10"/>
        <v>0.10197610453367112</v>
      </c>
      <c r="R139" s="1">
        <f t="shared" si="11"/>
        <v>0.41629256728642505</v>
      </c>
      <c r="S139" s="1">
        <f t="shared" si="12"/>
        <v>0.21612067574198829</v>
      </c>
      <c r="T139" s="1">
        <f t="shared" si="13"/>
        <v>9.7653267509588693E-2</v>
      </c>
      <c r="U139" s="1">
        <f t="shared" si="14"/>
        <v>1</v>
      </c>
    </row>
    <row r="140" spans="1:21" x14ac:dyDescent="0.25">
      <c r="B140" s="32"/>
      <c r="C140" s="1" t="s">
        <v>68</v>
      </c>
      <c r="D140" s="1" t="s">
        <v>70</v>
      </c>
      <c r="E140" s="1" t="s">
        <v>67</v>
      </c>
      <c r="F140" s="1" t="s">
        <v>69</v>
      </c>
      <c r="G140" s="1" t="s">
        <v>66</v>
      </c>
      <c r="H140" s="1"/>
      <c r="J140" t="s">
        <v>66</v>
      </c>
      <c r="K140" t="s">
        <v>67</v>
      </c>
      <c r="L140" t="s">
        <v>68</v>
      </c>
      <c r="M140" t="s">
        <v>69</v>
      </c>
      <c r="N140" t="s">
        <v>70</v>
      </c>
      <c r="P140" s="1"/>
      <c r="Q140" s="1"/>
      <c r="R140" s="1"/>
      <c r="S140" s="1"/>
      <c r="T140" s="1"/>
      <c r="U140" s="1"/>
    </row>
    <row r="141" spans="1:21" x14ac:dyDescent="0.25">
      <c r="A141">
        <v>70</v>
      </c>
      <c r="B141" s="32" t="s">
        <v>146</v>
      </c>
      <c r="C141" s="1">
        <f>Rankings!J78</f>
        <v>3.6688511547455112</v>
      </c>
      <c r="D141" s="1">
        <f>Rankings!K78</f>
        <v>0.86063343768691358</v>
      </c>
      <c r="E141" s="1">
        <f>Rankings!L78</f>
        <v>0.89873127284876331</v>
      </c>
      <c r="F141" s="1">
        <f>Rankings!M78</f>
        <v>2.5380406147812877</v>
      </c>
      <c r="G141" s="1">
        <f>Rankings!N78</f>
        <v>1</v>
      </c>
      <c r="H141" s="1">
        <f>Rankings!O78</f>
        <v>8.9662564800624764</v>
      </c>
      <c r="J141" s="1">
        <f>G141</f>
        <v>1</v>
      </c>
      <c r="K141" s="1">
        <f>E141</f>
        <v>0.89873127284876331</v>
      </c>
      <c r="L141" s="1">
        <f>C141</f>
        <v>3.6688511547455112</v>
      </c>
      <c r="M141" s="1">
        <f>F141</f>
        <v>2.5380406147812877</v>
      </c>
      <c r="N141" s="1">
        <f>D141</f>
        <v>0.86063343768691358</v>
      </c>
      <c r="P141" s="1">
        <f t="shared" si="9"/>
        <v>0.1115292655550973</v>
      </c>
      <c r="Q141" s="1">
        <f t="shared" si="10"/>
        <v>0.10023483879222034</v>
      </c>
      <c r="R141" s="1">
        <f t="shared" si="11"/>
        <v>0.40918427471973751</v>
      </c>
      <c r="S141" s="1">
        <f t="shared" si="12"/>
        <v>0.28306580571556467</v>
      </c>
      <c r="T141" s="1">
        <f t="shared" si="13"/>
        <v>9.5985815217380074E-2</v>
      </c>
      <c r="U141" s="1">
        <f t="shared" si="14"/>
        <v>0.99999999999999978</v>
      </c>
    </row>
    <row r="142" spans="1:21" x14ac:dyDescent="0.25">
      <c r="B142" s="32"/>
      <c r="C142" s="1" t="s">
        <v>68</v>
      </c>
      <c r="D142" s="1" t="s">
        <v>70</v>
      </c>
      <c r="E142" s="1" t="s">
        <v>69</v>
      </c>
      <c r="F142" s="1" t="s">
        <v>66</v>
      </c>
      <c r="G142" s="1" t="s">
        <v>67</v>
      </c>
      <c r="H142" s="1"/>
      <c r="J142" t="s">
        <v>66</v>
      </c>
      <c r="K142" t="s">
        <v>67</v>
      </c>
      <c r="L142" t="s">
        <v>68</v>
      </c>
      <c r="M142" t="s">
        <v>69</v>
      </c>
      <c r="N142" t="s">
        <v>70</v>
      </c>
      <c r="P142" s="1"/>
      <c r="Q142" s="1"/>
      <c r="R142" s="1"/>
      <c r="S142" s="1"/>
      <c r="T142" s="1"/>
      <c r="U142" s="1"/>
    </row>
    <row r="143" spans="1:21" x14ac:dyDescent="0.25">
      <c r="A143">
        <v>71</v>
      </c>
      <c r="B143" s="32" t="s">
        <v>147</v>
      </c>
      <c r="C143" s="1">
        <f>Rankings!J79</f>
        <v>6.8586769049012499</v>
      </c>
      <c r="D143" s="1">
        <f>Rankings!K79</f>
        <v>1.6088978357745478</v>
      </c>
      <c r="E143" s="1">
        <f>Rankings!L79</f>
        <v>6.3982544919503495</v>
      </c>
      <c r="F143" s="1">
        <f>Rankings!M79</f>
        <v>2.5209425155324832</v>
      </c>
      <c r="G143" s="1">
        <f>Rankings!N79</f>
        <v>1</v>
      </c>
      <c r="H143" s="1">
        <f>Rankings!O79</f>
        <v>18.38677174815863</v>
      </c>
      <c r="J143" s="1">
        <f>F143</f>
        <v>2.5209425155324832</v>
      </c>
      <c r="K143" s="1">
        <f>G143</f>
        <v>1</v>
      </c>
      <c r="L143" s="1">
        <f>C143</f>
        <v>6.8586769049012499</v>
      </c>
      <c r="M143" s="1">
        <f>E143</f>
        <v>6.3982544919503495</v>
      </c>
      <c r="N143" s="1">
        <f>D143</f>
        <v>1.6088978357745478</v>
      </c>
      <c r="P143" s="1">
        <f t="shared" si="9"/>
        <v>0.13710631480400831</v>
      </c>
      <c r="Q143" s="1">
        <f t="shared" si="10"/>
        <v>5.4386926302065312E-2</v>
      </c>
      <c r="R143" s="1">
        <f t="shared" si="11"/>
        <v>0.37302235535654171</v>
      </c>
      <c r="S143" s="1">
        <f t="shared" si="12"/>
        <v>0.34798139551556201</v>
      </c>
      <c r="T143" s="1">
        <f t="shared" si="13"/>
        <v>8.7503008021822717E-2</v>
      </c>
      <c r="U143" s="1">
        <f t="shared" si="14"/>
        <v>1</v>
      </c>
    </row>
    <row r="144" spans="1:21" x14ac:dyDescent="0.25">
      <c r="B144" s="32"/>
      <c r="C144" s="1" t="s">
        <v>68</v>
      </c>
      <c r="D144" s="1" t="s">
        <v>70</v>
      </c>
      <c r="E144" s="1" t="s">
        <v>69</v>
      </c>
      <c r="F144" s="1" t="s">
        <v>67</v>
      </c>
      <c r="G144" s="1" t="s">
        <v>66</v>
      </c>
      <c r="H144" s="1"/>
      <c r="J144" t="s">
        <v>66</v>
      </c>
      <c r="K144" t="s">
        <v>67</v>
      </c>
      <c r="L144" t="s">
        <v>68</v>
      </c>
      <c r="M144" t="s">
        <v>69</v>
      </c>
      <c r="N144" t="s">
        <v>70</v>
      </c>
      <c r="P144" s="1"/>
      <c r="Q144" s="1"/>
      <c r="R144" s="1"/>
      <c r="S144" s="1"/>
      <c r="T144" s="1"/>
      <c r="U144" s="1"/>
    </row>
    <row r="145" spans="1:21" x14ac:dyDescent="0.25">
      <c r="A145">
        <v>72</v>
      </c>
      <c r="B145" s="32" t="s">
        <v>148</v>
      </c>
      <c r="C145" s="1">
        <f>Rankings!J80</f>
        <v>3.1596494975922784</v>
      </c>
      <c r="D145" s="1">
        <f>Rankings!K80</f>
        <v>0.74118569936566314</v>
      </c>
      <c r="E145" s="1">
        <f>Rankings!L80</f>
        <v>2.9475424883350057</v>
      </c>
      <c r="F145" s="1">
        <f>Rankings!M80</f>
        <v>0.60715463376134227</v>
      </c>
      <c r="G145" s="1">
        <f>Rankings!N80</f>
        <v>1</v>
      </c>
      <c r="H145" s="1">
        <f>Rankings!O80</f>
        <v>8.4555323190542886</v>
      </c>
      <c r="J145" s="1">
        <f>G145</f>
        <v>1</v>
      </c>
      <c r="K145" s="1">
        <f>F145</f>
        <v>0.60715463376134227</v>
      </c>
      <c r="L145" s="1">
        <f>C145</f>
        <v>3.1596494975922784</v>
      </c>
      <c r="M145" s="1">
        <f>E145</f>
        <v>2.9475424883350057</v>
      </c>
      <c r="N145" s="1">
        <f>D145</f>
        <v>0.74118569936566314</v>
      </c>
      <c r="P145" s="1">
        <f t="shared" si="9"/>
        <v>0.11826576521344848</v>
      </c>
      <c r="Q145" s="1">
        <f t="shared" si="10"/>
        <v>7.1805607364676199E-2</v>
      </c>
      <c r="R145" s="1">
        <f t="shared" si="11"/>
        <v>0.37367836563903883</v>
      </c>
      <c r="S145" s="1">
        <f t="shared" si="12"/>
        <v>0.34859336788209144</v>
      </c>
      <c r="T145" s="1">
        <f t="shared" si="13"/>
        <v>8.7656893900745117E-2</v>
      </c>
      <c r="U145" s="1">
        <f t="shared" si="14"/>
        <v>1</v>
      </c>
    </row>
    <row r="146" spans="1:21" x14ac:dyDescent="0.25">
      <c r="B146" s="32"/>
      <c r="C146" s="1" t="s">
        <v>69</v>
      </c>
      <c r="D146" s="1" t="s">
        <v>66</v>
      </c>
      <c r="E146" s="1" t="s">
        <v>67</v>
      </c>
      <c r="F146" s="1" t="s">
        <v>68</v>
      </c>
      <c r="G146" s="1" t="s">
        <v>70</v>
      </c>
      <c r="H146" s="1"/>
      <c r="J146" t="s">
        <v>66</v>
      </c>
      <c r="K146" t="s">
        <v>67</v>
      </c>
      <c r="L146" t="s">
        <v>68</v>
      </c>
      <c r="M146" t="s">
        <v>69</v>
      </c>
      <c r="N146" t="s">
        <v>70</v>
      </c>
      <c r="P146" s="1"/>
      <c r="Q146" s="1"/>
      <c r="R146" s="1"/>
      <c r="S146" s="1"/>
      <c r="T146" s="1"/>
      <c r="U146" s="1"/>
    </row>
    <row r="147" spans="1:21" x14ac:dyDescent="0.25">
      <c r="A147">
        <v>73</v>
      </c>
      <c r="B147" s="32" t="s">
        <v>149</v>
      </c>
      <c r="C147" s="1">
        <f>Rankings!J81</f>
        <v>12.403138394013398</v>
      </c>
      <c r="D147" s="1">
        <f>Rankings!K81</f>
        <v>4.8868951591155767</v>
      </c>
      <c r="E147" s="1">
        <f>Rankings!L81</f>
        <v>1.9385190772917518</v>
      </c>
      <c r="F147" s="1">
        <f>Rankings!M81</f>
        <v>4.2629660829889664</v>
      </c>
      <c r="G147" s="1">
        <f>Rankings!N81</f>
        <v>1</v>
      </c>
      <c r="H147" s="1">
        <f>Rankings!O81</f>
        <v>24.491518713409693</v>
      </c>
      <c r="J147" s="1">
        <f>D147</f>
        <v>4.8868951591155767</v>
      </c>
      <c r="K147" s="1">
        <f>E147</f>
        <v>1.9385190772917518</v>
      </c>
      <c r="L147" s="1">
        <f>F147</f>
        <v>4.2629660829889664</v>
      </c>
      <c r="M147" s="1">
        <f>C147</f>
        <v>12.403138394013398</v>
      </c>
      <c r="N147" s="1">
        <f>G147</f>
        <v>1</v>
      </c>
      <c r="P147" s="1">
        <f t="shared" si="9"/>
        <v>0.19953418227346942</v>
      </c>
      <c r="Q147" s="1">
        <f t="shared" si="10"/>
        <v>7.9150627610135346E-2</v>
      </c>
      <c r="R147" s="1">
        <f t="shared" si="11"/>
        <v>0.17405887045521967</v>
      </c>
      <c r="S147" s="1">
        <f t="shared" si="12"/>
        <v>0.50642585864723788</v>
      </c>
      <c r="T147" s="1">
        <f t="shared" si="13"/>
        <v>4.0830461013937697E-2</v>
      </c>
      <c r="U147" s="1">
        <f t="shared" si="14"/>
        <v>1</v>
      </c>
    </row>
    <row r="148" spans="1:21" x14ac:dyDescent="0.25">
      <c r="B148" s="32"/>
      <c r="C148" s="1" t="s">
        <v>69</v>
      </c>
      <c r="D148" s="1" t="s">
        <v>66</v>
      </c>
      <c r="E148" s="1" t="s">
        <v>67</v>
      </c>
      <c r="F148" s="1" t="s">
        <v>70</v>
      </c>
      <c r="G148" s="1" t="s">
        <v>68</v>
      </c>
      <c r="H148" s="1"/>
      <c r="J148" t="s">
        <v>66</v>
      </c>
      <c r="K148" t="s">
        <v>67</v>
      </c>
      <c r="L148" t="s">
        <v>68</v>
      </c>
      <c r="M148" t="s">
        <v>69</v>
      </c>
      <c r="N148" t="s">
        <v>70</v>
      </c>
      <c r="P148" s="1"/>
      <c r="Q148" s="1"/>
      <c r="R148" s="1"/>
      <c r="S148" s="1"/>
      <c r="T148" s="1"/>
      <c r="U148" s="1"/>
    </row>
    <row r="149" spans="1:21" x14ac:dyDescent="0.25">
      <c r="A149">
        <v>74</v>
      </c>
      <c r="B149" s="32" t="s">
        <v>150</v>
      </c>
      <c r="C149" s="1">
        <f>Rankings!J82</f>
        <v>2.9577011941319431</v>
      </c>
      <c r="D149" s="1">
        <f>Rankings!K82</f>
        <v>1.1653482520754772</v>
      </c>
      <c r="E149" s="1">
        <f>Rankings!L82</f>
        <v>0.46226688823538203</v>
      </c>
      <c r="F149" s="1">
        <f>Rankings!M82</f>
        <v>0.34329128054618246</v>
      </c>
      <c r="G149" s="1">
        <f>Rankings!N82</f>
        <v>1</v>
      </c>
      <c r="H149" s="1">
        <f>Rankings!O82</f>
        <v>5.9286076149889846</v>
      </c>
      <c r="J149" s="1">
        <f>D149</f>
        <v>1.1653482520754772</v>
      </c>
      <c r="K149" s="1">
        <f>E149</f>
        <v>0.46226688823538203</v>
      </c>
      <c r="L149" s="1">
        <f>G149</f>
        <v>1</v>
      </c>
      <c r="M149" s="1">
        <f>C149</f>
        <v>2.9577011941319431</v>
      </c>
      <c r="N149" s="1">
        <f>F149</f>
        <v>0.34329128054618246</v>
      </c>
      <c r="P149" s="1">
        <f t="shared" si="9"/>
        <v>0.19656356563878322</v>
      </c>
      <c r="Q149" s="1">
        <f t="shared" si="10"/>
        <v>7.7972252214273244E-2</v>
      </c>
      <c r="R149" s="1">
        <f t="shared" si="11"/>
        <v>0.16867366925612567</v>
      </c>
      <c r="S149" s="1">
        <f t="shared" si="12"/>
        <v>0.49888631297745928</v>
      </c>
      <c r="T149" s="1">
        <f t="shared" si="13"/>
        <v>5.7904199913358628E-2</v>
      </c>
      <c r="U149" s="1">
        <f t="shared" si="14"/>
        <v>1.0000000000000002</v>
      </c>
    </row>
    <row r="150" spans="1:21" x14ac:dyDescent="0.25">
      <c r="B150" s="32"/>
      <c r="C150" s="1" t="s">
        <v>69</v>
      </c>
      <c r="D150" s="1" t="s">
        <v>66</v>
      </c>
      <c r="E150" s="1" t="s">
        <v>68</v>
      </c>
      <c r="F150" s="1" t="s">
        <v>67</v>
      </c>
      <c r="G150" s="1" t="s">
        <v>70</v>
      </c>
      <c r="H150" s="1"/>
      <c r="J150" t="s">
        <v>66</v>
      </c>
      <c r="K150" t="s">
        <v>67</v>
      </c>
      <c r="L150" t="s">
        <v>68</v>
      </c>
      <c r="M150" t="s">
        <v>69</v>
      </c>
      <c r="N150" t="s">
        <v>70</v>
      </c>
      <c r="P150" s="1"/>
      <c r="Q150" s="1"/>
      <c r="R150" s="1"/>
      <c r="S150" s="1"/>
      <c r="T150" s="1"/>
      <c r="U150" s="1"/>
    </row>
    <row r="151" spans="1:21" x14ac:dyDescent="0.25">
      <c r="A151">
        <v>75</v>
      </c>
      <c r="B151" s="32" t="s">
        <v>151</v>
      </c>
      <c r="C151" s="1">
        <f>Rankings!J83</f>
        <v>11.344630362018432</v>
      </c>
      <c r="D151" s="1">
        <f>Rankings!K83</f>
        <v>4.469837990751004</v>
      </c>
      <c r="E151" s="1">
        <f>Rankings!L83</f>
        <v>5.8094071546345445</v>
      </c>
      <c r="F151" s="1">
        <f>Rankings!M83</f>
        <v>1.3465733458184761</v>
      </c>
      <c r="G151" s="1">
        <f>Rankings!N83</f>
        <v>1</v>
      </c>
      <c r="H151" s="1">
        <f>Rankings!O83</f>
        <v>23.970448853222457</v>
      </c>
      <c r="J151" s="1">
        <f>D151</f>
        <v>4.469837990751004</v>
      </c>
      <c r="K151" s="1">
        <f>F151</f>
        <v>1.3465733458184761</v>
      </c>
      <c r="L151" s="1">
        <f>E151</f>
        <v>5.8094071546345445</v>
      </c>
      <c r="M151" s="1">
        <f>C151</f>
        <v>11.344630362018432</v>
      </c>
      <c r="N151" s="1">
        <f>G151</f>
        <v>1</v>
      </c>
      <c r="P151" s="1">
        <f t="shared" si="9"/>
        <v>0.18647285322527882</v>
      </c>
      <c r="Q151" s="1">
        <f t="shared" si="10"/>
        <v>5.6176392610080395E-2</v>
      </c>
      <c r="R151" s="1">
        <f t="shared" si="11"/>
        <v>0.2423570451353296</v>
      </c>
      <c r="S151" s="1">
        <f t="shared" si="12"/>
        <v>0.47327567503990736</v>
      </c>
      <c r="T151" s="1">
        <f t="shared" si="13"/>
        <v>4.171803398940381E-2</v>
      </c>
      <c r="U151" s="1">
        <f t="shared" si="14"/>
        <v>0.99999999999999989</v>
      </c>
    </row>
    <row r="152" spans="1:21" x14ac:dyDescent="0.25">
      <c r="B152" s="32"/>
      <c r="C152" s="1" t="s">
        <v>69</v>
      </c>
      <c r="D152" s="1" t="s">
        <v>66</v>
      </c>
      <c r="E152" s="1" t="s">
        <v>68</v>
      </c>
      <c r="F152" s="1" t="s">
        <v>70</v>
      </c>
      <c r="G152" s="1" t="s">
        <v>67</v>
      </c>
      <c r="H152" s="1"/>
      <c r="J152" t="s">
        <v>66</v>
      </c>
      <c r="K152" t="s">
        <v>67</v>
      </c>
      <c r="L152" t="s">
        <v>68</v>
      </c>
      <c r="M152" t="s">
        <v>69</v>
      </c>
      <c r="N152" t="s">
        <v>70</v>
      </c>
      <c r="P152" s="1"/>
      <c r="Q152" s="1"/>
      <c r="R152" s="1"/>
      <c r="S152" s="1"/>
      <c r="T152" s="1"/>
      <c r="U152" s="1"/>
    </row>
    <row r="153" spans="1:21" x14ac:dyDescent="0.25">
      <c r="A153">
        <v>76</v>
      </c>
      <c r="B153" s="32" t="s">
        <v>152</v>
      </c>
      <c r="C153" s="1">
        <f>Rankings!J84</f>
        <v>7.9718436719048125</v>
      </c>
      <c r="D153" s="1">
        <f>Rankings!K84</f>
        <v>3.1409440910746715</v>
      </c>
      <c r="E153" s="1">
        <f>Rankings!L84</f>
        <v>4.0822560264495191</v>
      </c>
      <c r="F153" s="1">
        <f>Rankings!M84</f>
        <v>0.95760931402655136</v>
      </c>
      <c r="G153" s="1">
        <f>Rankings!N84</f>
        <v>1</v>
      </c>
      <c r="H153" s="1">
        <f>Rankings!O84</f>
        <v>17.152653103455552</v>
      </c>
      <c r="J153" s="1">
        <f>D153</f>
        <v>3.1409440910746715</v>
      </c>
      <c r="K153" s="1">
        <f>G153</f>
        <v>1</v>
      </c>
      <c r="L153" s="1">
        <f>E153</f>
        <v>4.0822560264495191</v>
      </c>
      <c r="M153" s="1">
        <f>C153</f>
        <v>7.9718436719048125</v>
      </c>
      <c r="N153" s="1">
        <f>F153</f>
        <v>0.95760931402655136</v>
      </c>
      <c r="P153" s="1">
        <f t="shared" si="9"/>
        <v>0.18311709985214478</v>
      </c>
      <c r="Q153" s="1">
        <f t="shared" si="10"/>
        <v>5.8300018893202077E-2</v>
      </c>
      <c r="R153" s="1">
        <f t="shared" si="11"/>
        <v>0.23799560346889501</v>
      </c>
      <c r="S153" s="1">
        <f t="shared" si="12"/>
        <v>0.464758636685704</v>
      </c>
      <c r="T153" s="1">
        <f t="shared" si="13"/>
        <v>5.5828641100054227E-2</v>
      </c>
      <c r="U153" s="1">
        <f t="shared" si="14"/>
        <v>1</v>
      </c>
    </row>
    <row r="154" spans="1:21" x14ac:dyDescent="0.25">
      <c r="B154" s="32"/>
      <c r="C154" s="1" t="s">
        <v>69</v>
      </c>
      <c r="D154" s="1" t="s">
        <v>66</v>
      </c>
      <c r="E154" s="1" t="s">
        <v>70</v>
      </c>
      <c r="F154" s="1" t="s">
        <v>67</v>
      </c>
      <c r="G154" s="1" t="s">
        <v>68</v>
      </c>
      <c r="H154" s="1"/>
      <c r="J154" t="s">
        <v>66</v>
      </c>
      <c r="K154" t="s">
        <v>67</v>
      </c>
      <c r="L154" t="s">
        <v>68</v>
      </c>
      <c r="M154" t="s">
        <v>69</v>
      </c>
      <c r="N154" t="s">
        <v>70</v>
      </c>
      <c r="P154" s="1"/>
      <c r="Q154" s="1"/>
      <c r="R154" s="1"/>
      <c r="S154" s="1"/>
      <c r="T154" s="1"/>
      <c r="U154" s="1"/>
    </row>
    <row r="155" spans="1:21" x14ac:dyDescent="0.25">
      <c r="A155">
        <v>77</v>
      </c>
      <c r="B155" s="32" t="s">
        <v>153</v>
      </c>
      <c r="C155" s="1">
        <f>Rankings!J85</f>
        <v>3.4720372145917762</v>
      </c>
      <c r="D155" s="1">
        <f>Rankings!K85</f>
        <v>1.367999075495872</v>
      </c>
      <c r="E155" s="1">
        <f>Rankings!L85</f>
        <v>0.43545829070522829</v>
      </c>
      <c r="F155" s="1">
        <f>Rankings!M85</f>
        <v>0.45473481129189858</v>
      </c>
      <c r="G155" s="1">
        <f>Rankings!N85</f>
        <v>1</v>
      </c>
      <c r="H155" s="1">
        <f>Rankings!O85</f>
        <v>6.7302293920847749</v>
      </c>
      <c r="J155" s="1">
        <f>D155</f>
        <v>1.367999075495872</v>
      </c>
      <c r="K155" s="1">
        <f>F155</f>
        <v>0.45473481129189858</v>
      </c>
      <c r="L155" s="1">
        <f>G155</f>
        <v>1</v>
      </c>
      <c r="M155" s="1">
        <f>C155</f>
        <v>3.4720372145917762</v>
      </c>
      <c r="N155" s="1">
        <f>E155</f>
        <v>0.43545829070522829</v>
      </c>
      <c r="P155" s="1">
        <f t="shared" si="9"/>
        <v>0.20326187946947774</v>
      </c>
      <c r="Q155" s="1">
        <f t="shared" si="10"/>
        <v>6.7566019640682512E-2</v>
      </c>
      <c r="R155" s="1">
        <f t="shared" si="11"/>
        <v>0.14858334563990799</v>
      </c>
      <c r="S155" s="1">
        <f t="shared" si="12"/>
        <v>0.51588690553031324</v>
      </c>
      <c r="T155" s="1">
        <f t="shared" si="13"/>
        <v>6.4701849719618468E-2</v>
      </c>
      <c r="U155" s="1">
        <f t="shared" si="14"/>
        <v>0.99999999999999989</v>
      </c>
    </row>
    <row r="156" spans="1:21" x14ac:dyDescent="0.25">
      <c r="B156" s="32"/>
      <c r="C156" s="1" t="s">
        <v>69</v>
      </c>
      <c r="D156" s="1" t="s">
        <v>66</v>
      </c>
      <c r="E156" s="1" t="s">
        <v>70</v>
      </c>
      <c r="F156" s="1" t="s">
        <v>68</v>
      </c>
      <c r="G156" s="1" t="s">
        <v>67</v>
      </c>
      <c r="H156" s="1"/>
      <c r="J156" t="s">
        <v>66</v>
      </c>
      <c r="K156" t="s">
        <v>67</v>
      </c>
      <c r="L156" t="s">
        <v>68</v>
      </c>
      <c r="M156" t="s">
        <v>69</v>
      </c>
      <c r="N156" t="s">
        <v>70</v>
      </c>
      <c r="P156" s="1"/>
      <c r="Q156" s="1"/>
      <c r="R156" s="1"/>
      <c r="S156" s="1"/>
      <c r="T156" s="1"/>
      <c r="U156" s="1"/>
    </row>
    <row r="157" spans="1:21" x14ac:dyDescent="0.25">
      <c r="A157">
        <v>78</v>
      </c>
      <c r="B157" s="32" t="s">
        <v>154</v>
      </c>
      <c r="C157" s="1">
        <f>Rankings!J86</f>
        <v>11.808707956267758</v>
      </c>
      <c r="D157" s="1">
        <f>Rankings!K86</f>
        <v>4.6526867566638046</v>
      </c>
      <c r="E157" s="1">
        <f>Rankings!L86</f>
        <v>1.4810324499007941</v>
      </c>
      <c r="F157" s="1">
        <f>Rankings!M86</f>
        <v>4.3142151689505353</v>
      </c>
      <c r="G157" s="1">
        <f>Rankings!N86</f>
        <v>1</v>
      </c>
      <c r="H157" s="1">
        <f>Rankings!O86</f>
        <v>23.256642331782896</v>
      </c>
      <c r="J157" s="1">
        <f>D157</f>
        <v>4.6526867566638046</v>
      </c>
      <c r="K157" s="1">
        <f>G157</f>
        <v>1</v>
      </c>
      <c r="L157" s="1">
        <f>F157</f>
        <v>4.3142151689505353</v>
      </c>
      <c r="M157" s="1">
        <f>C157</f>
        <v>11.808707956267758</v>
      </c>
      <c r="N157" s="1">
        <f>E157</f>
        <v>1.4810324499007941</v>
      </c>
      <c r="P157" s="1">
        <f t="shared" si="9"/>
        <v>0.20005840440283029</v>
      </c>
      <c r="Q157" s="1">
        <f t="shared" si="10"/>
        <v>4.299846838309003E-2</v>
      </c>
      <c r="R157" s="1">
        <f t="shared" si="11"/>
        <v>0.18550464453996698</v>
      </c>
      <c r="S157" s="1">
        <f t="shared" si="12"/>
        <v>0.50775635570272293</v>
      </c>
      <c r="T157" s="1">
        <f t="shared" si="13"/>
        <v>6.3682126971389655E-2</v>
      </c>
      <c r="U157" s="1">
        <f t="shared" si="14"/>
        <v>0.99999999999999989</v>
      </c>
    </row>
    <row r="158" spans="1:21" x14ac:dyDescent="0.25">
      <c r="B158" s="32"/>
      <c r="C158" s="1" t="s">
        <v>69</v>
      </c>
      <c r="D158" s="1" t="s">
        <v>67</v>
      </c>
      <c r="E158" s="1" t="s">
        <v>66</v>
      </c>
      <c r="F158" s="1" t="s">
        <v>68</v>
      </c>
      <c r="G158" s="1" t="s">
        <v>70</v>
      </c>
      <c r="H158" s="1"/>
      <c r="J158" t="s">
        <v>66</v>
      </c>
      <c r="K158" t="s">
        <v>67</v>
      </c>
      <c r="L158" t="s">
        <v>68</v>
      </c>
      <c r="M158" t="s">
        <v>69</v>
      </c>
      <c r="N158" t="s">
        <v>70</v>
      </c>
      <c r="P158" s="1"/>
      <c r="Q158" s="1"/>
      <c r="R158" s="1"/>
      <c r="S158" s="1"/>
      <c r="T158" s="1"/>
      <c r="U158" s="1"/>
    </row>
    <row r="159" spans="1:21" x14ac:dyDescent="0.25">
      <c r="A159">
        <v>79</v>
      </c>
      <c r="B159" s="32" t="s">
        <v>155</v>
      </c>
      <c r="C159" s="1">
        <f>Rankings!J87</f>
        <v>9.6678948568274627</v>
      </c>
      <c r="D159" s="1">
        <f>Rankings!K87</f>
        <v>1.9914580313161181</v>
      </c>
      <c r="E159" s="1">
        <f>Rankings!L87</f>
        <v>3.2799849010110855</v>
      </c>
      <c r="F159" s="1">
        <f>Rankings!M87</f>
        <v>4.2629660829889664</v>
      </c>
      <c r="G159" s="1">
        <f>Rankings!N87</f>
        <v>1</v>
      </c>
      <c r="H159" s="1">
        <f>Rankings!O87</f>
        <v>20.202303872143631</v>
      </c>
      <c r="J159" s="1">
        <f>E159</f>
        <v>3.2799849010110855</v>
      </c>
      <c r="K159" s="1">
        <f>D159</f>
        <v>1.9914580313161181</v>
      </c>
      <c r="L159" s="1">
        <f>F159</f>
        <v>4.2629660829889664</v>
      </c>
      <c r="M159" s="1">
        <f>C159</f>
        <v>9.6678948568274627</v>
      </c>
      <c r="N159" s="1">
        <f>G159</f>
        <v>1</v>
      </c>
      <c r="P159" s="1">
        <f t="shared" si="9"/>
        <v>0.16235697283683379</v>
      </c>
      <c r="Q159" s="1">
        <f t="shared" si="10"/>
        <v>9.8575788381348006E-2</v>
      </c>
      <c r="R159" s="1">
        <f t="shared" si="11"/>
        <v>0.21101385812075851</v>
      </c>
      <c r="S159" s="1">
        <f t="shared" si="12"/>
        <v>0.47855407571402003</v>
      </c>
      <c r="T159" s="1">
        <f t="shared" si="13"/>
        <v>4.9499304947039774E-2</v>
      </c>
      <c r="U159" s="1">
        <f t="shared" si="14"/>
        <v>1</v>
      </c>
    </row>
    <row r="160" spans="1:21" x14ac:dyDescent="0.25">
      <c r="B160" s="32"/>
      <c r="C160" s="1" t="s">
        <v>69</v>
      </c>
      <c r="D160" s="1" t="s">
        <v>67</v>
      </c>
      <c r="E160" s="1" t="s">
        <v>66</v>
      </c>
      <c r="F160" s="1" t="s">
        <v>70</v>
      </c>
      <c r="G160" s="1" t="s">
        <v>68</v>
      </c>
      <c r="H160" s="1"/>
      <c r="J160" t="s">
        <v>66</v>
      </c>
      <c r="K160" t="s">
        <v>67</v>
      </c>
      <c r="L160" t="s">
        <v>68</v>
      </c>
      <c r="M160" t="s">
        <v>69</v>
      </c>
      <c r="N160" t="s">
        <v>70</v>
      </c>
      <c r="P160" s="1"/>
      <c r="Q160" s="1"/>
      <c r="R160" s="1"/>
      <c r="S160" s="1"/>
      <c r="T160" s="1"/>
      <c r="U160" s="1"/>
    </row>
    <row r="161" spans="1:21" x14ac:dyDescent="0.25">
      <c r="A161">
        <v>80</v>
      </c>
      <c r="B161" s="32" t="s">
        <v>156</v>
      </c>
      <c r="C161" s="1">
        <f>Rankings!J88</f>
        <v>3.1787918226424918</v>
      </c>
      <c r="D161" s="1">
        <f>Rankings!K88</f>
        <v>0.65478892756191331</v>
      </c>
      <c r="E161" s="1">
        <f>Rankings!L88</f>
        <v>1.0784549621329167</v>
      </c>
      <c r="F161" s="1">
        <f>Rankings!M88</f>
        <v>0.34329128054618246</v>
      </c>
      <c r="G161" s="1">
        <f>Rankings!N88</f>
        <v>1</v>
      </c>
      <c r="H161" s="1">
        <f>Rankings!O88</f>
        <v>6.2553269928835045</v>
      </c>
      <c r="J161" s="1">
        <f>E161</f>
        <v>1.0784549621329167</v>
      </c>
      <c r="K161" s="1">
        <f>D161</f>
        <v>0.65478892756191331</v>
      </c>
      <c r="L161" s="1">
        <f>G161</f>
        <v>1</v>
      </c>
      <c r="M161" s="1">
        <f>C161</f>
        <v>3.1787918226424918</v>
      </c>
      <c r="N161" s="1">
        <f>F161</f>
        <v>0.34329128054618246</v>
      </c>
      <c r="P161" s="1">
        <f t="shared" si="9"/>
        <v>0.17240584918419807</v>
      </c>
      <c r="Q161" s="1">
        <f t="shared" si="10"/>
        <v>0.10467701021974499</v>
      </c>
      <c r="R161" s="1">
        <f t="shared" si="11"/>
        <v>0.1598637451147909</v>
      </c>
      <c r="S161" s="1">
        <f t="shared" si="12"/>
        <v>0.50817356570790095</v>
      </c>
      <c r="T161" s="1">
        <f t="shared" si="13"/>
        <v>5.4879829773365092E-2</v>
      </c>
      <c r="U161" s="1">
        <f t="shared" si="14"/>
        <v>1</v>
      </c>
    </row>
    <row r="162" spans="1:21" x14ac:dyDescent="0.25">
      <c r="B162" s="32"/>
      <c r="C162" s="1" t="s">
        <v>69</v>
      </c>
      <c r="D162" s="1" t="s">
        <v>67</v>
      </c>
      <c r="E162" s="1" t="s">
        <v>68</v>
      </c>
      <c r="F162" s="1" t="s">
        <v>66</v>
      </c>
      <c r="G162" s="1" t="s">
        <v>70</v>
      </c>
      <c r="H162" s="1"/>
      <c r="J162" t="s">
        <v>66</v>
      </c>
      <c r="K162" t="s">
        <v>67</v>
      </c>
      <c r="L162" t="s">
        <v>68</v>
      </c>
      <c r="M162" t="s">
        <v>69</v>
      </c>
      <c r="N162" t="s">
        <v>70</v>
      </c>
      <c r="P162" s="1"/>
      <c r="Q162" s="1"/>
      <c r="R162" s="1"/>
      <c r="S162" s="1"/>
      <c r="T162" s="1"/>
      <c r="U162" s="1"/>
    </row>
    <row r="163" spans="1:21" x14ac:dyDescent="0.25">
      <c r="A163">
        <v>81</v>
      </c>
      <c r="B163" s="32" t="s">
        <v>157</v>
      </c>
      <c r="C163" s="1">
        <f>Rankings!J89</f>
        <v>12.081549553405225</v>
      </c>
      <c r="D163" s="1">
        <f>Rankings!K89</f>
        <v>2.488638865562486</v>
      </c>
      <c r="E163" s="1">
        <f>Rankings!L89</f>
        <v>5.4727256496864181</v>
      </c>
      <c r="F163" s="1">
        <f>Rankings!M89</f>
        <v>3.1415157425993341</v>
      </c>
      <c r="G163" s="1">
        <f>Rankings!N89</f>
        <v>1</v>
      </c>
      <c r="H163" s="1">
        <f>Rankings!O89</f>
        <v>24.184429811253462</v>
      </c>
      <c r="J163" s="1">
        <f>F163</f>
        <v>3.1415157425993341</v>
      </c>
      <c r="K163" s="1">
        <f>D163</f>
        <v>2.488638865562486</v>
      </c>
      <c r="L163" s="1">
        <f>E163</f>
        <v>5.4727256496864181</v>
      </c>
      <c r="M163" s="1">
        <f>C163</f>
        <v>12.081549553405225</v>
      </c>
      <c r="N163" s="1">
        <f>G163</f>
        <v>1</v>
      </c>
      <c r="P163" s="1">
        <f t="shared" si="9"/>
        <v>0.12989827616847632</v>
      </c>
      <c r="Q163" s="1">
        <f t="shared" si="10"/>
        <v>0.10290252385460319</v>
      </c>
      <c r="R163" s="1">
        <f t="shared" si="11"/>
        <v>0.22629128296172846</v>
      </c>
      <c r="S163" s="1">
        <f t="shared" si="12"/>
        <v>0.49955899922781954</v>
      </c>
      <c r="T163" s="1">
        <f t="shared" si="13"/>
        <v>4.1348917787372499E-2</v>
      </c>
      <c r="U163" s="1">
        <f t="shared" si="14"/>
        <v>1</v>
      </c>
    </row>
    <row r="164" spans="1:21" x14ac:dyDescent="0.25">
      <c r="B164" s="32"/>
      <c r="C164" s="1" t="s">
        <v>69</v>
      </c>
      <c r="D164" s="1" t="s">
        <v>67</v>
      </c>
      <c r="E164" s="1" t="s">
        <v>68</v>
      </c>
      <c r="F164" s="1" t="s">
        <v>70</v>
      </c>
      <c r="G164" s="1" t="s">
        <v>66</v>
      </c>
      <c r="H164" s="1"/>
      <c r="J164" t="s">
        <v>66</v>
      </c>
      <c r="K164" t="s">
        <v>67</v>
      </c>
      <c r="L164" t="s">
        <v>68</v>
      </c>
      <c r="M164" t="s">
        <v>69</v>
      </c>
      <c r="N164" t="s">
        <v>70</v>
      </c>
      <c r="P164" s="1"/>
      <c r="Q164" s="1"/>
      <c r="R164" s="1"/>
      <c r="S164" s="1"/>
      <c r="T164" s="1"/>
      <c r="U164" s="1"/>
    </row>
    <row r="165" spans="1:21" x14ac:dyDescent="0.25">
      <c r="A165">
        <v>82</v>
      </c>
      <c r="B165" s="32" t="s">
        <v>158</v>
      </c>
      <c r="C165" s="1">
        <f>Rankings!J90</f>
        <v>4.5344912134353725</v>
      </c>
      <c r="D165" s="1">
        <f>Rankings!K90</f>
        <v>0.93404500965906612</v>
      </c>
      <c r="E165" s="1">
        <f>Rankings!L90</f>
        <v>2.0540433379301892</v>
      </c>
      <c r="F165" s="1">
        <f>Rankings!M90</f>
        <v>0.48183431393617909</v>
      </c>
      <c r="G165" s="1">
        <f>Rankings!N90</f>
        <v>1</v>
      </c>
      <c r="H165" s="1">
        <f>Rankings!O90</f>
        <v>9.0044138749608074</v>
      </c>
      <c r="J165" s="1">
        <f>G165</f>
        <v>1</v>
      </c>
      <c r="K165" s="1">
        <f>D165</f>
        <v>0.93404500965906612</v>
      </c>
      <c r="L165" s="1">
        <f>E165</f>
        <v>2.0540433379301892</v>
      </c>
      <c r="M165" s="1">
        <f>C165</f>
        <v>4.5344912134353725</v>
      </c>
      <c r="N165" s="1">
        <f>F165</f>
        <v>0.48183431393617909</v>
      </c>
      <c r="P165" s="1">
        <f t="shared" si="9"/>
        <v>0.1110566455392248</v>
      </c>
      <c r="Q165" s="1">
        <f t="shared" si="10"/>
        <v>0.10373190555538871</v>
      </c>
      <c r="R165" s="1">
        <f t="shared" si="11"/>
        <v>0.22811516290271916</v>
      </c>
      <c r="S165" s="1">
        <f t="shared" si="12"/>
        <v>0.5035853833912215</v>
      </c>
      <c r="T165" s="1">
        <f t="shared" si="13"/>
        <v>5.3510902611445803E-2</v>
      </c>
      <c r="U165" s="1">
        <f t="shared" si="14"/>
        <v>0.99999999999999989</v>
      </c>
    </row>
    <row r="166" spans="1:21" x14ac:dyDescent="0.25">
      <c r="B166" s="32"/>
      <c r="C166" s="1" t="s">
        <v>69</v>
      </c>
      <c r="D166" s="1" t="s">
        <v>67</v>
      </c>
      <c r="E166" s="1" t="s">
        <v>70</v>
      </c>
      <c r="F166" s="1" t="s">
        <v>66</v>
      </c>
      <c r="G166" s="1" t="s">
        <v>68</v>
      </c>
      <c r="H166" s="1"/>
      <c r="J166" t="s">
        <v>66</v>
      </c>
      <c r="K166" t="s">
        <v>67</v>
      </c>
      <c r="L166" t="s">
        <v>68</v>
      </c>
      <c r="M166" t="s">
        <v>69</v>
      </c>
      <c r="N166" t="s">
        <v>70</v>
      </c>
      <c r="P166" s="1"/>
      <c r="Q166" s="1"/>
      <c r="R166" s="1"/>
      <c r="S166" s="1"/>
      <c r="T166" s="1"/>
      <c r="U166" s="1"/>
    </row>
    <row r="167" spans="1:21" x14ac:dyDescent="0.25">
      <c r="A167">
        <v>83</v>
      </c>
      <c r="B167" s="32" t="s">
        <v>159</v>
      </c>
      <c r="C167" s="1">
        <f>Rankings!J91</f>
        <v>2.423530369567406</v>
      </c>
      <c r="D167" s="1">
        <f>Rankings!K91</f>
        <v>0.49921509181548029</v>
      </c>
      <c r="E167" s="1">
        <f>Rankings!L91</f>
        <v>0.37072996681962883</v>
      </c>
      <c r="F167" s="1">
        <f>Rankings!M91</f>
        <v>0.76941379245300812</v>
      </c>
      <c r="G167" s="1">
        <f>Rankings!N91</f>
        <v>1</v>
      </c>
      <c r="H167" s="1">
        <f>Rankings!O91</f>
        <v>5.0628892206555234</v>
      </c>
      <c r="J167" s="1">
        <f>F167</f>
        <v>0.76941379245300812</v>
      </c>
      <c r="K167" s="1">
        <f>D167</f>
        <v>0.49921509181548029</v>
      </c>
      <c r="L167" s="1">
        <f>G167</f>
        <v>1</v>
      </c>
      <c r="M167" s="1">
        <f>C167</f>
        <v>2.423530369567406</v>
      </c>
      <c r="N167" s="1">
        <f>E167</f>
        <v>0.37072996681962883</v>
      </c>
      <c r="P167" s="1">
        <f t="shared" si="9"/>
        <v>0.15197128732620924</v>
      </c>
      <c r="Q167" s="1">
        <f t="shared" si="10"/>
        <v>9.8602807617987703E-2</v>
      </c>
      <c r="R167" s="1">
        <f t="shared" si="11"/>
        <v>0.19751567858135435</v>
      </c>
      <c r="S167" s="1">
        <f t="shared" si="12"/>
        <v>0.4786852455076267</v>
      </c>
      <c r="T167" s="1">
        <f t="shared" si="13"/>
        <v>7.3224980966821979E-2</v>
      </c>
      <c r="U167" s="1">
        <f t="shared" si="14"/>
        <v>0.99999999999999989</v>
      </c>
    </row>
    <row r="168" spans="1:21" x14ac:dyDescent="0.25">
      <c r="B168" s="32"/>
      <c r="C168" s="1" t="s">
        <v>69</v>
      </c>
      <c r="D168" s="1" t="s">
        <v>67</v>
      </c>
      <c r="E168" s="1" t="s">
        <v>70</v>
      </c>
      <c r="F168" s="1" t="s">
        <v>68</v>
      </c>
      <c r="G168" s="1" t="s">
        <v>66</v>
      </c>
      <c r="H168" s="1"/>
      <c r="J168" t="s">
        <v>66</v>
      </c>
      <c r="K168" t="s">
        <v>67</v>
      </c>
      <c r="L168" t="s">
        <v>68</v>
      </c>
      <c r="M168" t="s">
        <v>69</v>
      </c>
      <c r="N168" t="s">
        <v>70</v>
      </c>
      <c r="P168" s="1"/>
      <c r="Q168" s="1"/>
      <c r="R168" s="1"/>
      <c r="S168" s="1"/>
      <c r="T168" s="1"/>
      <c r="U168" s="1"/>
    </row>
    <row r="169" spans="1:21" x14ac:dyDescent="0.25">
      <c r="A169">
        <v>84</v>
      </c>
      <c r="B169" s="32" t="s">
        <v>160</v>
      </c>
      <c r="C169" s="1">
        <f>Rankings!J92</f>
        <v>3.9094708888160641</v>
      </c>
      <c r="D169" s="1">
        <f>Rankings!K92</f>
        <v>0.80529911785616537</v>
      </c>
      <c r="E169" s="1">
        <f>Rankings!L92</f>
        <v>0.59803583693147244</v>
      </c>
      <c r="F169" s="1">
        <f>Rankings!M92</f>
        <v>1.7420653270889574</v>
      </c>
      <c r="G169" s="1">
        <f>Rankings!N92</f>
        <v>1</v>
      </c>
      <c r="H169" s="1">
        <f>Rankings!O92</f>
        <v>8.0548711706926586</v>
      </c>
      <c r="J169" s="1">
        <f>G169</f>
        <v>1</v>
      </c>
      <c r="K169" s="1">
        <f>D169</f>
        <v>0.80529911785616537</v>
      </c>
      <c r="L169" s="1">
        <f>F169</f>
        <v>1.7420653270889574</v>
      </c>
      <c r="M169" s="1">
        <f>C169</f>
        <v>3.9094708888160641</v>
      </c>
      <c r="N169" s="1">
        <f>E169</f>
        <v>0.59803583693147244</v>
      </c>
      <c r="P169" s="1">
        <f t="shared" si="9"/>
        <v>0.12414847845592637</v>
      </c>
      <c r="Q169" s="1">
        <f t="shared" si="10"/>
        <v>9.9976660183742669E-2</v>
      </c>
      <c r="R169" s="1">
        <f t="shared" si="11"/>
        <v>0.21627475972891977</v>
      </c>
      <c r="S169" s="1">
        <f t="shared" si="12"/>
        <v>0.48535486241425246</v>
      </c>
      <c r="T169" s="1">
        <f t="shared" si="13"/>
        <v>7.4245239217158809E-2</v>
      </c>
      <c r="U169" s="1">
        <f t="shared" si="14"/>
        <v>1.0000000000000002</v>
      </c>
    </row>
    <row r="170" spans="1:21" x14ac:dyDescent="0.25">
      <c r="B170" s="32"/>
      <c r="C170" s="1" t="s">
        <v>69</v>
      </c>
      <c r="D170" s="1" t="s">
        <v>68</v>
      </c>
      <c r="E170" s="1" t="s">
        <v>66</v>
      </c>
      <c r="F170" s="1" t="s">
        <v>67</v>
      </c>
      <c r="G170" s="1" t="s">
        <v>70</v>
      </c>
      <c r="H170" s="1"/>
      <c r="J170" t="s">
        <v>66</v>
      </c>
      <c r="K170" t="s">
        <v>67</v>
      </c>
      <c r="L170" t="s">
        <v>68</v>
      </c>
      <c r="M170" t="s">
        <v>69</v>
      </c>
      <c r="N170" t="s">
        <v>70</v>
      </c>
      <c r="P170" s="1"/>
      <c r="Q170" s="1"/>
      <c r="R170" s="1"/>
      <c r="S170" s="1"/>
      <c r="T170" s="1"/>
      <c r="U170" s="1"/>
    </row>
    <row r="171" spans="1:21" x14ac:dyDescent="0.25">
      <c r="A171">
        <v>85</v>
      </c>
      <c r="B171" s="32" t="s">
        <v>161</v>
      </c>
      <c r="C171" s="1">
        <f>Rankings!J93</f>
        <v>8.6359910972490272</v>
      </c>
      <c r="D171" s="1">
        <f>Rankings!K93</f>
        <v>5.9136741856491835</v>
      </c>
      <c r="E171" s="1">
        <f>Rankings!L93</f>
        <v>3.3946339977566216</v>
      </c>
      <c r="F171" s="1">
        <f>Rankings!M93</f>
        <v>1.3465733458184761</v>
      </c>
      <c r="G171" s="1">
        <f>Rankings!N93</f>
        <v>1</v>
      </c>
      <c r="H171" s="1">
        <f>Rankings!O93</f>
        <v>20.290872626473309</v>
      </c>
      <c r="J171" s="1">
        <f>E171</f>
        <v>3.3946339977566216</v>
      </c>
      <c r="K171" s="1">
        <f>F171</f>
        <v>1.3465733458184761</v>
      </c>
      <c r="L171" s="1">
        <f>D171</f>
        <v>5.9136741856491835</v>
      </c>
      <c r="M171" s="1">
        <f>C171</f>
        <v>8.6359910972490272</v>
      </c>
      <c r="N171" s="1">
        <f>G171</f>
        <v>1</v>
      </c>
      <c r="P171" s="1">
        <f t="shared" si="9"/>
        <v>0.16729857114807742</v>
      </c>
      <c r="Q171" s="1">
        <f t="shared" si="10"/>
        <v>6.6363500999045977E-2</v>
      </c>
      <c r="R171" s="1">
        <f t="shared" si="11"/>
        <v>0.29144504006859068</v>
      </c>
      <c r="S171" s="1">
        <f t="shared" si="12"/>
        <v>0.42560964509637361</v>
      </c>
      <c r="T171" s="1">
        <f t="shared" si="13"/>
        <v>4.9283242687912274E-2</v>
      </c>
      <c r="U171" s="1">
        <f t="shared" si="14"/>
        <v>0.99999999999999989</v>
      </c>
    </row>
    <row r="172" spans="1:21" x14ac:dyDescent="0.25">
      <c r="B172" s="32"/>
      <c r="C172" s="1" t="s">
        <v>69</v>
      </c>
      <c r="D172" s="1" t="s">
        <v>68</v>
      </c>
      <c r="E172" s="1" t="s">
        <v>66</v>
      </c>
      <c r="F172" s="1" t="s">
        <v>70</v>
      </c>
      <c r="G172" s="1" t="s">
        <v>67</v>
      </c>
      <c r="H172" s="1"/>
      <c r="J172" t="s">
        <v>66</v>
      </c>
      <c r="K172" t="s">
        <v>67</v>
      </c>
      <c r="L172" t="s">
        <v>68</v>
      </c>
      <c r="M172" t="s">
        <v>69</v>
      </c>
      <c r="N172" t="s">
        <v>70</v>
      </c>
      <c r="P172" s="1"/>
      <c r="Q172" s="1"/>
      <c r="R172" s="1"/>
      <c r="S172" s="1"/>
      <c r="T172" s="1"/>
      <c r="U172" s="1"/>
    </row>
    <row r="173" spans="1:21" x14ac:dyDescent="0.25">
      <c r="A173">
        <v>86</v>
      </c>
      <c r="B173" s="32" t="s">
        <v>162</v>
      </c>
      <c r="C173" s="1">
        <f>Rankings!J94</f>
        <v>7.6532664105917769</v>
      </c>
      <c r="D173" s="1">
        <f>Rankings!K94</f>
        <v>5.2407330552517237</v>
      </c>
      <c r="E173" s="1">
        <f>Rankings!L94</f>
        <v>3.0083447352741604</v>
      </c>
      <c r="F173" s="1">
        <f>Rankings!M94</f>
        <v>0.95760931402655136</v>
      </c>
      <c r="G173" s="1">
        <f>Rankings!N94</f>
        <v>1</v>
      </c>
      <c r="H173" s="1">
        <f>Rankings!O94</f>
        <v>17.859953515144213</v>
      </c>
      <c r="J173" s="1">
        <f>E173</f>
        <v>3.0083447352741604</v>
      </c>
      <c r="K173" s="1">
        <f>G173</f>
        <v>1</v>
      </c>
      <c r="L173" s="1">
        <f>D173</f>
        <v>5.2407330552517237</v>
      </c>
      <c r="M173" s="1">
        <f>C173</f>
        <v>7.6532664105917769</v>
      </c>
      <c r="N173" s="1">
        <f>F173</f>
        <v>0.95760931402655136</v>
      </c>
      <c r="P173" s="1">
        <f t="shared" si="9"/>
        <v>0.16844079312542762</v>
      </c>
      <c r="Q173" s="1">
        <f t="shared" si="10"/>
        <v>5.5991187163620421E-2</v>
      </c>
      <c r="R173" s="1">
        <f t="shared" si="11"/>
        <v>0.29343486537117153</v>
      </c>
      <c r="S173" s="1">
        <f t="shared" si="12"/>
        <v>0.4285154720084936</v>
      </c>
      <c r="T173" s="1">
        <f t="shared" si="13"/>
        <v>5.3617682331286796E-2</v>
      </c>
      <c r="U173" s="1">
        <f t="shared" si="14"/>
        <v>1</v>
      </c>
    </row>
    <row r="174" spans="1:21" x14ac:dyDescent="0.25">
      <c r="B174" s="32"/>
      <c r="C174" s="1" t="s">
        <v>69</v>
      </c>
      <c r="D174" s="1" t="s">
        <v>68</v>
      </c>
      <c r="E174" s="1" t="s">
        <v>67</v>
      </c>
      <c r="F174" s="1" t="s">
        <v>66</v>
      </c>
      <c r="G174" s="1" t="s">
        <v>70</v>
      </c>
      <c r="H174" s="1"/>
      <c r="J174" t="s">
        <v>66</v>
      </c>
      <c r="K174" t="s">
        <v>67</v>
      </c>
      <c r="L174" t="s">
        <v>68</v>
      </c>
      <c r="M174" t="s">
        <v>69</v>
      </c>
      <c r="N174" t="s">
        <v>70</v>
      </c>
      <c r="P174" s="1"/>
      <c r="Q174" s="1"/>
      <c r="R174" s="1"/>
      <c r="S174" s="1"/>
      <c r="T174" s="1"/>
      <c r="U174" s="1"/>
    </row>
    <row r="175" spans="1:21" x14ac:dyDescent="0.25">
      <c r="A175">
        <v>87</v>
      </c>
      <c r="B175" s="32" t="s">
        <v>163</v>
      </c>
      <c r="C175" s="1">
        <f>Rankings!J95</f>
        <v>12.016974741348136</v>
      </c>
      <c r="D175" s="1">
        <f>Rankings!K95</f>
        <v>8.2288729246312151</v>
      </c>
      <c r="E175" s="1">
        <f>Rankings!L95</f>
        <v>1.9073858401533899</v>
      </c>
      <c r="F175" s="1">
        <f>Rankings!M95</f>
        <v>3.1415157425993341</v>
      </c>
      <c r="G175" s="1">
        <f>Rankings!N95</f>
        <v>1</v>
      </c>
      <c r="H175" s="1">
        <f>Rankings!O95</f>
        <v>26.294749248732074</v>
      </c>
      <c r="J175" s="1">
        <f>F175</f>
        <v>3.1415157425993341</v>
      </c>
      <c r="K175" s="1">
        <f>E175</f>
        <v>1.9073858401533899</v>
      </c>
      <c r="L175" s="1">
        <f>D175</f>
        <v>8.2288729246312151</v>
      </c>
      <c r="M175" s="1">
        <f>C175</f>
        <v>12.016974741348136</v>
      </c>
      <c r="N175" s="1">
        <f>G175</f>
        <v>1</v>
      </c>
      <c r="P175" s="1">
        <f t="shared" si="9"/>
        <v>0.1194731203892662</v>
      </c>
      <c r="Q175" s="1">
        <f t="shared" si="10"/>
        <v>7.2538658654269672E-2</v>
      </c>
      <c r="R175" s="1">
        <f t="shared" si="11"/>
        <v>0.31294738150157525</v>
      </c>
      <c r="S175" s="1">
        <f t="shared" si="12"/>
        <v>0.45701043305927669</v>
      </c>
      <c r="T175" s="1">
        <f t="shared" si="13"/>
        <v>3.8030406395612226E-2</v>
      </c>
      <c r="U175" s="1">
        <f t="shared" si="14"/>
        <v>1</v>
      </c>
    </row>
    <row r="176" spans="1:21" x14ac:dyDescent="0.25">
      <c r="B176" s="32"/>
      <c r="C176" s="1" t="s">
        <v>69</v>
      </c>
      <c r="D176" s="1" t="s">
        <v>68</v>
      </c>
      <c r="E176" s="1" t="s">
        <v>67</v>
      </c>
      <c r="F176" s="1" t="s">
        <v>70</v>
      </c>
      <c r="G176" s="1" t="s">
        <v>66</v>
      </c>
      <c r="H176" s="1"/>
      <c r="J176" t="s">
        <v>66</v>
      </c>
      <c r="K176" t="s">
        <v>67</v>
      </c>
      <c r="L176" t="s">
        <v>68</v>
      </c>
      <c r="M176" t="s">
        <v>69</v>
      </c>
      <c r="N176" t="s">
        <v>70</v>
      </c>
      <c r="P176" s="1"/>
      <c r="Q176" s="1"/>
      <c r="R176" s="1"/>
      <c r="S176" s="1"/>
      <c r="T176" s="1"/>
      <c r="U176" s="1"/>
    </row>
    <row r="177" spans="1:21" x14ac:dyDescent="0.25">
      <c r="A177">
        <v>88</v>
      </c>
      <c r="B177" s="32" t="s">
        <v>164</v>
      </c>
      <c r="C177" s="1">
        <f>Rankings!J96</f>
        <v>4.0877500543049559</v>
      </c>
      <c r="D177" s="1">
        <f>Rankings!K96</f>
        <v>2.799171710729266</v>
      </c>
      <c r="E177" s="1">
        <f>Rankings!L96</f>
        <v>0.64882524424719068</v>
      </c>
      <c r="F177" s="1">
        <f>Rankings!M96</f>
        <v>0.48183431393617909</v>
      </c>
      <c r="G177" s="1">
        <f>Rankings!N96</f>
        <v>1</v>
      </c>
      <c r="H177" s="1">
        <f>Rankings!O96</f>
        <v>9.0175813232175912</v>
      </c>
      <c r="J177" s="1">
        <f>G177</f>
        <v>1</v>
      </c>
      <c r="K177" s="1">
        <f>E177</f>
        <v>0.64882524424719068</v>
      </c>
      <c r="L177" s="1">
        <f>D177</f>
        <v>2.799171710729266</v>
      </c>
      <c r="M177" s="1">
        <f>C177</f>
        <v>4.0877500543049559</v>
      </c>
      <c r="N177" s="1">
        <f>F177</f>
        <v>0.48183431393617909</v>
      </c>
      <c r="P177" s="1">
        <f t="shared" si="9"/>
        <v>0.11089448092087589</v>
      </c>
      <c r="Q177" s="1">
        <f t="shared" si="10"/>
        <v>7.1951138669152731E-2</v>
      </c>
      <c r="R177" s="1">
        <f t="shared" si="11"/>
        <v>0.31041269386972214</v>
      </c>
      <c r="S177" s="1">
        <f t="shared" si="12"/>
        <v>0.45330892040643034</v>
      </c>
      <c r="T177" s="1">
        <f t="shared" si="13"/>
        <v>5.3432766133818942E-2</v>
      </c>
      <c r="U177" s="1">
        <f t="shared" si="14"/>
        <v>1</v>
      </c>
    </row>
    <row r="178" spans="1:21" x14ac:dyDescent="0.25">
      <c r="B178" s="32"/>
      <c r="C178" s="1" t="s">
        <v>69</v>
      </c>
      <c r="D178" s="1" t="s">
        <v>68</v>
      </c>
      <c r="E178" s="1" t="s">
        <v>70</v>
      </c>
      <c r="F178" s="1" t="s">
        <v>66</v>
      </c>
      <c r="G178" s="1" t="s">
        <v>67</v>
      </c>
      <c r="H178" s="1"/>
      <c r="J178" t="s">
        <v>66</v>
      </c>
      <c r="K178" t="s">
        <v>67</v>
      </c>
      <c r="L178" t="s">
        <v>68</v>
      </c>
      <c r="M178" t="s">
        <v>69</v>
      </c>
      <c r="N178" t="s">
        <v>70</v>
      </c>
      <c r="P178" s="1"/>
      <c r="Q178" s="1"/>
      <c r="R178" s="1"/>
      <c r="S178" s="1"/>
      <c r="T178" s="1"/>
      <c r="U178" s="1"/>
    </row>
    <row r="179" spans="1:21" x14ac:dyDescent="0.25">
      <c r="A179">
        <v>89</v>
      </c>
      <c r="B179" s="32" t="s">
        <v>165</v>
      </c>
      <c r="C179" s="1">
        <f>Rankings!J97</f>
        <v>7.5618374542331139</v>
      </c>
      <c r="D179" s="1">
        <f>Rankings!K97</f>
        <v>5.1781251793344696</v>
      </c>
      <c r="E179" s="1">
        <f>Rankings!L97</f>
        <v>1.2146766074441395</v>
      </c>
      <c r="F179" s="1">
        <f>Rankings!M97</f>
        <v>2.5209425155324832</v>
      </c>
      <c r="G179" s="1">
        <f>Rankings!N97</f>
        <v>1</v>
      </c>
      <c r="H179" s="1">
        <f>Rankings!O97</f>
        <v>17.475581756544205</v>
      </c>
      <c r="J179" s="1">
        <f>F179</f>
        <v>2.5209425155324832</v>
      </c>
      <c r="K179" s="1">
        <f>G179</f>
        <v>1</v>
      </c>
      <c r="L179" s="1">
        <f>D179</f>
        <v>5.1781251793344696</v>
      </c>
      <c r="M179" s="1">
        <f>C179</f>
        <v>7.5618374542331139</v>
      </c>
      <c r="N179" s="1">
        <f>E179</f>
        <v>1.2146766074441395</v>
      </c>
      <c r="P179" s="1">
        <f t="shared" si="9"/>
        <v>0.14425514129670949</v>
      </c>
      <c r="Q179" s="1">
        <f t="shared" si="10"/>
        <v>5.7222701591923997E-2</v>
      </c>
      <c r="R179" s="1">
        <f t="shared" si="11"/>
        <v>0.29630631194268425</v>
      </c>
      <c r="S179" s="1">
        <f t="shared" si="12"/>
        <v>0.43270876813021569</v>
      </c>
      <c r="T179" s="1">
        <f t="shared" si="13"/>
        <v>6.9507077038466605E-2</v>
      </c>
      <c r="U179" s="1">
        <f t="shared" si="14"/>
        <v>1.0000000000000002</v>
      </c>
    </row>
    <row r="180" spans="1:21" x14ac:dyDescent="0.25">
      <c r="B180" s="32"/>
      <c r="C180" s="1" t="s">
        <v>69</v>
      </c>
      <c r="D180" s="1" t="s">
        <v>68</v>
      </c>
      <c r="E180" s="1" t="s">
        <v>70</v>
      </c>
      <c r="F180" s="1" t="s">
        <v>67</v>
      </c>
      <c r="G180" s="1" t="s">
        <v>66</v>
      </c>
      <c r="H180" s="1"/>
      <c r="J180" t="s">
        <v>66</v>
      </c>
      <c r="K180" t="s">
        <v>67</v>
      </c>
      <c r="L180" t="s">
        <v>68</v>
      </c>
      <c r="M180" t="s">
        <v>69</v>
      </c>
      <c r="N180" t="s">
        <v>70</v>
      </c>
      <c r="P180" s="1"/>
      <c r="Q180" s="1"/>
      <c r="R180" s="1"/>
      <c r="S180" s="1"/>
      <c r="T180" s="1"/>
      <c r="U180" s="1"/>
    </row>
    <row r="181" spans="1:21" x14ac:dyDescent="0.25">
      <c r="A181">
        <v>90</v>
      </c>
      <c r="B181" s="32" t="s">
        <v>166</v>
      </c>
      <c r="C181" s="1">
        <f>Rankings!J98</f>
        <v>3.6195480414964618</v>
      </c>
      <c r="D181" s="1">
        <f>Rankings!K98</f>
        <v>2.4785606626589902</v>
      </c>
      <c r="E181" s="1">
        <f>Rankings!L98</f>
        <v>0.58141693234424097</v>
      </c>
      <c r="F181" s="1">
        <f>Rankings!M98</f>
        <v>0.60715463376134227</v>
      </c>
      <c r="G181" s="1">
        <f>Rankings!N98</f>
        <v>1</v>
      </c>
      <c r="H181" s="1">
        <f>Rankings!O98</f>
        <v>8.2866802702610354</v>
      </c>
      <c r="J181" s="1">
        <f>G181</f>
        <v>1</v>
      </c>
      <c r="K181" s="1">
        <f>F181</f>
        <v>0.60715463376134227</v>
      </c>
      <c r="L181" s="1">
        <f>D181</f>
        <v>2.4785606626589902</v>
      </c>
      <c r="M181" s="1">
        <f>C181</f>
        <v>3.6195480414964618</v>
      </c>
      <c r="N181" s="1">
        <f>E181</f>
        <v>0.58141693234424097</v>
      </c>
      <c r="P181" s="1">
        <f t="shared" si="9"/>
        <v>0.12067558628860908</v>
      </c>
      <c r="Q181" s="1">
        <f t="shared" si="10"/>
        <v>7.3268741396995699E-2</v>
      </c>
      <c r="R181" s="1">
        <f t="shared" si="11"/>
        <v>0.29910176111825709</v>
      </c>
      <c r="S181" s="1">
        <f t="shared" si="12"/>
        <v>0.43679108200737227</v>
      </c>
      <c r="T181" s="1">
        <f t="shared" si="13"/>
        <v>7.0162829188765846E-2</v>
      </c>
      <c r="U181" s="1">
        <f t="shared" si="14"/>
        <v>0.99999999999999989</v>
      </c>
    </row>
    <row r="182" spans="1:21" x14ac:dyDescent="0.25">
      <c r="B182" s="32"/>
      <c r="C182" s="1" t="s">
        <v>69</v>
      </c>
      <c r="D182" s="1" t="s">
        <v>70</v>
      </c>
      <c r="E182" s="1" t="s">
        <v>66</v>
      </c>
      <c r="F182" s="1" t="s">
        <v>67</v>
      </c>
      <c r="G182" s="1" t="s">
        <v>68</v>
      </c>
      <c r="H182" s="1"/>
      <c r="J182" t="s">
        <v>66</v>
      </c>
      <c r="K182" t="s">
        <v>67</v>
      </c>
      <c r="L182" t="s">
        <v>68</v>
      </c>
      <c r="M182" t="s">
        <v>69</v>
      </c>
      <c r="N182" t="s">
        <v>70</v>
      </c>
      <c r="P182" s="1"/>
      <c r="Q182" s="1"/>
      <c r="R182" s="1"/>
      <c r="S182" s="1"/>
      <c r="T182" s="1"/>
      <c r="U182" s="1"/>
    </row>
    <row r="183" spans="1:21" x14ac:dyDescent="0.25">
      <c r="A183">
        <v>91</v>
      </c>
      <c r="B183" s="32" t="s">
        <v>167</v>
      </c>
      <c r="C183" s="1">
        <f>Rankings!J99</f>
        <v>2.7953596270623078</v>
      </c>
      <c r="D183" s="1">
        <f>Rankings!K99</f>
        <v>0.55235573786679437</v>
      </c>
      <c r="E183" s="1">
        <f>Rankings!L99</f>
        <v>1.1463603190783878</v>
      </c>
      <c r="F183" s="1">
        <f>Rankings!M99</f>
        <v>0.45473481129189858</v>
      </c>
      <c r="G183" s="1">
        <f>Rankings!N99</f>
        <v>1</v>
      </c>
      <c r="H183" s="1">
        <f>Rankings!O99</f>
        <v>5.9488104952993881</v>
      </c>
      <c r="J183" s="1">
        <f>E183</f>
        <v>1.1463603190783878</v>
      </c>
      <c r="K183" s="1">
        <f>F183</f>
        <v>0.45473481129189858</v>
      </c>
      <c r="L183" s="1">
        <f>G183</f>
        <v>1</v>
      </c>
      <c r="M183" s="1">
        <f>C183</f>
        <v>2.7953596270623078</v>
      </c>
      <c r="N183" s="1">
        <f>D183</f>
        <v>0.55235573786679437</v>
      </c>
      <c r="P183" s="1">
        <f t="shared" si="9"/>
        <v>0.19270412462864889</v>
      </c>
      <c r="Q183" s="1">
        <f t="shared" si="10"/>
        <v>7.6441300601392412E-2</v>
      </c>
      <c r="R183" s="1">
        <f t="shared" si="11"/>
        <v>0.16810083306405152</v>
      </c>
      <c r="S183" s="1">
        <f t="shared" si="12"/>
        <v>0.46990228202279027</v>
      </c>
      <c r="T183" s="1">
        <f t="shared" si="13"/>
        <v>9.2851459683116991E-2</v>
      </c>
      <c r="U183" s="1">
        <f t="shared" si="14"/>
        <v>1</v>
      </c>
    </row>
    <row r="184" spans="1:21" x14ac:dyDescent="0.25">
      <c r="B184" s="32"/>
      <c r="C184" s="1" t="s">
        <v>69</v>
      </c>
      <c r="D184" s="1" t="s">
        <v>70</v>
      </c>
      <c r="E184" s="1" t="s">
        <v>66</v>
      </c>
      <c r="F184" s="1" t="s">
        <v>68</v>
      </c>
      <c r="G184" s="1" t="s">
        <v>67</v>
      </c>
      <c r="H184" s="1"/>
      <c r="J184" t="s">
        <v>66</v>
      </c>
      <c r="K184" t="s">
        <v>67</v>
      </c>
      <c r="L184" t="s">
        <v>68</v>
      </c>
      <c r="M184" t="s">
        <v>69</v>
      </c>
      <c r="N184" t="s">
        <v>70</v>
      </c>
      <c r="P184" s="1"/>
      <c r="Q184" s="1"/>
      <c r="R184" s="1"/>
      <c r="S184" s="1"/>
      <c r="T184" s="1"/>
      <c r="U184" s="1"/>
    </row>
    <row r="185" spans="1:21" x14ac:dyDescent="0.25">
      <c r="A185">
        <v>92</v>
      </c>
      <c r="B185" s="32" t="s">
        <v>168</v>
      </c>
      <c r="C185" s="1">
        <f>Rankings!J100</f>
        <v>8.0942816558133561</v>
      </c>
      <c r="D185" s="1">
        <f>Rankings!K100</f>
        <v>1.5994088464377714</v>
      </c>
      <c r="E185" s="1">
        <f>Rankings!L100</f>
        <v>3.3194166546005266</v>
      </c>
      <c r="F185" s="1">
        <f>Rankings!M100</f>
        <v>4.3142151689505353</v>
      </c>
      <c r="G185" s="1">
        <f>Rankings!N100</f>
        <v>1</v>
      </c>
      <c r="H185" s="1">
        <f>Rankings!O100</f>
        <v>18.327322325802189</v>
      </c>
      <c r="J185" s="1">
        <f>E185</f>
        <v>3.3194166546005266</v>
      </c>
      <c r="K185" s="1">
        <f>G185</f>
        <v>1</v>
      </c>
      <c r="L185" s="1">
        <f>F185</f>
        <v>4.3142151689505353</v>
      </c>
      <c r="M185" s="1">
        <f>C185</f>
        <v>8.0942816558133561</v>
      </c>
      <c r="N185" s="1">
        <f>D185</f>
        <v>1.5994088464377714</v>
      </c>
      <c r="P185" s="1">
        <f t="shared" si="9"/>
        <v>0.181118474133413</v>
      </c>
      <c r="Q185" s="1">
        <f t="shared" si="10"/>
        <v>5.4563344400406284E-2</v>
      </c>
      <c r="R185" s="1">
        <f t="shared" si="11"/>
        <v>0.23539800808090505</v>
      </c>
      <c r="S185" s="1">
        <f t="shared" si="12"/>
        <v>0.44165107766003503</v>
      </c>
      <c r="T185" s="1">
        <f t="shared" si="13"/>
        <v>8.726909572524065E-2</v>
      </c>
      <c r="U185" s="1">
        <f t="shared" si="14"/>
        <v>1</v>
      </c>
    </row>
    <row r="186" spans="1:21" x14ac:dyDescent="0.25">
      <c r="B186" s="32"/>
      <c r="C186" s="1" t="s">
        <v>69</v>
      </c>
      <c r="D186" s="1" t="s">
        <v>70</v>
      </c>
      <c r="E186" s="1" t="s">
        <v>67</v>
      </c>
      <c r="F186" s="1" t="s">
        <v>66</v>
      </c>
      <c r="G186" s="1" t="s">
        <v>68</v>
      </c>
      <c r="H186" s="1"/>
      <c r="J186" t="s">
        <v>66</v>
      </c>
      <c r="K186" t="s">
        <v>67</v>
      </c>
      <c r="L186" t="s">
        <v>68</v>
      </c>
      <c r="M186" t="s">
        <v>69</v>
      </c>
      <c r="N186" t="s">
        <v>70</v>
      </c>
      <c r="P186" s="1"/>
      <c r="Q186" s="1"/>
      <c r="R186" s="1"/>
      <c r="S186" s="1"/>
      <c r="T186" s="1"/>
      <c r="U186" s="1"/>
    </row>
    <row r="187" spans="1:21" x14ac:dyDescent="0.25">
      <c r="A187">
        <v>93</v>
      </c>
      <c r="B187" s="32" t="s">
        <v>169</v>
      </c>
      <c r="C187" s="1">
        <f>Rankings!J101</f>
        <v>2.2639480715589166</v>
      </c>
      <c r="D187" s="1">
        <f>Rankings!K101</f>
        <v>0.4473502069113765</v>
      </c>
      <c r="E187" s="1">
        <f>Rankings!L101</f>
        <v>0.46715314936773156</v>
      </c>
      <c r="F187" s="1">
        <f>Rankings!M101</f>
        <v>0.76941379245300812</v>
      </c>
      <c r="G187" s="1">
        <f>Rankings!N101</f>
        <v>1</v>
      </c>
      <c r="H187" s="1">
        <f>Rankings!O101</f>
        <v>4.9478652202910336</v>
      </c>
      <c r="J187" s="1">
        <f>F187</f>
        <v>0.76941379245300812</v>
      </c>
      <c r="K187" s="1">
        <f>E187</f>
        <v>0.46715314936773156</v>
      </c>
      <c r="L187" s="1">
        <f>G187</f>
        <v>1</v>
      </c>
      <c r="M187" s="1">
        <f>C187</f>
        <v>2.2639480715589166</v>
      </c>
      <c r="N187" s="1">
        <f>D187</f>
        <v>0.4473502069113765</v>
      </c>
      <c r="P187" s="1">
        <f t="shared" si="9"/>
        <v>0.15550419386883607</v>
      </c>
      <c r="Q187" s="1">
        <f t="shared" si="10"/>
        <v>9.4415091876785928E-2</v>
      </c>
      <c r="R187" s="1">
        <f t="shared" si="11"/>
        <v>0.20210736458605069</v>
      </c>
      <c r="S187" s="1">
        <f t="shared" si="12"/>
        <v>0.45756057830244434</v>
      </c>
      <c r="T187" s="1">
        <f t="shared" si="13"/>
        <v>9.0412771365882785E-2</v>
      </c>
      <c r="U187" s="1">
        <f t="shared" si="14"/>
        <v>0.99999999999999978</v>
      </c>
    </row>
    <row r="188" spans="1:21" x14ac:dyDescent="0.25">
      <c r="B188" s="32"/>
      <c r="C188" s="1" t="s">
        <v>69</v>
      </c>
      <c r="D188" s="1" t="s">
        <v>70</v>
      </c>
      <c r="E188" s="1" t="s">
        <v>67</v>
      </c>
      <c r="F188" s="1" t="s">
        <v>68</v>
      </c>
      <c r="G188" s="1" t="s">
        <v>66</v>
      </c>
      <c r="H188" s="1"/>
      <c r="J188" t="s">
        <v>66</v>
      </c>
      <c r="K188" t="s">
        <v>67</v>
      </c>
      <c r="L188" t="s">
        <v>68</v>
      </c>
      <c r="M188" t="s">
        <v>69</v>
      </c>
      <c r="N188" t="s">
        <v>70</v>
      </c>
      <c r="P188" s="1"/>
      <c r="Q188" s="1"/>
      <c r="R188" s="1"/>
      <c r="S188" s="1"/>
      <c r="T188" s="1"/>
      <c r="U188" s="1"/>
    </row>
    <row r="189" spans="1:21" x14ac:dyDescent="0.25">
      <c r="A189">
        <v>94</v>
      </c>
      <c r="B189" s="32" t="s">
        <v>170</v>
      </c>
      <c r="C189" s="1">
        <f>Rankings!J102</f>
        <v>3.839103486356779</v>
      </c>
      <c r="D189" s="1">
        <f>Rankings!K102</f>
        <v>0.75859678963100186</v>
      </c>
      <c r="E189" s="1">
        <f>Rankings!L102</f>
        <v>0.7921777477719566</v>
      </c>
      <c r="F189" s="1">
        <f>Rankings!M102</f>
        <v>1.7420653270889574</v>
      </c>
      <c r="G189" s="1">
        <f>Rankings!N102</f>
        <v>1</v>
      </c>
      <c r="H189" s="1">
        <f>Rankings!O102</f>
        <v>8.1319433508486956</v>
      </c>
      <c r="J189" s="1">
        <f>G189</f>
        <v>1</v>
      </c>
      <c r="K189" s="1">
        <f>E189</f>
        <v>0.7921777477719566</v>
      </c>
      <c r="L189" s="1">
        <f>F189</f>
        <v>1.7420653270889574</v>
      </c>
      <c r="M189" s="1">
        <f>C189</f>
        <v>3.839103486356779</v>
      </c>
      <c r="N189" s="1">
        <f>D189</f>
        <v>0.75859678963100186</v>
      </c>
      <c r="P189" s="1">
        <f t="shared" si="9"/>
        <v>0.12297183549558721</v>
      </c>
      <c r="Q189" s="1">
        <f t="shared" si="10"/>
        <v>9.7415551682277821E-2</v>
      </c>
      <c r="R189" s="1">
        <f t="shared" si="11"/>
        <v>0.21422497082534961</v>
      </c>
      <c r="S189" s="1">
        <f t="shared" si="12"/>
        <v>0.47210160237480114</v>
      </c>
      <c r="T189" s="1">
        <f t="shared" si="13"/>
        <v>9.3286039621984132E-2</v>
      </c>
      <c r="U189" s="1">
        <f t="shared" si="14"/>
        <v>0.99999999999999989</v>
      </c>
    </row>
    <row r="190" spans="1:21" x14ac:dyDescent="0.25">
      <c r="B190" s="32"/>
      <c r="C190" s="1" t="s">
        <v>69</v>
      </c>
      <c r="D190" s="1" t="s">
        <v>70</v>
      </c>
      <c r="E190" s="1" t="s">
        <v>68</v>
      </c>
      <c r="F190" s="1" t="s">
        <v>66</v>
      </c>
      <c r="G190" s="1" t="s">
        <v>67</v>
      </c>
      <c r="H190" s="1"/>
      <c r="J190" t="s">
        <v>66</v>
      </c>
      <c r="K190" t="s">
        <v>67</v>
      </c>
      <c r="L190" t="s">
        <v>68</v>
      </c>
      <c r="M190" t="s">
        <v>69</v>
      </c>
      <c r="N190" t="s">
        <v>70</v>
      </c>
      <c r="P190" s="1"/>
      <c r="Q190" s="1"/>
      <c r="R190" s="1"/>
      <c r="S190" s="1"/>
      <c r="T190" s="1"/>
      <c r="U190" s="1"/>
    </row>
    <row r="191" spans="1:21" x14ac:dyDescent="0.25">
      <c r="A191">
        <v>95</v>
      </c>
      <c r="B191" s="32" t="s">
        <v>171</v>
      </c>
      <c r="C191" s="1">
        <f>Rankings!J103</f>
        <v>7.62972651138465</v>
      </c>
      <c r="D191" s="1">
        <f>Rankings!K103</f>
        <v>1.5076139671326001</v>
      </c>
      <c r="E191" s="1">
        <f>Rankings!L103</f>
        <v>4.3916465478935542</v>
      </c>
      <c r="F191" s="1">
        <f>Rankings!M103</f>
        <v>2.5209425155324832</v>
      </c>
      <c r="G191" s="1">
        <f>Rankings!N103</f>
        <v>1</v>
      </c>
      <c r="H191" s="1">
        <f>Rankings!O103</f>
        <v>17.049929541943289</v>
      </c>
      <c r="J191" s="1">
        <f>F191</f>
        <v>2.5209425155324832</v>
      </c>
      <c r="K191" s="1">
        <f>G191</f>
        <v>1</v>
      </c>
      <c r="L191" s="1">
        <f>E191</f>
        <v>4.3916465478935542</v>
      </c>
      <c r="M191" s="1">
        <f>C191</f>
        <v>7.62972651138465</v>
      </c>
      <c r="N191" s="1">
        <f>D191</f>
        <v>1.5076139671326001</v>
      </c>
      <c r="P191" s="1">
        <f t="shared" si="9"/>
        <v>0.14785647702126253</v>
      </c>
      <c r="Q191" s="1">
        <f t="shared" si="10"/>
        <v>5.8651268765655185E-2</v>
      </c>
      <c r="R191" s="1">
        <f t="shared" si="11"/>
        <v>0.25757564200426664</v>
      </c>
      <c r="S191" s="1">
        <f t="shared" si="12"/>
        <v>0.44749314022766579</v>
      </c>
      <c r="T191" s="1">
        <f t="shared" si="13"/>
        <v>8.8423471981149762E-2</v>
      </c>
      <c r="U191" s="1">
        <f t="shared" si="14"/>
        <v>0.99999999999999989</v>
      </c>
    </row>
    <row r="192" spans="1:21" x14ac:dyDescent="0.25">
      <c r="B192" s="32"/>
      <c r="C192" s="1" t="s">
        <v>69</v>
      </c>
      <c r="D192" s="1" t="s">
        <v>70</v>
      </c>
      <c r="E192" s="1" t="s">
        <v>68</v>
      </c>
      <c r="F192" s="1" t="s">
        <v>67</v>
      </c>
      <c r="G192" s="1" t="s">
        <v>66</v>
      </c>
      <c r="H192" s="1"/>
      <c r="J192" t="s">
        <v>66</v>
      </c>
      <c r="K192" t="s">
        <v>67</v>
      </c>
      <c r="L192" t="s">
        <v>68</v>
      </c>
      <c r="M192" t="s">
        <v>69</v>
      </c>
      <c r="N192" t="s">
        <v>70</v>
      </c>
      <c r="P192" s="1"/>
      <c r="Q192" s="1"/>
      <c r="R192" s="1"/>
      <c r="S192" s="1"/>
      <c r="T192" s="1"/>
      <c r="U192" s="1"/>
    </row>
    <row r="193" spans="1:21" x14ac:dyDescent="0.25">
      <c r="A193">
        <v>96</v>
      </c>
      <c r="B193" s="32" t="s">
        <v>172</v>
      </c>
      <c r="C193" s="1">
        <f>Rankings!J104</f>
        <v>4.5507471591096431</v>
      </c>
      <c r="D193" s="1">
        <f>Rankings!K104</f>
        <v>0.89921571470818007</v>
      </c>
      <c r="E193" s="1">
        <f>Rankings!L104</f>
        <v>2.6193957308717897</v>
      </c>
      <c r="F193" s="1">
        <f>Rankings!M104</f>
        <v>0.60715463376134227</v>
      </c>
      <c r="G193" s="1">
        <f>Rankings!N104</f>
        <v>1</v>
      </c>
      <c r="H193" s="1">
        <f>Rankings!O104</f>
        <v>9.6765132384509531</v>
      </c>
      <c r="J193" s="1">
        <f>G193</f>
        <v>1</v>
      </c>
      <c r="K193" s="1">
        <f>F193</f>
        <v>0.60715463376134227</v>
      </c>
      <c r="L193" s="1">
        <f>E193</f>
        <v>2.6193957308717897</v>
      </c>
      <c r="M193" s="1">
        <f>C193</f>
        <v>4.5507471591096431</v>
      </c>
      <c r="N193" s="1">
        <f>D193</f>
        <v>0.89921571470818007</v>
      </c>
      <c r="P193" s="1">
        <f t="shared" si="9"/>
        <v>0.10334300954876627</v>
      </c>
      <c r="Q193" s="1">
        <f t="shared" si="10"/>
        <v>6.2745187114376072E-2</v>
      </c>
      <c r="R193" s="1">
        <f t="shared" si="11"/>
        <v>0.27069623802748094</v>
      </c>
      <c r="S193" s="1">
        <f t="shared" si="12"/>
        <v>0.47028790711788881</v>
      </c>
      <c r="T193" s="1">
        <f t="shared" si="13"/>
        <v>9.2927658191488127E-2</v>
      </c>
      <c r="U193" s="1">
        <f t="shared" si="14"/>
        <v>1.0000000000000002</v>
      </c>
    </row>
    <row r="194" spans="1:21" x14ac:dyDescent="0.25">
      <c r="B194" s="32"/>
      <c r="C194" s="1" t="s">
        <v>70</v>
      </c>
      <c r="D194" s="1" t="s">
        <v>66</v>
      </c>
      <c r="E194" s="1" t="s">
        <v>67</v>
      </c>
      <c r="F194" s="1" t="s">
        <v>68</v>
      </c>
      <c r="G194" s="1" t="s">
        <v>69</v>
      </c>
      <c r="H194" s="1"/>
      <c r="J194" t="s">
        <v>66</v>
      </c>
      <c r="K194" t="s">
        <v>67</v>
      </c>
      <c r="L194" t="s">
        <v>68</v>
      </c>
      <c r="M194" t="s">
        <v>69</v>
      </c>
      <c r="N194" t="s">
        <v>70</v>
      </c>
      <c r="P194" s="1"/>
      <c r="Q194" s="1"/>
      <c r="R194" s="1"/>
      <c r="S194" s="1"/>
      <c r="T194" s="1"/>
      <c r="U194" s="1"/>
    </row>
    <row r="195" spans="1:21" x14ac:dyDescent="0.25">
      <c r="A195">
        <v>97</v>
      </c>
      <c r="B195" s="32" t="s">
        <v>173</v>
      </c>
      <c r="C195" s="1">
        <f>Rankings!J105</f>
        <v>0.55123156987329913</v>
      </c>
      <c r="D195" s="1">
        <f>Rankings!K105</f>
        <v>1.1440272183402693</v>
      </c>
      <c r="E195" s="1">
        <f>Rankings!L105</f>
        <v>0.45380932381102851</v>
      </c>
      <c r="F195" s="1">
        <f>Rankings!M105</f>
        <v>0.99796477538581052</v>
      </c>
      <c r="G195" s="1">
        <f>Rankings!N105</f>
        <v>1</v>
      </c>
      <c r="H195" s="1">
        <f>Rankings!O105</f>
        <v>4.1470328874104077</v>
      </c>
      <c r="J195" s="1">
        <f>D195</f>
        <v>1.1440272183402693</v>
      </c>
      <c r="K195" s="1">
        <f>E195</f>
        <v>0.45380932381102851</v>
      </c>
      <c r="L195" s="1">
        <f>F195</f>
        <v>0.99796477538581052</v>
      </c>
      <c r="M195" s="1">
        <f>G195</f>
        <v>1</v>
      </c>
      <c r="N195" s="1">
        <f>C195</f>
        <v>0.55123156987329913</v>
      </c>
      <c r="P195" s="1">
        <f t="shared" si="9"/>
        <v>0.27586644461231918</v>
      </c>
      <c r="Q195" s="1">
        <f t="shared" si="10"/>
        <v>0.10942988303485755</v>
      </c>
      <c r="R195" s="1">
        <f t="shared" si="11"/>
        <v>0.24064549341179309</v>
      </c>
      <c r="S195" s="1">
        <f t="shared" si="12"/>
        <v>0.24113625986324033</v>
      </c>
      <c r="T195" s="1">
        <f t="shared" si="13"/>
        <v>0.13292191907778977</v>
      </c>
      <c r="U195" s="1">
        <f t="shared" si="14"/>
        <v>0.99999999999999978</v>
      </c>
    </row>
    <row r="196" spans="1:21" x14ac:dyDescent="0.25">
      <c r="B196" s="32"/>
      <c r="C196" s="1" t="s">
        <v>70</v>
      </c>
      <c r="D196" s="1" t="s">
        <v>66</v>
      </c>
      <c r="E196" s="1" t="s">
        <v>67</v>
      </c>
      <c r="F196" s="1" t="s">
        <v>69</v>
      </c>
      <c r="G196" s="1" t="s">
        <v>68</v>
      </c>
      <c r="H196" s="1"/>
      <c r="J196" t="s">
        <v>66</v>
      </c>
      <c r="K196" t="s">
        <v>67</v>
      </c>
      <c r="L196" t="s">
        <v>68</v>
      </c>
      <c r="M196" t="s">
        <v>69</v>
      </c>
      <c r="N196" t="s">
        <v>70</v>
      </c>
      <c r="P196" s="1"/>
      <c r="Q196" s="1"/>
      <c r="R196" s="1"/>
      <c r="S196" s="1"/>
      <c r="T196" s="1"/>
      <c r="U196" s="1"/>
    </row>
    <row r="197" spans="1:21" x14ac:dyDescent="0.25">
      <c r="A197">
        <v>98</v>
      </c>
      <c r="B197" s="32" t="s">
        <v>174</v>
      </c>
      <c r="C197" s="1">
        <f>Rankings!J106</f>
        <v>0.62812596567729351</v>
      </c>
      <c r="D197" s="1">
        <f>Rankings!K106</f>
        <v>1.3036140173289763</v>
      </c>
      <c r="E197" s="1">
        <f>Rankings!L106</f>
        <v>0.5171137419028462</v>
      </c>
      <c r="F197" s="1">
        <f>Rankings!M106</f>
        <v>1.4603427287567072</v>
      </c>
      <c r="G197" s="1">
        <f>Rankings!N106</f>
        <v>1</v>
      </c>
      <c r="H197" s="1">
        <f>Rankings!O106</f>
        <v>4.9091964536658228</v>
      </c>
      <c r="J197" s="1">
        <f>D197</f>
        <v>1.3036140173289763</v>
      </c>
      <c r="K197" s="1">
        <f>E197</f>
        <v>0.5171137419028462</v>
      </c>
      <c r="L197" s="1">
        <f>G197</f>
        <v>1</v>
      </c>
      <c r="M197" s="1">
        <f>F197</f>
        <v>1.4603427287567072</v>
      </c>
      <c r="N197" s="1">
        <f>C197</f>
        <v>0.62812596567729351</v>
      </c>
      <c r="P197" s="1">
        <f t="shared" si="9"/>
        <v>0.26554529435372959</v>
      </c>
      <c r="Q197" s="1">
        <f t="shared" si="10"/>
        <v>0.1053357197625905</v>
      </c>
      <c r="R197" s="1">
        <f t="shared" si="11"/>
        <v>0.20369932420473302</v>
      </c>
      <c r="S197" s="1">
        <f t="shared" si="12"/>
        <v>0.29747082695503702</v>
      </c>
      <c r="T197" s="1">
        <f t="shared" si="13"/>
        <v>0.12794883472391</v>
      </c>
      <c r="U197" s="1">
        <f t="shared" si="14"/>
        <v>1</v>
      </c>
    </row>
    <row r="198" spans="1:21" x14ac:dyDescent="0.25">
      <c r="B198" s="32"/>
      <c r="C198" s="1" t="s">
        <v>70</v>
      </c>
      <c r="D198" s="1" t="s">
        <v>66</v>
      </c>
      <c r="E198" s="1" t="s">
        <v>68</v>
      </c>
      <c r="F198" s="1" t="s">
        <v>67</v>
      </c>
      <c r="G198" s="1" t="s">
        <v>69</v>
      </c>
      <c r="H198" s="1"/>
      <c r="J198" t="s">
        <v>66</v>
      </c>
      <c r="K198" t="s">
        <v>67</v>
      </c>
      <c r="L198" t="s">
        <v>68</v>
      </c>
      <c r="M198" t="s">
        <v>69</v>
      </c>
      <c r="N198" t="s">
        <v>70</v>
      </c>
      <c r="P198" s="1"/>
      <c r="Q198" s="1"/>
      <c r="R198" s="1"/>
      <c r="S198" s="1"/>
      <c r="T198" s="1"/>
      <c r="U198" s="1"/>
    </row>
    <row r="199" spans="1:21" x14ac:dyDescent="0.25">
      <c r="A199">
        <v>99</v>
      </c>
      <c r="B199" s="32" t="s">
        <v>175</v>
      </c>
      <c r="C199" s="1">
        <f>Rankings!J107</f>
        <v>0.56635766188810965</v>
      </c>
      <c r="D199" s="1">
        <f>Rankings!K107</f>
        <v>1.1754199431365655</v>
      </c>
      <c r="E199" s="1">
        <f>Rankings!L107</f>
        <v>1.5276824443049664</v>
      </c>
      <c r="F199" s="1">
        <f>Rankings!M107</f>
        <v>0.35410436996738537</v>
      </c>
      <c r="G199" s="1">
        <f>Rankings!N107</f>
        <v>1</v>
      </c>
      <c r="H199" s="1">
        <f>Rankings!O107</f>
        <v>4.6235644192970264</v>
      </c>
      <c r="J199" s="1">
        <f>D199</f>
        <v>1.1754199431365655</v>
      </c>
      <c r="K199" s="1">
        <f>F199</f>
        <v>0.35410436996738537</v>
      </c>
      <c r="L199" s="1">
        <f>E199</f>
        <v>1.5276824443049664</v>
      </c>
      <c r="M199" s="1">
        <f>G199</f>
        <v>1</v>
      </c>
      <c r="N199" s="1">
        <f>C199</f>
        <v>0.56635766188810965</v>
      </c>
      <c r="P199" s="1">
        <f t="shared" si="9"/>
        <v>0.25422376256526302</v>
      </c>
      <c r="Q199" s="1">
        <f t="shared" si="10"/>
        <v>7.658687926775419E-2</v>
      </c>
      <c r="R199" s="1">
        <f t="shared" si="11"/>
        <v>0.33041227627952841</v>
      </c>
      <c r="S199" s="1">
        <f t="shared" si="12"/>
        <v>0.21628334966554688</v>
      </c>
      <c r="T199" s="1">
        <f t="shared" si="13"/>
        <v>0.1224937322219076</v>
      </c>
      <c r="U199" s="1">
        <f t="shared" si="14"/>
        <v>1</v>
      </c>
    </row>
    <row r="200" spans="1:21" x14ac:dyDescent="0.25">
      <c r="B200" s="32"/>
      <c r="C200" s="1" t="s">
        <v>70</v>
      </c>
      <c r="D200" s="1" t="s">
        <v>66</v>
      </c>
      <c r="E200" s="1" t="s">
        <v>68</v>
      </c>
      <c r="F200" s="1" t="s">
        <v>69</v>
      </c>
      <c r="G200" s="1" t="s">
        <v>67</v>
      </c>
      <c r="H200" s="1"/>
      <c r="J200" t="s">
        <v>66</v>
      </c>
      <c r="K200" t="s">
        <v>67</v>
      </c>
      <c r="L200" t="s">
        <v>68</v>
      </c>
      <c r="M200" t="s">
        <v>69</v>
      </c>
      <c r="N200" t="s">
        <v>70</v>
      </c>
      <c r="P200" s="1"/>
      <c r="Q200" s="1"/>
      <c r="R200" s="1"/>
      <c r="S200" s="1"/>
      <c r="T200" s="1"/>
      <c r="U200" s="1"/>
    </row>
    <row r="201" spans="1:21" x14ac:dyDescent="0.25">
      <c r="A201">
        <v>100</v>
      </c>
      <c r="B201" s="32" t="s">
        <v>176</v>
      </c>
      <c r="C201" s="1">
        <f>Rankings!J108</f>
        <v>1.7961130364094284</v>
      </c>
      <c r="D201" s="1">
        <f>Rankings!K108</f>
        <v>3.7276569651851967</v>
      </c>
      <c r="E201" s="1">
        <f>Rankings!L108</f>
        <v>4.8448013302450166</v>
      </c>
      <c r="F201" s="1">
        <f>Rankings!M108</f>
        <v>4.8546816979307001</v>
      </c>
      <c r="G201" s="1">
        <f>Rankings!N108</f>
        <v>1</v>
      </c>
      <c r="H201" s="1">
        <f>Rankings!O108</f>
        <v>16.223253029770344</v>
      </c>
      <c r="J201" s="1">
        <f>D201</f>
        <v>3.7276569651851967</v>
      </c>
      <c r="K201" s="1">
        <f>G201</f>
        <v>1</v>
      </c>
      <c r="L201" s="1">
        <f>E201</f>
        <v>4.8448013302450166</v>
      </c>
      <c r="M201" s="1">
        <f>F201</f>
        <v>4.8546816979307001</v>
      </c>
      <c r="N201" s="1">
        <f>C201</f>
        <v>1.7961130364094284</v>
      </c>
      <c r="P201" s="1">
        <f t="shared" si="9"/>
        <v>0.22977247277995302</v>
      </c>
      <c r="Q201" s="1">
        <f t="shared" si="10"/>
        <v>6.1639918835325963E-2</v>
      </c>
      <c r="R201" s="1">
        <f t="shared" si="11"/>
        <v>0.29863316076958207</v>
      </c>
      <c r="S201" s="1">
        <f t="shared" si="12"/>
        <v>0.2992421858317908</v>
      </c>
      <c r="T201" s="1">
        <f t="shared" si="13"/>
        <v>0.11071226178334803</v>
      </c>
      <c r="U201" s="1">
        <f t="shared" si="14"/>
        <v>1</v>
      </c>
    </row>
    <row r="202" spans="1:21" x14ac:dyDescent="0.25">
      <c r="B202" s="32"/>
      <c r="C202" s="1" t="s">
        <v>70</v>
      </c>
      <c r="D202" s="1" t="s">
        <v>66</v>
      </c>
      <c r="E202" s="1" t="s">
        <v>69</v>
      </c>
      <c r="F202" s="1" t="s">
        <v>67</v>
      </c>
      <c r="G202" s="1" t="s">
        <v>68</v>
      </c>
      <c r="H202" s="1"/>
      <c r="J202" t="s">
        <v>66</v>
      </c>
      <c r="K202" t="s">
        <v>67</v>
      </c>
      <c r="L202" t="s">
        <v>68</v>
      </c>
      <c r="M202" t="s">
        <v>69</v>
      </c>
      <c r="N202" t="s">
        <v>70</v>
      </c>
      <c r="P202" s="1"/>
      <c r="Q202" s="1"/>
      <c r="R202" s="1"/>
      <c r="S202" s="1"/>
      <c r="T202" s="1"/>
      <c r="U202" s="1"/>
    </row>
    <row r="203" spans="1:21" x14ac:dyDescent="0.25">
      <c r="A203">
        <v>101</v>
      </c>
      <c r="B203" s="32" t="s">
        <v>177</v>
      </c>
      <c r="C203" s="1">
        <f>Rankings!J109</f>
        <v>0.826645821274551</v>
      </c>
      <c r="D203" s="1">
        <f>Rankings!K109</f>
        <v>1.7156225643656495</v>
      </c>
      <c r="E203" s="1">
        <f>Rankings!L109</f>
        <v>2.2075927657907508</v>
      </c>
      <c r="F203" s="1">
        <f>Rankings!M109</f>
        <v>0.45473481129189858</v>
      </c>
      <c r="G203" s="1">
        <f>Rankings!N109</f>
        <v>1</v>
      </c>
      <c r="H203" s="1">
        <f>Rankings!O109</f>
        <v>6.2045959627228502</v>
      </c>
      <c r="J203" s="1">
        <f>D203</f>
        <v>1.7156225643656495</v>
      </c>
      <c r="K203" s="1">
        <f>F203</f>
        <v>0.45473481129189858</v>
      </c>
      <c r="L203" s="1">
        <f>G203</f>
        <v>1</v>
      </c>
      <c r="M203" s="1">
        <f>E203</f>
        <v>2.2075927657907508</v>
      </c>
      <c r="N203" s="1">
        <f>C203</f>
        <v>0.826645821274551</v>
      </c>
      <c r="P203" s="1">
        <f t="shared" si="9"/>
        <v>0.2765083455350022</v>
      </c>
      <c r="Q203" s="1">
        <f t="shared" si="10"/>
        <v>7.3289995678032988E-2</v>
      </c>
      <c r="R203" s="1">
        <f t="shared" si="11"/>
        <v>0.16117084915891219</v>
      </c>
      <c r="S203" s="1">
        <f t="shared" si="12"/>
        <v>0.35579960065956684</v>
      </c>
      <c r="T203" s="1">
        <f t="shared" si="13"/>
        <v>0.13323120896848573</v>
      </c>
      <c r="U203" s="1">
        <f t="shared" si="14"/>
        <v>1</v>
      </c>
    </row>
    <row r="204" spans="1:21" x14ac:dyDescent="0.25">
      <c r="B204" s="32"/>
      <c r="C204" s="1" t="s">
        <v>70</v>
      </c>
      <c r="D204" s="1" t="s">
        <v>66</v>
      </c>
      <c r="E204" s="1" t="s">
        <v>69</v>
      </c>
      <c r="F204" s="1" t="s">
        <v>68</v>
      </c>
      <c r="G204" s="1" t="s">
        <v>67</v>
      </c>
      <c r="H204" s="1"/>
      <c r="J204" t="s">
        <v>66</v>
      </c>
      <c r="K204" t="s">
        <v>67</v>
      </c>
      <c r="L204" t="s">
        <v>68</v>
      </c>
      <c r="M204" t="s">
        <v>69</v>
      </c>
      <c r="N204" t="s">
        <v>70</v>
      </c>
      <c r="P204" s="1"/>
      <c r="Q204" s="1"/>
      <c r="R204" s="1"/>
      <c r="S204" s="1"/>
      <c r="T204" s="1"/>
      <c r="U204" s="1"/>
    </row>
    <row r="205" spans="1:21" x14ac:dyDescent="0.25">
      <c r="A205">
        <v>102</v>
      </c>
      <c r="B205" s="32" t="s">
        <v>178</v>
      </c>
      <c r="C205" s="1">
        <f>Rankings!J110</f>
        <v>2.3591584274170079</v>
      </c>
      <c r="D205" s="1">
        <f>Rankings!K110</f>
        <v>4.8962026140161692</v>
      </c>
      <c r="E205" s="1">
        <f>Rankings!L110</f>
        <v>6.3002327522688031</v>
      </c>
      <c r="F205" s="1">
        <f>Rankings!M110</f>
        <v>4.3142151689505353</v>
      </c>
      <c r="G205" s="1">
        <f>Rankings!N110</f>
        <v>1</v>
      </c>
      <c r="H205" s="1">
        <f>Rankings!O110</f>
        <v>18.869808962652517</v>
      </c>
      <c r="J205" s="1">
        <f>D205</f>
        <v>4.8962026140161692</v>
      </c>
      <c r="K205" s="1">
        <f>G205</f>
        <v>1</v>
      </c>
      <c r="L205" s="1">
        <f>F205</f>
        <v>4.3142151689505353</v>
      </c>
      <c r="M205" s="1">
        <f>E205</f>
        <v>6.3002327522688031</v>
      </c>
      <c r="N205" s="1">
        <f>C205</f>
        <v>2.3591584274170079</v>
      </c>
      <c r="P205" s="1">
        <f t="shared" si="9"/>
        <v>0.25947282368925018</v>
      </c>
      <c r="Q205" s="1">
        <f t="shared" si="10"/>
        <v>5.2994707152532329E-2</v>
      </c>
      <c r="R205" s="1">
        <f t="shared" si="11"/>
        <v>0.22863056947154642</v>
      </c>
      <c r="S205" s="1">
        <f t="shared" si="12"/>
        <v>0.33387898969927798</v>
      </c>
      <c r="T205" s="1">
        <f t="shared" si="13"/>
        <v>0.12502290998739304</v>
      </c>
      <c r="U205" s="1">
        <f t="shared" si="14"/>
        <v>1</v>
      </c>
    </row>
    <row r="206" spans="1:21" x14ac:dyDescent="0.25">
      <c r="B206" s="32"/>
      <c r="C206" s="1" t="s">
        <v>70</v>
      </c>
      <c r="D206" s="1" t="s">
        <v>67</v>
      </c>
      <c r="E206" s="1" t="s">
        <v>66</v>
      </c>
      <c r="F206" s="1" t="s">
        <v>68</v>
      </c>
      <c r="G206" s="1" t="s">
        <v>69</v>
      </c>
      <c r="H206" s="1"/>
      <c r="J206" t="s">
        <v>66</v>
      </c>
      <c r="K206" t="s">
        <v>67</v>
      </c>
      <c r="L206" t="s">
        <v>68</v>
      </c>
      <c r="M206" t="s">
        <v>69</v>
      </c>
      <c r="N206" t="s">
        <v>70</v>
      </c>
      <c r="P206" s="1"/>
      <c r="Q206" s="1"/>
      <c r="R206" s="1"/>
      <c r="S206" s="1"/>
      <c r="T206" s="1"/>
      <c r="U206" s="1"/>
    </row>
    <row r="207" spans="1:21" x14ac:dyDescent="0.25">
      <c r="A207">
        <v>103</v>
      </c>
      <c r="B207" s="32" t="s">
        <v>179</v>
      </c>
      <c r="C207" s="1">
        <f>Rankings!J111</f>
        <v>0.44643974875910769</v>
      </c>
      <c r="D207" s="1">
        <f>Rankings!K111</f>
        <v>0.4662023877795422</v>
      </c>
      <c r="E207" s="1">
        <f>Rankings!L111</f>
        <v>0.76784786256411086</v>
      </c>
      <c r="F207" s="1">
        <f>Rankings!M111</f>
        <v>0.99796477538581052</v>
      </c>
      <c r="G207" s="1">
        <f>Rankings!N111</f>
        <v>1</v>
      </c>
      <c r="H207" s="1">
        <f>Rankings!O111</f>
        <v>3.6784547744885714</v>
      </c>
      <c r="J207" s="1">
        <f>E207</f>
        <v>0.76784786256411086</v>
      </c>
      <c r="K207" s="1">
        <f>D207</f>
        <v>0.4662023877795422</v>
      </c>
      <c r="L207" s="1">
        <f>F207</f>
        <v>0.99796477538581052</v>
      </c>
      <c r="M207" s="1">
        <f>G207</f>
        <v>1</v>
      </c>
      <c r="N207" s="1">
        <f>C207</f>
        <v>0.44643974875910769</v>
      </c>
      <c r="P207" s="1">
        <f t="shared" si="9"/>
        <v>0.2087419608606898</v>
      </c>
      <c r="Q207" s="1">
        <f t="shared" si="10"/>
        <v>0.12673864879699656</v>
      </c>
      <c r="R207" s="1">
        <f t="shared" si="11"/>
        <v>0.27129999865896437</v>
      </c>
      <c r="S207" s="1">
        <f t="shared" si="12"/>
        <v>0.27185328114820539</v>
      </c>
      <c r="T207" s="1">
        <f t="shared" si="13"/>
        <v>0.12136611053514387</v>
      </c>
      <c r="U207" s="1">
        <f t="shared" si="14"/>
        <v>1</v>
      </c>
    </row>
    <row r="208" spans="1:21" x14ac:dyDescent="0.25">
      <c r="B208" s="32"/>
      <c r="C208" s="1" t="s">
        <v>70</v>
      </c>
      <c r="D208" s="1" t="s">
        <v>67</v>
      </c>
      <c r="E208" s="1" t="s">
        <v>66</v>
      </c>
      <c r="F208" s="1" t="s">
        <v>69</v>
      </c>
      <c r="G208" s="1" t="s">
        <v>68</v>
      </c>
      <c r="H208" s="1"/>
      <c r="J208" t="s">
        <v>66</v>
      </c>
      <c r="K208" t="s">
        <v>67</v>
      </c>
      <c r="L208" t="s">
        <v>68</v>
      </c>
      <c r="M208" t="s">
        <v>69</v>
      </c>
      <c r="N208" t="s">
        <v>70</v>
      </c>
      <c r="P208" s="1"/>
      <c r="Q208" s="1"/>
      <c r="R208" s="1"/>
      <c r="S208" s="1"/>
      <c r="T208" s="1"/>
      <c r="U208" s="1"/>
    </row>
    <row r="209" spans="1:21" x14ac:dyDescent="0.25">
      <c r="A209">
        <v>104</v>
      </c>
      <c r="B209" s="32" t="s">
        <v>180</v>
      </c>
      <c r="C209" s="1">
        <f>Rankings!J112</f>
        <v>0.65985005209409253</v>
      </c>
      <c r="D209" s="1">
        <f>Rankings!K112</f>
        <v>0.68905976835120575</v>
      </c>
      <c r="E209" s="1">
        <f>Rankings!L112</f>
        <v>1.1348999579933345</v>
      </c>
      <c r="F209" s="1">
        <f>Rankings!M112</f>
        <v>1.4603427287567072</v>
      </c>
      <c r="G209" s="1">
        <f>Rankings!N112</f>
        <v>1</v>
      </c>
      <c r="H209" s="1">
        <f>Rankings!O112</f>
        <v>4.9441525071953398</v>
      </c>
      <c r="J209" s="1">
        <f>E209</f>
        <v>1.1348999579933345</v>
      </c>
      <c r="K209" s="1">
        <f>D209</f>
        <v>0.68905976835120575</v>
      </c>
      <c r="L209" s="1">
        <f>G209</f>
        <v>1</v>
      </c>
      <c r="M209" s="1">
        <f>F209</f>
        <v>1.4603427287567072</v>
      </c>
      <c r="N209" s="1">
        <f>C209</f>
        <v>0.65985005209409253</v>
      </c>
      <c r="P209" s="1">
        <f t="shared" si="9"/>
        <v>0.22954388165447734</v>
      </c>
      <c r="Q209" s="1">
        <f t="shared" si="10"/>
        <v>0.13936863139808109</v>
      </c>
      <c r="R209" s="1">
        <f t="shared" si="11"/>
        <v>0.2022591330960517</v>
      </c>
      <c r="S209" s="1">
        <f t="shared" si="12"/>
        <v>0.29536765434145418</v>
      </c>
      <c r="T209" s="1">
        <f t="shared" si="13"/>
        <v>0.13346069950993572</v>
      </c>
      <c r="U209" s="1">
        <f t="shared" si="14"/>
        <v>1</v>
      </c>
    </row>
    <row r="210" spans="1:21" x14ac:dyDescent="0.25">
      <c r="B210" s="32"/>
      <c r="C210" s="1" t="s">
        <v>70</v>
      </c>
      <c r="D210" s="1" t="s">
        <v>67</v>
      </c>
      <c r="E210" s="1" t="s">
        <v>68</v>
      </c>
      <c r="F210" s="1" t="s">
        <v>66</v>
      </c>
      <c r="G210" s="1" t="s">
        <v>69</v>
      </c>
      <c r="H210" s="1"/>
      <c r="J210" t="s">
        <v>66</v>
      </c>
      <c r="K210" t="s">
        <v>67</v>
      </c>
      <c r="L210" t="s">
        <v>68</v>
      </c>
      <c r="M210" t="s">
        <v>69</v>
      </c>
      <c r="N210" t="s">
        <v>70</v>
      </c>
      <c r="P210" s="1"/>
      <c r="Q210" s="1"/>
      <c r="R210" s="1"/>
      <c r="S210" s="1"/>
      <c r="T210" s="1"/>
      <c r="U210" s="1"/>
    </row>
    <row r="211" spans="1:21" x14ac:dyDescent="0.25">
      <c r="A211">
        <v>105</v>
      </c>
      <c r="B211" s="32" t="s">
        <v>181</v>
      </c>
      <c r="C211" s="1">
        <f>Rankings!J113</f>
        <v>0.58954069324471126</v>
      </c>
      <c r="D211" s="1">
        <f>Rankings!K113</f>
        <v>0.61563801083535108</v>
      </c>
      <c r="E211" s="1">
        <f>Rankings!L113</f>
        <v>1.3538396347671902</v>
      </c>
      <c r="F211" s="1">
        <f>Rankings!M113</f>
        <v>0.77714630657938422</v>
      </c>
      <c r="G211" s="1">
        <f>Rankings!N113</f>
        <v>1</v>
      </c>
      <c r="H211" s="1">
        <f>Rankings!O113</f>
        <v>4.3361646454266367</v>
      </c>
      <c r="J211" s="1">
        <f>F211</f>
        <v>0.77714630657938422</v>
      </c>
      <c r="K211" s="1">
        <f>D211</f>
        <v>0.61563801083535108</v>
      </c>
      <c r="L211" s="1">
        <f>E211</f>
        <v>1.3538396347671902</v>
      </c>
      <c r="M211" s="1">
        <f>G211</f>
        <v>1</v>
      </c>
      <c r="N211" s="1">
        <f>C211</f>
        <v>0.58954069324471126</v>
      </c>
      <c r="P211" s="1">
        <f t="shared" si="9"/>
        <v>0.17922435380746954</v>
      </c>
      <c r="Q211" s="1">
        <f t="shared" si="10"/>
        <v>0.14197754494508552</v>
      </c>
      <c r="R211" s="1">
        <f t="shared" si="11"/>
        <v>0.31222053253791643</v>
      </c>
      <c r="S211" s="1">
        <f t="shared" si="12"/>
        <v>0.23061854928749129</v>
      </c>
      <c r="T211" s="1">
        <f t="shared" si="13"/>
        <v>0.13595901942203723</v>
      </c>
      <c r="U211" s="1">
        <f t="shared" si="14"/>
        <v>1</v>
      </c>
    </row>
    <row r="212" spans="1:21" x14ac:dyDescent="0.25">
      <c r="B212" s="32"/>
      <c r="C212" s="1" t="s">
        <v>70</v>
      </c>
      <c r="D212" s="1" t="s">
        <v>67</v>
      </c>
      <c r="E212" s="1" t="s">
        <v>68</v>
      </c>
      <c r="F212" s="1" t="s">
        <v>69</v>
      </c>
      <c r="G212" s="1" t="s">
        <v>66</v>
      </c>
      <c r="H212" s="1"/>
      <c r="J212" t="s">
        <v>66</v>
      </c>
      <c r="K212" t="s">
        <v>67</v>
      </c>
      <c r="L212" t="s">
        <v>68</v>
      </c>
      <c r="M212" t="s">
        <v>69</v>
      </c>
      <c r="N212" t="s">
        <v>70</v>
      </c>
      <c r="P212" s="1"/>
      <c r="Q212" s="1"/>
      <c r="R212" s="1"/>
      <c r="S212" s="1"/>
      <c r="T212" s="1"/>
      <c r="U212" s="1"/>
    </row>
    <row r="213" spans="1:21" x14ac:dyDescent="0.25">
      <c r="A213">
        <v>106</v>
      </c>
      <c r="B213" s="32" t="s">
        <v>182</v>
      </c>
      <c r="C213" s="1">
        <f>Rankings!J114</f>
        <v>1.1029614755723909</v>
      </c>
      <c r="D213" s="1">
        <f>Rankings!K114</f>
        <v>1.1517864951988233</v>
      </c>
      <c r="E213" s="1">
        <f>Rankings!L114</f>
        <v>2.5328751320502723</v>
      </c>
      <c r="F213" s="1">
        <f>Rankings!M114</f>
        <v>2.5380406147812877</v>
      </c>
      <c r="G213" s="1">
        <f>Rankings!N114</f>
        <v>1</v>
      </c>
      <c r="H213" s="1">
        <f>Rankings!O114</f>
        <v>8.3256637176027741</v>
      </c>
      <c r="J213" s="1">
        <f>G213</f>
        <v>1</v>
      </c>
      <c r="K213" s="1">
        <f>D213</f>
        <v>1.1517864951988233</v>
      </c>
      <c r="L213" s="1">
        <f>E213</f>
        <v>2.5328751320502723</v>
      </c>
      <c r="M213" s="1">
        <f>F213</f>
        <v>2.5380406147812877</v>
      </c>
      <c r="N213" s="1">
        <f>C213</f>
        <v>1.1029614755723909</v>
      </c>
      <c r="P213" s="1">
        <f t="shared" si="9"/>
        <v>0.12011054420631009</v>
      </c>
      <c r="Q213" s="1">
        <f t="shared" si="10"/>
        <v>0.13834170274780921</v>
      </c>
      <c r="R213" s="1">
        <f t="shared" si="11"/>
        <v>0.30422501051718775</v>
      </c>
      <c r="S213" s="1">
        <f t="shared" si="12"/>
        <v>0.30484543945909831</v>
      </c>
      <c r="T213" s="1">
        <f t="shared" si="13"/>
        <v>0.13247730306959465</v>
      </c>
      <c r="U213" s="1">
        <f t="shared" si="14"/>
        <v>1</v>
      </c>
    </row>
    <row r="214" spans="1:21" x14ac:dyDescent="0.25">
      <c r="B214" s="32"/>
      <c r="C214" s="1" t="s">
        <v>70</v>
      </c>
      <c r="D214" s="1" t="s">
        <v>67</v>
      </c>
      <c r="E214" s="1" t="s">
        <v>69</v>
      </c>
      <c r="F214" s="1" t="s">
        <v>66</v>
      </c>
      <c r="G214" s="1" t="s">
        <v>68</v>
      </c>
      <c r="H214" s="1"/>
      <c r="J214" t="s">
        <v>66</v>
      </c>
      <c r="K214" t="s">
        <v>67</v>
      </c>
      <c r="L214" t="s">
        <v>68</v>
      </c>
      <c r="M214" t="s">
        <v>69</v>
      </c>
      <c r="N214" t="s">
        <v>70</v>
      </c>
      <c r="P214" s="1"/>
      <c r="Q214" s="1"/>
      <c r="R214" s="1"/>
      <c r="S214" s="1"/>
      <c r="T214" s="1"/>
      <c r="U214" s="1"/>
    </row>
    <row r="215" spans="1:21" x14ac:dyDescent="0.25">
      <c r="A215">
        <v>107</v>
      </c>
      <c r="B215" s="32" t="s">
        <v>183</v>
      </c>
      <c r="C215" s="1">
        <f>Rankings!J115</f>
        <v>0.66218323720255778</v>
      </c>
      <c r="D215" s="1">
        <f>Rankings!K115</f>
        <v>0.69149623703868623</v>
      </c>
      <c r="E215" s="1">
        <f>Rankings!L115</f>
        <v>1.9528034548186348</v>
      </c>
      <c r="F215" s="1">
        <f>Rankings!M115</f>
        <v>0.76941379245300812</v>
      </c>
      <c r="G215" s="1">
        <f>Rankings!N115</f>
        <v>1</v>
      </c>
      <c r="H215" s="1">
        <f>Rankings!O115</f>
        <v>5.075896721512887</v>
      </c>
      <c r="J215" s="1">
        <f>F215</f>
        <v>0.76941379245300812</v>
      </c>
      <c r="K215" s="1">
        <f>D215</f>
        <v>0.69149623703868623</v>
      </c>
      <c r="L215" s="1">
        <f>G215</f>
        <v>1</v>
      </c>
      <c r="M215" s="1">
        <f>E215</f>
        <v>1.9528034548186348</v>
      </c>
      <c r="N215" s="1">
        <f>C215</f>
        <v>0.66218323720255778</v>
      </c>
      <c r="P215" s="1">
        <f t="shared" si="9"/>
        <v>0.15158184546821943</v>
      </c>
      <c r="Q215" s="1">
        <f t="shared" si="10"/>
        <v>0.1362313449184174</v>
      </c>
      <c r="R215" s="1">
        <f t="shared" si="11"/>
        <v>0.19700952459528115</v>
      </c>
      <c r="S215" s="1">
        <f t="shared" si="12"/>
        <v>0.38472088026184181</v>
      </c>
      <c r="T215" s="1">
        <f t="shared" si="13"/>
        <v>0.13045640475624018</v>
      </c>
      <c r="U215" s="1">
        <f t="shared" si="14"/>
        <v>1</v>
      </c>
    </row>
    <row r="216" spans="1:21" x14ac:dyDescent="0.25">
      <c r="B216" s="32"/>
      <c r="C216" s="1" t="s">
        <v>70</v>
      </c>
      <c r="D216" s="1" t="s">
        <v>67</v>
      </c>
      <c r="E216" s="1" t="s">
        <v>69</v>
      </c>
      <c r="F216" s="1" t="s">
        <v>68</v>
      </c>
      <c r="G216" s="1" t="s">
        <v>66</v>
      </c>
      <c r="H216" s="1"/>
      <c r="J216" t="s">
        <v>66</v>
      </c>
      <c r="K216" t="s">
        <v>67</v>
      </c>
      <c r="L216" t="s">
        <v>68</v>
      </c>
      <c r="M216" t="s">
        <v>69</v>
      </c>
      <c r="N216" t="s">
        <v>70</v>
      </c>
      <c r="P216" s="1"/>
      <c r="Q216" s="1"/>
      <c r="R216" s="1"/>
      <c r="S216" s="1"/>
      <c r="T216" s="1"/>
      <c r="U216" s="1"/>
    </row>
    <row r="217" spans="1:21" x14ac:dyDescent="0.25">
      <c r="A217">
        <v>108</v>
      </c>
      <c r="B217" s="32" t="s">
        <v>184</v>
      </c>
      <c r="C217" s="1">
        <f>Rankings!J116</f>
        <v>0.86265844342795384</v>
      </c>
      <c r="D217" s="1">
        <f>Rankings!K116</f>
        <v>0.90084591993017649</v>
      </c>
      <c r="E217" s="1">
        <f>Rankings!L116</f>
        <v>2.5440124334335339</v>
      </c>
      <c r="F217" s="1">
        <f>Rankings!M116</f>
        <v>1.7420653270889574</v>
      </c>
      <c r="G217" s="1">
        <f>Rankings!N116</f>
        <v>1</v>
      </c>
      <c r="H217" s="1">
        <f>Rankings!O116</f>
        <v>7.0495821238806222</v>
      </c>
      <c r="J217" s="1">
        <f>G217</f>
        <v>1</v>
      </c>
      <c r="K217" s="1">
        <f>D217</f>
        <v>0.90084591993017649</v>
      </c>
      <c r="L217" s="1">
        <f>F217</f>
        <v>1.7420653270889574</v>
      </c>
      <c r="M217" s="1">
        <f>E217</f>
        <v>2.5440124334335339</v>
      </c>
      <c r="N217" s="1">
        <f>C217</f>
        <v>0.86265844342795384</v>
      </c>
      <c r="P217" s="1">
        <f t="shared" si="9"/>
        <v>0.14185237967687148</v>
      </c>
      <c r="Q217" s="1">
        <f t="shared" si="10"/>
        <v>0.12778713746429596</v>
      </c>
      <c r="R217" s="1">
        <f t="shared" si="11"/>
        <v>0.24711611220013607</v>
      </c>
      <c r="S217" s="1">
        <f t="shared" si="12"/>
        <v>0.36087421761009536</v>
      </c>
      <c r="T217" s="1">
        <f t="shared" si="13"/>
        <v>0.12237015304860106</v>
      </c>
      <c r="U217" s="1">
        <f t="shared" si="14"/>
        <v>0.99999999999999989</v>
      </c>
    </row>
    <row r="218" spans="1:21" x14ac:dyDescent="0.25">
      <c r="B218" s="32"/>
      <c r="C218" s="1" t="s">
        <v>70</v>
      </c>
      <c r="D218" s="1" t="s">
        <v>68</v>
      </c>
      <c r="E218" s="1" t="s">
        <v>66</v>
      </c>
      <c r="F218" s="1" t="s">
        <v>67</v>
      </c>
      <c r="G218" s="1" t="s">
        <v>69</v>
      </c>
      <c r="H218" s="1"/>
      <c r="J218" t="s">
        <v>66</v>
      </c>
      <c r="K218" t="s">
        <v>67</v>
      </c>
      <c r="L218" t="s">
        <v>68</v>
      </c>
      <c r="M218" t="s">
        <v>69</v>
      </c>
      <c r="N218" t="s">
        <v>70</v>
      </c>
      <c r="P218" s="1"/>
      <c r="Q218" s="1"/>
      <c r="R218" s="1"/>
      <c r="S218" s="1"/>
      <c r="T218" s="1"/>
      <c r="U218" s="1"/>
    </row>
    <row r="219" spans="1:21" x14ac:dyDescent="0.25">
      <c r="A219">
        <v>109</v>
      </c>
      <c r="B219" s="32" t="s">
        <v>185</v>
      </c>
      <c r="C219" s="1">
        <f>Rankings!J117</f>
        <v>0.53385269398551982</v>
      </c>
      <c r="D219" s="1">
        <f>Rankings!K117</f>
        <v>1.55510123396129</v>
      </c>
      <c r="E219" s="1">
        <f>Rankings!L117</f>
        <v>0.89267676118662553</v>
      </c>
      <c r="F219" s="1">
        <f>Rankings!M117</f>
        <v>0.35410436996738537</v>
      </c>
      <c r="G219" s="1">
        <f>Rankings!N117</f>
        <v>1</v>
      </c>
      <c r="H219" s="1">
        <f>Rankings!O117</f>
        <v>4.3357350591008208</v>
      </c>
      <c r="J219" s="1">
        <f>E219</f>
        <v>0.89267676118662553</v>
      </c>
      <c r="K219" s="1">
        <f>F219</f>
        <v>0.35410436996738537</v>
      </c>
      <c r="L219" s="1">
        <f>D219</f>
        <v>1.55510123396129</v>
      </c>
      <c r="M219" s="1">
        <f>G219</f>
        <v>1</v>
      </c>
      <c r="N219" s="1">
        <f>C219</f>
        <v>0.53385269398551982</v>
      </c>
      <c r="P219" s="1">
        <f t="shared" si="9"/>
        <v>0.20588821711162303</v>
      </c>
      <c r="Q219" s="1">
        <f t="shared" si="10"/>
        <v>8.167112730380309E-2</v>
      </c>
      <c r="R219" s="1">
        <f t="shared" si="11"/>
        <v>0.35867072428632185</v>
      </c>
      <c r="S219" s="1">
        <f t="shared" si="12"/>
        <v>0.23064139906357375</v>
      </c>
      <c r="T219" s="1">
        <f t="shared" si="13"/>
        <v>0.12312853223467821</v>
      </c>
      <c r="U219" s="1">
        <f t="shared" si="14"/>
        <v>0.99999999999999989</v>
      </c>
    </row>
    <row r="220" spans="1:21" x14ac:dyDescent="0.25">
      <c r="B220" s="32"/>
      <c r="C220" s="1" t="s">
        <v>70</v>
      </c>
      <c r="D220" s="1" t="s">
        <v>68</v>
      </c>
      <c r="E220" s="1" t="s">
        <v>66</v>
      </c>
      <c r="F220" s="1" t="s">
        <v>69</v>
      </c>
      <c r="G220" s="1" t="s">
        <v>67</v>
      </c>
      <c r="H220" s="1"/>
      <c r="J220" t="s">
        <v>66</v>
      </c>
      <c r="K220" t="s">
        <v>67</v>
      </c>
      <c r="L220" t="s">
        <v>68</v>
      </c>
      <c r="M220" t="s">
        <v>69</v>
      </c>
      <c r="N220" t="s">
        <v>70</v>
      </c>
      <c r="P220" s="1"/>
      <c r="Q220" s="1"/>
      <c r="R220" s="1"/>
      <c r="S220" s="1"/>
      <c r="T220" s="1"/>
      <c r="U220" s="1"/>
    </row>
    <row r="221" spans="1:21" x14ac:dyDescent="0.25">
      <c r="A221">
        <v>110</v>
      </c>
      <c r="B221" s="32" t="s">
        <v>186</v>
      </c>
      <c r="C221" s="1">
        <f>Rankings!J118</f>
        <v>2.2562683802985313</v>
      </c>
      <c r="D221" s="1">
        <f>Rankings!K118</f>
        <v>6.5724604968374614</v>
      </c>
      <c r="E221" s="1">
        <f>Rankings!L118</f>
        <v>3.7727979511653773</v>
      </c>
      <c r="F221" s="1">
        <f>Rankings!M118</f>
        <v>4.8546816979307001</v>
      </c>
      <c r="G221" s="1">
        <f>Rankings!N118</f>
        <v>1</v>
      </c>
      <c r="H221" s="1">
        <f>Rankings!O118</f>
        <v>18.456208526232071</v>
      </c>
      <c r="J221" s="1">
        <f>E221</f>
        <v>3.7727979511653773</v>
      </c>
      <c r="K221" s="1">
        <f>G221</f>
        <v>1</v>
      </c>
      <c r="L221" s="1">
        <f>D221</f>
        <v>6.5724604968374614</v>
      </c>
      <c r="M221" s="1">
        <f>F221</f>
        <v>4.8546816979307001</v>
      </c>
      <c r="N221" s="1">
        <f>C221</f>
        <v>2.2562683802985313</v>
      </c>
      <c r="P221" s="1">
        <f t="shared" si="9"/>
        <v>0.20441890574670557</v>
      </c>
      <c r="Q221" s="1">
        <f t="shared" si="10"/>
        <v>5.418230936103078E-2</v>
      </c>
      <c r="R221" s="1">
        <f t="shared" si="11"/>
        <v>0.35611108790280138</v>
      </c>
      <c r="S221" s="1">
        <f t="shared" si="12"/>
        <v>0.26303786560661535</v>
      </c>
      <c r="T221" s="1">
        <f t="shared" si="13"/>
        <v>0.12224983138284685</v>
      </c>
      <c r="U221" s="1">
        <f t="shared" si="14"/>
        <v>0.99999999999999989</v>
      </c>
    </row>
    <row r="222" spans="1:21" x14ac:dyDescent="0.25">
      <c r="B222" s="32"/>
      <c r="C222" s="1" t="s">
        <v>70</v>
      </c>
      <c r="D222" s="1" t="s">
        <v>68</v>
      </c>
      <c r="E222" s="1" t="s">
        <v>67</v>
      </c>
      <c r="F222" s="1" t="s">
        <v>66</v>
      </c>
      <c r="G222" s="1" t="s">
        <v>69</v>
      </c>
      <c r="H222" s="1"/>
      <c r="J222" t="s">
        <v>66</v>
      </c>
      <c r="K222" t="s">
        <v>67</v>
      </c>
      <c r="L222" t="s">
        <v>68</v>
      </c>
      <c r="M222" t="s">
        <v>69</v>
      </c>
      <c r="N222" t="s">
        <v>70</v>
      </c>
      <c r="P222" s="1"/>
      <c r="Q222" s="1"/>
      <c r="R222" s="1"/>
      <c r="S222" s="1"/>
      <c r="T222" s="1"/>
      <c r="U222" s="1"/>
    </row>
    <row r="223" spans="1:21" x14ac:dyDescent="0.25">
      <c r="A223">
        <v>111</v>
      </c>
      <c r="B223" s="32" t="s">
        <v>187</v>
      </c>
      <c r="C223" s="1">
        <f>Rankings!J119</f>
        <v>0.69882217150360337</v>
      </c>
      <c r="D223" s="1">
        <f>Rankings!K119</f>
        <v>2.0356537177168179</v>
      </c>
      <c r="E223" s="1">
        <f>Rankings!L119</f>
        <v>0.47184798115018584</v>
      </c>
      <c r="F223" s="1">
        <f>Rankings!M119</f>
        <v>0.77714630657938422</v>
      </c>
      <c r="G223" s="1">
        <f>Rankings!N119</f>
        <v>1</v>
      </c>
      <c r="H223" s="1">
        <f>Rankings!O119</f>
        <v>4.9834701769499912</v>
      </c>
      <c r="J223" s="1">
        <f>F223</f>
        <v>0.77714630657938422</v>
      </c>
      <c r="K223" s="1">
        <f>E223</f>
        <v>0.47184798115018584</v>
      </c>
      <c r="L223" s="1">
        <f>D223</f>
        <v>2.0356537177168179</v>
      </c>
      <c r="M223" s="1">
        <f>G223</f>
        <v>1</v>
      </c>
      <c r="N223" s="1">
        <f>C223</f>
        <v>0.69882217150360337</v>
      </c>
      <c r="P223" s="1">
        <f t="shared" si="9"/>
        <v>0.1559448093366573</v>
      </c>
      <c r="Q223" s="1">
        <f t="shared" si="10"/>
        <v>9.4682613599780516E-2</v>
      </c>
      <c r="R223" s="1">
        <f t="shared" si="11"/>
        <v>0.40848116782805532</v>
      </c>
      <c r="S223" s="1">
        <f t="shared" si="12"/>
        <v>0.20066338605281372</v>
      </c>
      <c r="T223" s="1">
        <f t="shared" si="13"/>
        <v>0.14022802318269317</v>
      </c>
      <c r="U223" s="1">
        <f t="shared" si="14"/>
        <v>1</v>
      </c>
    </row>
    <row r="224" spans="1:21" x14ac:dyDescent="0.25">
      <c r="B224" s="32"/>
      <c r="C224" s="1" t="s">
        <v>70</v>
      </c>
      <c r="D224" s="1" t="s">
        <v>68</v>
      </c>
      <c r="E224" s="1" t="s">
        <v>67</v>
      </c>
      <c r="F224" s="1" t="s">
        <v>69</v>
      </c>
      <c r="G224" s="1" t="s">
        <v>66</v>
      </c>
      <c r="H224" s="1"/>
      <c r="J224" t="s">
        <v>66</v>
      </c>
      <c r="K224" t="s">
        <v>67</v>
      </c>
      <c r="L224" t="s">
        <v>68</v>
      </c>
      <c r="M224" t="s">
        <v>69</v>
      </c>
      <c r="N224" t="s">
        <v>70</v>
      </c>
      <c r="P224" s="1"/>
      <c r="Q224" s="1"/>
      <c r="R224" s="1"/>
      <c r="S224" s="1"/>
      <c r="T224" s="1"/>
      <c r="U224" s="1"/>
    </row>
    <row r="225" spans="1:21" x14ac:dyDescent="0.25">
      <c r="A225">
        <v>112</v>
      </c>
      <c r="B225" s="32" t="s">
        <v>188</v>
      </c>
      <c r="C225" s="1">
        <f>Rankings!J120</f>
        <v>1.3310501788296629</v>
      </c>
      <c r="D225" s="1">
        <f>Rankings!K120</f>
        <v>3.877320090134357</v>
      </c>
      <c r="E225" s="1">
        <f>Rankings!L120</f>
        <v>0.89873127284876331</v>
      </c>
      <c r="F225" s="1">
        <f>Rankings!M120</f>
        <v>2.5380406147812877</v>
      </c>
      <c r="G225" s="1">
        <f>Rankings!N120</f>
        <v>1</v>
      </c>
      <c r="H225" s="1">
        <f>Rankings!O120</f>
        <v>9.6451421565940709</v>
      </c>
      <c r="J225" s="1">
        <f>G225</f>
        <v>1</v>
      </c>
      <c r="K225" s="1">
        <f>E225</f>
        <v>0.89873127284876331</v>
      </c>
      <c r="L225" s="1">
        <f>D225</f>
        <v>3.877320090134357</v>
      </c>
      <c r="M225" s="1">
        <f>F225</f>
        <v>2.5380406147812877</v>
      </c>
      <c r="N225" s="1">
        <f>C225</f>
        <v>1.3310501788296629</v>
      </c>
      <c r="P225" s="1">
        <f t="shared" si="9"/>
        <v>0.10367913544087398</v>
      </c>
      <c r="Q225" s="1">
        <f t="shared" si="10"/>
        <v>9.3179681362635991E-2</v>
      </c>
      <c r="R225" s="1">
        <f t="shared" si="11"/>
        <v>0.40199719477266171</v>
      </c>
      <c r="S225" s="1">
        <f t="shared" si="12"/>
        <v>0.26314185665434819</v>
      </c>
      <c r="T225" s="1">
        <f t="shared" si="13"/>
        <v>0.13800213176948015</v>
      </c>
      <c r="U225" s="1">
        <f t="shared" si="14"/>
        <v>1</v>
      </c>
    </row>
    <row r="226" spans="1:21" x14ac:dyDescent="0.25">
      <c r="B226" s="32"/>
      <c r="C226" s="1" t="s">
        <v>70</v>
      </c>
      <c r="D226" s="1" t="s">
        <v>68</v>
      </c>
      <c r="E226" s="1" t="s">
        <v>69</v>
      </c>
      <c r="F226" s="1" t="s">
        <v>66</v>
      </c>
      <c r="G226" s="1" t="s">
        <v>67</v>
      </c>
      <c r="H226" s="1"/>
      <c r="J226" t="s">
        <v>66</v>
      </c>
      <c r="K226" t="s">
        <v>67</v>
      </c>
      <c r="L226" t="s">
        <v>68</v>
      </c>
      <c r="M226" t="s">
        <v>69</v>
      </c>
      <c r="N226" t="s">
        <v>70</v>
      </c>
      <c r="P226" s="1"/>
      <c r="Q226" s="1"/>
      <c r="R226" s="1"/>
      <c r="S226" s="1"/>
      <c r="T226" s="1"/>
      <c r="U226" s="1"/>
    </row>
    <row r="227" spans="1:21" x14ac:dyDescent="0.25">
      <c r="A227">
        <v>113</v>
      </c>
      <c r="B227" s="32" t="s">
        <v>189</v>
      </c>
      <c r="C227" s="1">
        <f>Rankings!J121</f>
        <v>2.191994678214972</v>
      </c>
      <c r="D227" s="1">
        <f>Rankings!K121</f>
        <v>6.3852326069204839</v>
      </c>
      <c r="E227" s="1">
        <f>Rankings!L121</f>
        <v>6.3982544919503495</v>
      </c>
      <c r="F227" s="1">
        <f>Rankings!M121</f>
        <v>2.5209425155324832</v>
      </c>
      <c r="G227" s="1">
        <f>Rankings!N121</f>
        <v>1</v>
      </c>
      <c r="H227" s="1">
        <f>Rankings!O121</f>
        <v>18.496424292618286</v>
      </c>
      <c r="J227" s="1">
        <f>F227</f>
        <v>2.5209425155324832</v>
      </c>
      <c r="K227" s="1">
        <f>G227</f>
        <v>1</v>
      </c>
      <c r="L227" s="1">
        <f>D227</f>
        <v>6.3852326069204839</v>
      </c>
      <c r="M227" s="1">
        <f>E227</f>
        <v>6.3982544919503495</v>
      </c>
      <c r="N227" s="1">
        <f>C227</f>
        <v>2.191994678214972</v>
      </c>
      <c r="P227" s="1">
        <f t="shared" si="9"/>
        <v>0.13629350601232493</v>
      </c>
      <c r="Q227" s="1">
        <f t="shared" si="10"/>
        <v>5.4064503721353789E-2</v>
      </c>
      <c r="R227" s="1">
        <f t="shared" si="11"/>
        <v>0.34521443203856206</v>
      </c>
      <c r="S227" s="1">
        <f t="shared" si="12"/>
        <v>0.34591845379021829</v>
      </c>
      <c r="T227" s="1">
        <f t="shared" si="13"/>
        <v>0.11850910443754106</v>
      </c>
      <c r="U227" s="1">
        <f t="shared" si="14"/>
        <v>1</v>
      </c>
    </row>
    <row r="228" spans="1:21" x14ac:dyDescent="0.25">
      <c r="B228" s="32"/>
      <c r="C228" s="1" t="s">
        <v>70</v>
      </c>
      <c r="D228" s="1" t="s">
        <v>68</v>
      </c>
      <c r="E228" s="1" t="s">
        <v>69</v>
      </c>
      <c r="F228" s="1" t="s">
        <v>67</v>
      </c>
      <c r="G228" s="1" t="s">
        <v>66</v>
      </c>
      <c r="H228" s="1"/>
      <c r="J228" t="s">
        <v>66</v>
      </c>
      <c r="K228" t="s">
        <v>67</v>
      </c>
      <c r="L228" t="s">
        <v>68</v>
      </c>
      <c r="M228" t="s">
        <v>69</v>
      </c>
      <c r="N228" t="s">
        <v>70</v>
      </c>
      <c r="P228" s="1"/>
      <c r="Q228" s="1"/>
      <c r="R228" s="1"/>
      <c r="S228" s="1"/>
      <c r="T228" s="1"/>
      <c r="U228" s="1"/>
    </row>
    <row r="229" spans="1:21" x14ac:dyDescent="0.25">
      <c r="A229">
        <v>114</v>
      </c>
      <c r="B229" s="32" t="s">
        <v>190</v>
      </c>
      <c r="C229" s="1">
        <f>Rankings!J122</f>
        <v>1.0098062614376211</v>
      </c>
      <c r="D229" s="1">
        <f>Rankings!K122</f>
        <v>2.9415435773113767</v>
      </c>
      <c r="E229" s="1">
        <f>Rankings!L122</f>
        <v>2.9475424883350057</v>
      </c>
      <c r="F229" s="1">
        <f>Rankings!M122</f>
        <v>0.60715463376134227</v>
      </c>
      <c r="G229" s="1">
        <f>Rankings!N122</f>
        <v>1</v>
      </c>
      <c r="H229" s="1">
        <f>Rankings!O122</f>
        <v>8.506046960845346</v>
      </c>
      <c r="J229" s="1">
        <f>G229</f>
        <v>1</v>
      </c>
      <c r="K229" s="1">
        <f>F229</f>
        <v>0.60715463376134227</v>
      </c>
      <c r="L229" s="1">
        <f>D229</f>
        <v>2.9415435773113767</v>
      </c>
      <c r="M229" s="1">
        <f>E229</f>
        <v>2.9475424883350057</v>
      </c>
      <c r="N229" s="1">
        <f>C229</f>
        <v>1.0098062614376211</v>
      </c>
      <c r="P229" s="1">
        <f t="shared" si="9"/>
        <v>0.11756342336259783</v>
      </c>
      <c r="Q229" s="1">
        <f t="shared" si="10"/>
        <v>7.1379177255447721E-2</v>
      </c>
      <c r="R229" s="1">
        <f t="shared" si="11"/>
        <v>0.34581793291898788</v>
      </c>
      <c r="S229" s="1">
        <f t="shared" si="12"/>
        <v>0.34652318543537336</v>
      </c>
      <c r="T229" s="1">
        <f t="shared" si="13"/>
        <v>0.1187162810275932</v>
      </c>
      <c r="U229" s="1">
        <f t="shared" si="14"/>
        <v>1</v>
      </c>
    </row>
    <row r="230" spans="1:21" x14ac:dyDescent="0.25">
      <c r="B230" s="32"/>
      <c r="C230" s="1" t="s">
        <v>70</v>
      </c>
      <c r="D230" s="1" t="s">
        <v>69</v>
      </c>
      <c r="E230" s="1" t="s">
        <v>66</v>
      </c>
      <c r="F230" s="1" t="s">
        <v>67</v>
      </c>
      <c r="G230" s="1" t="s">
        <v>68</v>
      </c>
      <c r="H230" s="1"/>
      <c r="J230" t="s">
        <v>66</v>
      </c>
      <c r="K230" t="s">
        <v>67</v>
      </c>
      <c r="L230" t="s">
        <v>68</v>
      </c>
      <c r="M230" t="s">
        <v>69</v>
      </c>
      <c r="N230" t="s">
        <v>70</v>
      </c>
      <c r="P230" s="1"/>
      <c r="Q230" s="1"/>
      <c r="R230" s="1"/>
      <c r="S230" s="1"/>
      <c r="T230" s="1"/>
      <c r="U230" s="1"/>
    </row>
    <row r="231" spans="1:21" x14ac:dyDescent="0.25">
      <c r="A231">
        <v>115</v>
      </c>
      <c r="B231" s="32" t="s">
        <v>191</v>
      </c>
      <c r="C231" s="1">
        <f>Rankings!J123</f>
        <v>0.731621853738883</v>
      </c>
      <c r="D231" s="1">
        <f>Rankings!K123</f>
        <v>2.9095090489945847</v>
      </c>
      <c r="E231" s="1">
        <f>Rankings!L123</f>
        <v>1.1463603190783878</v>
      </c>
      <c r="F231" s="1">
        <f>Rankings!M123</f>
        <v>0.45473481129189858</v>
      </c>
      <c r="G231" s="1">
        <f>Rankings!N123</f>
        <v>1</v>
      </c>
      <c r="H231" s="1">
        <f>Rankings!O123</f>
        <v>6.242226033103754</v>
      </c>
      <c r="J231" s="1">
        <f>E231</f>
        <v>1.1463603190783878</v>
      </c>
      <c r="K231" s="1">
        <f>F231</f>
        <v>0.45473481129189858</v>
      </c>
      <c r="L231" s="1">
        <f>G231</f>
        <v>1</v>
      </c>
      <c r="M231" s="1">
        <f>D231</f>
        <v>2.9095090489945847</v>
      </c>
      <c r="N231" s="1">
        <f>C231</f>
        <v>0.731621853738883</v>
      </c>
      <c r="P231" s="1">
        <f t="shared" ref="P231:P241" si="15">J231/$H231</f>
        <v>0.1836460764155308</v>
      </c>
      <c r="Q231" s="1">
        <f t="shared" ref="Q231:Q241" si="16">K231/$H231</f>
        <v>7.2848180902189433E-2</v>
      </c>
      <c r="R231" s="1">
        <f t="shared" ref="R231:R241" si="17">L231/$H231</f>
        <v>0.16019926140078924</v>
      </c>
      <c r="S231" s="1">
        <f t="shared" ref="S231:S241" si="18">M231/$H231</f>
        <v>0.46610120068784522</v>
      </c>
      <c r="T231" s="1">
        <f t="shared" ref="T231:T241" si="19">N231/$H231</f>
        <v>0.11720528059364531</v>
      </c>
      <c r="U231" s="1">
        <f t="shared" ref="U231:U241" si="20">SUM(P231:T231)</f>
        <v>1</v>
      </c>
    </row>
    <row r="232" spans="1:21" x14ac:dyDescent="0.25">
      <c r="B232" s="32"/>
      <c r="C232" s="1" t="s">
        <v>70</v>
      </c>
      <c r="D232" s="1" t="s">
        <v>69</v>
      </c>
      <c r="E232" s="1" t="s">
        <v>66</v>
      </c>
      <c r="F232" s="1" t="s">
        <v>68</v>
      </c>
      <c r="G232" s="1" t="s">
        <v>67</v>
      </c>
      <c r="H232" s="1"/>
      <c r="J232" t="s">
        <v>66</v>
      </c>
      <c r="K232" t="s">
        <v>67</v>
      </c>
      <c r="L232" t="s">
        <v>68</v>
      </c>
      <c r="M232" t="s">
        <v>69</v>
      </c>
      <c r="N232" t="s">
        <v>70</v>
      </c>
      <c r="P232" s="1"/>
      <c r="Q232" s="1"/>
      <c r="R232" s="1"/>
      <c r="S232" s="1"/>
      <c r="T232" s="1"/>
      <c r="U232" s="1"/>
    </row>
    <row r="233" spans="1:21" x14ac:dyDescent="0.25">
      <c r="A233">
        <v>116</v>
      </c>
      <c r="B233" s="32" t="s">
        <v>192</v>
      </c>
      <c r="C233" s="1">
        <f>Rankings!J124</f>
        <v>2.118494268994751</v>
      </c>
      <c r="D233" s="1">
        <f>Rankings!K124</f>
        <v>8.4248142867575648</v>
      </c>
      <c r="E233" s="1">
        <f>Rankings!L124</f>
        <v>3.3194166546005266</v>
      </c>
      <c r="F233" s="1">
        <f>Rankings!M124</f>
        <v>4.3142151689505353</v>
      </c>
      <c r="G233" s="1">
        <f>Rankings!N124</f>
        <v>1</v>
      </c>
      <c r="H233" s="1">
        <f>Rankings!O124</f>
        <v>19.176940379303378</v>
      </c>
      <c r="J233" s="1">
        <f>E233</f>
        <v>3.3194166546005266</v>
      </c>
      <c r="K233" s="1">
        <f>G233</f>
        <v>1</v>
      </c>
      <c r="L233" s="1">
        <f>F233</f>
        <v>4.3142151689505353</v>
      </c>
      <c r="M233" s="1">
        <f>D233</f>
        <v>8.4248142867575648</v>
      </c>
      <c r="N233" s="1">
        <f>C233</f>
        <v>2.118494268994751</v>
      </c>
      <c r="P233" s="1">
        <f t="shared" si="15"/>
        <v>0.17309417398945409</v>
      </c>
      <c r="Q233" s="1">
        <f t="shared" si="16"/>
        <v>5.2145961776011218E-2</v>
      </c>
      <c r="R233" s="1">
        <f t="shared" si="17"/>
        <v>0.22496889929358238</v>
      </c>
      <c r="S233" s="1">
        <f t="shared" si="18"/>
        <v>0.4393200437672532</v>
      </c>
      <c r="T233" s="1">
        <f t="shared" si="19"/>
        <v>0.11047092117369911</v>
      </c>
      <c r="U233" s="1">
        <f t="shared" si="20"/>
        <v>1</v>
      </c>
    </row>
    <row r="234" spans="1:21" x14ac:dyDescent="0.25">
      <c r="B234" s="32"/>
      <c r="C234" s="1" t="s">
        <v>70</v>
      </c>
      <c r="D234" s="1" t="s">
        <v>69</v>
      </c>
      <c r="E234" s="1" t="s">
        <v>67</v>
      </c>
      <c r="F234" s="1" t="s">
        <v>66</v>
      </c>
      <c r="G234" s="1" t="s">
        <v>68</v>
      </c>
      <c r="H234" s="1"/>
      <c r="J234" t="s">
        <v>66</v>
      </c>
      <c r="K234" t="s">
        <v>67</v>
      </c>
      <c r="L234" t="s">
        <v>68</v>
      </c>
      <c r="M234" t="s">
        <v>69</v>
      </c>
      <c r="N234" t="s">
        <v>70</v>
      </c>
      <c r="P234" s="1"/>
      <c r="Q234" s="1"/>
      <c r="R234" s="1"/>
      <c r="S234" s="1"/>
      <c r="T234" s="1"/>
      <c r="U234" s="1"/>
    </row>
    <row r="235" spans="1:21" x14ac:dyDescent="0.25">
      <c r="A235">
        <v>117</v>
      </c>
      <c r="B235" s="32" t="s">
        <v>193</v>
      </c>
      <c r="C235" s="1">
        <f>Rankings!J125</f>
        <v>0.57027849986086998</v>
      </c>
      <c r="D235" s="1">
        <f>Rankings!K125</f>
        <v>2.2678798443662131</v>
      </c>
      <c r="E235" s="1">
        <f>Rankings!L125</f>
        <v>0.46715314936773156</v>
      </c>
      <c r="F235" s="1">
        <f>Rankings!M125</f>
        <v>0.76941379245300812</v>
      </c>
      <c r="G235" s="1">
        <f>Rankings!N125</f>
        <v>1</v>
      </c>
      <c r="H235" s="1">
        <f>Rankings!O125</f>
        <v>5.0747252860478227</v>
      </c>
      <c r="J235" s="1">
        <f>F235</f>
        <v>0.76941379245300812</v>
      </c>
      <c r="K235" s="1">
        <f>E235</f>
        <v>0.46715314936773156</v>
      </c>
      <c r="L235" s="1">
        <f>G235</f>
        <v>1</v>
      </c>
      <c r="M235" s="1">
        <f>D235</f>
        <v>2.2678798443662131</v>
      </c>
      <c r="N235" s="1">
        <f>C235</f>
        <v>0.57027849986086998</v>
      </c>
      <c r="P235" s="1">
        <f t="shared" si="15"/>
        <v>0.15161683619966446</v>
      </c>
      <c r="Q235" s="1">
        <f t="shared" si="16"/>
        <v>9.2054864654860694E-2</v>
      </c>
      <c r="R235" s="1">
        <f t="shared" si="17"/>
        <v>0.19705500172577742</v>
      </c>
      <c r="S235" s="1">
        <f t="shared" si="18"/>
        <v>0.44689706664543993</v>
      </c>
      <c r="T235" s="1">
        <f t="shared" si="19"/>
        <v>0.11237623077425749</v>
      </c>
      <c r="U235" s="1">
        <f t="shared" si="20"/>
        <v>1</v>
      </c>
    </row>
    <row r="236" spans="1:21" x14ac:dyDescent="0.25">
      <c r="B236" s="32"/>
      <c r="C236" s="1" t="s">
        <v>70</v>
      </c>
      <c r="D236" s="1" t="s">
        <v>69</v>
      </c>
      <c r="E236" s="1" t="s">
        <v>67</v>
      </c>
      <c r="F236" s="1" t="s">
        <v>68</v>
      </c>
      <c r="G236" s="1" t="s">
        <v>66</v>
      </c>
      <c r="H236" s="1"/>
      <c r="J236" t="s">
        <v>66</v>
      </c>
      <c r="K236" t="s">
        <v>67</v>
      </c>
      <c r="L236" t="s">
        <v>68</v>
      </c>
      <c r="M236" t="s">
        <v>69</v>
      </c>
      <c r="N236" t="s">
        <v>70</v>
      </c>
      <c r="P236" s="1"/>
      <c r="Q236" s="1"/>
      <c r="R236" s="1"/>
      <c r="S236" s="1"/>
      <c r="T236" s="1"/>
      <c r="U236" s="1"/>
    </row>
    <row r="237" spans="1:21" x14ac:dyDescent="0.25">
      <c r="A237">
        <v>118</v>
      </c>
      <c r="B237" s="32" t="s">
        <v>194</v>
      </c>
      <c r="C237" s="1">
        <f>Rankings!J126</f>
        <v>0.96705317781543665</v>
      </c>
      <c r="D237" s="1">
        <f>Rankings!K126</f>
        <v>3.8457708136164808</v>
      </c>
      <c r="E237" s="1">
        <f>Rankings!L126</f>
        <v>0.7921777477719566</v>
      </c>
      <c r="F237" s="1">
        <f>Rankings!M126</f>
        <v>1.7420653270889574</v>
      </c>
      <c r="G237" s="1">
        <f>Rankings!N126</f>
        <v>1</v>
      </c>
      <c r="H237" s="1">
        <f>Rankings!O126</f>
        <v>8.3470670662928317</v>
      </c>
      <c r="J237" s="1">
        <f>G237</f>
        <v>1</v>
      </c>
      <c r="K237" s="1">
        <f>E237</f>
        <v>0.7921777477719566</v>
      </c>
      <c r="L237" s="1">
        <f>F237</f>
        <v>1.7420653270889574</v>
      </c>
      <c r="M237" s="1">
        <f>D237</f>
        <v>3.8457708136164808</v>
      </c>
      <c r="N237" s="1">
        <f>C237</f>
        <v>0.96705317781543665</v>
      </c>
      <c r="P237" s="1">
        <f t="shared" si="15"/>
        <v>0.11980255963657044</v>
      </c>
      <c r="Q237" s="1">
        <f t="shared" si="16"/>
        <v>9.4904921870213876E-2</v>
      </c>
      <c r="R237" s="1">
        <f t="shared" si="17"/>
        <v>0.20870388523937641</v>
      </c>
      <c r="S237" s="1">
        <f t="shared" si="18"/>
        <v>0.46073318724687046</v>
      </c>
      <c r="T237" s="1">
        <f t="shared" si="19"/>
        <v>0.1158554460069688</v>
      </c>
      <c r="U237" s="1">
        <f t="shared" si="20"/>
        <v>1</v>
      </c>
    </row>
    <row r="238" spans="1:21" x14ac:dyDescent="0.25">
      <c r="B238" s="32"/>
      <c r="C238" s="1" t="s">
        <v>70</v>
      </c>
      <c r="D238" s="1" t="s">
        <v>69</v>
      </c>
      <c r="E238" s="1" t="s">
        <v>68</v>
      </c>
      <c r="F238" s="1" t="s">
        <v>66</v>
      </c>
      <c r="G238" s="1" t="s">
        <v>67</v>
      </c>
      <c r="H238" s="1"/>
      <c r="J238" t="s">
        <v>66</v>
      </c>
      <c r="K238" t="s">
        <v>67</v>
      </c>
      <c r="L238" t="s">
        <v>68</v>
      </c>
      <c r="M238" t="s">
        <v>69</v>
      </c>
      <c r="N238" t="s">
        <v>70</v>
      </c>
      <c r="P238" s="1"/>
      <c r="Q238" s="1"/>
      <c r="R238" s="1"/>
      <c r="S238" s="1"/>
      <c r="T238" s="1"/>
      <c r="U238" s="1"/>
    </row>
    <row r="239" spans="1:21" x14ac:dyDescent="0.25">
      <c r="A239">
        <v>119</v>
      </c>
      <c r="B239" s="32" t="s">
        <v>195</v>
      </c>
      <c r="C239" s="1">
        <f>Rankings!J127</f>
        <v>1.6126834513589798</v>
      </c>
      <c r="D239" s="1">
        <f>Rankings!K127</f>
        <v>6.4133091034858465</v>
      </c>
      <c r="E239" s="1">
        <f>Rankings!L127</f>
        <v>4.3916465478935542</v>
      </c>
      <c r="F239" s="1">
        <f>Rankings!M127</f>
        <v>2.5209425155324832</v>
      </c>
      <c r="G239" s="1">
        <f>Rankings!N127</f>
        <v>1</v>
      </c>
      <c r="H239" s="1">
        <f>Rankings!O127</f>
        <v>15.938581618270863</v>
      </c>
      <c r="J239" s="1">
        <f>F239</f>
        <v>2.5209425155324832</v>
      </c>
      <c r="K239" s="1">
        <f>G239</f>
        <v>1</v>
      </c>
      <c r="L239" s="1">
        <f>E239</f>
        <v>4.3916465478935542</v>
      </c>
      <c r="M239" s="1">
        <f>D239</f>
        <v>6.4133091034858465</v>
      </c>
      <c r="N239" s="1">
        <f>C239</f>
        <v>1.6126834513589798</v>
      </c>
      <c r="P239" s="1">
        <f t="shared" si="15"/>
        <v>0.15816605115242205</v>
      </c>
      <c r="Q239" s="1">
        <f t="shared" si="16"/>
        <v>6.2740840054027816E-2</v>
      </c>
      <c r="R239" s="1">
        <f t="shared" si="17"/>
        <v>0.27553559363521291</v>
      </c>
      <c r="S239" s="1">
        <f t="shared" si="18"/>
        <v>0.402376400678846</v>
      </c>
      <c r="T239" s="1">
        <f t="shared" si="19"/>
        <v>0.1011811144794913</v>
      </c>
      <c r="U239" s="1">
        <f t="shared" si="20"/>
        <v>1</v>
      </c>
    </row>
    <row r="240" spans="1:21" x14ac:dyDescent="0.25">
      <c r="B240" s="32"/>
      <c r="C240" s="1" t="s">
        <v>70</v>
      </c>
      <c r="D240" s="1" t="s">
        <v>69</v>
      </c>
      <c r="E240" s="1" t="s">
        <v>68</v>
      </c>
      <c r="F240" s="1" t="s">
        <v>67</v>
      </c>
      <c r="G240" s="1" t="s">
        <v>66</v>
      </c>
      <c r="H240" s="1"/>
      <c r="J240" t="s">
        <v>66</v>
      </c>
      <c r="K240" t="s">
        <v>67</v>
      </c>
      <c r="L240" t="s">
        <v>68</v>
      </c>
      <c r="M240" t="s">
        <v>69</v>
      </c>
      <c r="N240" t="s">
        <v>70</v>
      </c>
      <c r="P240" s="1"/>
      <c r="Q240" s="1"/>
      <c r="R240" s="1"/>
      <c r="S240" s="1"/>
      <c r="T240" s="1"/>
      <c r="U240" s="1"/>
    </row>
    <row r="241" spans="1:21" x14ac:dyDescent="0.25">
      <c r="A241">
        <v>120</v>
      </c>
      <c r="B241" s="32" t="s">
        <v>196</v>
      </c>
      <c r="C241" s="1">
        <f>Rankings!J128</f>
        <v>0.96188436425136536</v>
      </c>
      <c r="D241" s="1">
        <f>Rankings!K128</f>
        <v>3.8252155093149787</v>
      </c>
      <c r="E241" s="1">
        <f>Rankings!L128</f>
        <v>2.6193957308717897</v>
      </c>
      <c r="F241" s="1">
        <f>Rankings!M128</f>
        <v>0.60715463376134227</v>
      </c>
      <c r="G241" s="1">
        <f>Rankings!N128</f>
        <v>1</v>
      </c>
      <c r="H241" s="1">
        <f>Rankings!O128</f>
        <v>9.0136502381994763</v>
      </c>
      <c r="J241" s="1">
        <f>G241</f>
        <v>1</v>
      </c>
      <c r="K241" s="1">
        <f>F241</f>
        <v>0.60715463376134227</v>
      </c>
      <c r="L241" s="1">
        <f>E241</f>
        <v>2.6193957308717897</v>
      </c>
      <c r="M241" s="1">
        <f>D241</f>
        <v>3.8252155093149787</v>
      </c>
      <c r="N241" s="1">
        <f>C241</f>
        <v>0.96188436425136536</v>
      </c>
      <c r="P241" s="1">
        <f t="shared" si="15"/>
        <v>0.11094284486012575</v>
      </c>
      <c r="Q241" s="1">
        <f t="shared" si="16"/>
        <v>6.7359462339491069E-2</v>
      </c>
      <c r="R241" s="1">
        <f t="shared" si="17"/>
        <v>0.29060321419738466</v>
      </c>
      <c r="S241" s="1">
        <f t="shared" si="18"/>
        <v>0.4243802908064786</v>
      </c>
      <c r="T241" s="1">
        <f t="shared" si="19"/>
        <v>0.10671418779651991</v>
      </c>
      <c r="U241" s="1">
        <f t="shared" si="20"/>
        <v>1</v>
      </c>
    </row>
    <row r="242" spans="1:21" x14ac:dyDescent="0.25">
      <c r="P242" s="1"/>
      <c r="Q242" s="1"/>
      <c r="R242" s="1"/>
      <c r="S242" s="1"/>
      <c r="T242" s="1"/>
      <c r="U242" s="1"/>
    </row>
    <row r="243" spans="1:21" x14ac:dyDescent="0.25">
      <c r="P243" s="1"/>
      <c r="Q243" s="1"/>
      <c r="R243" s="1"/>
      <c r="S243" s="1"/>
      <c r="T243" s="1"/>
      <c r="U243" s="1"/>
    </row>
    <row r="244" spans="1:21" x14ac:dyDescent="0.25">
      <c r="P244" s="1"/>
      <c r="Q244" s="1"/>
      <c r="R244" s="1"/>
      <c r="S244" s="1"/>
      <c r="T244" s="1"/>
      <c r="U244" s="1"/>
    </row>
    <row r="245" spans="1:21" x14ac:dyDescent="0.25">
      <c r="P245" s="1"/>
      <c r="Q245" s="1"/>
      <c r="R245" s="1"/>
      <c r="S245" s="1"/>
      <c r="T245" s="1"/>
      <c r="U245" s="1"/>
    </row>
    <row r="246" spans="1:21" x14ac:dyDescent="0.25">
      <c r="P246" s="1"/>
      <c r="Q246" s="1"/>
      <c r="R246" s="1"/>
      <c r="S246" s="1"/>
      <c r="T246" s="1"/>
      <c r="U246" s="1"/>
    </row>
    <row r="247" spans="1:21" x14ac:dyDescent="0.25">
      <c r="P247" s="1"/>
      <c r="Q247" s="1"/>
      <c r="R247" s="1"/>
      <c r="S247" s="1"/>
      <c r="T247" s="1"/>
      <c r="U247" s="1"/>
    </row>
    <row r="248" spans="1:21" x14ac:dyDescent="0.25">
      <c r="P248" s="1"/>
      <c r="Q248" s="1"/>
      <c r="R248" s="1"/>
      <c r="S248" s="1"/>
      <c r="T248" s="1"/>
      <c r="U248" s="1"/>
    </row>
    <row r="249" spans="1:21" x14ac:dyDescent="0.25">
      <c r="P249" s="1"/>
      <c r="Q249" s="1"/>
      <c r="R249" s="1"/>
      <c r="S249" s="1"/>
      <c r="T249" s="1"/>
      <c r="U249" s="1"/>
    </row>
    <row r="250" spans="1:21" x14ac:dyDescent="0.25">
      <c r="P250" s="1"/>
      <c r="Q250" s="1"/>
      <c r="R250" s="1"/>
      <c r="S250" s="1"/>
      <c r="T250" s="1"/>
      <c r="U250" s="1"/>
    </row>
    <row r="251" spans="1:21" x14ac:dyDescent="0.25">
      <c r="P251" s="1"/>
      <c r="Q251" s="1"/>
      <c r="R251" s="1"/>
      <c r="S251" s="1"/>
      <c r="T251" s="1"/>
      <c r="U251" s="1"/>
    </row>
    <row r="252" spans="1:21" x14ac:dyDescent="0.25">
      <c r="P252" s="1"/>
      <c r="Q252" s="1"/>
      <c r="R252" s="1"/>
      <c r="S252" s="1"/>
      <c r="T252" s="1"/>
      <c r="U252" s="1"/>
    </row>
    <row r="253" spans="1:21" x14ac:dyDescent="0.25">
      <c r="P253" s="1"/>
      <c r="Q253" s="1"/>
      <c r="R253" s="1"/>
      <c r="S253" s="1"/>
      <c r="T253" s="1"/>
      <c r="U253" s="1"/>
    </row>
    <row r="254" spans="1:21" x14ac:dyDescent="0.25">
      <c r="P254" s="1"/>
      <c r="Q254" s="1"/>
      <c r="R254" s="1"/>
      <c r="S254" s="1"/>
      <c r="T254" s="1"/>
      <c r="U254" s="1"/>
    </row>
    <row r="255" spans="1:21" x14ac:dyDescent="0.25">
      <c r="P255" s="1"/>
      <c r="Q255" s="1"/>
      <c r="R255" s="1"/>
      <c r="S255" s="1"/>
      <c r="T255" s="1"/>
      <c r="U255" s="1"/>
    </row>
    <row r="256" spans="1:21" x14ac:dyDescent="0.25">
      <c r="P256" s="1"/>
      <c r="Q256" s="1"/>
      <c r="R256" s="1"/>
      <c r="S256" s="1"/>
      <c r="T256" s="1"/>
      <c r="U256" s="1"/>
    </row>
    <row r="257" spans="16:21" x14ac:dyDescent="0.25">
      <c r="P257" s="1"/>
      <c r="Q257" s="1"/>
      <c r="R257" s="1"/>
      <c r="S257" s="1"/>
      <c r="T257" s="1"/>
      <c r="U257" s="1"/>
    </row>
    <row r="258" spans="16:21" x14ac:dyDescent="0.25">
      <c r="P258" s="1"/>
      <c r="Q258" s="1"/>
      <c r="R258" s="1"/>
      <c r="S258" s="1"/>
      <c r="T258" s="1"/>
      <c r="U258" s="1"/>
    </row>
    <row r="259" spans="16:21" x14ac:dyDescent="0.25">
      <c r="P259" s="1"/>
      <c r="Q259" s="1"/>
      <c r="R259" s="1"/>
      <c r="S259" s="1"/>
      <c r="T259" s="1"/>
      <c r="U259" s="1"/>
    </row>
    <row r="260" spans="16:21" x14ac:dyDescent="0.25">
      <c r="P260" s="1"/>
      <c r="Q260" s="1"/>
      <c r="R260" s="1"/>
      <c r="S260" s="1"/>
      <c r="T260" s="1"/>
      <c r="U260" s="1"/>
    </row>
    <row r="261" spans="16:21" x14ac:dyDescent="0.25">
      <c r="P261" s="1"/>
      <c r="Q261" s="1"/>
      <c r="R261" s="1"/>
      <c r="S261" s="1"/>
      <c r="T261" s="1"/>
      <c r="U261" s="1"/>
    </row>
    <row r="262" spans="16:21" x14ac:dyDescent="0.25">
      <c r="P262" s="1"/>
      <c r="Q262" s="1"/>
      <c r="R262" s="1"/>
      <c r="S262" s="1"/>
      <c r="T262" s="1"/>
      <c r="U262" s="1"/>
    </row>
    <row r="263" spans="16:21" x14ac:dyDescent="0.25">
      <c r="P263" s="1"/>
      <c r="Q263" s="1"/>
      <c r="R263" s="1"/>
      <c r="S263" s="1"/>
      <c r="T263" s="1"/>
      <c r="U263" s="1"/>
    </row>
    <row r="264" spans="16:21" x14ac:dyDescent="0.25">
      <c r="P264" s="1"/>
      <c r="Q264" s="1"/>
      <c r="R264" s="1"/>
      <c r="S264" s="1"/>
      <c r="T264" s="1"/>
      <c r="U264" s="1"/>
    </row>
    <row r="265" spans="16:21" x14ac:dyDescent="0.25">
      <c r="P265" s="1"/>
      <c r="Q265" s="1"/>
      <c r="R265" s="1"/>
      <c r="S265" s="1"/>
      <c r="T265" s="1"/>
      <c r="U265" s="1"/>
    </row>
    <row r="266" spans="16:21" x14ac:dyDescent="0.25">
      <c r="P266" s="1"/>
      <c r="Q266" s="1"/>
      <c r="R266" s="1"/>
      <c r="S266" s="1"/>
      <c r="T266" s="1"/>
      <c r="U266" s="1"/>
    </row>
    <row r="267" spans="16:21" x14ac:dyDescent="0.25">
      <c r="P267" s="1"/>
      <c r="Q267" s="1"/>
      <c r="R267" s="1"/>
      <c r="S267" s="1"/>
      <c r="T267" s="1"/>
      <c r="U267" s="1"/>
    </row>
    <row r="268" spans="16:21" x14ac:dyDescent="0.25">
      <c r="P268" s="1"/>
      <c r="Q268" s="1"/>
      <c r="R268" s="1"/>
      <c r="S268" s="1"/>
      <c r="T268" s="1"/>
      <c r="U268" s="1"/>
    </row>
  </sheetData>
  <pageMargins left="0.7" right="0.7" top="0.75" bottom="0.75" header="0.3" footer="0.3"/>
  <pageSetup scale="73" fitToWidth="0" fitToHeight="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FEE7-8130-4D97-B771-A2F5086CFBB4}">
  <dimension ref="A1:M51"/>
  <sheetViews>
    <sheetView zoomScale="80" zoomScaleNormal="80" workbookViewId="0">
      <selection activeCell="M1" sqref="M1"/>
    </sheetView>
  </sheetViews>
  <sheetFormatPr defaultRowHeight="15" x14ac:dyDescent="0.25"/>
  <cols>
    <col min="1" max="1" width="11.28515625" style="11" bestFit="1" customWidth="1"/>
    <col min="2" max="11" width="7" style="11" bestFit="1" customWidth="1"/>
    <col min="12" max="12" width="7.42578125" style="11" customWidth="1"/>
    <col min="13" max="13" width="139.85546875" style="11" bestFit="1" customWidth="1"/>
    <col min="14" max="16384" width="9.140625" style="11"/>
  </cols>
  <sheetData>
    <row r="1" spans="1:13" ht="13.15" customHeight="1" x14ac:dyDescent="0.25">
      <c r="A1" s="10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M1" s="11" t="s">
        <v>42</v>
      </c>
    </row>
    <row r="2" spans="1:13" ht="12.75" customHeight="1" x14ac:dyDescent="0.25">
      <c r="A2" s="10">
        <v>0.01</v>
      </c>
      <c r="B2" s="12">
        <v>1E-4</v>
      </c>
      <c r="C2" s="12">
        <v>1.8800000000000001E-2</v>
      </c>
      <c r="D2" s="12">
        <v>0.14949999999999999</v>
      </c>
      <c r="E2" s="12">
        <v>0.30120000000000002</v>
      </c>
      <c r="F2" s="12">
        <v>0.4249</v>
      </c>
      <c r="G2" s="12">
        <v>0.51</v>
      </c>
      <c r="H2" s="12">
        <v>0.57230000000000003</v>
      </c>
      <c r="I2" s="12">
        <v>0.61699999999999999</v>
      </c>
      <c r="J2" s="12">
        <v>0.65210000000000001</v>
      </c>
      <c r="K2" s="12">
        <v>0.68</v>
      </c>
    </row>
    <row r="3" spans="1:13" ht="12.75" customHeight="1" x14ac:dyDescent="0.25">
      <c r="A3" s="10">
        <v>0.02</v>
      </c>
      <c r="B3" s="12">
        <v>2.0000000000000001E-4</v>
      </c>
      <c r="C3" s="12">
        <v>4.1799999999999997E-2</v>
      </c>
      <c r="D3" s="12">
        <v>0.19339999999999999</v>
      </c>
      <c r="E3" s="12">
        <v>0.34620000000000001</v>
      </c>
      <c r="F3" s="12">
        <v>0.46200000000000002</v>
      </c>
      <c r="G3" s="12">
        <v>0.54</v>
      </c>
      <c r="H3" s="12">
        <v>0.59609999999999996</v>
      </c>
      <c r="I3" s="12">
        <v>0.6371</v>
      </c>
      <c r="J3" s="12">
        <v>0.66900000000000004</v>
      </c>
      <c r="K3" s="12">
        <v>0.69450000000000001</v>
      </c>
    </row>
    <row r="4" spans="1:13" ht="12.75" customHeight="1" x14ac:dyDescent="0.25">
      <c r="A4" s="10">
        <v>0.03</v>
      </c>
      <c r="B4" s="12">
        <v>5.0000000000000001E-4</v>
      </c>
      <c r="C4" s="12">
        <v>5.96E-2</v>
      </c>
      <c r="D4" s="12">
        <v>0.223</v>
      </c>
      <c r="E4" s="12">
        <v>0.3745</v>
      </c>
      <c r="F4" s="12">
        <v>0.48470000000000002</v>
      </c>
      <c r="G4" s="12">
        <v>0.55810000000000004</v>
      </c>
      <c r="H4" s="12">
        <v>0.61050000000000004</v>
      </c>
      <c r="I4" s="12">
        <v>0.64929999999999999</v>
      </c>
      <c r="J4" s="12">
        <v>0.67930000000000001</v>
      </c>
      <c r="K4" s="12">
        <v>0.70340000000000003</v>
      </c>
    </row>
    <row r="5" spans="1:13" ht="12.75" customHeight="1" x14ac:dyDescent="0.25">
      <c r="A5" s="10">
        <v>0.04</v>
      </c>
      <c r="B5" s="12">
        <v>8.9999999999999998E-4</v>
      </c>
      <c r="C5" s="12">
        <v>7.4800000000000005E-2</v>
      </c>
      <c r="D5" s="12">
        <v>0.246</v>
      </c>
      <c r="E5" s="12">
        <v>0.39550000000000002</v>
      </c>
      <c r="F5" s="12">
        <v>0.50119999999999998</v>
      </c>
      <c r="G5" s="12">
        <v>0.57130000000000003</v>
      </c>
      <c r="H5" s="12">
        <v>0.62109999999999999</v>
      </c>
      <c r="I5" s="12">
        <v>0.65820000000000001</v>
      </c>
      <c r="J5" s="12">
        <v>0.68679999999999997</v>
      </c>
      <c r="K5" s="12">
        <v>0.71</v>
      </c>
    </row>
    <row r="6" spans="1:13" ht="12.75" customHeight="1" x14ac:dyDescent="0.25">
      <c r="A6" s="10">
        <v>0.05</v>
      </c>
      <c r="B6" s="12">
        <v>1.4E-3</v>
      </c>
      <c r="C6" s="12">
        <v>8.8400000000000006E-2</v>
      </c>
      <c r="D6" s="12">
        <v>0.2651</v>
      </c>
      <c r="E6" s="12">
        <v>0.41239999999999999</v>
      </c>
      <c r="F6" s="12">
        <v>0.51429999999999998</v>
      </c>
      <c r="G6" s="12">
        <v>0.58179999999999998</v>
      </c>
      <c r="H6" s="12">
        <v>0.62949999999999995</v>
      </c>
      <c r="I6" s="12">
        <v>0.6653</v>
      </c>
      <c r="J6" s="12">
        <v>0.69279999999999997</v>
      </c>
      <c r="K6" s="12">
        <v>0.71519999999999995</v>
      </c>
    </row>
    <row r="7" spans="1:13" ht="12.75" customHeight="1" x14ac:dyDescent="0.25">
      <c r="A7" s="10">
        <v>0.06</v>
      </c>
      <c r="B7" s="12">
        <v>2.0999999999999999E-3</v>
      </c>
      <c r="C7" s="12">
        <v>0.1008</v>
      </c>
      <c r="D7" s="12">
        <v>0.28160000000000002</v>
      </c>
      <c r="E7" s="12">
        <v>0.42659999999999998</v>
      </c>
      <c r="F7" s="12">
        <v>0.52529999999999999</v>
      </c>
      <c r="G7" s="12">
        <v>0.59040000000000004</v>
      </c>
      <c r="H7" s="12">
        <v>0.63649999999999995</v>
      </c>
      <c r="I7" s="12">
        <v>0.67120000000000002</v>
      </c>
      <c r="J7" s="12">
        <v>0.69779999999999998</v>
      </c>
      <c r="K7" s="12">
        <v>0.71960000000000002</v>
      </c>
    </row>
    <row r="8" spans="1:13" ht="12.75" customHeight="1" x14ac:dyDescent="0.25">
      <c r="A8" s="10">
        <v>7.0000000000000007E-2</v>
      </c>
      <c r="B8" s="12">
        <v>2.8E-3</v>
      </c>
      <c r="C8" s="12">
        <v>0.1124</v>
      </c>
      <c r="D8" s="12">
        <v>0.29630000000000001</v>
      </c>
      <c r="E8" s="12">
        <v>0.439</v>
      </c>
      <c r="F8" s="12">
        <v>0.53469999999999995</v>
      </c>
      <c r="G8" s="12">
        <v>0.59789999999999999</v>
      </c>
      <c r="H8" s="12">
        <v>0.64249999999999996</v>
      </c>
      <c r="I8" s="12">
        <v>0.67630000000000001</v>
      </c>
      <c r="J8" s="12">
        <v>0.70220000000000005</v>
      </c>
      <c r="K8" s="12">
        <v>0.72340000000000004</v>
      </c>
    </row>
    <row r="9" spans="1:13" ht="12.6" customHeight="1" x14ac:dyDescent="0.25">
      <c r="A9" s="10">
        <v>0.08</v>
      </c>
      <c r="B9" s="12">
        <v>3.7000000000000002E-3</v>
      </c>
      <c r="C9" s="12">
        <v>0.12330000000000001</v>
      </c>
      <c r="D9" s="12">
        <v>0.3095</v>
      </c>
      <c r="E9" s="12">
        <v>0.44990000000000002</v>
      </c>
      <c r="F9" s="12">
        <v>0.54300000000000004</v>
      </c>
      <c r="G9" s="12">
        <v>0.60450000000000004</v>
      </c>
      <c r="H9" s="12">
        <v>0.64780000000000004</v>
      </c>
      <c r="I9" s="12">
        <v>0.68069999999999997</v>
      </c>
      <c r="J9" s="12">
        <v>0.70599999999999996</v>
      </c>
      <c r="K9" s="12">
        <v>0.72670000000000001</v>
      </c>
    </row>
    <row r="10" spans="1:13" ht="12.75" customHeight="1" x14ac:dyDescent="0.25">
      <c r="A10" s="10">
        <v>0.09</v>
      </c>
      <c r="B10" s="12">
        <v>4.5999999999999999E-3</v>
      </c>
      <c r="C10" s="12">
        <v>0.13370000000000001</v>
      </c>
      <c r="D10" s="12">
        <v>0.32150000000000001</v>
      </c>
      <c r="E10" s="12">
        <v>0.4597</v>
      </c>
      <c r="F10" s="12">
        <v>0.55049999999999999</v>
      </c>
      <c r="G10" s="12">
        <v>0.61040000000000005</v>
      </c>
      <c r="H10" s="12">
        <v>0.65259999999999996</v>
      </c>
      <c r="I10" s="12">
        <v>0.68479999999999996</v>
      </c>
      <c r="J10" s="12">
        <v>0.70950000000000002</v>
      </c>
      <c r="K10" s="12">
        <v>0.7298</v>
      </c>
    </row>
    <row r="11" spans="1:13" ht="12.75" customHeight="1" x14ac:dyDescent="0.25">
      <c r="A11" s="10">
        <v>0.1</v>
      </c>
      <c r="B11" s="12">
        <v>5.7000000000000002E-3</v>
      </c>
      <c r="C11" s="12">
        <v>0.14369999999999999</v>
      </c>
      <c r="D11" s="12">
        <v>0.3327</v>
      </c>
      <c r="E11" s="12">
        <v>0.46860000000000002</v>
      </c>
      <c r="F11" s="12">
        <v>0.55720000000000003</v>
      </c>
      <c r="G11" s="12">
        <v>0.61570000000000003</v>
      </c>
      <c r="H11" s="12">
        <v>0.65690000000000004</v>
      </c>
      <c r="I11" s="12">
        <v>0.68840000000000001</v>
      </c>
      <c r="J11" s="12">
        <v>0.71260000000000001</v>
      </c>
      <c r="K11" s="12">
        <v>0.73250000000000004</v>
      </c>
    </row>
    <row r="12" spans="1:13" ht="12.75" customHeight="1" x14ac:dyDescent="0.25">
      <c r="A12" s="10">
        <v>0.11</v>
      </c>
      <c r="B12" s="12">
        <v>6.8999999999999999E-3</v>
      </c>
      <c r="C12" s="12">
        <v>0.1532</v>
      </c>
      <c r="D12" s="12">
        <v>0.34300000000000003</v>
      </c>
      <c r="E12" s="12">
        <v>0.47689999999999999</v>
      </c>
      <c r="F12" s="12">
        <v>0.56340000000000001</v>
      </c>
      <c r="G12" s="12">
        <v>0.62060000000000004</v>
      </c>
      <c r="H12" s="12">
        <v>0.66090000000000004</v>
      </c>
      <c r="I12" s="12">
        <v>0.69179999999999997</v>
      </c>
      <c r="J12" s="12">
        <v>0.71550000000000002</v>
      </c>
      <c r="K12" s="12">
        <v>0.73499999999999999</v>
      </c>
    </row>
    <row r="13" spans="1:13" ht="12.75" customHeight="1" x14ac:dyDescent="0.25">
      <c r="A13" s="10">
        <v>0.12</v>
      </c>
      <c r="B13" s="12">
        <v>8.3000000000000001E-3</v>
      </c>
      <c r="C13" s="12">
        <v>0.16250000000000001</v>
      </c>
      <c r="D13" s="12">
        <v>0.3528</v>
      </c>
      <c r="E13" s="12">
        <v>0.48449999999999999</v>
      </c>
      <c r="F13" s="12">
        <v>0.56910000000000005</v>
      </c>
      <c r="G13" s="12">
        <v>0.62519999999999998</v>
      </c>
      <c r="H13" s="12">
        <v>0.66459999999999997</v>
      </c>
      <c r="I13" s="12">
        <v>0.69489999999999996</v>
      </c>
      <c r="J13" s="12">
        <v>0.71819999999999995</v>
      </c>
      <c r="K13" s="12">
        <v>0.73740000000000006</v>
      </c>
    </row>
    <row r="14" spans="1:13" ht="12.75" customHeight="1" x14ac:dyDescent="0.25">
      <c r="A14" s="10">
        <v>0.13</v>
      </c>
      <c r="B14" s="12">
        <v>9.7000000000000003E-3</v>
      </c>
      <c r="C14" s="12">
        <v>0.1714</v>
      </c>
      <c r="D14" s="12">
        <v>0.36199999999999999</v>
      </c>
      <c r="E14" s="12">
        <v>0.49159999999999998</v>
      </c>
      <c r="F14" s="12">
        <v>0.57450000000000001</v>
      </c>
      <c r="G14" s="12">
        <v>0.62939999999999996</v>
      </c>
      <c r="H14" s="12">
        <v>0.66810000000000003</v>
      </c>
      <c r="I14" s="12">
        <v>0.69779999999999998</v>
      </c>
      <c r="J14" s="12">
        <v>0.72070000000000001</v>
      </c>
      <c r="K14" s="12">
        <v>0.73960000000000004</v>
      </c>
    </row>
    <row r="15" spans="1:13" ht="12.75" customHeight="1" x14ac:dyDescent="0.25">
      <c r="A15" s="10">
        <v>0.14000000000000001</v>
      </c>
      <c r="B15" s="12">
        <v>1.1299999999999999E-2</v>
      </c>
      <c r="C15" s="12">
        <v>0.18010000000000001</v>
      </c>
      <c r="D15" s="12">
        <v>0.37059999999999998</v>
      </c>
      <c r="E15" s="12">
        <v>0.49830000000000002</v>
      </c>
      <c r="F15" s="12">
        <v>0.57950000000000002</v>
      </c>
      <c r="G15" s="12">
        <v>0.63339999999999996</v>
      </c>
      <c r="H15" s="12">
        <v>0.67130000000000001</v>
      </c>
      <c r="I15" s="12">
        <v>0.70050000000000001</v>
      </c>
      <c r="J15" s="12">
        <v>0.72309999999999997</v>
      </c>
      <c r="K15" s="12">
        <v>0.74170000000000003</v>
      </c>
    </row>
    <row r="16" spans="1:13" ht="12.75" customHeight="1" x14ac:dyDescent="0.25">
      <c r="A16" s="10">
        <v>0.15</v>
      </c>
      <c r="B16" s="12">
        <v>1.29E-2</v>
      </c>
      <c r="C16" s="12">
        <v>0.18859999999999999</v>
      </c>
      <c r="D16" s="12">
        <v>0.37890000000000001</v>
      </c>
      <c r="E16" s="12">
        <v>0.50470000000000004</v>
      </c>
      <c r="F16" s="12">
        <v>0.58420000000000005</v>
      </c>
      <c r="G16" s="12">
        <v>0.6371</v>
      </c>
      <c r="H16" s="12">
        <v>0.67430000000000001</v>
      </c>
      <c r="I16" s="12">
        <v>0.70309999999999995</v>
      </c>
      <c r="J16" s="12">
        <v>0.72529999999999994</v>
      </c>
      <c r="K16" s="12">
        <v>0.74360000000000004</v>
      </c>
    </row>
    <row r="17" spans="1:11" ht="12.75" customHeight="1" x14ac:dyDescent="0.25">
      <c r="A17" s="10">
        <v>0.16</v>
      </c>
      <c r="B17" s="12">
        <v>1.47E-2</v>
      </c>
      <c r="C17" s="12">
        <v>0.19689999999999999</v>
      </c>
      <c r="D17" s="12">
        <v>0.38679999999999998</v>
      </c>
      <c r="E17" s="12">
        <v>0.51060000000000005</v>
      </c>
      <c r="F17" s="12">
        <v>0.5887</v>
      </c>
      <c r="G17" s="12">
        <v>0.64059999999999995</v>
      </c>
      <c r="H17" s="12">
        <v>0.67720000000000002</v>
      </c>
      <c r="I17" s="12">
        <v>0.7056</v>
      </c>
      <c r="J17" s="12">
        <v>0.72740000000000005</v>
      </c>
      <c r="K17" s="12">
        <v>0.74550000000000005</v>
      </c>
    </row>
    <row r="18" spans="1:11" ht="12.6" customHeight="1" x14ac:dyDescent="0.25">
      <c r="A18" s="10">
        <v>0.17</v>
      </c>
      <c r="B18" s="12">
        <v>1.66E-2</v>
      </c>
      <c r="C18" s="12">
        <v>0.20499999999999999</v>
      </c>
      <c r="D18" s="12">
        <v>0.39439999999999997</v>
      </c>
      <c r="E18" s="12">
        <v>0.51629999999999998</v>
      </c>
      <c r="F18" s="12">
        <v>0.59289999999999998</v>
      </c>
      <c r="G18" s="12">
        <v>0.64400000000000002</v>
      </c>
      <c r="H18" s="12">
        <v>0.68</v>
      </c>
      <c r="I18" s="12">
        <v>0.70789999999999997</v>
      </c>
      <c r="J18" s="12">
        <v>0.72940000000000005</v>
      </c>
      <c r="K18" s="12">
        <v>0.74729999999999996</v>
      </c>
    </row>
    <row r="19" spans="1:11" ht="12.75" customHeight="1" x14ac:dyDescent="0.25">
      <c r="A19" s="10">
        <v>0.18</v>
      </c>
      <c r="B19" s="12">
        <v>1.8700000000000001E-2</v>
      </c>
      <c r="C19" s="12">
        <v>0.21290000000000001</v>
      </c>
      <c r="D19" s="12">
        <v>0.40160000000000001</v>
      </c>
      <c r="E19" s="12">
        <v>0.52180000000000004</v>
      </c>
      <c r="F19" s="12">
        <v>0.59699999999999998</v>
      </c>
      <c r="G19" s="12">
        <v>0.6472</v>
      </c>
      <c r="H19" s="12">
        <v>0.68259999999999998</v>
      </c>
      <c r="I19" s="12">
        <v>0.71009999999999995</v>
      </c>
      <c r="J19" s="12">
        <v>0.73129999999999995</v>
      </c>
      <c r="K19" s="12">
        <v>0.749</v>
      </c>
    </row>
    <row r="20" spans="1:11" ht="12.75" customHeight="1" x14ac:dyDescent="0.25">
      <c r="A20" s="10">
        <v>0.19</v>
      </c>
      <c r="B20" s="12">
        <v>2.07E-2</v>
      </c>
      <c r="C20" s="12">
        <v>0.22070000000000001</v>
      </c>
      <c r="D20" s="12">
        <v>0.40860000000000002</v>
      </c>
      <c r="E20" s="12">
        <v>0.52700000000000002</v>
      </c>
      <c r="F20" s="12">
        <v>0.60089999999999999</v>
      </c>
      <c r="G20" s="12">
        <v>0.6502</v>
      </c>
      <c r="H20" s="12">
        <v>0.68510000000000004</v>
      </c>
      <c r="I20" s="12">
        <v>0.71220000000000006</v>
      </c>
      <c r="J20" s="12">
        <v>0.73319999999999996</v>
      </c>
      <c r="K20" s="12">
        <v>0.75060000000000004</v>
      </c>
    </row>
    <row r="21" spans="1:11" ht="12.75" customHeight="1" x14ac:dyDescent="0.25">
      <c r="A21" s="10">
        <v>0.2</v>
      </c>
      <c r="B21" s="12">
        <v>2.3E-2</v>
      </c>
      <c r="C21" s="12">
        <v>0.2283</v>
      </c>
      <c r="D21" s="12">
        <v>0.41539999999999999</v>
      </c>
      <c r="E21" s="12">
        <v>0.53200000000000003</v>
      </c>
      <c r="F21" s="12">
        <v>0.60460000000000003</v>
      </c>
      <c r="G21" s="12">
        <v>0.6532</v>
      </c>
      <c r="H21" s="12">
        <v>0.6875</v>
      </c>
      <c r="I21" s="12">
        <v>0.71430000000000005</v>
      </c>
      <c r="J21" s="12">
        <v>0.73499999999999999</v>
      </c>
      <c r="K21" s="12">
        <v>0.75209999999999999</v>
      </c>
    </row>
    <row r="22" spans="1:11" ht="12.75" customHeight="1" x14ac:dyDescent="0.25">
      <c r="A22" s="10">
        <v>0.21</v>
      </c>
      <c r="B22" s="12">
        <v>2.5399999999999999E-2</v>
      </c>
      <c r="C22" s="12">
        <v>0.2359</v>
      </c>
      <c r="D22" s="12">
        <v>0.4219</v>
      </c>
      <c r="E22" s="12">
        <v>0.53680000000000005</v>
      </c>
      <c r="F22" s="12">
        <v>0.60809999999999997</v>
      </c>
      <c r="G22" s="12">
        <v>0.65600000000000003</v>
      </c>
      <c r="H22" s="12">
        <v>0.68989999999999996</v>
      </c>
      <c r="I22" s="12">
        <v>0.71630000000000005</v>
      </c>
      <c r="J22" s="12">
        <v>0.73670000000000002</v>
      </c>
      <c r="K22" s="12">
        <v>0.75370000000000004</v>
      </c>
    </row>
    <row r="23" spans="1:11" ht="12.75" customHeight="1" x14ac:dyDescent="0.25">
      <c r="A23" s="10">
        <v>0.22</v>
      </c>
      <c r="B23" s="12">
        <v>2.81E-2</v>
      </c>
      <c r="C23" s="12">
        <v>0.24329999999999999</v>
      </c>
      <c r="D23" s="12">
        <v>0.42820000000000003</v>
      </c>
      <c r="E23" s="12">
        <v>0.54139999999999999</v>
      </c>
      <c r="F23" s="12">
        <v>0.61160000000000003</v>
      </c>
      <c r="G23" s="12">
        <v>0.65869999999999995</v>
      </c>
      <c r="H23" s="12">
        <v>0.69210000000000005</v>
      </c>
      <c r="I23" s="12">
        <v>0.71819999999999995</v>
      </c>
      <c r="J23" s="12">
        <v>0.73829999999999996</v>
      </c>
      <c r="K23" s="12">
        <v>0.75509999999999999</v>
      </c>
    </row>
    <row r="24" spans="1:11" ht="12.75" customHeight="1" x14ac:dyDescent="0.25">
      <c r="A24" s="10">
        <v>0.23</v>
      </c>
      <c r="B24" s="12">
        <v>3.0599999999999999E-2</v>
      </c>
      <c r="C24" s="12">
        <v>0.25059999999999999</v>
      </c>
      <c r="D24" s="12">
        <v>0.43430000000000002</v>
      </c>
      <c r="E24" s="12">
        <v>0.54590000000000005</v>
      </c>
      <c r="F24" s="12">
        <v>0.6149</v>
      </c>
      <c r="G24" s="12">
        <v>0.66139999999999999</v>
      </c>
      <c r="H24" s="12">
        <v>0.69430000000000003</v>
      </c>
      <c r="I24" s="12">
        <v>0.72</v>
      </c>
      <c r="J24" s="12">
        <v>0.7399</v>
      </c>
      <c r="K24" s="12">
        <v>0.75649999999999995</v>
      </c>
    </row>
    <row r="25" spans="1:11" ht="12.75" customHeight="1" x14ac:dyDescent="0.25">
      <c r="A25" s="10">
        <v>0.24</v>
      </c>
      <c r="B25" s="12">
        <v>3.3399999999999999E-2</v>
      </c>
      <c r="C25" s="12">
        <v>0.25779999999999997</v>
      </c>
      <c r="D25" s="12">
        <v>0.44030000000000002</v>
      </c>
      <c r="E25" s="12">
        <v>0.55020000000000002</v>
      </c>
      <c r="F25" s="12">
        <v>0.61809999999999998</v>
      </c>
      <c r="G25" s="12">
        <v>0.66390000000000005</v>
      </c>
      <c r="H25" s="12">
        <v>0.69640000000000002</v>
      </c>
      <c r="I25" s="12">
        <v>0.7218</v>
      </c>
      <c r="J25" s="12">
        <v>0.74150000000000005</v>
      </c>
      <c r="K25" s="12">
        <v>0.75790000000000002</v>
      </c>
    </row>
    <row r="26" spans="1:11" ht="12.75" customHeight="1" x14ac:dyDescent="0.25">
      <c r="A26" s="10">
        <v>0.25</v>
      </c>
      <c r="B26" s="12">
        <v>3.6299999999999999E-2</v>
      </c>
      <c r="C26" s="12">
        <v>0.26479999999999998</v>
      </c>
      <c r="D26" s="12">
        <v>0.4461</v>
      </c>
      <c r="E26" s="12">
        <v>0.5544</v>
      </c>
      <c r="F26" s="12">
        <v>0.62119999999999997</v>
      </c>
      <c r="G26" s="12">
        <v>0.66639999999999999</v>
      </c>
      <c r="H26" s="12">
        <v>0.69840000000000002</v>
      </c>
      <c r="I26" s="12">
        <v>0.72350000000000003</v>
      </c>
      <c r="J26" s="12">
        <v>0.74299999999999999</v>
      </c>
      <c r="K26" s="12">
        <v>0.75919999999999999</v>
      </c>
    </row>
    <row r="27" spans="1:11" ht="12.75" customHeight="1" x14ac:dyDescent="0.25">
      <c r="A27" s="10">
        <v>0.26</v>
      </c>
      <c r="B27" s="12">
        <v>3.9300000000000002E-2</v>
      </c>
      <c r="C27" s="12">
        <v>0.27189999999999998</v>
      </c>
      <c r="D27" s="12">
        <v>0.45169999999999999</v>
      </c>
      <c r="E27" s="12">
        <v>0.5585</v>
      </c>
      <c r="F27" s="12">
        <v>0.62429999999999997</v>
      </c>
      <c r="G27" s="12">
        <v>0.66879999999999995</v>
      </c>
      <c r="H27" s="12">
        <v>0.70040000000000002</v>
      </c>
      <c r="I27" s="12">
        <v>0.72519999999999996</v>
      </c>
      <c r="J27" s="12">
        <v>0.74450000000000005</v>
      </c>
      <c r="K27" s="12">
        <v>0.76049999999999995</v>
      </c>
    </row>
    <row r="28" spans="1:11" ht="12.75" customHeight="1" x14ac:dyDescent="0.25">
      <c r="A28" s="10">
        <v>0.27</v>
      </c>
      <c r="B28" s="12">
        <v>4.2500000000000003E-2</v>
      </c>
      <c r="C28" s="12">
        <v>0.27879999999999999</v>
      </c>
      <c r="D28" s="12">
        <v>0.4572</v>
      </c>
      <c r="E28" s="12">
        <v>0.5625</v>
      </c>
      <c r="F28" s="12">
        <v>0.62719999999999998</v>
      </c>
      <c r="G28" s="12">
        <v>0.67110000000000003</v>
      </c>
      <c r="H28" s="12">
        <v>0.70230000000000004</v>
      </c>
      <c r="I28" s="12">
        <v>0.7268</v>
      </c>
      <c r="J28" s="12">
        <v>0.74590000000000001</v>
      </c>
      <c r="K28" s="12">
        <v>0.76180000000000003</v>
      </c>
    </row>
    <row r="29" spans="1:11" ht="12.75" customHeight="1" x14ac:dyDescent="0.25">
      <c r="A29" s="10">
        <v>0.28000000000000003</v>
      </c>
      <c r="B29" s="12">
        <v>4.5699999999999998E-2</v>
      </c>
      <c r="C29" s="12">
        <v>0.28560000000000002</v>
      </c>
      <c r="D29" s="12">
        <v>0.46260000000000001</v>
      </c>
      <c r="E29" s="12">
        <v>0.56640000000000001</v>
      </c>
      <c r="F29" s="12">
        <v>0.63009999999999999</v>
      </c>
      <c r="G29" s="12">
        <v>0.6734</v>
      </c>
      <c r="H29" s="12">
        <v>0.70420000000000005</v>
      </c>
      <c r="I29" s="12">
        <v>0.72840000000000005</v>
      </c>
      <c r="J29" s="12">
        <v>0.74729999999999996</v>
      </c>
      <c r="K29" s="12">
        <v>0.76300000000000001</v>
      </c>
    </row>
    <row r="30" spans="1:11" ht="12.75" customHeight="1" x14ac:dyDescent="0.25">
      <c r="A30" s="10">
        <v>0.28999999999999998</v>
      </c>
      <c r="B30" s="12">
        <v>4.9099999999999998E-2</v>
      </c>
      <c r="C30" s="12">
        <v>0.29239999999999999</v>
      </c>
      <c r="D30" s="12">
        <v>0.46789999999999998</v>
      </c>
      <c r="E30" s="12">
        <v>0.57010000000000005</v>
      </c>
      <c r="F30" s="12">
        <v>0.63290000000000002</v>
      </c>
      <c r="G30" s="12">
        <v>0.67559999999999998</v>
      </c>
      <c r="H30" s="12">
        <v>0.70609999999999995</v>
      </c>
      <c r="I30" s="12">
        <v>0.73</v>
      </c>
      <c r="J30" s="12">
        <v>0.74870000000000003</v>
      </c>
      <c r="K30" s="12">
        <v>0.76429999999999998</v>
      </c>
    </row>
    <row r="31" spans="1:11" ht="12.75" customHeight="1" x14ac:dyDescent="0.25">
      <c r="A31" s="10">
        <v>0.3</v>
      </c>
      <c r="B31" s="12">
        <v>5.2600000000000001E-2</v>
      </c>
      <c r="C31" s="12">
        <v>0.29909999999999998</v>
      </c>
      <c r="D31" s="12">
        <v>0.47299999999999998</v>
      </c>
      <c r="E31" s="12">
        <v>0.57379999999999998</v>
      </c>
      <c r="F31" s="12">
        <v>0.63560000000000005</v>
      </c>
      <c r="G31" s="12">
        <v>0.67779999999999996</v>
      </c>
      <c r="H31" s="12">
        <v>0.70789999999999997</v>
      </c>
      <c r="I31" s="12">
        <v>0.73150000000000004</v>
      </c>
      <c r="J31" s="12">
        <v>0.75</v>
      </c>
      <c r="K31" s="12">
        <v>0.76539999999999997</v>
      </c>
    </row>
    <row r="32" spans="1:11" ht="12.75" customHeight="1" x14ac:dyDescent="0.25">
      <c r="A32" s="10">
        <v>0.31</v>
      </c>
      <c r="B32" s="12">
        <v>5.6399999999999999E-2</v>
      </c>
      <c r="C32" s="12">
        <v>0.30570000000000003</v>
      </c>
      <c r="D32" s="12">
        <v>0.47799999999999998</v>
      </c>
      <c r="E32" s="12">
        <v>0.57740000000000002</v>
      </c>
      <c r="F32" s="12">
        <v>0.63829999999999998</v>
      </c>
      <c r="G32" s="12">
        <v>0.67989999999999995</v>
      </c>
      <c r="H32" s="12">
        <v>0.70960000000000001</v>
      </c>
      <c r="I32" s="12">
        <v>0.73299999999999998</v>
      </c>
      <c r="J32" s="12">
        <v>0.75129999999999997</v>
      </c>
      <c r="K32" s="12">
        <v>0.76659999999999995</v>
      </c>
    </row>
    <row r="33" spans="1:11" ht="12.75" customHeight="1" x14ac:dyDescent="0.25">
      <c r="A33" s="10">
        <v>0.32</v>
      </c>
      <c r="B33" s="12">
        <v>6.0199999999999997E-2</v>
      </c>
      <c r="C33" s="12">
        <v>0.31230000000000002</v>
      </c>
      <c r="D33" s="12">
        <v>0.48299999999999998</v>
      </c>
      <c r="E33" s="12">
        <v>0.58089999999999997</v>
      </c>
      <c r="F33" s="12">
        <v>0.64090000000000003</v>
      </c>
      <c r="G33" s="12">
        <v>0.68200000000000005</v>
      </c>
      <c r="H33" s="12">
        <v>0.71130000000000004</v>
      </c>
      <c r="I33" s="12">
        <v>0.73450000000000004</v>
      </c>
      <c r="J33" s="12">
        <v>0.75260000000000005</v>
      </c>
      <c r="K33" s="12">
        <v>0.76770000000000005</v>
      </c>
    </row>
    <row r="34" spans="1:11" ht="12.6" customHeight="1" x14ac:dyDescent="0.25">
      <c r="A34" s="10">
        <v>0.33</v>
      </c>
      <c r="B34" s="12">
        <v>6.4100000000000004E-2</v>
      </c>
      <c r="C34" s="12">
        <v>0.31879999999999997</v>
      </c>
      <c r="D34" s="12">
        <v>0.48780000000000001</v>
      </c>
      <c r="E34" s="12">
        <v>0.58430000000000004</v>
      </c>
      <c r="F34" s="12">
        <v>0.64339999999999997</v>
      </c>
      <c r="G34" s="12">
        <v>0.68400000000000005</v>
      </c>
      <c r="H34" s="12">
        <v>0.71299999999999997</v>
      </c>
      <c r="I34" s="12">
        <v>0.7359</v>
      </c>
      <c r="J34" s="12">
        <v>0.75380000000000003</v>
      </c>
      <c r="K34" s="12">
        <v>0.76890000000000003</v>
      </c>
    </row>
    <row r="35" spans="1:11" ht="12.75" customHeight="1" x14ac:dyDescent="0.25">
      <c r="A35" s="10">
        <v>0.34</v>
      </c>
      <c r="B35" s="12">
        <v>6.8199999999999997E-2</v>
      </c>
      <c r="C35" s="12">
        <v>0.32529999999999998</v>
      </c>
      <c r="D35" s="12">
        <v>0.49259999999999998</v>
      </c>
      <c r="E35" s="12">
        <v>0.5877</v>
      </c>
      <c r="F35" s="12">
        <v>0.64600000000000002</v>
      </c>
      <c r="G35" s="12">
        <v>0.68600000000000005</v>
      </c>
      <c r="H35" s="12">
        <v>0.7147</v>
      </c>
      <c r="I35" s="12">
        <v>0.73740000000000006</v>
      </c>
      <c r="J35" s="12">
        <v>0.75509999999999999</v>
      </c>
      <c r="K35" s="12">
        <v>0.77</v>
      </c>
    </row>
    <row r="36" spans="1:11" ht="12.75" customHeight="1" x14ac:dyDescent="0.25">
      <c r="A36" s="10">
        <v>0.35</v>
      </c>
      <c r="B36" s="12">
        <v>7.2499999999999995E-2</v>
      </c>
      <c r="C36" s="12">
        <v>0.33169999999999999</v>
      </c>
      <c r="D36" s="12">
        <v>0.49719999999999998</v>
      </c>
      <c r="E36" s="12">
        <v>0.59099999999999997</v>
      </c>
      <c r="F36" s="12">
        <v>0.64839999999999998</v>
      </c>
      <c r="G36" s="12">
        <v>0.68799999999999994</v>
      </c>
      <c r="H36" s="12">
        <v>0.71630000000000005</v>
      </c>
      <c r="I36" s="12">
        <v>0.73880000000000001</v>
      </c>
      <c r="J36" s="12">
        <v>0.75629999999999997</v>
      </c>
      <c r="K36" s="12">
        <v>0.77100000000000002</v>
      </c>
    </row>
    <row r="37" spans="1:11" ht="12.75" customHeight="1" x14ac:dyDescent="0.25">
      <c r="A37" s="10">
        <v>0.36</v>
      </c>
      <c r="B37" s="12">
        <v>7.6899999999999996E-2</v>
      </c>
      <c r="C37" s="12">
        <v>0.33800000000000002</v>
      </c>
      <c r="D37" s="12">
        <v>0.50180000000000002</v>
      </c>
      <c r="E37" s="12">
        <v>0.59419999999999995</v>
      </c>
      <c r="F37" s="12">
        <v>0.65080000000000005</v>
      </c>
      <c r="G37" s="12">
        <v>0.68989999999999996</v>
      </c>
      <c r="H37" s="12">
        <v>0.71789999999999998</v>
      </c>
      <c r="I37" s="12">
        <v>0.74009999999999998</v>
      </c>
      <c r="J37" s="12">
        <v>0.75749999999999995</v>
      </c>
      <c r="K37" s="12">
        <v>0.77210000000000001</v>
      </c>
    </row>
    <row r="38" spans="1:11" ht="12.75" customHeight="1" x14ac:dyDescent="0.25">
      <c r="A38" s="10">
        <v>0.37</v>
      </c>
      <c r="B38" s="12">
        <v>8.1500000000000003E-2</v>
      </c>
      <c r="C38" s="12">
        <v>0.34429999999999999</v>
      </c>
      <c r="D38" s="12">
        <v>0.50629999999999997</v>
      </c>
      <c r="E38" s="12">
        <v>0.59740000000000004</v>
      </c>
      <c r="F38" s="12">
        <v>0.6532</v>
      </c>
      <c r="G38" s="12">
        <v>0.69179999999999997</v>
      </c>
      <c r="H38" s="12">
        <v>0.71950000000000003</v>
      </c>
      <c r="I38" s="12">
        <v>0.74150000000000005</v>
      </c>
      <c r="J38" s="12">
        <v>0.75870000000000004</v>
      </c>
      <c r="K38" s="12">
        <v>0.7732</v>
      </c>
    </row>
    <row r="39" spans="1:11" ht="12.75" customHeight="1" x14ac:dyDescent="0.25">
      <c r="A39" s="10">
        <v>0.38</v>
      </c>
      <c r="B39" s="12">
        <v>8.6199999999999999E-2</v>
      </c>
      <c r="C39" s="12">
        <v>0.35060000000000002</v>
      </c>
      <c r="D39" s="12">
        <v>0.51080000000000003</v>
      </c>
      <c r="E39" s="12">
        <v>0.60060000000000002</v>
      </c>
      <c r="F39" s="12">
        <v>0.65549999999999997</v>
      </c>
      <c r="G39" s="12">
        <v>0.69369999999999998</v>
      </c>
      <c r="H39" s="12">
        <v>0.72109999999999996</v>
      </c>
      <c r="I39" s="12">
        <v>0.74280000000000002</v>
      </c>
      <c r="J39" s="12">
        <v>0.75990000000000002</v>
      </c>
      <c r="K39" s="12">
        <v>0.7742</v>
      </c>
    </row>
    <row r="40" spans="1:11" ht="12.75" customHeight="1" x14ac:dyDescent="0.25">
      <c r="A40" s="10">
        <v>0.39</v>
      </c>
      <c r="B40" s="12">
        <v>9.11E-2</v>
      </c>
      <c r="C40" s="12">
        <v>0.35680000000000001</v>
      </c>
      <c r="D40" s="12">
        <v>0.51519999999999999</v>
      </c>
      <c r="E40" s="12">
        <v>0.60370000000000001</v>
      </c>
      <c r="F40" s="12">
        <v>0.65790000000000004</v>
      </c>
      <c r="G40" s="12">
        <v>0.69550000000000001</v>
      </c>
      <c r="H40" s="12">
        <v>0.72260000000000002</v>
      </c>
      <c r="I40" s="12">
        <v>0.74409999999999998</v>
      </c>
      <c r="J40" s="12">
        <v>0.76100000000000001</v>
      </c>
      <c r="K40" s="12">
        <v>0.7752</v>
      </c>
    </row>
    <row r="41" spans="1:11" ht="12.75" customHeight="1" x14ac:dyDescent="0.25">
      <c r="A41" s="10">
        <v>0.4</v>
      </c>
      <c r="B41" s="12">
        <v>9.6000000000000002E-2</v>
      </c>
      <c r="C41" s="12">
        <v>0.36299999999999999</v>
      </c>
      <c r="D41" s="12">
        <v>0.51949999999999996</v>
      </c>
      <c r="E41" s="12">
        <v>0.60670000000000002</v>
      </c>
      <c r="F41" s="12">
        <v>0.66010000000000002</v>
      </c>
      <c r="G41" s="12">
        <v>0.69730000000000003</v>
      </c>
      <c r="H41" s="12">
        <v>0.72409999999999997</v>
      </c>
      <c r="I41" s="12">
        <v>0.74539999999999995</v>
      </c>
      <c r="J41" s="12">
        <v>0.7621</v>
      </c>
      <c r="K41" s="12">
        <v>0.7762</v>
      </c>
    </row>
    <row r="42" spans="1:11" ht="12.75" customHeight="1" x14ac:dyDescent="0.25">
      <c r="A42" s="10">
        <v>0.41</v>
      </c>
      <c r="B42" s="12">
        <v>0.1012</v>
      </c>
      <c r="C42" s="12">
        <v>0.36909999999999998</v>
      </c>
      <c r="D42" s="12">
        <v>0.52370000000000005</v>
      </c>
      <c r="E42" s="12">
        <v>0.60970000000000002</v>
      </c>
      <c r="F42" s="12">
        <v>0.66239999999999999</v>
      </c>
      <c r="G42" s="12">
        <v>0.69910000000000005</v>
      </c>
      <c r="H42" s="12">
        <v>0.72560000000000002</v>
      </c>
      <c r="I42" s="12">
        <v>0.74670000000000003</v>
      </c>
      <c r="J42" s="12">
        <v>0.76329999999999998</v>
      </c>
      <c r="K42" s="12">
        <v>0.7772</v>
      </c>
    </row>
    <row r="43" spans="1:11" ht="12.6" customHeight="1" x14ac:dyDescent="0.25">
      <c r="A43" s="10">
        <v>0.42</v>
      </c>
      <c r="B43" s="12">
        <v>0.1065</v>
      </c>
      <c r="C43" s="12">
        <v>0.37519999999999998</v>
      </c>
      <c r="D43" s="12">
        <v>0.52790000000000004</v>
      </c>
      <c r="E43" s="12">
        <v>0.61260000000000003</v>
      </c>
      <c r="F43" s="12">
        <v>0.66459999999999997</v>
      </c>
      <c r="G43" s="12">
        <v>0.70089999999999997</v>
      </c>
      <c r="H43" s="12">
        <v>0.72709999999999997</v>
      </c>
      <c r="I43" s="12">
        <v>0.748</v>
      </c>
      <c r="J43" s="12">
        <v>0.76439999999999997</v>
      </c>
      <c r="K43" s="12">
        <v>0.7782</v>
      </c>
    </row>
    <row r="44" spans="1:11" ht="12.75" customHeight="1" x14ac:dyDescent="0.25">
      <c r="A44" s="10">
        <v>0.43</v>
      </c>
      <c r="B44" s="12">
        <v>0.1119</v>
      </c>
      <c r="C44" s="12">
        <v>0.38129999999999997</v>
      </c>
      <c r="D44" s="12">
        <v>0.53210000000000002</v>
      </c>
      <c r="E44" s="12">
        <v>0.61550000000000005</v>
      </c>
      <c r="F44" s="12">
        <v>0.66679999999999995</v>
      </c>
      <c r="G44" s="12">
        <v>0.7026</v>
      </c>
      <c r="H44" s="12">
        <v>0.72860000000000003</v>
      </c>
      <c r="I44" s="12">
        <v>0.74919999999999998</v>
      </c>
      <c r="J44" s="12">
        <v>0.76549999999999996</v>
      </c>
      <c r="K44" s="12">
        <v>0.7792</v>
      </c>
    </row>
    <row r="45" spans="1:11" ht="12.75" customHeight="1" x14ac:dyDescent="0.25">
      <c r="A45" s="10">
        <v>0.44</v>
      </c>
      <c r="B45" s="12">
        <v>0.1174</v>
      </c>
      <c r="C45" s="12">
        <v>0.38729999999999998</v>
      </c>
      <c r="D45" s="12">
        <v>0.53620000000000001</v>
      </c>
      <c r="E45" s="12">
        <v>0.61839999999999995</v>
      </c>
      <c r="F45" s="12">
        <v>0.66890000000000005</v>
      </c>
      <c r="G45" s="12">
        <v>0.70440000000000003</v>
      </c>
      <c r="H45" s="12">
        <v>0.73</v>
      </c>
      <c r="I45" s="12">
        <v>0.75049999999999994</v>
      </c>
      <c r="J45" s="12">
        <v>0.76659999999999995</v>
      </c>
      <c r="K45" s="12">
        <v>0.7802</v>
      </c>
    </row>
    <row r="46" spans="1:11" ht="12.75" customHeight="1" x14ac:dyDescent="0.25">
      <c r="A46" s="10">
        <v>0.45</v>
      </c>
      <c r="B46" s="12">
        <v>0.12330000000000001</v>
      </c>
      <c r="C46" s="12">
        <v>0.39329999999999998</v>
      </c>
      <c r="D46" s="12">
        <v>0.54020000000000001</v>
      </c>
      <c r="E46" s="12">
        <v>0.62129999999999996</v>
      </c>
      <c r="F46" s="12">
        <v>0.67100000000000004</v>
      </c>
      <c r="G46" s="12">
        <v>0.70609999999999995</v>
      </c>
      <c r="H46" s="12">
        <v>0.73140000000000005</v>
      </c>
      <c r="I46" s="12">
        <v>0.75170000000000003</v>
      </c>
      <c r="J46" s="12">
        <v>0.76770000000000005</v>
      </c>
      <c r="K46" s="12">
        <v>0.78120000000000001</v>
      </c>
    </row>
    <row r="47" spans="1:11" ht="12.75" customHeight="1" x14ac:dyDescent="0.25">
      <c r="A47" s="10">
        <v>0.46</v>
      </c>
      <c r="B47" s="12">
        <v>0.12920000000000001</v>
      </c>
      <c r="C47" s="12">
        <v>0.39929999999999999</v>
      </c>
      <c r="D47" s="12">
        <v>0.54430000000000001</v>
      </c>
      <c r="E47" s="12">
        <v>0.62409999999999999</v>
      </c>
      <c r="F47" s="12">
        <v>0.67320000000000002</v>
      </c>
      <c r="G47" s="12">
        <v>0.70779999999999998</v>
      </c>
      <c r="H47" s="12">
        <v>0.7329</v>
      </c>
      <c r="I47" s="12">
        <v>0.75290000000000001</v>
      </c>
      <c r="J47" s="12">
        <v>0.76870000000000005</v>
      </c>
      <c r="K47" s="12">
        <v>0.78210000000000002</v>
      </c>
    </row>
    <row r="48" spans="1:11" ht="12.75" customHeight="1" x14ac:dyDescent="0.25">
      <c r="A48" s="10">
        <v>0.47</v>
      </c>
      <c r="B48" s="12">
        <v>0.1351</v>
      </c>
      <c r="C48" s="12">
        <v>0.4052</v>
      </c>
      <c r="D48" s="12">
        <v>0.54820000000000002</v>
      </c>
      <c r="E48" s="12">
        <v>0.62680000000000002</v>
      </c>
      <c r="F48" s="12">
        <v>0.67520000000000002</v>
      </c>
      <c r="G48" s="12">
        <v>0.70940000000000003</v>
      </c>
      <c r="H48" s="12">
        <v>0.73429999999999995</v>
      </c>
      <c r="I48" s="12">
        <v>0.75409999999999999</v>
      </c>
      <c r="J48" s="12">
        <v>0.76980000000000004</v>
      </c>
      <c r="K48" s="12">
        <v>0.78310000000000002</v>
      </c>
    </row>
    <row r="49" spans="1:11" ht="12.75" customHeight="1" x14ac:dyDescent="0.25">
      <c r="A49" s="10">
        <v>0.48</v>
      </c>
      <c r="B49" s="12">
        <v>0.1411</v>
      </c>
      <c r="C49" s="12">
        <v>0.41120000000000001</v>
      </c>
      <c r="D49" s="12">
        <v>0.55210000000000004</v>
      </c>
      <c r="E49" s="12">
        <v>0.62960000000000005</v>
      </c>
      <c r="F49" s="12">
        <v>0.67730000000000001</v>
      </c>
      <c r="G49" s="12">
        <v>0.71109999999999995</v>
      </c>
      <c r="H49" s="12">
        <v>0.73570000000000002</v>
      </c>
      <c r="I49" s="12">
        <v>0.75529999999999997</v>
      </c>
      <c r="J49" s="12">
        <v>0.77090000000000003</v>
      </c>
      <c r="K49" s="12">
        <v>0.78400000000000003</v>
      </c>
    </row>
    <row r="50" spans="1:11" ht="12.75" customHeight="1" x14ac:dyDescent="0.25">
      <c r="A50" s="10">
        <v>0.49</v>
      </c>
      <c r="B50" s="12">
        <v>0.14729999999999999</v>
      </c>
      <c r="C50" s="12">
        <v>0.41699999999999998</v>
      </c>
      <c r="D50" s="12">
        <v>0.55600000000000005</v>
      </c>
      <c r="E50" s="12">
        <v>0.63229999999999997</v>
      </c>
      <c r="F50" s="12">
        <v>0.6794</v>
      </c>
      <c r="G50" s="12">
        <v>0.71279999999999999</v>
      </c>
      <c r="H50" s="12">
        <v>0.73709999999999998</v>
      </c>
      <c r="I50" s="12">
        <v>0.75649999999999995</v>
      </c>
      <c r="J50" s="12">
        <v>0.77190000000000003</v>
      </c>
      <c r="K50" s="12">
        <v>0.78490000000000004</v>
      </c>
    </row>
    <row r="51" spans="1:11" ht="12.75" customHeight="1" x14ac:dyDescent="0.25">
      <c r="A51" s="10">
        <v>0.5</v>
      </c>
      <c r="B51" s="12">
        <v>0.15390000000000001</v>
      </c>
      <c r="C51" s="12">
        <v>0.4229</v>
      </c>
      <c r="D51" s="12">
        <v>0.55989999999999995</v>
      </c>
      <c r="E51" s="12">
        <v>0.63500000000000001</v>
      </c>
      <c r="F51" s="12">
        <v>0.68140000000000001</v>
      </c>
      <c r="G51" s="12">
        <v>0.71440000000000003</v>
      </c>
      <c r="H51" s="12">
        <v>0.73839999999999995</v>
      </c>
      <c r="I51" s="12">
        <v>0.75770000000000004</v>
      </c>
      <c r="J51" s="12">
        <v>0.77290000000000003</v>
      </c>
      <c r="K51" s="12">
        <v>0.78590000000000004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Permutations</vt:lpstr>
      <vt:lpstr>Input and Orientations</vt:lpstr>
      <vt:lpstr>Vlookup</vt:lpstr>
      <vt:lpstr>Rankings</vt:lpstr>
      <vt:lpstr>Rotations</vt:lpstr>
      <vt:lpstr>RSV lookup table by #Variables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2023-01-26T21:54:14Z</dcterms:created>
  <dcterms:modified xsi:type="dcterms:W3CDTF">2023-07-28T14:28:32Z</dcterms:modified>
</cp:coreProperties>
</file>