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C91A04FE-62A6-40C1-BC9A-55D6C1B734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rank!$O$4</definedName>
    <definedName name="_xlchart.v1.1" hidden="1">rank!$P$3:$S$3</definedName>
    <definedName name="_xlchart.v1.2" hidden="1">rank!$P$4:$S$4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N1" i="22" l="1"/>
  <c r="D12" i="24"/>
  <c r="D11" i="24"/>
  <c r="D10" i="24"/>
  <c r="D9" i="24"/>
  <c r="D8" i="24"/>
  <c r="D7" i="24"/>
  <c r="D6" i="24"/>
  <c r="D5" i="24"/>
  <c r="D4" i="24"/>
  <c r="D3" i="24"/>
  <c r="D2" i="24"/>
  <c r="B8" i="24"/>
  <c r="B7" i="24"/>
  <c r="B6" i="24"/>
  <c r="B5" i="24"/>
  <c r="B4" i="24"/>
  <c r="B3" i="24"/>
  <c r="B2" i="24"/>
  <c r="H7" i="24"/>
  <c r="H6" i="24"/>
  <c r="H5" i="24"/>
  <c r="H4" i="24"/>
  <c r="H3" i="24"/>
  <c r="H2" i="24"/>
  <c r="H1" i="24"/>
  <c r="F1" i="24"/>
  <c r="D1" i="24"/>
  <c r="B1" i="24"/>
  <c r="F6" i="24"/>
  <c r="F5" i="24"/>
  <c r="F4" i="24"/>
  <c r="F3" i="24"/>
  <c r="F2" i="24"/>
  <c r="G3" i="24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M14" i="16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3" i="23"/>
  <c r="B27" i="23"/>
  <c r="B21" i="23"/>
  <c r="B15" i="23"/>
  <c r="B9" i="23"/>
  <c r="B32" i="23"/>
  <c r="B26" i="23"/>
  <c r="B20" i="23"/>
  <c r="B14" i="23"/>
  <c r="B8" i="23"/>
  <c r="B31" i="23"/>
  <c r="B25" i="23"/>
  <c r="B19" i="23"/>
  <c r="B13" i="23"/>
  <c r="B7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F43" i="22"/>
  <c r="A44" i="22"/>
  <c r="A45" i="22"/>
  <c r="F45" i="22"/>
  <c r="A46" i="22"/>
  <c r="E46" i="22"/>
  <c r="A47" i="22"/>
  <c r="E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E55" i="22"/>
  <c r="A56" i="22"/>
  <c r="A57" i="22"/>
  <c r="A58" i="22"/>
  <c r="A59" i="22"/>
  <c r="A60" i="22"/>
  <c r="I60" i="22"/>
  <c r="A61" i="22"/>
  <c r="A62" i="22"/>
  <c r="A63" i="22"/>
  <c r="I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E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B41" i="17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C28" i="17"/>
  <c r="D28" i="17" s="1"/>
  <c r="E28" i="17" s="1"/>
  <c r="F28" i="17" s="1"/>
  <c r="G28" i="17" s="1"/>
  <c r="H28" i="17" s="1"/>
  <c r="I28" i="17" s="1"/>
  <c r="J28" i="17" s="1"/>
  <c r="K28" i="17" s="1"/>
  <c r="L28" i="17" s="1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C23" i="17"/>
  <c r="D23" i="17" s="1"/>
  <c r="E23" i="17" s="1"/>
  <c r="F23" i="17" s="1"/>
  <c r="G23" i="17" s="1"/>
  <c r="H23" i="17" s="1"/>
  <c r="I23" i="17" s="1"/>
  <c r="J23" i="17" s="1"/>
  <c r="K23" i="17" s="1"/>
  <c r="L23" i="17" s="1"/>
  <c r="B2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E6" i="17"/>
  <c r="F6" i="17" s="1"/>
  <c r="G6" i="17" s="1"/>
  <c r="H6" i="17" s="1"/>
  <c r="I6" i="17" s="1"/>
  <c r="J6" i="17" s="1"/>
  <c r="K6" i="17" s="1"/>
  <c r="L6" i="17" s="1"/>
  <c r="B6" i="17"/>
  <c r="C6" i="17" s="1"/>
  <c r="D6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N14" i="15"/>
  <c r="D51" i="15" s="1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R4" i="15"/>
  <c r="D22" i="15" s="1"/>
  <c r="V2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T65" i="14"/>
  <c r="G65" i="22" s="1"/>
  <c r="K65" i="14"/>
  <c r="J65" i="14"/>
  <c r="W65" i="14" s="1"/>
  <c r="J65" i="22" s="1"/>
  <c r="I65" i="14"/>
  <c r="Y62" i="14" s="1"/>
  <c r="L62" i="22" s="1"/>
  <c r="H65" i="14"/>
  <c r="Y61" i="14" s="1"/>
  <c r="L61" i="22" s="1"/>
  <c r="G65" i="14"/>
  <c r="T64" i="14"/>
  <c r="G64" i="22" s="1"/>
  <c r="S64" i="14"/>
  <c r="F64" i="22" s="1"/>
  <c r="J64" i="14"/>
  <c r="Q13" i="15" s="1"/>
  <c r="D10" i="15" s="1"/>
  <c r="V11" i="15" s="1"/>
  <c r="I64" i="14"/>
  <c r="X62" i="14" s="1"/>
  <c r="K62" i="22" s="1"/>
  <c r="H64" i="14"/>
  <c r="O13" i="15" s="1"/>
  <c r="D30" i="15" s="1"/>
  <c r="V31" i="15" s="1"/>
  <c r="G64" i="14"/>
  <c r="N13" i="15" s="1"/>
  <c r="D40" i="15" s="1"/>
  <c r="V41" i="15" s="1"/>
  <c r="F64" i="14"/>
  <c r="M13" i="15" s="1"/>
  <c r="D50" i="15" s="1"/>
  <c r="V51" i="15" s="1"/>
  <c r="Y63" i="14"/>
  <c r="L63" i="22" s="1"/>
  <c r="X63" i="14"/>
  <c r="I63" i="14"/>
  <c r="V63" i="14" s="1"/>
  <c r="H63" i="14"/>
  <c r="W61" i="14" s="1"/>
  <c r="J61" i="22" s="1"/>
  <c r="G63" i="14"/>
  <c r="T63" i="14" s="1"/>
  <c r="G63" i="22" s="1"/>
  <c r="F63" i="14"/>
  <c r="S63" i="14" s="1"/>
  <c r="F63" i="22" s="1"/>
  <c r="E63" i="14"/>
  <c r="W62" i="14"/>
  <c r="J73" i="19" s="1"/>
  <c r="W73" i="19" s="1"/>
  <c r="P62" i="14"/>
  <c r="C62" i="22" s="1"/>
  <c r="H62" i="14"/>
  <c r="G62" i="14"/>
  <c r="N11" i="15" s="1"/>
  <c r="D18" i="15" s="1"/>
  <c r="V19" i="15" s="1"/>
  <c r="F62" i="14"/>
  <c r="E62" i="14"/>
  <c r="R62" i="14" s="1"/>
  <c r="E62" i="22" s="1"/>
  <c r="D62" i="14"/>
  <c r="Q61" i="14"/>
  <c r="D61" i="22" s="1"/>
  <c r="G61" i="14"/>
  <c r="N10" i="15" s="1"/>
  <c r="D7" i="15" s="1"/>
  <c r="F61" i="14"/>
  <c r="E61" i="14"/>
  <c r="D61" i="14"/>
  <c r="K10" i="15" s="1"/>
  <c r="D37" i="15" s="1"/>
  <c r="C61" i="14"/>
  <c r="P61" i="14" s="1"/>
  <c r="C61" i="22" s="1"/>
  <c r="Y60" i="14"/>
  <c r="L60" i="22" s="1"/>
  <c r="X60" i="14"/>
  <c r="K60" i="22" s="1"/>
  <c r="V60" i="14"/>
  <c r="I71" i="19" s="1"/>
  <c r="V71" i="19" s="1"/>
  <c r="U60" i="14"/>
  <c r="H60" i="22" s="1"/>
  <c r="S60" i="14"/>
  <c r="F60" i="22" s="1"/>
  <c r="F60" i="14"/>
  <c r="M9" i="15" s="1"/>
  <c r="D6" i="15" s="1"/>
  <c r="E60" i="14"/>
  <c r="T58" i="14" s="1"/>
  <c r="G58" i="22" s="1"/>
  <c r="D60" i="14"/>
  <c r="K9" i="15" s="1"/>
  <c r="D26" i="15" s="1"/>
  <c r="V27" i="15" s="1"/>
  <c r="C60" i="14"/>
  <c r="J9" i="15" s="1"/>
  <c r="D36" i="15" s="1"/>
  <c r="V37" i="15" s="1"/>
  <c r="B60" i="14"/>
  <c r="I9" i="15" s="1"/>
  <c r="D46" i="15" s="1"/>
  <c r="V47" i="15" s="1"/>
  <c r="Y59" i="14"/>
  <c r="L59" i="22" s="1"/>
  <c r="X59" i="14"/>
  <c r="T59" i="14"/>
  <c r="P59" i="14"/>
  <c r="C59" i="22" s="1"/>
  <c r="L59" i="14"/>
  <c r="S65" i="14" s="1"/>
  <c r="E59" i="14"/>
  <c r="L8" i="15" s="1"/>
  <c r="D5" i="15" s="1"/>
  <c r="D59" i="14"/>
  <c r="C59" i="14"/>
  <c r="J8" i="15" s="1"/>
  <c r="D25" i="15" s="1"/>
  <c r="V26" i="15" s="1"/>
  <c r="B59" i="14"/>
  <c r="I8" i="15" s="1"/>
  <c r="D35" i="15" s="1"/>
  <c r="V36" i="15" s="1"/>
  <c r="Y58" i="14"/>
  <c r="L58" i="22" s="1"/>
  <c r="W58" i="14"/>
  <c r="U58" i="14"/>
  <c r="H58" i="22" s="1"/>
  <c r="O58" i="14"/>
  <c r="L58" i="14"/>
  <c r="R65" i="14" s="1"/>
  <c r="E65" i="22" s="1"/>
  <c r="K58" i="14"/>
  <c r="R7" i="15" s="1"/>
  <c r="D55" i="15" s="1"/>
  <c r="V56" i="15" s="1"/>
  <c r="D58" i="14"/>
  <c r="C58" i="14"/>
  <c r="R56" i="14" s="1"/>
  <c r="B58" i="14"/>
  <c r="I7" i="15" s="1"/>
  <c r="D24" i="15" s="1"/>
  <c r="V25" i="15" s="1"/>
  <c r="U57" i="14"/>
  <c r="H57" i="22" s="1"/>
  <c r="L57" i="14"/>
  <c r="S6" i="15" s="1"/>
  <c r="D34" i="15" s="1"/>
  <c r="V35" i="15" s="1"/>
  <c r="K57" i="14"/>
  <c r="X57" i="14" s="1"/>
  <c r="K57" i="22" s="1"/>
  <c r="J57" i="14"/>
  <c r="C57" i="14"/>
  <c r="J6" i="15" s="1"/>
  <c r="D3" i="15" s="1"/>
  <c r="B57" i="14"/>
  <c r="O57" i="14" s="1"/>
  <c r="Y56" i="14"/>
  <c r="T56" i="14"/>
  <c r="G56" i="22" s="1"/>
  <c r="L56" i="14"/>
  <c r="S5" i="15" s="1"/>
  <c r="D23" i="15" s="1"/>
  <c r="K56" i="14"/>
  <c r="J56" i="14"/>
  <c r="P63" i="14" s="1"/>
  <c r="C63" i="22" s="1"/>
  <c r="I56" i="14"/>
  <c r="P5" i="15" s="1"/>
  <c r="D53" i="15" s="1"/>
  <c r="V54" i="15" s="1"/>
  <c r="B56" i="14"/>
  <c r="O56" i="14" s="1"/>
  <c r="B56" i="22" s="1"/>
  <c r="Y55" i="14"/>
  <c r="T55" i="14"/>
  <c r="S55" i="14"/>
  <c r="F55" i="22" s="1"/>
  <c r="R55" i="14"/>
  <c r="P55" i="14"/>
  <c r="L55" i="14"/>
  <c r="K55" i="14"/>
  <c r="O64" i="14" s="1"/>
  <c r="B64" i="22" s="1"/>
  <c r="J55" i="14"/>
  <c r="I55" i="14"/>
  <c r="O62" i="14" s="1"/>
  <c r="B62" i="22" s="1"/>
  <c r="H55" i="14"/>
  <c r="G48" i="14"/>
  <c r="F48" i="14"/>
  <c r="S48" i="14" s="1"/>
  <c r="F48" i="22" s="1"/>
  <c r="E48" i="14"/>
  <c r="D48" i="14"/>
  <c r="Q48" i="14" s="1"/>
  <c r="C48" i="14"/>
  <c r="U43" i="14" s="1"/>
  <c r="S47" i="14"/>
  <c r="F59" i="19" s="1"/>
  <c r="S59" i="19" s="1"/>
  <c r="O47" i="14"/>
  <c r="F47" i="14"/>
  <c r="E47" i="14"/>
  <c r="R47" i="14" s="1"/>
  <c r="E59" i="19" s="1"/>
  <c r="R59" i="19" s="1"/>
  <c r="D47" i="14"/>
  <c r="C47" i="14"/>
  <c r="T43" i="14" s="1"/>
  <c r="B47" i="14"/>
  <c r="U46" i="14"/>
  <c r="T46" i="14"/>
  <c r="P46" i="14"/>
  <c r="C46" i="22" s="1"/>
  <c r="E46" i="14"/>
  <c r="R46" i="14" s="1"/>
  <c r="D46" i="14"/>
  <c r="Q46" i="14" s="1"/>
  <c r="C46" i="14"/>
  <c r="B46" i="14"/>
  <c r="O46" i="14" s="1"/>
  <c r="B46" i="22" s="1"/>
  <c r="S45" i="14"/>
  <c r="F57" i="19" s="1"/>
  <c r="S57" i="19" s="1"/>
  <c r="P45" i="14"/>
  <c r="D45" i="14"/>
  <c r="Q45" i="14" s="1"/>
  <c r="D45" i="22" s="1"/>
  <c r="C45" i="14"/>
  <c r="B45" i="14"/>
  <c r="R42" i="14" s="1"/>
  <c r="E42" i="22" s="1"/>
  <c r="R44" i="14"/>
  <c r="E44" i="22" s="1"/>
  <c r="C44" i="14"/>
  <c r="P44" i="14" s="1"/>
  <c r="C44" i="22" s="1"/>
  <c r="B44" i="14"/>
  <c r="S43" i="14"/>
  <c r="R43" i="14"/>
  <c r="B43" i="14"/>
  <c r="T42" i="14"/>
  <c r="G54" i="19" s="1"/>
  <c r="T54" i="19" s="1"/>
  <c r="H42" i="14"/>
  <c r="F34" i="14"/>
  <c r="E34" i="14"/>
  <c r="R34" i="14" s="1"/>
  <c r="E34" i="22" s="1"/>
  <c r="D34" i="14"/>
  <c r="C34" i="14"/>
  <c r="B34" i="14"/>
  <c r="T29" i="14" s="1"/>
  <c r="E33" i="14"/>
  <c r="D33" i="14"/>
  <c r="Q33" i="14" s="1"/>
  <c r="D33" i="22" s="1"/>
  <c r="C33" i="14"/>
  <c r="B33" i="14"/>
  <c r="O33" i="14" s="1"/>
  <c r="B33" i="22" s="1"/>
  <c r="T32" i="14"/>
  <c r="D32" i="14"/>
  <c r="Q32" i="14" s="1"/>
  <c r="D43" i="19" s="1"/>
  <c r="Q43" i="19" s="1"/>
  <c r="C32" i="14"/>
  <c r="B32" i="14"/>
  <c r="C31" i="14"/>
  <c r="B31" i="14"/>
  <c r="B30" i="14"/>
  <c r="S29" i="14"/>
  <c r="E20" i="14"/>
  <c r="R20" i="14" s="1"/>
  <c r="E20" i="22" s="1"/>
  <c r="D20" i="14"/>
  <c r="C20" i="14"/>
  <c r="P20" i="14" s="1"/>
  <c r="C20" i="22" s="1"/>
  <c r="B20" i="14"/>
  <c r="S16" i="14" s="1"/>
  <c r="F16" i="22" s="1"/>
  <c r="D19" i="14"/>
  <c r="Q19" i="14" s="1"/>
  <c r="D19" i="22" s="1"/>
  <c r="C19" i="14"/>
  <c r="P19" i="14" s="1"/>
  <c r="B19" i="14"/>
  <c r="R16" i="14" s="1"/>
  <c r="E16" i="22" s="1"/>
  <c r="P18" i="14"/>
  <c r="C18" i="14"/>
  <c r="B18" i="14"/>
  <c r="S17" i="14"/>
  <c r="F29" i="19" s="1"/>
  <c r="S29" i="19" s="1"/>
  <c r="Q17" i="14"/>
  <c r="B17" i="14"/>
  <c r="P16" i="14" s="1"/>
  <c r="O5" i="14"/>
  <c r="B6" i="22" s="1"/>
  <c r="D5" i="14"/>
  <c r="Q5" i="14" s="1"/>
  <c r="D6" i="22" s="1"/>
  <c r="C5" i="14"/>
  <c r="R3" i="14" s="1"/>
  <c r="E4" i="22" s="1"/>
  <c r="B5" i="14"/>
  <c r="R2" i="14" s="1"/>
  <c r="P4" i="14"/>
  <c r="C4" i="14"/>
  <c r="Q3" i="14" s="1"/>
  <c r="B4" i="14"/>
  <c r="O4" i="14" s="1"/>
  <c r="B5" i="22" s="1"/>
  <c r="B3" i="14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40" i="19" l="1"/>
  <c r="T40" i="19" s="1"/>
  <c r="G29" i="22"/>
  <c r="E67" i="19"/>
  <c r="R67" i="19" s="1"/>
  <c r="E56" i="22"/>
  <c r="C18" i="19"/>
  <c r="P18" i="19" s="1"/>
  <c r="C5" i="22"/>
  <c r="C30" i="19"/>
  <c r="P30" i="19" s="1"/>
  <c r="C18" i="22"/>
  <c r="S19" i="14"/>
  <c r="F19" i="22" s="1"/>
  <c r="P32" i="14"/>
  <c r="C32" i="22" s="1"/>
  <c r="R30" i="14"/>
  <c r="E30" i="22" s="1"/>
  <c r="S34" i="14"/>
  <c r="F34" i="22" s="1"/>
  <c r="T33" i="14"/>
  <c r="G33" i="22" s="1"/>
  <c r="C57" i="19"/>
  <c r="P57" i="19" s="1"/>
  <c r="C45" i="22"/>
  <c r="L66" i="19"/>
  <c r="Y66" i="19" s="1"/>
  <c r="L55" i="22"/>
  <c r="X56" i="14"/>
  <c r="K56" i="22" s="1"/>
  <c r="P64" i="14"/>
  <c r="C64" i="22" s="1"/>
  <c r="L67" i="19"/>
  <c r="Y67" i="19" s="1"/>
  <c r="L56" i="22"/>
  <c r="B69" i="19"/>
  <c r="O69" i="19" s="1"/>
  <c r="B58" i="22"/>
  <c r="O20" i="14"/>
  <c r="T30" i="14"/>
  <c r="G30" i="22" s="1"/>
  <c r="P34" i="14"/>
  <c r="O34" i="14"/>
  <c r="B34" i="22" s="1"/>
  <c r="H55" i="19"/>
  <c r="U55" i="19" s="1"/>
  <c r="H43" i="22"/>
  <c r="B68" i="19"/>
  <c r="O68" i="19" s="1"/>
  <c r="B57" i="22"/>
  <c r="O11" i="15"/>
  <c r="D8" i="15" s="1"/>
  <c r="V61" i="14"/>
  <c r="Q30" i="14"/>
  <c r="P31" i="14"/>
  <c r="C31" i="22" s="1"/>
  <c r="S32" i="14"/>
  <c r="F32" i="22" s="1"/>
  <c r="R33" i="14"/>
  <c r="E55" i="19"/>
  <c r="R55" i="19" s="1"/>
  <c r="E43" i="22"/>
  <c r="G55" i="19"/>
  <c r="T55" i="19" s="1"/>
  <c r="G43" i="22"/>
  <c r="D60" i="19"/>
  <c r="Q60" i="19" s="1"/>
  <c r="D48" i="22"/>
  <c r="P48" i="14"/>
  <c r="C48" i="22" s="1"/>
  <c r="J69" i="19"/>
  <c r="W69" i="19" s="1"/>
  <c r="J58" i="22"/>
  <c r="S61" i="14"/>
  <c r="F61" i="22" s="1"/>
  <c r="U59" i="14"/>
  <c r="H59" i="22" s="1"/>
  <c r="K74" i="19"/>
  <c r="X74" i="19" s="1"/>
  <c r="K63" i="22"/>
  <c r="R5" i="15"/>
  <c r="D33" i="15" s="1"/>
  <c r="V52" i="15"/>
  <c r="F51" i="15"/>
  <c r="V107" i="15" s="1"/>
  <c r="P2" i="14"/>
  <c r="O3" i="14"/>
  <c r="J7" i="15"/>
  <c r="D14" i="15" s="1"/>
  <c r="V15" i="15" s="1"/>
  <c r="P58" i="14"/>
  <c r="C58" i="22" s="1"/>
  <c r="V38" i="15"/>
  <c r="F37" i="15"/>
  <c r="V93" i="15" s="1"/>
  <c r="R4" i="14"/>
  <c r="T48" i="14"/>
  <c r="U47" i="14"/>
  <c r="H47" i="22" s="1"/>
  <c r="V24" i="15"/>
  <c r="F23" i="15"/>
  <c r="V79" i="15" s="1"/>
  <c r="K11" i="15"/>
  <c r="D48" i="15" s="1"/>
  <c r="V49" i="15" s="1"/>
  <c r="Q62" i="14"/>
  <c r="D62" i="22" s="1"/>
  <c r="V57" i="14"/>
  <c r="C28" i="19"/>
  <c r="P28" i="19" s="1"/>
  <c r="C16" i="22"/>
  <c r="Q16" i="14"/>
  <c r="D16" i="22" s="1"/>
  <c r="O18" i="14"/>
  <c r="B18" i="22" s="1"/>
  <c r="F40" i="19"/>
  <c r="S40" i="19" s="1"/>
  <c r="F29" i="22"/>
  <c r="G43" i="19"/>
  <c r="T43" i="19" s="1"/>
  <c r="G32" i="22"/>
  <c r="B59" i="19"/>
  <c r="O59" i="19" s="1"/>
  <c r="B47" i="22"/>
  <c r="Q2" i="14"/>
  <c r="D3" i="22" s="1"/>
  <c r="D17" i="19"/>
  <c r="Q17" i="19" s="1"/>
  <c r="D4" i="22"/>
  <c r="O17" i="14"/>
  <c r="O32" i="14"/>
  <c r="B32" i="22" s="1"/>
  <c r="R29" i="14"/>
  <c r="E29" i="22" s="1"/>
  <c r="S42" i="14"/>
  <c r="F42" i="22" s="1"/>
  <c r="U44" i="14"/>
  <c r="O45" i="14"/>
  <c r="B45" i="22" s="1"/>
  <c r="G58" i="19"/>
  <c r="T58" i="19" s="1"/>
  <c r="G46" i="22"/>
  <c r="P47" i="14"/>
  <c r="C47" i="22" s="1"/>
  <c r="O4" i="15"/>
  <c r="D52" i="15" s="1"/>
  <c r="V53" i="15" s="1"/>
  <c r="O61" i="14"/>
  <c r="U55" i="14"/>
  <c r="H55" i="22" s="1"/>
  <c r="S4" i="15"/>
  <c r="D12" i="15" s="1"/>
  <c r="V13" i="15" s="1"/>
  <c r="O65" i="14"/>
  <c r="V8" i="15"/>
  <c r="F7" i="15"/>
  <c r="V63" i="15" s="1"/>
  <c r="U62" i="14"/>
  <c r="H62" i="22" s="1"/>
  <c r="R14" i="15"/>
  <c r="D11" i="15" s="1"/>
  <c r="Y64" i="14"/>
  <c r="L64" i="22" s="1"/>
  <c r="X65" i="14"/>
  <c r="K65" i="22" s="1"/>
  <c r="R6" i="15"/>
  <c r="D44" i="15" s="1"/>
  <c r="V45" i="15" s="1"/>
  <c r="F17" i="22"/>
  <c r="C66" i="19"/>
  <c r="P66" i="19" s="1"/>
  <c r="C55" i="22"/>
  <c r="G70" i="19"/>
  <c r="T70" i="19" s="1"/>
  <c r="G59" i="22"/>
  <c r="T61" i="14"/>
  <c r="G61" i="22" s="1"/>
  <c r="U65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Q55" i="14"/>
  <c r="D55" i="22" s="1"/>
  <c r="U56" i="14"/>
  <c r="H56" i="22" s="1"/>
  <c r="Y57" i="14"/>
  <c r="L57" i="22" s="1"/>
  <c r="F76" i="19"/>
  <c r="S76" i="19" s="1"/>
  <c r="F65" i="22"/>
  <c r="O60" i="14"/>
  <c r="B60" i="22" s="1"/>
  <c r="R63" i="14"/>
  <c r="E63" i="22" s="1"/>
  <c r="L12" i="15"/>
  <c r="D49" i="15" s="1"/>
  <c r="W64" i="14"/>
  <c r="J64" i="22" s="1"/>
  <c r="P65" i="14"/>
  <c r="C65" i="22" s="1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R17" i="14"/>
  <c r="R31" i="14"/>
  <c r="S44" i="14"/>
  <c r="T45" i="14"/>
  <c r="V55" i="14"/>
  <c r="I55" i="22" s="1"/>
  <c r="Q56" i="14"/>
  <c r="D56" i="22" s="1"/>
  <c r="V56" i="14"/>
  <c r="P57" i="14"/>
  <c r="C57" i="22" s="1"/>
  <c r="V58" i="14"/>
  <c r="I58" i="22" s="1"/>
  <c r="O59" i="14"/>
  <c r="B59" i="22" s="1"/>
  <c r="K70" i="19"/>
  <c r="X70" i="19" s="1"/>
  <c r="K59" i="22"/>
  <c r="P60" i="14"/>
  <c r="C60" i="22" s="1"/>
  <c r="T62" i="14"/>
  <c r="G62" i="22" s="1"/>
  <c r="Q65" i="14"/>
  <c r="D65" i="22" s="1"/>
  <c r="S7" i="15"/>
  <c r="D45" i="15" s="1"/>
  <c r="F18" i="15"/>
  <c r="V74" i="15" s="1"/>
  <c r="F25" i="15"/>
  <c r="V81" i="15" s="1"/>
  <c r="F53" i="15"/>
  <c r="V109" i="15" s="1"/>
  <c r="J62" i="22"/>
  <c r="F47" i="22"/>
  <c r="G42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59" i="14"/>
  <c r="D59" i="22" s="1"/>
  <c r="S57" i="14"/>
  <c r="F57" i="22" s="1"/>
  <c r="L70" i="19"/>
  <c r="Y70" i="19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1" i="14"/>
  <c r="B31" i="22" s="1"/>
  <c r="Q29" i="14"/>
  <c r="D29" i="22" s="1"/>
  <c r="P33" i="14"/>
  <c r="C33" i="22" s="1"/>
  <c r="S30" i="14"/>
  <c r="F30" i="22" s="1"/>
  <c r="G72" i="19"/>
  <c r="T72" i="19" s="1"/>
  <c r="J76" i="19"/>
  <c r="W76" i="19" s="1"/>
  <c r="V57" i="15"/>
  <c r="B19" i="19"/>
  <c r="O19" i="19" s="1"/>
  <c r="E56" i="19"/>
  <c r="R56" i="19" s="1"/>
  <c r="Q47" i="14"/>
  <c r="D47" i="22" s="1"/>
  <c r="T44" i="14"/>
  <c r="G44" i="22" s="1"/>
  <c r="B73" i="19"/>
  <c r="O73" i="19" s="1"/>
  <c r="Z62" i="14"/>
  <c r="M62" i="22" s="1"/>
  <c r="C69" i="19"/>
  <c r="P69" i="19" s="1"/>
  <c r="C73" i="19"/>
  <c r="P73" i="19" s="1"/>
  <c r="F28" i="19"/>
  <c r="S28" i="19" s="1"/>
  <c r="F22" i="16"/>
  <c r="B43" i="19"/>
  <c r="O43" i="19" s="1"/>
  <c r="D44" i="19"/>
  <c r="Q44" i="19" s="1"/>
  <c r="G44" i="19"/>
  <c r="T44" i="19" s="1"/>
  <c r="E45" i="19"/>
  <c r="R45" i="19" s="1"/>
  <c r="O43" i="14"/>
  <c r="B43" i="22" s="1"/>
  <c r="P42" i="14"/>
  <c r="C42" i="22" s="1"/>
  <c r="R48" i="14"/>
  <c r="E48" i="22" s="1"/>
  <c r="U45" i="14"/>
  <c r="H45" i="22" s="1"/>
  <c r="Q4" i="15"/>
  <c r="D32" i="15" s="1"/>
  <c r="O63" i="14"/>
  <c r="B63" i="22" s="1"/>
  <c r="W55" i="14"/>
  <c r="J55" i="22" s="1"/>
  <c r="H67" i="19"/>
  <c r="U67" i="19" s="1"/>
  <c r="L68" i="19"/>
  <c r="Y68" i="19" s="1"/>
  <c r="S62" i="14"/>
  <c r="F62" i="22" s="1"/>
  <c r="M11" i="15"/>
  <c r="D28" i="15" s="1"/>
  <c r="V59" i="14"/>
  <c r="I59" i="22" s="1"/>
  <c r="J72" i="19"/>
  <c r="W72" i="19" s="1"/>
  <c r="X61" i="14"/>
  <c r="K61" i="22" s="1"/>
  <c r="U64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6" i="14"/>
  <c r="K67" i="19"/>
  <c r="X67" i="19" s="1"/>
  <c r="C70" i="19"/>
  <c r="P70" i="19" s="1"/>
  <c r="G69" i="19"/>
  <c r="T69" i="19" s="1"/>
  <c r="C74" i="19"/>
  <c r="P74" i="19" s="1"/>
  <c r="V65" i="14"/>
  <c r="I65" i="22" s="1"/>
  <c r="P14" i="15"/>
  <c r="D31" i="15" s="1"/>
  <c r="V6" i="15"/>
  <c r="F5" i="15"/>
  <c r="V61" i="15" s="1"/>
  <c r="F19" i="15"/>
  <c r="V75" i="15" s="1"/>
  <c r="F41" i="15"/>
  <c r="V97" i="15" s="1"/>
  <c r="D28" i="19"/>
  <c r="Q28" i="19" s="1"/>
  <c r="S18" i="14"/>
  <c r="F18" i="22" s="1"/>
  <c r="Q20" i="14"/>
  <c r="D20" i="22" s="1"/>
  <c r="T31" i="14"/>
  <c r="G31" i="22" s="1"/>
  <c r="Q34" i="14"/>
  <c r="D34" i="22" s="1"/>
  <c r="E54" i="19"/>
  <c r="R54" i="19" s="1"/>
  <c r="C59" i="19"/>
  <c r="P59" i="19" s="1"/>
  <c r="Q58" i="14"/>
  <c r="D58" i="22" s="1"/>
  <c r="R57" i="14"/>
  <c r="E57" i="22" s="1"/>
  <c r="L69" i="19"/>
  <c r="Y69" i="19" s="1"/>
  <c r="H71" i="19"/>
  <c r="U71" i="19" s="1"/>
  <c r="E73" i="19"/>
  <c r="R73" i="19" s="1"/>
  <c r="N12" i="15"/>
  <c r="D29" i="15" s="1"/>
  <c r="W60" i="14"/>
  <c r="J60" i="22" s="1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H69" i="19"/>
  <c r="U69" i="19" s="1"/>
  <c r="D16" i="19"/>
  <c r="Q16" i="19" s="1"/>
  <c r="B18" i="19"/>
  <c r="O18" i="19" s="1"/>
  <c r="Z4" i="14"/>
  <c r="E17" i="19"/>
  <c r="R17" i="19" s="1"/>
  <c r="B30" i="19"/>
  <c r="O30" i="19" s="1"/>
  <c r="O30" i="14"/>
  <c r="B30" i="22" s="1"/>
  <c r="P29" i="14"/>
  <c r="C29" i="22" s="1"/>
  <c r="C43" i="19"/>
  <c r="P43" i="19" s="1"/>
  <c r="O48" i="14"/>
  <c r="B48" i="22" s="1"/>
  <c r="U42" i="14"/>
  <c r="H42" i="22" s="1"/>
  <c r="O44" i="14"/>
  <c r="B44" i="22" s="1"/>
  <c r="Q42" i="14"/>
  <c r="D42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6" i="14"/>
  <c r="J56" i="22" s="1"/>
  <c r="D67" i="19"/>
  <c r="Q67" i="19" s="1"/>
  <c r="Q6" i="15"/>
  <c r="D54" i="15" s="1"/>
  <c r="Q63" i="14"/>
  <c r="D63" i="22" s="1"/>
  <c r="W57" i="14"/>
  <c r="J57" i="22" s="1"/>
  <c r="E76" i="19"/>
  <c r="R76" i="19" s="1"/>
  <c r="T57" i="14"/>
  <c r="G57" i="22" s="1"/>
  <c r="Q60" i="14"/>
  <c r="D60" i="22" s="1"/>
  <c r="L10" i="15"/>
  <c r="D27" i="15" s="1"/>
  <c r="R61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F9" i="15"/>
  <c r="V65" i="15" s="1"/>
  <c r="P5" i="14"/>
  <c r="C6" i="22" s="1"/>
  <c r="I66" i="19"/>
  <c r="V66" i="19" s="1"/>
  <c r="H73" i="19"/>
  <c r="U73" i="19" s="1"/>
  <c r="U63" i="14"/>
  <c r="H63" i="22" s="1"/>
  <c r="D76" i="19"/>
  <c r="Q76" i="19" s="1"/>
  <c r="L9" i="15"/>
  <c r="D16" i="15" s="1"/>
  <c r="Z2" i="14"/>
  <c r="R18" i="14"/>
  <c r="E18" i="22" s="1"/>
  <c r="S31" i="14"/>
  <c r="F31" i="22" s="1"/>
  <c r="Q43" i="14"/>
  <c r="D43" i="22" s="1"/>
  <c r="F66" i="19"/>
  <c r="S66" i="19" s="1"/>
  <c r="S56" i="14"/>
  <c r="S58" i="14"/>
  <c r="F58" i="22" s="1"/>
  <c r="R59" i="14"/>
  <c r="E59" i="22" s="1"/>
  <c r="W59" i="14"/>
  <c r="J59" i="22" s="1"/>
  <c r="R60" i="14"/>
  <c r="E60" i="22" s="1"/>
  <c r="R64" i="14"/>
  <c r="E64" i="22" s="1"/>
  <c r="V64" i="14"/>
  <c r="I64" i="22" s="1"/>
  <c r="P4" i="15"/>
  <c r="D42" i="15" s="1"/>
  <c r="M10" i="15"/>
  <c r="D17" i="15" s="1"/>
  <c r="M12" i="15"/>
  <c r="D39" i="15" s="1"/>
  <c r="Q14" i="15"/>
  <c r="D21" i="15" s="1"/>
  <c r="Z16" i="14"/>
  <c r="O19" i="14"/>
  <c r="B19" i="22" s="1"/>
  <c r="E66" i="19"/>
  <c r="R66" i="19" s="1"/>
  <c r="D72" i="19"/>
  <c r="Q72" i="19" s="1"/>
  <c r="D73" i="19"/>
  <c r="Q73" i="19" s="1"/>
  <c r="Q64" i="14"/>
  <c r="H76" i="19"/>
  <c r="U76" i="19" s="1"/>
  <c r="P13" i="15"/>
  <c r="D20" i="15" s="1"/>
  <c r="X55" i="14"/>
  <c r="K55" i="22" s="1"/>
  <c r="B67" i="19"/>
  <c r="O67" i="19" s="1"/>
  <c r="G67" i="19"/>
  <c r="T67" i="19" s="1"/>
  <c r="X58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E29" i="19" l="1"/>
  <c r="R29" i="19" s="1"/>
  <c r="E17" i="22"/>
  <c r="V9" i="15"/>
  <c r="F8" i="15"/>
  <c r="V64" i="15" s="1"/>
  <c r="B32" i="19"/>
  <c r="O32" i="19" s="1"/>
  <c r="B20" i="22"/>
  <c r="E4" i="16"/>
  <c r="H83" i="16"/>
  <c r="H73" i="20" s="1"/>
  <c r="E62" i="16"/>
  <c r="E54" i="20" s="1"/>
  <c r="F43" i="19"/>
  <c r="S43" i="19" s="1"/>
  <c r="Z58" i="14"/>
  <c r="F79" i="16" s="1"/>
  <c r="F69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C22" i="16"/>
  <c r="Z20" i="14"/>
  <c r="D83" i="16"/>
  <c r="D73" i="20" s="1"/>
  <c r="C6" i="16"/>
  <c r="C4" i="20" s="1"/>
  <c r="K83" i="16"/>
  <c r="K73" i="20" s="1"/>
  <c r="Z61" i="14"/>
  <c r="C71" i="19"/>
  <c r="P71" i="19" s="1"/>
  <c r="Z57" i="14"/>
  <c r="M57" i="22" s="1"/>
  <c r="C42" i="19"/>
  <c r="P42" i="19" s="1"/>
  <c r="D4" i="16"/>
  <c r="E41" i="19"/>
  <c r="R41" i="19" s="1"/>
  <c r="H66" i="19"/>
  <c r="U66" i="19" s="1"/>
  <c r="Z32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N52" i="22" s="1"/>
  <c r="A25" i="23" s="1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6" i="14"/>
  <c r="M56" i="22" s="1"/>
  <c r="F56" i="22"/>
  <c r="E18" i="19"/>
  <c r="R18" i="19" s="1"/>
  <c r="E5" i="22"/>
  <c r="Z64" i="14"/>
  <c r="M64" i="22" s="1"/>
  <c r="D64" i="22"/>
  <c r="I68" i="19"/>
  <c r="V68" i="19" s="1"/>
  <c r="I57" i="22"/>
  <c r="B17" i="19"/>
  <c r="O17" i="19" s="1"/>
  <c r="B4" i="22"/>
  <c r="Z3" i="14"/>
  <c r="V34" i="15"/>
  <c r="F33" i="15"/>
  <c r="V89" i="15" s="1"/>
  <c r="G62" i="16"/>
  <c r="G54" i="20" s="1"/>
  <c r="E6" i="16"/>
  <c r="E4" i="20" s="1"/>
  <c r="I69" i="19"/>
  <c r="V69" i="19" s="1"/>
  <c r="G83" i="16"/>
  <c r="G73" i="20" s="1"/>
  <c r="C68" i="19"/>
  <c r="P68" i="19" s="1"/>
  <c r="F47" i="15"/>
  <c r="V103" i="15" s="1"/>
  <c r="F72" i="19"/>
  <c r="S72" i="19" s="1"/>
  <c r="B62" i="16"/>
  <c r="B54" i="20" s="1"/>
  <c r="E40" i="19"/>
  <c r="R40" i="19" s="1"/>
  <c r="H70" i="19"/>
  <c r="U70" i="19" s="1"/>
  <c r="D66" i="19"/>
  <c r="Q66" i="19" s="1"/>
  <c r="F45" i="19"/>
  <c r="S45" i="19" s="1"/>
  <c r="C75" i="19"/>
  <c r="P75" i="19" s="1"/>
  <c r="B83" i="16"/>
  <c r="B73" i="20" s="1"/>
  <c r="Z65" i="14"/>
  <c r="Z33" i="14"/>
  <c r="E42" i="19"/>
  <c r="R42" i="19" s="1"/>
  <c r="E31" i="22"/>
  <c r="H56" i="19"/>
  <c r="U56" i="19" s="1"/>
  <c r="H44" i="22"/>
  <c r="Z17" i="14"/>
  <c r="B17" i="22"/>
  <c r="N26" i="22" s="1"/>
  <c r="A13" i="23" s="1"/>
  <c r="G60" i="19"/>
  <c r="T60" i="19" s="1"/>
  <c r="G48" i="22"/>
  <c r="E44" i="19"/>
  <c r="R44" i="19" s="1"/>
  <c r="E33" i="22"/>
  <c r="I72" i="19"/>
  <c r="V72" i="19" s="1"/>
  <c r="I61" i="22"/>
  <c r="C77" i="16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A8" i="23" s="1"/>
  <c r="C85" i="16"/>
  <c r="C75" i="20" s="1"/>
  <c r="E2" i="20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77" i="16"/>
  <c r="J67" i="20" s="1"/>
  <c r="B60" i="19"/>
  <c r="O60" i="19" s="1"/>
  <c r="Z48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26" i="16"/>
  <c r="B22" i="20" s="1"/>
  <c r="F26" i="16"/>
  <c r="F22" i="20" s="1"/>
  <c r="H86" i="16"/>
  <c r="H76" i="20" s="1"/>
  <c r="I82" i="16"/>
  <c r="I72" i="20" s="1"/>
  <c r="I75" i="19"/>
  <c r="V75" i="19" s="1"/>
  <c r="E70" i="19"/>
  <c r="R70" i="19" s="1"/>
  <c r="E30" i="19"/>
  <c r="R30" i="19" s="1"/>
  <c r="Z18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29" i="14"/>
  <c r="J71" i="19"/>
  <c r="W71" i="19" s="1"/>
  <c r="I76" i="19"/>
  <c r="V76" i="19" s="1"/>
  <c r="I86" i="16"/>
  <c r="I76" i="20" s="1"/>
  <c r="V29" i="15"/>
  <c r="F28" i="15"/>
  <c r="V84" i="15" s="1"/>
  <c r="K69" i="19"/>
  <c r="X69" i="19" s="1"/>
  <c r="D82" i="16"/>
  <c r="D72" i="20" s="1"/>
  <c r="B31" i="19"/>
  <c r="O31" i="19" s="1"/>
  <c r="Z19" i="14"/>
  <c r="V40" i="15"/>
  <c r="F39" i="15"/>
  <c r="V95" i="15" s="1"/>
  <c r="E75" i="19"/>
  <c r="R75" i="19" s="1"/>
  <c r="E85" i="16"/>
  <c r="E75" i="20" s="1"/>
  <c r="F69" i="19"/>
  <c r="S69" i="19" s="1"/>
  <c r="D55" i="19"/>
  <c r="Q55" i="19" s="1"/>
  <c r="L82" i="16"/>
  <c r="L72" i="20" s="1"/>
  <c r="B56" i="19"/>
  <c r="O56" i="19" s="1"/>
  <c r="Z44" i="14"/>
  <c r="B41" i="19"/>
  <c r="O41" i="19" s="1"/>
  <c r="Z30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32" i="19"/>
  <c r="Q32" i="19" s="1"/>
  <c r="D26" i="16"/>
  <c r="D22" i="20" s="1"/>
  <c r="F62" i="16"/>
  <c r="F54" i="20" s="1"/>
  <c r="D62" i="16"/>
  <c r="D54" i="20" s="1"/>
  <c r="J82" i="16"/>
  <c r="J72" i="20" s="1"/>
  <c r="F73" i="19"/>
  <c r="S73" i="19" s="1"/>
  <c r="F83" i="16"/>
  <c r="F73" i="20" s="1"/>
  <c r="B74" i="19"/>
  <c r="O74" i="19" s="1"/>
  <c r="Z63" i="14"/>
  <c r="M63" i="22" s="1"/>
  <c r="C54" i="19"/>
  <c r="P54" i="19" s="1"/>
  <c r="Z42" i="14"/>
  <c r="D43" i="16"/>
  <c r="D37" i="20" s="1"/>
  <c r="G82" i="16"/>
  <c r="G72" i="20" s="1"/>
  <c r="F41" i="19"/>
  <c r="S41" i="19" s="1"/>
  <c r="D70" i="19"/>
  <c r="Q70" i="19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Z34" i="14"/>
  <c r="V22" i="15"/>
  <c r="F21" i="15"/>
  <c r="V77" i="15" s="1"/>
  <c r="Z60" i="14"/>
  <c r="V44" i="15"/>
  <c r="F43" i="15"/>
  <c r="V99" i="15" s="1"/>
  <c r="E68" i="19"/>
  <c r="R68" i="19" s="1"/>
  <c r="G42" i="19"/>
  <c r="T42" i="19" s="1"/>
  <c r="Z59" i="14"/>
  <c r="M59" i="22" s="1"/>
  <c r="K72" i="19"/>
  <c r="X72" i="19" s="1"/>
  <c r="K82" i="16"/>
  <c r="K72" i="20" s="1"/>
  <c r="J66" i="19"/>
  <c r="W66" i="19" s="1"/>
  <c r="E60" i="19"/>
  <c r="R60" i="19" s="1"/>
  <c r="F18" i="20"/>
  <c r="I83" i="16"/>
  <c r="I73" i="20" s="1"/>
  <c r="J83" i="16"/>
  <c r="J73" i="20" s="1"/>
  <c r="Z5" i="14"/>
  <c r="B42" i="19"/>
  <c r="O42" i="19" s="1"/>
  <c r="Z31" i="14"/>
  <c r="C86" i="16"/>
  <c r="C76" i="20" s="1"/>
  <c r="F68" i="19"/>
  <c r="S68" i="19" s="1"/>
  <c r="Z45" i="14"/>
  <c r="B82" i="16"/>
  <c r="B72" i="20" s="1"/>
  <c r="E43" i="16"/>
  <c r="E37" i="20" s="1"/>
  <c r="K66" i="19"/>
  <c r="X66" i="19" s="1"/>
  <c r="D75" i="19"/>
  <c r="Q75" i="19" s="1"/>
  <c r="B22" i="16"/>
  <c r="D22" i="16"/>
  <c r="V18" i="15"/>
  <c r="F17" i="15"/>
  <c r="V73" i="15" s="1"/>
  <c r="E71" i="19"/>
  <c r="R71" i="19" s="1"/>
  <c r="F77" i="16"/>
  <c r="F67" i="20" s="1"/>
  <c r="F67" i="19"/>
  <c r="S67" i="19" s="1"/>
  <c r="F42" i="19"/>
  <c r="S42" i="19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H54" i="19"/>
  <c r="U54" i="19" s="1"/>
  <c r="H79" i="16"/>
  <c r="H69" i="20" s="1"/>
  <c r="E83" i="16"/>
  <c r="E73" i="20" s="1"/>
  <c r="Z47" i="14"/>
  <c r="F30" i="19"/>
  <c r="S30" i="19" s="1"/>
  <c r="Z36" i="19" s="1"/>
  <c r="Z37" i="19" s="1"/>
  <c r="A14" i="23" s="1"/>
  <c r="H62" i="16"/>
  <c r="H54" i="20" s="1"/>
  <c r="V16" i="15"/>
  <c r="F15" i="15"/>
  <c r="V71" i="15" s="1"/>
  <c r="Z55" i="14"/>
  <c r="M55" i="22" s="1"/>
  <c r="V33" i="15"/>
  <c r="F32" i="15"/>
  <c r="V88" i="15" s="1"/>
  <c r="B55" i="19"/>
  <c r="O55" i="19" s="1"/>
  <c r="Z43" i="14"/>
  <c r="B42" i="16"/>
  <c r="B36" i="20" s="1"/>
  <c r="C83" i="16"/>
  <c r="C73" i="20" s="1"/>
  <c r="G56" i="19"/>
  <c r="T56" i="19" s="1"/>
  <c r="G60" i="16"/>
  <c r="G52" i="20" s="1"/>
  <c r="C44" i="19"/>
  <c r="P44" i="19" s="1"/>
  <c r="C43" i="16"/>
  <c r="C37" i="20" s="1"/>
  <c r="C62" i="16"/>
  <c r="C54" i="20" s="1"/>
  <c r="L83" i="16"/>
  <c r="L73" i="20" s="1"/>
  <c r="N65" i="22" l="1"/>
  <c r="A31" i="23" s="1"/>
  <c r="N39" i="22"/>
  <c r="A19" i="23" s="1"/>
  <c r="K76" i="16"/>
  <c r="H61" i="16"/>
  <c r="H53" i="20" s="1"/>
  <c r="M65" i="22"/>
  <c r="J86" i="16"/>
  <c r="J76" i="20" s="1"/>
  <c r="G86" i="16"/>
  <c r="G76" i="20" s="1"/>
  <c r="K86" i="16"/>
  <c r="K76" i="20" s="1"/>
  <c r="B78" i="16"/>
  <c r="B68" i="20" s="1"/>
  <c r="F85" i="16"/>
  <c r="F75" i="20" s="1"/>
  <c r="L79" i="16"/>
  <c r="L69" i="20" s="1"/>
  <c r="J78" i="16"/>
  <c r="J68" i="20" s="1"/>
  <c r="D85" i="16"/>
  <c r="D75" i="20" s="1"/>
  <c r="F78" i="16"/>
  <c r="F68" i="20" s="1"/>
  <c r="Z78" i="19"/>
  <c r="Z79" i="19" s="1"/>
  <c r="A32" i="23" s="1"/>
  <c r="C79" i="16"/>
  <c r="C69" i="20" s="1"/>
  <c r="D79" i="16"/>
  <c r="D69" i="20" s="1"/>
  <c r="I78" i="16"/>
  <c r="I68" i="20" s="1"/>
  <c r="J85" i="16"/>
  <c r="J75" i="20" s="1"/>
  <c r="L85" i="16"/>
  <c r="L75" i="20" s="1"/>
  <c r="F23" i="16"/>
  <c r="F19" i="20" s="1"/>
  <c r="B23" i="16"/>
  <c r="B19" i="20" s="1"/>
  <c r="C23" i="16"/>
  <c r="C19" i="20" s="1"/>
  <c r="D23" i="16"/>
  <c r="D19" i="20" s="1"/>
  <c r="H82" i="16"/>
  <c r="H72" i="20" s="1"/>
  <c r="M61" i="22"/>
  <c r="C26" i="16"/>
  <c r="C22" i="20" s="1"/>
  <c r="E26" i="16"/>
  <c r="E22" i="20" s="1"/>
  <c r="J81" i="16"/>
  <c r="J71" i="20" s="1"/>
  <c r="M60" i="22"/>
  <c r="D59" i="16"/>
  <c r="D51" i="20" s="1"/>
  <c r="E79" i="16"/>
  <c r="E69" i="20" s="1"/>
  <c r="M58" i="22"/>
  <c r="B79" i="16"/>
  <c r="B69" i="20" s="1"/>
  <c r="K78" i="16"/>
  <c r="K68" i="20" s="1"/>
  <c r="J76" i="16"/>
  <c r="J66" i="20" s="1"/>
  <c r="D80" i="16"/>
  <c r="D70" i="20" s="1"/>
  <c r="L78" i="16"/>
  <c r="L68" i="20" s="1"/>
  <c r="E86" i="16"/>
  <c r="E76" i="20" s="1"/>
  <c r="F86" i="16"/>
  <c r="F76" i="20" s="1"/>
  <c r="I85" i="16"/>
  <c r="I75" i="20" s="1"/>
  <c r="B85" i="16"/>
  <c r="B75" i="20" s="1"/>
  <c r="C5" i="16"/>
  <c r="C3" i="20" s="1"/>
  <c r="E5" i="16"/>
  <c r="E3" i="20" s="1"/>
  <c r="D5" i="16"/>
  <c r="D3" i="20" s="1"/>
  <c r="B5" i="16"/>
  <c r="B3" i="20" s="1"/>
  <c r="H78" i="16"/>
  <c r="H68" i="20" s="1"/>
  <c r="B59" i="16"/>
  <c r="B51" i="20" s="1"/>
  <c r="F41" i="16"/>
  <c r="F35" i="20" s="1"/>
  <c r="E81" i="16"/>
  <c r="E71" i="20" s="1"/>
  <c r="J79" i="16"/>
  <c r="J69" i="20" s="1"/>
  <c r="E64" i="16"/>
  <c r="E56" i="20" s="1"/>
  <c r="E78" i="16"/>
  <c r="E68" i="20" s="1"/>
  <c r="C78" i="16"/>
  <c r="C68" i="20" s="1"/>
  <c r="D44" i="16"/>
  <c r="D38" i="20" s="1"/>
  <c r="F40" i="16"/>
  <c r="F34" i="20" s="1"/>
  <c r="B84" i="16"/>
  <c r="B74" i="20" s="1"/>
  <c r="G79" i="16"/>
  <c r="G69" i="20" s="1"/>
  <c r="D86" i="16"/>
  <c r="D76" i="20" s="1"/>
  <c r="K79" i="16"/>
  <c r="K69" i="20" s="1"/>
  <c r="E80" i="16"/>
  <c r="E70" i="20" s="1"/>
  <c r="B86" i="16"/>
  <c r="B76" i="20" s="1"/>
  <c r="D78" i="16"/>
  <c r="D68" i="20" s="1"/>
  <c r="H84" i="16"/>
  <c r="H74" i="20" s="1"/>
  <c r="G85" i="16"/>
  <c r="G75" i="20" s="1"/>
  <c r="K85" i="16"/>
  <c r="K75" i="20" s="1"/>
  <c r="F43" i="16"/>
  <c r="F37" i="20" s="1"/>
  <c r="B43" i="16"/>
  <c r="B37" i="20" s="1"/>
  <c r="G43" i="16"/>
  <c r="G37" i="20" s="1"/>
  <c r="N13" i="22"/>
  <c r="A7" i="23" s="1"/>
  <c r="E23" i="16"/>
  <c r="E19" i="20" s="1"/>
  <c r="E42" i="16"/>
  <c r="E36" i="20" s="1"/>
  <c r="D42" i="16"/>
  <c r="D36" i="20" s="1"/>
  <c r="F42" i="16"/>
  <c r="F36" i="20" s="1"/>
  <c r="C42" i="16"/>
  <c r="C36" i="20" s="1"/>
  <c r="G42" i="16"/>
  <c r="G36" i="20" s="1"/>
  <c r="D41" i="16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6" i="23" s="1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B12" i="23" s="1"/>
  <c r="Z62" i="19"/>
  <c r="Z63" i="19" s="1"/>
  <c r="A26" i="23" s="1"/>
  <c r="B60" i="16"/>
  <c r="B52" i="20" s="1"/>
  <c r="B25" i="16"/>
  <c r="B21" i="20" s="1"/>
  <c r="Z48" i="19"/>
  <c r="Z49" i="19" s="1"/>
  <c r="A20" i="23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D50" i="16" l="1"/>
  <c r="D18" i="23" s="1"/>
  <c r="C24" i="21"/>
  <c r="F12" i="21" s="1"/>
  <c r="B18" i="17"/>
  <c r="P22" i="16"/>
  <c r="H50" i="20"/>
  <c r="H69" i="16"/>
  <c r="H24" i="23" s="1"/>
  <c r="B2" i="17"/>
  <c r="P4" i="16"/>
  <c r="F20" i="20"/>
  <c r="F33" i="16"/>
  <c r="F12" i="23" s="1"/>
  <c r="D66" i="20"/>
  <c r="D87" i="16"/>
  <c r="D30" i="23" s="1"/>
  <c r="G66" i="20"/>
  <c r="G87" i="16"/>
  <c r="G30" i="23" s="1"/>
  <c r="F33" i="20"/>
  <c r="F50" i="16"/>
  <c r="F18" i="23" s="1"/>
  <c r="B50" i="20"/>
  <c r="B69" i="16"/>
  <c r="B24" i="23" s="1"/>
  <c r="M68" i="16"/>
  <c r="K87" i="16"/>
  <c r="K30" i="23" s="1"/>
  <c r="C33" i="20"/>
  <c r="C50" i="16"/>
  <c r="C18" i="23" s="1"/>
  <c r="D15" i="16"/>
  <c r="D6" i="23" s="1"/>
  <c r="F66" i="20"/>
  <c r="F87" i="16"/>
  <c r="F30" i="23" s="1"/>
  <c r="E66" i="20"/>
  <c r="E87" i="16"/>
  <c r="E30" i="23" s="1"/>
  <c r="B66" i="20"/>
  <c r="B87" i="16"/>
  <c r="B30" i="23" s="1"/>
  <c r="M86" i="16"/>
  <c r="J87" i="16"/>
  <c r="J30" i="23" s="1"/>
  <c r="G33" i="20"/>
  <c r="G50" i="16"/>
  <c r="G18" i="23" s="1"/>
  <c r="D33" i="16"/>
  <c r="D12" i="23" s="1"/>
  <c r="G50" i="20"/>
  <c r="G69" i="16"/>
  <c r="G24" i="23" s="1"/>
  <c r="E5" i="20"/>
  <c r="E15" i="16"/>
  <c r="E6" i="23" s="1"/>
  <c r="H66" i="20"/>
  <c r="H87" i="16"/>
  <c r="H30" i="23" s="1"/>
  <c r="C66" i="20"/>
  <c r="C87" i="16"/>
  <c r="C30" i="23" s="1"/>
  <c r="E33" i="20"/>
  <c r="E50" i="16"/>
  <c r="E18" i="23" s="1"/>
  <c r="C50" i="20"/>
  <c r="C69" i="16"/>
  <c r="C24" i="23" s="1"/>
  <c r="E50" i="20"/>
  <c r="E69" i="16"/>
  <c r="E24" i="23" s="1"/>
  <c r="D50" i="20"/>
  <c r="D69" i="16"/>
  <c r="D24" i="23" s="1"/>
  <c r="E20" i="20"/>
  <c r="E33" i="16"/>
  <c r="E12" i="23" s="1"/>
  <c r="C15" i="16"/>
  <c r="C6" i="23" s="1"/>
  <c r="M32" i="16"/>
  <c r="C37" i="21"/>
  <c r="F8" i="21" s="1"/>
  <c r="B35" i="17"/>
  <c r="R39" i="16"/>
  <c r="I66" i="20"/>
  <c r="I87" i="16"/>
  <c r="I30" i="23" s="1"/>
  <c r="L66" i="20"/>
  <c r="L87" i="16"/>
  <c r="L30" i="23" s="1"/>
  <c r="C20" i="20"/>
  <c r="M30" i="20" s="1"/>
  <c r="A15" i="23" s="1"/>
  <c r="C33" i="16"/>
  <c r="C12" i="23" s="1"/>
  <c r="B33" i="20"/>
  <c r="B50" i="16"/>
  <c r="B18" i="23" s="1"/>
  <c r="M49" i="16"/>
  <c r="F50" i="20"/>
  <c r="F69" i="16"/>
  <c r="F24" i="23" s="1"/>
  <c r="B5" i="17" l="1"/>
  <c r="S4" i="16"/>
  <c r="C40" i="21"/>
  <c r="F28" i="21" s="1"/>
  <c r="B38" i="17"/>
  <c r="U39" i="16"/>
  <c r="C13" i="21"/>
  <c r="F15" i="21" s="1"/>
  <c r="B63" i="17"/>
  <c r="P76" i="16"/>
  <c r="M87" i="16"/>
  <c r="Y6" i="15"/>
  <c r="B4" i="17"/>
  <c r="R4" i="16"/>
  <c r="C2" i="21"/>
  <c r="F22" i="21" s="1"/>
  <c r="B48" i="17"/>
  <c r="M69" i="16"/>
  <c r="P58" i="16"/>
  <c r="C28" i="21"/>
  <c r="F2" i="21" s="1"/>
  <c r="B22" i="17"/>
  <c r="T22" i="16"/>
  <c r="C6" i="21"/>
  <c r="F26" i="21" s="1"/>
  <c r="B52" i="17"/>
  <c r="T58" i="16"/>
  <c r="C26" i="21"/>
  <c r="F30" i="21" s="1"/>
  <c r="B20" i="17"/>
  <c r="R22" i="16"/>
  <c r="M77" i="20"/>
  <c r="Q66" i="20" s="1"/>
  <c r="M78" i="20"/>
  <c r="A33" i="23" s="1"/>
  <c r="C36" i="21"/>
  <c r="F5" i="21" s="1"/>
  <c r="B34" i="17"/>
  <c r="Q39" i="16"/>
  <c r="O18" i="17"/>
  <c r="C18" i="17"/>
  <c r="C35" i="17"/>
  <c r="O35" i="17"/>
  <c r="C27" i="21"/>
  <c r="F4" i="21" s="1"/>
  <c r="B21" i="17"/>
  <c r="S22" i="16"/>
  <c r="C4" i="21"/>
  <c r="F23" i="21" s="1"/>
  <c r="B50" i="17"/>
  <c r="R58" i="16"/>
  <c r="C5" i="21"/>
  <c r="F3" i="21" s="1"/>
  <c r="B51" i="17"/>
  <c r="S58" i="16"/>
  <c r="C3" i="21"/>
  <c r="F7" i="21" s="1"/>
  <c r="B49" i="17"/>
  <c r="Q58" i="16"/>
  <c r="C19" i="21"/>
  <c r="F11" i="21" s="1"/>
  <c r="B69" i="17"/>
  <c r="AE6" i="15"/>
  <c r="V76" i="16"/>
  <c r="C16" i="21"/>
  <c r="F25" i="21" s="1"/>
  <c r="B66" i="17"/>
  <c r="S76" i="16"/>
  <c r="AB6" i="15"/>
  <c r="M13" i="20"/>
  <c r="C22" i="21"/>
  <c r="F19" i="21" s="1"/>
  <c r="AH6" i="15"/>
  <c r="Y76" i="16"/>
  <c r="B72" i="17"/>
  <c r="C39" i="21"/>
  <c r="F21" i="21" s="1"/>
  <c r="B37" i="17"/>
  <c r="T39" i="16"/>
  <c r="C15" i="21"/>
  <c r="F20" i="21" s="1"/>
  <c r="B65" i="17"/>
  <c r="R76" i="16"/>
  <c r="AA6" i="15"/>
  <c r="M46" i="20"/>
  <c r="A21" i="23" s="1"/>
  <c r="M45" i="20"/>
  <c r="X66" i="20"/>
  <c r="AM66" i="20" s="1"/>
  <c r="B3" i="17"/>
  <c r="Q4" i="16"/>
  <c r="C14" i="21"/>
  <c r="F9" i="21" s="1"/>
  <c r="B64" i="17"/>
  <c r="Q76" i="16"/>
  <c r="Z6" i="15"/>
  <c r="C17" i="21"/>
  <c r="F18" i="21" s="1"/>
  <c r="B67" i="17"/>
  <c r="T76" i="16"/>
  <c r="AC6" i="15"/>
  <c r="C18" i="21"/>
  <c r="F27" i="21" s="1"/>
  <c r="B68" i="17"/>
  <c r="AD6" i="15"/>
  <c r="U76" i="16"/>
  <c r="C2" i="17"/>
  <c r="O2" i="17"/>
  <c r="C8" i="21"/>
  <c r="F29" i="21" s="1"/>
  <c r="B54" i="17"/>
  <c r="V58" i="16"/>
  <c r="C25" i="21"/>
  <c r="F13" i="21" s="1"/>
  <c r="B19" i="17"/>
  <c r="Q22" i="16"/>
  <c r="C23" i="21"/>
  <c r="F14" i="21" s="1"/>
  <c r="B73" i="17"/>
  <c r="Z76" i="16"/>
  <c r="AI6" i="15"/>
  <c r="C38" i="21"/>
  <c r="F24" i="21" s="1"/>
  <c r="B36" i="17"/>
  <c r="S39" i="16"/>
  <c r="C7" i="21"/>
  <c r="F10" i="21" s="1"/>
  <c r="B53" i="17"/>
  <c r="U58" i="16"/>
  <c r="C21" i="21"/>
  <c r="F17" i="21" s="1"/>
  <c r="B71" i="17"/>
  <c r="X76" i="16"/>
  <c r="AG6" i="15"/>
  <c r="M62" i="20"/>
  <c r="M63" i="20"/>
  <c r="C35" i="21"/>
  <c r="F6" i="21" s="1"/>
  <c r="B33" i="17"/>
  <c r="M50" i="16"/>
  <c r="P39" i="16"/>
  <c r="C20" i="21"/>
  <c r="F16" i="21" s="1"/>
  <c r="B70" i="17"/>
  <c r="W76" i="16"/>
  <c r="AF6" i="15"/>
  <c r="M14" i="20"/>
  <c r="A9" i="23" s="1"/>
  <c r="M29" i="20"/>
  <c r="M15" i="16"/>
  <c r="T50" i="20" l="1"/>
  <c r="AI50" i="20" s="1"/>
  <c r="A27" i="23"/>
  <c r="Q33" i="20"/>
  <c r="AA66" i="20"/>
  <c r="AP66" i="20" s="1"/>
  <c r="V33" i="20"/>
  <c r="AK33" i="20" s="1"/>
  <c r="T66" i="20"/>
  <c r="AI66" i="20" s="1"/>
  <c r="S66" i="20"/>
  <c r="AH66" i="20" s="1"/>
  <c r="W66" i="20"/>
  <c r="AL66" i="20" s="1"/>
  <c r="U66" i="20"/>
  <c r="AJ66" i="20" s="1"/>
  <c r="R66" i="20"/>
  <c r="AG66" i="20" s="1"/>
  <c r="T33" i="20"/>
  <c r="AI33" i="20" s="1"/>
  <c r="AF33" i="20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3" i="17"/>
  <c r="C53" i="17"/>
  <c r="O36" i="17"/>
  <c r="C36" i="17"/>
  <c r="O73" i="17"/>
  <c r="C73" i="17"/>
  <c r="C68" i="17"/>
  <c r="O68" i="17"/>
  <c r="O67" i="17"/>
  <c r="C67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8" i="17"/>
  <c r="O38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1" i="17"/>
  <c r="C71" i="17"/>
  <c r="D2" i="17"/>
  <c r="P2" i="17"/>
  <c r="O37" i="17"/>
  <c r="C37" i="17"/>
  <c r="V50" i="20"/>
  <c r="AK50" i="20" s="1"/>
  <c r="C50" i="17"/>
  <c r="O50" i="17"/>
  <c r="R20" i="20"/>
  <c r="AG20" i="20" s="1"/>
  <c r="V66" i="20"/>
  <c r="AK66" i="20" s="1"/>
  <c r="O4" i="17"/>
  <c r="C4" i="17"/>
  <c r="O63" i="17"/>
  <c r="C63" i="17"/>
  <c r="C54" i="17"/>
  <c r="O54" i="17"/>
  <c r="O51" i="17"/>
  <c r="C51" i="17"/>
  <c r="U50" i="20"/>
  <c r="AJ50" i="20" s="1"/>
  <c r="O20" i="17"/>
  <c r="C20" i="17"/>
  <c r="C52" i="17"/>
  <c r="O52" i="17"/>
  <c r="O22" i="17"/>
  <c r="C22" i="17"/>
  <c r="C48" i="17"/>
  <c r="O48" i="17"/>
  <c r="T20" i="20"/>
  <c r="AI20" i="20" s="1"/>
  <c r="C64" i="17"/>
  <c r="O64" i="17"/>
  <c r="O69" i="17"/>
  <c r="C69" i="17"/>
  <c r="O21" i="17"/>
  <c r="C21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5" i="17"/>
  <c r="C65" i="17"/>
  <c r="U33" i="20"/>
  <c r="AJ33" i="20" s="1"/>
  <c r="S50" i="20"/>
  <c r="AH50" i="20" s="1"/>
  <c r="C70" i="17"/>
  <c r="O70" i="17"/>
  <c r="O33" i="17"/>
  <c r="C33" i="17"/>
  <c r="Q50" i="20"/>
  <c r="O19" i="17"/>
  <c r="C19" i="17"/>
  <c r="O3" i="17"/>
  <c r="C3" i="17"/>
  <c r="C72" i="17"/>
  <c r="O72" i="17"/>
  <c r="R33" i="20"/>
  <c r="AG33" i="20" s="1"/>
  <c r="C66" i="17"/>
  <c r="O66" i="17"/>
  <c r="O49" i="17"/>
  <c r="C49" i="17"/>
  <c r="P35" i="17"/>
  <c r="D35" i="17"/>
  <c r="P18" i="17"/>
  <c r="D18" i="17"/>
  <c r="C34" i="17"/>
  <c r="O34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P13" i="17"/>
  <c r="P14" i="17" s="1"/>
  <c r="AF2" i="20"/>
  <c r="AB12" i="20"/>
  <c r="AB76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8" i="20"/>
  <c r="AB28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4" i="20"/>
  <c r="D66" i="17"/>
  <c r="P66" i="17"/>
  <c r="AB61" i="20"/>
  <c r="AF50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59" i="17" l="1"/>
  <c r="P60" i="17" s="1"/>
  <c r="P29" i="17"/>
  <c r="P30" i="17" s="1"/>
  <c r="E20" i="17"/>
  <c r="Q20" i="17"/>
  <c r="Q29" i="17" s="1"/>
  <c r="Q30" i="17" s="1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13" i="17" l="1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4" i="17" s="1"/>
  <c r="R75" i="17" s="1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29" i="17" l="1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X74" i="17" s="1"/>
  <c r="X75" i="17" s="1"/>
  <c r="L63" i="17"/>
  <c r="Y63" i="17" s="1"/>
  <c r="L64" i="17"/>
  <c r="Y64" i="17" s="1"/>
  <c r="X64" i="17"/>
  <c r="Y74" i="17" l="1"/>
  <c r="Y75" i="17" s="1"/>
  <c r="Z75" i="17" s="1"/>
  <c r="B30" i="18" s="1"/>
  <c r="B31" i="18" s="1"/>
  <c r="B32" i="18" s="1"/>
</calcChain>
</file>

<file path=xl/sharedStrings.xml><?xml version="1.0" encoding="utf-8"?>
<sst xmlns="http://schemas.openxmlformats.org/spreadsheetml/2006/main" count="3986" uniqueCount="1586">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</sst>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919" y="783431"/>
              <a:ext cx="45553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42.415272685183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1502</v>
      </c>
    </row>
    <row r="2" spans="1:26" x14ac:dyDescent="0.25">
      <c r="A2" s="1" t="s">
        <v>0</v>
      </c>
      <c r="B2" s="1">
        <v>0</v>
      </c>
      <c r="C2" s="3"/>
      <c r="D2" s="4"/>
      <c r="E2" s="6"/>
      <c r="F2" s="2"/>
      <c r="G2" s="5"/>
      <c r="H2" s="2"/>
      <c r="I2" s="2"/>
      <c r="J2" s="2"/>
      <c r="K2" s="2"/>
      <c r="L2" s="2"/>
      <c r="M2" s="1"/>
      <c r="N2" s="1" t="s">
        <v>0</v>
      </c>
      <c r="O2" s="1">
        <v>1</v>
      </c>
      <c r="P2" s="3">
        <f>IFERROR(((10-B3)/B3),9)</f>
        <v>9</v>
      </c>
      <c r="Q2" s="4">
        <f>IFERROR(((10-B4)/B4),9)</f>
        <v>2.3333333333333335</v>
      </c>
      <c r="R2" s="6">
        <f>IFERROR(((10-B5)/B5),9)</f>
        <v>0.42857142857142855</v>
      </c>
      <c r="S2" s="2"/>
      <c r="T2" s="5"/>
      <c r="U2" s="2"/>
      <c r="V2" s="2"/>
      <c r="W2" s="2"/>
      <c r="X2" s="2"/>
      <c r="Y2" s="2"/>
      <c r="Z2" s="1">
        <f t="shared" ref="Z2:Z5" si="0">SUM(O2:Y2)</f>
        <v>12.761904761904763</v>
      </c>
    </row>
    <row r="3" spans="1:26" x14ac:dyDescent="0.25">
      <c r="A3" s="1" t="s">
        <v>1</v>
      </c>
      <c r="B3" s="3">
        <f>'Import Sheet (paste survey)'!B8-1</f>
        <v>1</v>
      </c>
      <c r="C3" s="1">
        <v>0</v>
      </c>
      <c r="D3" s="3"/>
      <c r="E3" s="4"/>
      <c r="F3" s="2"/>
      <c r="G3" s="5"/>
      <c r="H3" s="2"/>
      <c r="I3" s="2"/>
      <c r="J3" s="2"/>
      <c r="K3" s="2"/>
      <c r="L3" s="2"/>
      <c r="M3" s="1"/>
      <c r="N3" s="1" t="s">
        <v>1</v>
      </c>
      <c r="O3" s="3">
        <f t="shared" ref="O3:O5" si="1">IFERROR(B3/(10-B3),9)</f>
        <v>0.1111111111111111</v>
      </c>
      <c r="P3" s="1">
        <v>1</v>
      </c>
      <c r="Q3" s="3">
        <f>IFERROR(((10-C4)/C4),9)</f>
        <v>0.42857142857142855</v>
      </c>
      <c r="R3" s="4">
        <f>IFERROR(((10-C5)/C5),9)</f>
        <v>0.25</v>
      </c>
      <c r="S3" s="2"/>
      <c r="T3" s="5"/>
      <c r="U3" s="2"/>
      <c r="V3" s="2"/>
      <c r="W3" s="2"/>
      <c r="X3" s="2"/>
      <c r="Y3" s="2"/>
      <c r="Z3" s="1">
        <f t="shared" si="0"/>
        <v>1.7896825396825398</v>
      </c>
    </row>
    <row r="4" spans="1:26" x14ac:dyDescent="0.25">
      <c r="A4" s="1" t="s">
        <v>2</v>
      </c>
      <c r="B4" s="4">
        <f>'Import Sheet (paste survey)'!E8-1</f>
        <v>3</v>
      </c>
      <c r="C4" s="3">
        <f>'Import Sheet (paste survey)'!C8-1</f>
        <v>7</v>
      </c>
      <c r="D4" s="1">
        <v>0</v>
      </c>
      <c r="E4" s="3"/>
      <c r="F4" s="2"/>
      <c r="G4" s="5"/>
      <c r="H4" s="2"/>
      <c r="I4" s="2"/>
      <c r="J4" s="2"/>
      <c r="K4" s="2"/>
      <c r="L4" s="2"/>
      <c r="M4" s="1"/>
      <c r="N4" s="1" t="s">
        <v>2</v>
      </c>
      <c r="O4" s="4">
        <f t="shared" si="1"/>
        <v>0.42857142857142855</v>
      </c>
      <c r="P4" s="3">
        <f t="shared" ref="P4:P5" si="2">IFERROR(C4/(10-C4),9)</f>
        <v>2.3333333333333335</v>
      </c>
      <c r="Q4" s="1">
        <v>1</v>
      </c>
      <c r="R4" s="3">
        <f>IFERROR(((10-D5)/D5),9)</f>
        <v>0.66666666666666663</v>
      </c>
      <c r="S4" s="2"/>
      <c r="T4" s="5"/>
      <c r="U4" s="2"/>
      <c r="V4" s="2"/>
      <c r="W4" s="2"/>
      <c r="X4" s="2"/>
      <c r="Y4" s="2"/>
      <c r="Z4" s="1">
        <f t="shared" si="0"/>
        <v>4.4285714285714288</v>
      </c>
    </row>
    <row r="5" spans="1:26" x14ac:dyDescent="0.25">
      <c r="A5" s="1" t="s">
        <v>3</v>
      </c>
      <c r="B5" s="6">
        <f>'Import Sheet (paste survey)'!G8-1</f>
        <v>7</v>
      </c>
      <c r="C5" s="4">
        <f>'Import Sheet (paste survey)'!F8-1</f>
        <v>8</v>
      </c>
      <c r="D5" s="3">
        <f>'Import Sheet (paste survey)'!D8-1</f>
        <v>6</v>
      </c>
      <c r="E5" s="1">
        <v>0</v>
      </c>
      <c r="F5" s="2"/>
      <c r="G5" s="5"/>
      <c r="H5" s="2"/>
      <c r="I5" s="2"/>
      <c r="J5" s="2"/>
      <c r="K5" s="2"/>
      <c r="L5" s="2"/>
      <c r="M5" s="1"/>
      <c r="N5" s="1" t="s">
        <v>3</v>
      </c>
      <c r="O5" s="6">
        <f t="shared" si="1"/>
        <v>2.3333333333333335</v>
      </c>
      <c r="P5" s="4">
        <f t="shared" si="2"/>
        <v>4</v>
      </c>
      <c r="Q5" s="3">
        <f>IFERROR(D5/(10-D5),9)</f>
        <v>1.5</v>
      </c>
      <c r="R5" s="1">
        <v>1</v>
      </c>
      <c r="S5" s="2"/>
      <c r="T5" s="5"/>
      <c r="U5" s="2"/>
      <c r="V5" s="2"/>
      <c r="W5" s="2"/>
      <c r="X5" s="2"/>
      <c r="Y5" s="2"/>
      <c r="Z5" s="1">
        <f t="shared" si="0"/>
        <v>8.8333333333333339</v>
      </c>
    </row>
    <row r="6" spans="1:26" x14ac:dyDescent="0.25">
      <c r="A6" s="1" t="s">
        <v>4</v>
      </c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1"/>
      <c r="N6" s="1" t="s">
        <v>4</v>
      </c>
      <c r="O6" s="2"/>
      <c r="P6" s="2"/>
      <c r="Q6" s="2"/>
      <c r="R6" s="2"/>
      <c r="S6" s="2"/>
      <c r="T6" s="5"/>
      <c r="U6" s="2"/>
      <c r="V6" s="2"/>
      <c r="W6" s="2"/>
      <c r="X6" s="2"/>
      <c r="Y6" s="2"/>
      <c r="Z6" s="2"/>
    </row>
    <row r="7" spans="1:26" x14ac:dyDescent="0.25">
      <c r="A7" s="1" t="s">
        <v>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5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N8" s="1" t="s">
        <v>6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7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8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9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10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Q13" s="1"/>
      <c r="R13" s="1"/>
      <c r="S13" s="1"/>
      <c r="T13" s="1"/>
      <c r="U13" s="1"/>
      <c r="V13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1502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IFERROR(((10-B17)/B17),9)</f>
        <v>0.25</v>
      </c>
      <c r="Q16" s="4">
        <f>IFERROR(((10-B18)/B18),9)</f>
        <v>4</v>
      </c>
      <c r="R16" s="6">
        <f>IFERROR(((10-B19)/B19),9)</f>
        <v>2.3333333333333335</v>
      </c>
      <c r="S16" s="8">
        <f>IFERROR(((10-B20)/B20),9)</f>
        <v>0.66666666666666663</v>
      </c>
      <c r="T16" s="5"/>
      <c r="U16" s="2"/>
      <c r="V16" s="2"/>
      <c r="W16" s="2"/>
      <c r="X16" s="2"/>
      <c r="Y16" s="2"/>
      <c r="Z16" s="1">
        <f t="shared" ref="Z16:Z20" si="3">SUM(O16:Y16)</f>
        <v>8.25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 t="shared" ref="O17:O20" si="4">IFERROR(B17/(10-B17),9)</f>
        <v>4</v>
      </c>
      <c r="P17" s="1">
        <v>1</v>
      </c>
      <c r="Q17" s="3">
        <f>IFERROR(((10-C18)/C18),9)</f>
        <v>4</v>
      </c>
      <c r="R17" s="4">
        <f>IFERROR(((10-C19)/C19),9)</f>
        <v>2.3333333333333335</v>
      </c>
      <c r="S17" s="6">
        <f>IFERROR(((10-C20)/C20),9)</f>
        <v>0.66666666666666663</v>
      </c>
      <c r="T17" s="5"/>
      <c r="U17" s="2"/>
      <c r="V17" s="2"/>
      <c r="W17" s="2"/>
      <c r="X17" s="2"/>
      <c r="Y17" s="2"/>
      <c r="Z17" s="1">
        <f t="shared" si="3"/>
        <v>12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 t="shared" si="4"/>
        <v>0.25</v>
      </c>
      <c r="P18" s="3">
        <f t="shared" ref="P18:P20" si="5">IFERROR(C18/(10-C18),9)</f>
        <v>0.25</v>
      </c>
      <c r="Q18" s="1">
        <v>1</v>
      </c>
      <c r="R18" s="3">
        <f>IFERROR(((10-D19)/D19),9)</f>
        <v>4</v>
      </c>
      <c r="S18" s="4">
        <f>IFERROR(((10-D20)/D20),9)</f>
        <v>0.25</v>
      </c>
      <c r="T18" s="5"/>
      <c r="U18" s="2"/>
      <c r="V18" s="2"/>
      <c r="W18" s="2"/>
      <c r="X18" s="2"/>
      <c r="Y18" s="2"/>
      <c r="Z18" s="1">
        <f t="shared" si="3"/>
        <v>5.75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 t="shared" si="4"/>
        <v>0.42857142857142855</v>
      </c>
      <c r="P19" s="4">
        <f t="shared" si="5"/>
        <v>0.42857142857142855</v>
      </c>
      <c r="Q19" s="3">
        <f t="shared" ref="Q19:Q20" si="6">IFERROR(D19/(10-D19),9)</f>
        <v>0.25</v>
      </c>
      <c r="R19" s="1">
        <v>1</v>
      </c>
      <c r="S19" s="3">
        <f>IFERROR(((10-E20)/E20),9)</f>
        <v>0.42857142857142855</v>
      </c>
      <c r="T19" s="5"/>
      <c r="U19" s="2"/>
      <c r="V19" s="2"/>
      <c r="W19" s="2"/>
      <c r="X19" s="2"/>
      <c r="Y19" s="2"/>
      <c r="Z19" s="1">
        <f t="shared" si="3"/>
        <v>2.5357142857142856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 t="shared" si="4"/>
        <v>1.5</v>
      </c>
      <c r="P20" s="6">
        <f t="shared" si="5"/>
        <v>1.5</v>
      </c>
      <c r="Q20" s="4">
        <f t="shared" si="6"/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3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1502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IFERROR(((10-B30)/B30),9)</f>
        <v>1</v>
      </c>
      <c r="Q29" s="4">
        <f>IFERROR(((10-B31)/B31),9)</f>
        <v>2.3333333333333335</v>
      </c>
      <c r="R29" s="6">
        <f>IFERROR(((10-B32)/B32),9)</f>
        <v>4</v>
      </c>
      <c r="S29" s="8">
        <f>IFERROR(((10-B33)/B33),9)</f>
        <v>1</v>
      </c>
      <c r="T29" s="9">
        <f>IFERROR(((10-B34)/B34),9)</f>
        <v>0.66666666666666663</v>
      </c>
      <c r="U29" s="2"/>
      <c r="V29" s="2"/>
      <c r="W29" s="2"/>
      <c r="X29" s="2"/>
      <c r="Y29" s="2"/>
      <c r="Z29" s="1">
        <f t="shared" ref="Z29:Z34" si="7">SUM(O29:Y29)</f>
        <v>10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 t="shared" ref="O30:O34" si="8">IFERROR(B30/(10-B30),9)</f>
        <v>1</v>
      </c>
      <c r="P30" s="1">
        <v>1</v>
      </c>
      <c r="Q30" s="3">
        <f>IFERROR(((10-C31)/C31),9)</f>
        <v>1.5</v>
      </c>
      <c r="R30" s="4">
        <f>IFERROR(((10-C32)/C32),9)</f>
        <v>2.3333333333333335</v>
      </c>
      <c r="S30" s="6">
        <f>IFERROR(((10-C33)/C33),9)</f>
        <v>1</v>
      </c>
      <c r="T30" s="10">
        <f>IFERROR(((10-C34)/C34),9)</f>
        <v>1.5</v>
      </c>
      <c r="U30" s="2"/>
      <c r="V30" s="2"/>
      <c r="W30" s="2"/>
      <c r="X30" s="2"/>
      <c r="Y30" s="2"/>
      <c r="Z30" s="1">
        <f t="shared" si="7"/>
        <v>8.3333333333333339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 t="shared" si="8"/>
        <v>0.42857142857142855</v>
      </c>
      <c r="P31" s="3">
        <f t="shared" ref="P31:P34" si="9">IFERROR(C31/(10-C31),9)</f>
        <v>0.66666666666666663</v>
      </c>
      <c r="Q31" s="1">
        <v>1</v>
      </c>
      <c r="R31" s="3">
        <f>IFERROR(((10-D32)/D32),9)</f>
        <v>4</v>
      </c>
      <c r="S31" s="4">
        <f>IFERROR(((10-D33)/D33),9)</f>
        <v>0.42857142857142855</v>
      </c>
      <c r="T31" s="11">
        <f>IFERROR(((10-D34)/D34),9)</f>
        <v>0.42857142857142855</v>
      </c>
      <c r="U31" s="2"/>
      <c r="V31" s="2"/>
      <c r="W31" s="2"/>
      <c r="X31" s="2"/>
      <c r="Y31" s="2"/>
      <c r="Z31" s="1">
        <f t="shared" si="7"/>
        <v>6.9523809523809526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 t="shared" si="8"/>
        <v>0.25</v>
      </c>
      <c r="P32" s="4">
        <f t="shared" si="9"/>
        <v>0.42857142857142855</v>
      </c>
      <c r="Q32" s="3">
        <f t="shared" ref="Q32:Q34" si="10">IFERROR(D32/(10-D32),9)</f>
        <v>0.25</v>
      </c>
      <c r="R32" s="1">
        <v>1</v>
      </c>
      <c r="S32" s="3">
        <f>IFERROR(((10-E33)/E33),9)</f>
        <v>0.42857142857142855</v>
      </c>
      <c r="T32" s="12">
        <f>IFERROR(((10-E34)/E34),9)</f>
        <v>0.66666666666666663</v>
      </c>
      <c r="U32" s="2"/>
      <c r="V32" s="2"/>
      <c r="W32" s="2"/>
      <c r="X32" s="2"/>
      <c r="Y32" s="2"/>
      <c r="Z32" s="1">
        <f t="shared" si="7"/>
        <v>3.0238095238095237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 t="shared" si="8"/>
        <v>1</v>
      </c>
      <c r="P33" s="6">
        <f t="shared" si="9"/>
        <v>1</v>
      </c>
      <c r="Q33" s="4">
        <f t="shared" si="10"/>
        <v>2.3333333333333335</v>
      </c>
      <c r="R33" s="3">
        <f t="shared" ref="R33:R34" si="11">IFERROR(E33/(10-E33),9)</f>
        <v>2.3333333333333335</v>
      </c>
      <c r="S33" s="1">
        <v>1</v>
      </c>
      <c r="T33" s="13">
        <f>IFERROR(((10-F34)/F34),9)</f>
        <v>2.3333333333333335</v>
      </c>
      <c r="U33" s="2"/>
      <c r="V33" s="2"/>
      <c r="W33" s="2"/>
      <c r="X33" s="2"/>
      <c r="Y33" s="2"/>
      <c r="Z33" s="1">
        <f t="shared" si="7"/>
        <v>10.000000000000002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 t="shared" si="8"/>
        <v>1.5</v>
      </c>
      <c r="P34" s="8">
        <f t="shared" si="9"/>
        <v>0.66666666666666663</v>
      </c>
      <c r="Q34" s="6">
        <f t="shared" si="10"/>
        <v>2.3333333333333335</v>
      </c>
      <c r="R34" s="4">
        <f t="shared" si="11"/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7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1502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IFERROR(((10-B43)/B43),9)</f>
        <v>2.3333333333333335</v>
      </c>
      <c r="Q42" s="4">
        <f>IFERROR(((10-B44)/B44),9)</f>
        <v>0.42857142857142855</v>
      </c>
      <c r="R42" s="6">
        <f>IFERROR(((10-B45)/B45),9)</f>
        <v>0.66666666666666663</v>
      </c>
      <c r="S42" s="8">
        <f>IFERROR(((10-B46)/B46),9)</f>
        <v>0.25</v>
      </c>
      <c r="T42" s="9">
        <f>IFERROR(((10-B47)/B47),9)</f>
        <v>2.3333333333333335</v>
      </c>
      <c r="U42" s="1">
        <f>IFERROR(H42/(10-H42),9)</f>
        <v>0</v>
      </c>
      <c r="V42" s="2"/>
      <c r="W42" s="2"/>
      <c r="X42" s="2"/>
      <c r="Y42" s="2"/>
      <c r="Z42" s="1">
        <f t="shared" ref="Z42:Z48" si="12">SUM(O42:Y42)</f>
        <v>7.0119047619047628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 t="shared" ref="O43:O47" si="13">IFERROR(B43/(10-B43),9)</f>
        <v>0.42857142857142855</v>
      </c>
      <c r="P43" s="1">
        <v>1</v>
      </c>
      <c r="Q43" s="3">
        <f>IFERROR(((10-C44)/C44),9)</f>
        <v>0.66666666666666663</v>
      </c>
      <c r="R43" s="4">
        <f>IFERROR(((10-C45)/C45),9)</f>
        <v>0.42857142857142855</v>
      </c>
      <c r="S43" s="6">
        <f>IFERROR(((10-C46)/C46),9)</f>
        <v>0.42857142857142855</v>
      </c>
      <c r="T43" s="10">
        <f>IFERROR(((10-C47)/C47),9)</f>
        <v>0.42857142857142855</v>
      </c>
      <c r="U43" s="14">
        <f>IFERROR(((10-C48)/C48),9)</f>
        <v>0.1111111111111111</v>
      </c>
      <c r="V43" s="2"/>
      <c r="W43" s="2"/>
      <c r="X43" s="2"/>
      <c r="Y43" s="2"/>
      <c r="Z43" s="1">
        <f t="shared" si="12"/>
        <v>3.4920634920634916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 t="shared" si="13"/>
        <v>2.3333333333333335</v>
      </c>
      <c r="P44" s="3">
        <f t="shared" ref="P44:P48" si="14">IFERROR(C44/(10-C44),9)</f>
        <v>1.5</v>
      </c>
      <c r="Q44" s="1">
        <v>1</v>
      </c>
      <c r="R44" s="3">
        <f>IFERROR(((10-D45)/D45),9)</f>
        <v>0.66666666666666663</v>
      </c>
      <c r="S44" s="4">
        <f>IFERROR(((10-D46)/D46),9)</f>
        <v>0.25</v>
      </c>
      <c r="T44" s="11">
        <f>IFERROR(((10-D47)/D47),9)</f>
        <v>2.3333333333333335</v>
      </c>
      <c r="U44" s="8">
        <f>IFERROR(((10-D48)/D48),9)</f>
        <v>0.25</v>
      </c>
      <c r="V44" s="2"/>
      <c r="W44" s="2"/>
      <c r="X44" s="2"/>
      <c r="Y44" s="2"/>
      <c r="Z44" s="1">
        <f t="shared" si="12"/>
        <v>8.3333333333333339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 t="shared" si="13"/>
        <v>1.5</v>
      </c>
      <c r="P45" s="4">
        <f t="shared" si="14"/>
        <v>2.3333333333333335</v>
      </c>
      <c r="Q45" s="3">
        <f t="shared" ref="Q45:Q48" si="15">IFERROR(D45/(10-D45),9)</f>
        <v>1.5</v>
      </c>
      <c r="R45" s="1">
        <v>1</v>
      </c>
      <c r="S45" s="3">
        <f>IFERROR(((10-E46)/E46),9)</f>
        <v>0.42857142857142855</v>
      </c>
      <c r="T45" s="12">
        <f>IFERROR(((10-E47)/E47),9)</f>
        <v>2.3333333333333335</v>
      </c>
      <c r="U45" s="6">
        <f>IFERROR(((10-E48)/E48),9)</f>
        <v>0.25</v>
      </c>
      <c r="V45" s="2"/>
      <c r="W45" s="2"/>
      <c r="X45" s="2"/>
      <c r="Y45" s="2"/>
      <c r="Z45" s="1">
        <f t="shared" si="12"/>
        <v>9.3452380952380967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 t="shared" si="13"/>
        <v>4</v>
      </c>
      <c r="P46" s="6">
        <f t="shared" si="14"/>
        <v>2.3333333333333335</v>
      </c>
      <c r="Q46" s="4">
        <f t="shared" si="15"/>
        <v>4</v>
      </c>
      <c r="R46" s="3">
        <f t="shared" ref="R46:R48" si="16">IFERROR(E46/(10-E46),9)</f>
        <v>2.3333333333333335</v>
      </c>
      <c r="S46" s="1">
        <v>1</v>
      </c>
      <c r="T46" s="13">
        <f>IFERROR(((10-F47)/F47),9)</f>
        <v>4</v>
      </c>
      <c r="U46" s="4">
        <f>IFERROR(((10-F48)/F48),9)</f>
        <v>0.25</v>
      </c>
      <c r="V46" s="2"/>
      <c r="W46" s="2"/>
      <c r="X46" s="2"/>
      <c r="Y46" s="2"/>
      <c r="Z46" s="1">
        <f t="shared" si="12"/>
        <v>17.916666666666668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 t="shared" si="13"/>
        <v>0.42857142857142855</v>
      </c>
      <c r="P47" s="8">
        <f t="shared" si="14"/>
        <v>2.3333333333333335</v>
      </c>
      <c r="Q47" s="6">
        <f t="shared" si="15"/>
        <v>0.42857142857142855</v>
      </c>
      <c r="R47" s="4">
        <f t="shared" si="16"/>
        <v>0.42857142857142855</v>
      </c>
      <c r="S47" s="3">
        <f t="shared" ref="S47:S48" si="17">IFERROR(F47/(10-F47),9)</f>
        <v>0.25</v>
      </c>
      <c r="T47" s="7">
        <v>1</v>
      </c>
      <c r="U47" s="3">
        <f>IFERROR(((10-G48)/G48),9)</f>
        <v>0.1111111111111111</v>
      </c>
      <c r="V47" s="2"/>
      <c r="W47" s="2"/>
      <c r="X47" s="2"/>
      <c r="Y47" s="2"/>
      <c r="Z47" s="1">
        <f t="shared" si="12"/>
        <v>4.9801587301587293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IFERROR(((10-H42)/H42),9)</f>
        <v>9</v>
      </c>
      <c r="P48" s="14">
        <f t="shared" si="14"/>
        <v>9</v>
      </c>
      <c r="Q48" s="8">
        <f t="shared" si="15"/>
        <v>4</v>
      </c>
      <c r="R48" s="6">
        <f t="shared" si="16"/>
        <v>4</v>
      </c>
      <c r="S48" s="4">
        <f t="shared" si="17"/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12"/>
        <v>40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1502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IFERROR(((10-B56)/B56),9)</f>
        <v>1.5</v>
      </c>
      <c r="Q55" s="4">
        <f>IFERROR(((10-B57)/B57),9)</f>
        <v>0.42857142857142855</v>
      </c>
      <c r="R55" s="6">
        <f>IFERROR(((10-B58)/B58),9)</f>
        <v>2.3333333333333335</v>
      </c>
      <c r="S55" s="8">
        <f>IFERROR(((10-B59)/B59),9)</f>
        <v>4</v>
      </c>
      <c r="T55" s="9">
        <f>IFERROR(((10-B60)/B60),9)</f>
        <v>9</v>
      </c>
      <c r="U55" s="1">
        <f t="shared" ref="U55:Y55" si="18">IFERROR(H55/(10-H55),9)</f>
        <v>0.42857142857142855</v>
      </c>
      <c r="V55" s="8">
        <f t="shared" si="18"/>
        <v>2.3333333333333335</v>
      </c>
      <c r="W55" s="6">
        <f t="shared" si="18"/>
        <v>1.5</v>
      </c>
      <c r="X55" s="4">
        <f t="shared" si="18"/>
        <v>0.25</v>
      </c>
      <c r="Y55" s="3">
        <f t="shared" si="18"/>
        <v>0.42857142857142855</v>
      </c>
      <c r="Z55" s="1">
        <f t="shared" ref="Z55:Z65" si="19">SUM(O55:Y55)</f>
        <v>23.202380952380949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 t="shared" ref="O56:O60" si="20">IFERROR(B56/(10-B56),9)</f>
        <v>0.66666666666666663</v>
      </c>
      <c r="P56" s="1">
        <v>1</v>
      </c>
      <c r="Q56" s="3">
        <f>IFERROR(((10-C57)/C57),9)</f>
        <v>0.66666666666666663</v>
      </c>
      <c r="R56" s="4">
        <f>IFERROR(((10-C58)/C58),9)</f>
        <v>1</v>
      </c>
      <c r="S56" s="6">
        <f>IFERROR(((10-C59)/C59),9)</f>
        <v>2.3333333333333335</v>
      </c>
      <c r="T56" s="10">
        <f>IFERROR(((10-C60)/C60),9)</f>
        <v>0.66666666666666663</v>
      </c>
      <c r="U56" s="14">
        <f>IFERROR(((10-C61)/C61),9)</f>
        <v>0.42857142857142855</v>
      </c>
      <c r="V56" s="1">
        <f t="shared" ref="V56:Y56" si="21">IFERROR(I56/(10-I56),9)</f>
        <v>0.42857142857142855</v>
      </c>
      <c r="W56" s="8">
        <f t="shared" si="21"/>
        <v>0.25</v>
      </c>
      <c r="X56" s="6">
        <f t="shared" si="21"/>
        <v>0.1111111111111111</v>
      </c>
      <c r="Y56" s="4">
        <f t="shared" si="21"/>
        <v>0.42857142857142855</v>
      </c>
      <c r="Z56" s="1">
        <f t="shared" si="19"/>
        <v>7.9801587301587302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 t="shared" si="20"/>
        <v>2.3333333333333335</v>
      </c>
      <c r="P57" s="3">
        <f t="shared" ref="P57:P61" si="22">IFERROR(C57/(10-C57),9)</f>
        <v>1.5</v>
      </c>
      <c r="Q57" s="1">
        <v>1</v>
      </c>
      <c r="R57" s="3">
        <f>IFERROR(((10-D58)/D58),9)</f>
        <v>4</v>
      </c>
      <c r="S57" s="4">
        <f>IFERROR(((10-D59)/D59),9)</f>
        <v>9</v>
      </c>
      <c r="T57" s="11">
        <f>IFERROR(((10-D60)/D60),9)</f>
        <v>4</v>
      </c>
      <c r="U57" s="8">
        <f>IFERROR(((10-D61)/D61),9)</f>
        <v>2.3333333333333335</v>
      </c>
      <c r="V57" s="14">
        <f>IFERROR(((10-D62)/D62),9)</f>
        <v>2.3333333333333335</v>
      </c>
      <c r="W57" s="1">
        <f t="shared" ref="W57:Y57" si="23">IFERROR(J57/(10-J57),9)</f>
        <v>2.3333333333333335</v>
      </c>
      <c r="X57" s="8">
        <f t="shared" si="23"/>
        <v>0.1111111111111111</v>
      </c>
      <c r="Y57" s="6">
        <f t="shared" si="23"/>
        <v>1.5</v>
      </c>
      <c r="Z57" s="1">
        <f t="shared" si="19"/>
        <v>30.444444444444443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 t="shared" si="20"/>
        <v>0.42857142857142855</v>
      </c>
      <c r="P58" s="4">
        <f t="shared" si="22"/>
        <v>1</v>
      </c>
      <c r="Q58" s="3">
        <f t="shared" ref="Q58:Q62" si="24">IFERROR(D58/(10-D58),9)</f>
        <v>0.25</v>
      </c>
      <c r="R58" s="1">
        <v>1</v>
      </c>
      <c r="S58" s="3">
        <f>IFERROR(((10-E59)/E59),9)</f>
        <v>4</v>
      </c>
      <c r="T58" s="12">
        <f>IFERROR(((10-E60)/E60),9)</f>
        <v>4</v>
      </c>
      <c r="U58" s="6">
        <f>IFERROR(((10-E61)/E61),9)</f>
        <v>1</v>
      </c>
      <c r="V58" s="8">
        <f>IFERROR(((10-E62)/E62),9)</f>
        <v>2.3333333333333335</v>
      </c>
      <c r="W58" s="14">
        <f>IFERROR(((10-E63)/E63),9)</f>
        <v>0.66666666666666663</v>
      </c>
      <c r="X58" s="1">
        <f t="shared" ref="X58:Y58" si="25">IFERROR(K58/(10-K58),9)</f>
        <v>0.1111111111111111</v>
      </c>
      <c r="Y58" s="8">
        <f t="shared" si="25"/>
        <v>0.42857142857142855</v>
      </c>
      <c r="Z58" s="1">
        <f t="shared" si="19"/>
        <v>15.218253968253968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 t="shared" si="20"/>
        <v>0.25</v>
      </c>
      <c r="P59" s="6">
        <f t="shared" si="22"/>
        <v>0.42857142857142855</v>
      </c>
      <c r="Q59" s="4">
        <f t="shared" si="24"/>
        <v>0.1111111111111111</v>
      </c>
      <c r="R59" s="3">
        <f t="shared" ref="R59:R63" si="26">IFERROR(E59/(10-E59),9)</f>
        <v>0.25</v>
      </c>
      <c r="S59" s="1">
        <v>1</v>
      </c>
      <c r="T59" s="13">
        <f>IFERROR(((10-F60)/F60),9)</f>
        <v>1</v>
      </c>
      <c r="U59" s="4">
        <f>IFERROR(((10-F61)/F61),9)</f>
        <v>0.66666666666666663</v>
      </c>
      <c r="V59" s="6">
        <f>IFERROR(((10-F62)/F62),9)</f>
        <v>0.42857142857142855</v>
      </c>
      <c r="W59" s="8">
        <f>IFERROR(((10-F63)/F63),9)</f>
        <v>0.42857142857142855</v>
      </c>
      <c r="X59" s="14">
        <f>IFERROR(((10-F64)/F64),9)</f>
        <v>0.25</v>
      </c>
      <c r="Y59" s="1">
        <f>IFERROR(L59/(10-L59),9)</f>
        <v>0.42857142857142855</v>
      </c>
      <c r="Z59" s="1">
        <f t="shared" si="19"/>
        <v>5.2420634920634921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 t="shared" si="20"/>
        <v>0.1111111111111111</v>
      </c>
      <c r="P60" s="8">
        <f t="shared" si="22"/>
        <v>1.5</v>
      </c>
      <c r="Q60" s="6">
        <f t="shared" si="24"/>
        <v>0.25</v>
      </c>
      <c r="R60" s="4">
        <f t="shared" si="26"/>
        <v>0.25</v>
      </c>
      <c r="S60" s="3">
        <f t="shared" ref="S60:S64" si="27">IFERROR(F60/(10-F60),9)</f>
        <v>1</v>
      </c>
      <c r="T60" s="7">
        <v>1</v>
      </c>
      <c r="U60" s="3">
        <f>IFERROR(((10-G61)/G61),9)</f>
        <v>2.3333333333333335</v>
      </c>
      <c r="V60" s="4">
        <f>IFERROR(((10-G62)/G62),9)</f>
        <v>1</v>
      </c>
      <c r="W60" s="6">
        <f>IFERROR(((10-G63)/G63),9)</f>
        <v>0.66666666666666663</v>
      </c>
      <c r="X60" s="8">
        <f>IFERROR(((10-G64)/G64),9)</f>
        <v>0.1111111111111111</v>
      </c>
      <c r="Y60" s="1">
        <f>IFERROR(((10-G65)/G65),9)</f>
        <v>0.66666666666666663</v>
      </c>
      <c r="Z60" s="1">
        <f t="shared" si="19"/>
        <v>8.8888888888888875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IFERROR(((10-H55)/H55),9)</f>
        <v>2.3333333333333335</v>
      </c>
      <c r="P61" s="14">
        <f t="shared" si="22"/>
        <v>2.3333333333333335</v>
      </c>
      <c r="Q61" s="8">
        <f t="shared" si="24"/>
        <v>0.42857142857142855</v>
      </c>
      <c r="R61" s="6">
        <f t="shared" si="26"/>
        <v>1</v>
      </c>
      <c r="S61" s="4">
        <f t="shared" si="27"/>
        <v>1.5</v>
      </c>
      <c r="T61" s="13">
        <f t="shared" ref="T61:T65" si="28">IFERROR(G61/(10-G61),9)</f>
        <v>0.42857142857142855</v>
      </c>
      <c r="U61" s="1">
        <v>1</v>
      </c>
      <c r="V61" s="3">
        <f>IFERROR(((10-H62)/H62),9)</f>
        <v>0.42857142857142855</v>
      </c>
      <c r="W61" s="4">
        <f>IFERROR(((10-H63)/H63),9)</f>
        <v>2.3333333333333335</v>
      </c>
      <c r="X61" s="6">
        <f>IFERROR(((10-H64)/H64),9)</f>
        <v>0.42857142857142855</v>
      </c>
      <c r="Y61" s="8">
        <f>IFERROR(((10-H65)/H65),9)</f>
        <v>2.3333333333333335</v>
      </c>
      <c r="Z61" s="1">
        <f t="shared" si="19"/>
        <v>14.547619047619049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IFERROR(((10-I55)/I55),9)</f>
        <v>0.42857142857142855</v>
      </c>
      <c r="P62" s="1">
        <f>IFERROR(((10-I56)/I56),9)</f>
        <v>2.3333333333333335</v>
      </c>
      <c r="Q62" s="14">
        <f t="shared" si="24"/>
        <v>0.42857142857142855</v>
      </c>
      <c r="R62" s="8">
        <f t="shared" si="26"/>
        <v>0.42857142857142855</v>
      </c>
      <c r="S62" s="6">
        <f t="shared" si="27"/>
        <v>2.3333333333333335</v>
      </c>
      <c r="T62" s="12">
        <f t="shared" si="28"/>
        <v>1</v>
      </c>
      <c r="U62" s="3">
        <f t="shared" ref="U62:U65" si="29">IFERROR(H62/(10-H62),9)</f>
        <v>2.3333333333333335</v>
      </c>
      <c r="V62" s="1">
        <v>1</v>
      </c>
      <c r="W62" s="3">
        <f>IFERROR(((10-I63)/I63),9)</f>
        <v>0.42857142857142855</v>
      </c>
      <c r="X62" s="4">
        <f>IFERROR(((10-I64)/I64),9)</f>
        <v>0.25</v>
      </c>
      <c r="Y62" s="6">
        <f>IFERROR(((10-I65)/I65),9)</f>
        <v>0.66666666666666663</v>
      </c>
      <c r="Z62" s="1">
        <f t="shared" si="19"/>
        <v>11.630952380952381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IFERROR(((10-J55)/J55),9)</f>
        <v>0.66666666666666663</v>
      </c>
      <c r="P63" s="8">
        <f>IFERROR(((10-J56)/J56),9)</f>
        <v>4</v>
      </c>
      <c r="Q63" s="1">
        <f>IFERROR(((10-J57)/J57),9)</f>
        <v>0.42857142857142855</v>
      </c>
      <c r="R63" s="14">
        <f t="shared" si="26"/>
        <v>1.5</v>
      </c>
      <c r="S63" s="8">
        <f t="shared" si="27"/>
        <v>2.3333333333333335</v>
      </c>
      <c r="T63" s="11">
        <f t="shared" si="28"/>
        <v>1.5</v>
      </c>
      <c r="U63" s="4">
        <f t="shared" si="29"/>
        <v>0.42857142857142855</v>
      </c>
      <c r="V63" s="3">
        <f t="shared" ref="V63:V65" si="30">IFERROR(I63/(10-I63),9)</f>
        <v>2.3333333333333335</v>
      </c>
      <c r="W63" s="1">
        <v>1</v>
      </c>
      <c r="X63" s="3">
        <f>IFERROR(((10-J64)/J64),9)</f>
        <v>0.25</v>
      </c>
      <c r="Y63" s="4">
        <f>IFERROR(((10-J65)/J65),9)</f>
        <v>0.66666666666666663</v>
      </c>
      <c r="Z63" s="1">
        <f t="shared" si="19"/>
        <v>15.107142857142858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IFERROR(((10-K55)/K55),9)</f>
        <v>4</v>
      </c>
      <c r="P64" s="6">
        <f>IFERROR(((10-K56)/K56),9)</f>
        <v>9</v>
      </c>
      <c r="Q64" s="8">
        <f>IFERROR(((10-K57)/K57),9)</f>
        <v>9</v>
      </c>
      <c r="R64" s="1">
        <f>IFERROR(((10-K58)/K58),9)</f>
        <v>9</v>
      </c>
      <c r="S64" s="14">
        <f t="shared" si="27"/>
        <v>4</v>
      </c>
      <c r="T64" s="10">
        <f t="shared" si="28"/>
        <v>9</v>
      </c>
      <c r="U64" s="6">
        <f t="shared" si="29"/>
        <v>2.3333333333333335</v>
      </c>
      <c r="V64" s="4">
        <f t="shared" si="30"/>
        <v>4</v>
      </c>
      <c r="W64" s="3">
        <f t="shared" ref="W64:W65" si="31">IFERROR(J64/(10-J64),9)</f>
        <v>4</v>
      </c>
      <c r="X64" s="1">
        <v>1</v>
      </c>
      <c r="Y64" s="3">
        <f>IFERROR(((10-K65)/K65),9)</f>
        <v>4</v>
      </c>
      <c r="Z64" s="1">
        <f t="shared" si="19"/>
        <v>59.333333333333336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IFERROR(((10-L55)/L55),9)</f>
        <v>2.3333333333333335</v>
      </c>
      <c r="P65" s="4">
        <f>IFERROR(((10-L56)/L56),9)</f>
        <v>2.3333333333333335</v>
      </c>
      <c r="Q65" s="6">
        <f>IFERROR(((10-L57)/L57),9)</f>
        <v>0.66666666666666663</v>
      </c>
      <c r="R65" s="8">
        <f>IFERROR(((10-L58)/L58),9)</f>
        <v>2.3333333333333335</v>
      </c>
      <c r="S65" s="1">
        <f>IFERROR(((10-L59)/L59),9)</f>
        <v>2.3333333333333335</v>
      </c>
      <c r="T65" s="9">
        <f t="shared" si="28"/>
        <v>1.5</v>
      </c>
      <c r="U65" s="8">
        <f t="shared" si="29"/>
        <v>0.42857142857142855</v>
      </c>
      <c r="V65" s="6">
        <f t="shared" si="30"/>
        <v>1.5</v>
      </c>
      <c r="W65" s="4">
        <f t="shared" si="31"/>
        <v>1.5</v>
      </c>
      <c r="X65" s="3">
        <f>IFERROR(K65/(10-K65),9)</f>
        <v>0.25</v>
      </c>
      <c r="Y65" s="1">
        <v>1</v>
      </c>
      <c r="Z65" s="1">
        <f t="shared" si="19"/>
        <v>16.178571428571431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decimal'!A54</f>
        <v>11</v>
      </c>
      <c r="I3" s="1" t="str">
        <f>'grid and decimal'!B54</f>
        <v>j1</v>
      </c>
      <c r="J3" s="1" t="str">
        <f>'grid and decimal'!C54</f>
        <v>j2</v>
      </c>
      <c r="K3" s="1" t="str">
        <f>'grid and decimal'!D54</f>
        <v>j3</v>
      </c>
      <c r="L3" s="1" t="str">
        <f>'grid and decimal'!E54</f>
        <v>j4</v>
      </c>
      <c r="M3" s="1" t="str">
        <f>'grid and decimal'!F54</f>
        <v>j5</v>
      </c>
      <c r="N3" s="1" t="str">
        <f>'grid and decimal'!G54</f>
        <v>j6</v>
      </c>
      <c r="O3" s="1" t="str">
        <f>'grid and decimal'!H54</f>
        <v>j7</v>
      </c>
      <c r="P3" s="1" t="str">
        <f>'grid and decimal'!I54</f>
        <v>j8</v>
      </c>
      <c r="Q3" s="1" t="str">
        <f>'grid and decimal'!J54</f>
        <v>j9</v>
      </c>
      <c r="R3" s="1" t="str">
        <f>'grid and decimal'!K54</f>
        <v>j10</v>
      </c>
      <c r="S3" s="1" t="str">
        <f>'grid and decimal'!L54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decimal'!A55</f>
        <v>j1</v>
      </c>
      <c r="I4" s="1">
        <f>'grid and decimal'!B55</f>
        <v>0</v>
      </c>
      <c r="J4" s="3">
        <f>'grid and decimal'!C55</f>
        <v>0</v>
      </c>
      <c r="K4" s="4">
        <f>'grid and decimal'!D55</f>
        <v>0</v>
      </c>
      <c r="L4" s="6">
        <f>'grid and decimal'!E55</f>
        <v>0</v>
      </c>
      <c r="M4" s="8">
        <f>'grid and decimal'!F55</f>
        <v>0</v>
      </c>
      <c r="N4" s="9">
        <f>'grid and decimal'!G55</f>
        <v>0</v>
      </c>
      <c r="O4" s="1">
        <f>'grid and decimal'!H55</f>
        <v>3</v>
      </c>
      <c r="P4" s="8">
        <f>'grid and decimal'!I55</f>
        <v>7</v>
      </c>
      <c r="Q4" s="6">
        <f>'grid and decimal'!J55</f>
        <v>6</v>
      </c>
      <c r="R4" s="4">
        <f>'grid and decimal'!K55</f>
        <v>2</v>
      </c>
      <c r="S4" s="3">
        <f>'grid and decimal'!L55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decimal'!A56</f>
        <v>j2</v>
      </c>
      <c r="I5" s="3">
        <f>'grid and decimal'!B56</f>
        <v>4</v>
      </c>
      <c r="J5" s="1">
        <f>'grid and decimal'!C56</f>
        <v>0</v>
      </c>
      <c r="K5" s="3">
        <f>'grid and decimal'!D56</f>
        <v>0</v>
      </c>
      <c r="L5" s="4">
        <f>'grid and decimal'!E56</f>
        <v>0</v>
      </c>
      <c r="M5" s="6">
        <f>'grid and decimal'!F56</f>
        <v>0</v>
      </c>
      <c r="N5" s="10">
        <f>'grid and decimal'!G56</f>
        <v>0</v>
      </c>
      <c r="O5" s="14">
        <f>'grid and decimal'!H56</f>
        <v>0</v>
      </c>
      <c r="P5" s="1">
        <f>'grid and decimal'!I56</f>
        <v>3</v>
      </c>
      <c r="Q5" s="8">
        <f>'grid and decimal'!J56</f>
        <v>2</v>
      </c>
      <c r="R5" s="6">
        <f>'grid and decimal'!K56</f>
        <v>1</v>
      </c>
      <c r="S5" s="4">
        <f>'grid and decimal'!L56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decimal'!A57</f>
        <v>j3</v>
      </c>
      <c r="I6" s="4">
        <f>'grid and decimal'!B57</f>
        <v>7</v>
      </c>
      <c r="J6" s="3">
        <f>'grid and decimal'!C57</f>
        <v>6</v>
      </c>
      <c r="K6" s="1">
        <f>'grid and decimal'!D57</f>
        <v>0</v>
      </c>
      <c r="L6" s="3">
        <f>'grid and decimal'!E57</f>
        <v>0</v>
      </c>
      <c r="M6" s="4">
        <f>'grid and decimal'!F57</f>
        <v>0</v>
      </c>
      <c r="N6" s="11">
        <f>'grid and decimal'!G57</f>
        <v>0</v>
      </c>
      <c r="O6" s="8">
        <f>'grid and decimal'!H57</f>
        <v>0</v>
      </c>
      <c r="P6" s="14">
        <f>'grid and decimal'!I57</f>
        <v>0</v>
      </c>
      <c r="Q6" s="1">
        <f>'grid and decimal'!J57</f>
        <v>7</v>
      </c>
      <c r="R6" s="8">
        <f>'grid and decimal'!K57</f>
        <v>1</v>
      </c>
      <c r="S6" s="6">
        <f>'grid and decimal'!L57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rank!B87</f>
        <v>6.7694877343989504E-2</v>
      </c>
      <c r="Z6" s="1">
        <f>rank!C87</f>
        <v>0.13428523924323846</v>
      </c>
      <c r="AA6" s="1">
        <f>rank!D87</f>
        <v>4.4379573485530732E-2</v>
      </c>
      <c r="AB6" s="1">
        <f>rank!E87</f>
        <v>9.0870534376739434E-2</v>
      </c>
      <c r="AC6" s="1">
        <f>rank!F87</f>
        <v>0.18148461165807453</v>
      </c>
      <c r="AD6" s="1">
        <f>rank!G87</f>
        <v>0.14800492895985221</v>
      </c>
      <c r="AE6" s="1">
        <f>rank!H87</f>
        <v>8.7976682931686909E-2</v>
      </c>
      <c r="AF6" s="1">
        <f>rank!I87</f>
        <v>9.1682991794071189E-2</v>
      </c>
      <c r="AG6" s="1">
        <f>rank!J87</f>
        <v>7.2431542126730405E-2</v>
      </c>
      <c r="AH6" s="1">
        <f>rank!K87</f>
        <v>1.7786303261498444E-2</v>
      </c>
      <c r="AI6" s="1">
        <f>rank!L87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decimal'!A58</f>
        <v>j4</v>
      </c>
      <c r="I7" s="6">
        <f>'grid and decimal'!B58</f>
        <v>3</v>
      </c>
      <c r="J7" s="4">
        <f>'grid and decimal'!C58</f>
        <v>5</v>
      </c>
      <c r="K7" s="3">
        <f>'grid and decimal'!D58</f>
        <v>2</v>
      </c>
      <c r="L7" s="1">
        <f>'grid and decimal'!E58</f>
        <v>0</v>
      </c>
      <c r="M7" s="3">
        <f>'grid and decimal'!F58</f>
        <v>0</v>
      </c>
      <c r="N7" s="12">
        <f>'grid and decimal'!G58</f>
        <v>0</v>
      </c>
      <c r="O7" s="6">
        <f>'grid and decimal'!H58</f>
        <v>0</v>
      </c>
      <c r="P7" s="8">
        <f>'grid and decimal'!I58</f>
        <v>0</v>
      </c>
      <c r="Q7" s="14">
        <f>'grid and decimal'!J58</f>
        <v>0</v>
      </c>
      <c r="R7" s="1">
        <f>'grid and decimal'!K58</f>
        <v>1</v>
      </c>
      <c r="S7" s="8">
        <f>'grid and decimal'!L58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decimal'!A59</f>
        <v>j5</v>
      </c>
      <c r="I8" s="8">
        <f>'grid and decimal'!B59</f>
        <v>2</v>
      </c>
      <c r="J8" s="6">
        <f>'grid and decimal'!C59</f>
        <v>3</v>
      </c>
      <c r="K8" s="4">
        <f>'grid and decimal'!D59</f>
        <v>1</v>
      </c>
      <c r="L8" s="3">
        <f>'grid and decimal'!E59</f>
        <v>2</v>
      </c>
      <c r="M8" s="1">
        <f>'grid and decimal'!F59</f>
        <v>0</v>
      </c>
      <c r="N8" s="13">
        <f>'grid and decimal'!G59</f>
        <v>0</v>
      </c>
      <c r="O8" s="4">
        <f>'grid and decimal'!H59</f>
        <v>0</v>
      </c>
      <c r="P8" s="6">
        <f>'grid and decimal'!I59</f>
        <v>0</v>
      </c>
      <c r="Q8" s="8">
        <f>'grid and decimal'!J59</f>
        <v>0</v>
      </c>
      <c r="R8" s="14">
        <f>'grid and decimal'!K59</f>
        <v>0</v>
      </c>
      <c r="S8" s="1">
        <f>'grid and decimal'!L59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decimal'!A60</f>
        <v>j6</v>
      </c>
      <c r="I9" s="14">
        <f>'grid and decimal'!B60</f>
        <v>1</v>
      </c>
      <c r="J9" s="8">
        <f>'grid and decimal'!C60</f>
        <v>6</v>
      </c>
      <c r="K9" s="6">
        <f>'grid and decimal'!D60</f>
        <v>2</v>
      </c>
      <c r="L9" s="4">
        <f>'grid and decimal'!E60</f>
        <v>2</v>
      </c>
      <c r="M9" s="3">
        <f>'grid and decimal'!F60</f>
        <v>5</v>
      </c>
      <c r="N9" s="7">
        <f>'grid and decimal'!G60</f>
        <v>0</v>
      </c>
      <c r="O9" s="3">
        <f>'grid and decimal'!H60</f>
        <v>0</v>
      </c>
      <c r="P9" s="4">
        <f>'grid and decimal'!I60</f>
        <v>0</v>
      </c>
      <c r="Q9" s="6">
        <f>'grid and decimal'!J60</f>
        <v>0</v>
      </c>
      <c r="R9" s="8">
        <f>'grid and decimal'!K60</f>
        <v>0</v>
      </c>
      <c r="S9" s="1">
        <f>'grid and decimal'!L60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decimal'!A61</f>
        <v>j7</v>
      </c>
      <c r="I10" s="1">
        <f>'grid and decimal'!B61</f>
        <v>0</v>
      </c>
      <c r="J10" s="14">
        <f>'grid and decimal'!C61</f>
        <v>7</v>
      </c>
      <c r="K10" s="8">
        <f>'grid and decimal'!D61</f>
        <v>3</v>
      </c>
      <c r="L10" s="6">
        <f>'grid and decimal'!E61</f>
        <v>5</v>
      </c>
      <c r="M10" s="4">
        <f>'grid and decimal'!F61</f>
        <v>6</v>
      </c>
      <c r="N10" s="13">
        <f>'grid and decimal'!G61</f>
        <v>3</v>
      </c>
      <c r="O10" s="1">
        <f>'grid and decimal'!H61</f>
        <v>0</v>
      </c>
      <c r="P10" s="3">
        <f>'grid and decimal'!I61</f>
        <v>0</v>
      </c>
      <c r="Q10" s="4">
        <f>'grid and decimal'!J61</f>
        <v>0</v>
      </c>
      <c r="R10" s="6">
        <f>'grid and decimal'!K61</f>
        <v>0</v>
      </c>
      <c r="S10" s="8">
        <f>'grid and decimal'!L61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decimal'!A62</f>
        <v>j8</v>
      </c>
      <c r="I11" s="8">
        <f>'grid and decimal'!B62</f>
        <v>0</v>
      </c>
      <c r="J11" s="1">
        <f>'grid and decimal'!C62</f>
        <v>0</v>
      </c>
      <c r="K11" s="14">
        <f>'grid and decimal'!D62</f>
        <v>3</v>
      </c>
      <c r="L11" s="8">
        <f>'grid and decimal'!E62</f>
        <v>3</v>
      </c>
      <c r="M11" s="6">
        <f>'grid and decimal'!F62</f>
        <v>7</v>
      </c>
      <c r="N11" s="12">
        <f>'grid and decimal'!G62</f>
        <v>5</v>
      </c>
      <c r="O11" s="3">
        <f>'grid and decimal'!H62</f>
        <v>7</v>
      </c>
      <c r="P11" s="1">
        <f>'grid and decimal'!I62</f>
        <v>0</v>
      </c>
      <c r="Q11" s="3">
        <f>'grid and decimal'!J62</f>
        <v>0</v>
      </c>
      <c r="R11" s="4">
        <f>'grid and decimal'!K62</f>
        <v>0</v>
      </c>
      <c r="S11" s="6">
        <f>'grid and decimal'!L62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decimal'!A63</f>
        <v>j9</v>
      </c>
      <c r="I12" s="6">
        <f>'grid and decimal'!B63</f>
        <v>0</v>
      </c>
      <c r="J12" s="8">
        <f>'grid and decimal'!C63</f>
        <v>0</v>
      </c>
      <c r="K12" s="1">
        <f>'grid and decimal'!D63</f>
        <v>0</v>
      </c>
      <c r="L12" s="14">
        <f>'grid and decimal'!E63</f>
        <v>6</v>
      </c>
      <c r="M12" s="8">
        <f>'grid and decimal'!F63</f>
        <v>7</v>
      </c>
      <c r="N12" s="11">
        <f>'grid and decimal'!G63</f>
        <v>6</v>
      </c>
      <c r="O12" s="4">
        <f>'grid and decimal'!H63</f>
        <v>3</v>
      </c>
      <c r="P12" s="3">
        <f>'grid and decimal'!I63</f>
        <v>7</v>
      </c>
      <c r="Q12" s="1">
        <f>'grid and decimal'!J63</f>
        <v>0</v>
      </c>
      <c r="R12" s="3">
        <f>'grid and decimal'!K63</f>
        <v>0</v>
      </c>
      <c r="S12" s="4">
        <f>'grid and decimal'!L63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decimal'!A64</f>
        <v>j10</v>
      </c>
      <c r="I13" s="4">
        <f>'grid and decimal'!B64</f>
        <v>0</v>
      </c>
      <c r="J13" s="6">
        <f>'grid and decimal'!C64</f>
        <v>0</v>
      </c>
      <c r="K13" s="8">
        <f>'grid and decimal'!D64</f>
        <v>0</v>
      </c>
      <c r="L13" s="1">
        <f>'grid and decimal'!E64</f>
        <v>0</v>
      </c>
      <c r="M13" s="14">
        <f>'grid and decimal'!F64</f>
        <v>8</v>
      </c>
      <c r="N13" s="10">
        <f>'grid and decimal'!G64</f>
        <v>9</v>
      </c>
      <c r="O13" s="6">
        <f>'grid and decimal'!H64</f>
        <v>7</v>
      </c>
      <c r="P13" s="4">
        <f>'grid and decimal'!I64</f>
        <v>8</v>
      </c>
      <c r="Q13" s="3">
        <f>'grid and decimal'!J64</f>
        <v>8</v>
      </c>
      <c r="R13" s="1">
        <f>'grid and decimal'!K64</f>
        <v>0</v>
      </c>
      <c r="S13" s="3">
        <f>'grid and decimal'!L64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decimal'!A65</f>
        <v>j11</v>
      </c>
      <c r="I14" s="3">
        <f>'grid and decimal'!B65</f>
        <v>0</v>
      </c>
      <c r="J14" s="4">
        <f>'grid and decimal'!C65</f>
        <v>0</v>
      </c>
      <c r="K14" s="6">
        <f>'grid and decimal'!D65</f>
        <v>0</v>
      </c>
      <c r="L14" s="8">
        <f>'grid and decimal'!E65</f>
        <v>0</v>
      </c>
      <c r="M14" s="1">
        <f>'grid and decimal'!F65</f>
        <v>0</v>
      </c>
      <c r="N14" s="9">
        <f>'grid and decimal'!G65</f>
        <v>6</v>
      </c>
      <c r="O14" s="8">
        <f>'grid and decimal'!H65</f>
        <v>3</v>
      </c>
      <c r="P14" s="6">
        <f>'grid and decimal'!I65</f>
        <v>6</v>
      </c>
      <c r="Q14" s="4">
        <f>'grid and decimal'!J65</f>
        <v>6</v>
      </c>
      <c r="R14" s="3">
        <f>'grid and decimal'!K65</f>
        <v>2</v>
      </c>
      <c r="S14" s="1">
        <f>'grid and decimal'!L65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decimal'!O2/'grid and decimal'!$Z$2</f>
        <v>7.8358208955223871E-2</v>
      </c>
      <c r="C4" s="1">
        <f>'grid and decimal'!P2/'grid and decimal'!$Z$2</f>
        <v>0.70522388059701491</v>
      </c>
      <c r="D4" s="1">
        <f>'grid and decimal'!Q2/'grid and decimal'!$Z$2</f>
        <v>0.18283582089552239</v>
      </c>
      <c r="E4" s="1">
        <f>'grid and decimal'!R2/'grid and decimal'!$Z$2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decimal'!O3/'grid and decimal'!$Z$3</f>
        <v>6.2084257206208422E-2</v>
      </c>
      <c r="C5" s="1">
        <f>'grid and decimal'!P3/'grid and decimal'!$Z$3</f>
        <v>0.55875831485587579</v>
      </c>
      <c r="D5" s="1">
        <f>'grid and decimal'!Q3/'grid and decimal'!$Z$3</f>
        <v>0.23946784922394676</v>
      </c>
      <c r="E5" s="1">
        <f>'grid and decimal'!R3/'grid and decimal'!$Z$3</f>
        <v>0.13968957871396895</v>
      </c>
    </row>
    <row r="6" spans="1:19" x14ac:dyDescent="0.25">
      <c r="A6" s="1" t="s">
        <v>2</v>
      </c>
      <c r="B6" s="1">
        <f>'grid and decimal'!O4/'grid and decimal'!$Z$4</f>
        <v>9.677419354838708E-2</v>
      </c>
      <c r="C6" s="1">
        <f>'grid and decimal'!P4/'grid and decimal'!$Z$4</f>
        <v>0.5268817204301075</v>
      </c>
      <c r="D6" s="1">
        <f>'grid and decimal'!Q4/'grid and decimal'!$Z$4</f>
        <v>0.22580645161290322</v>
      </c>
      <c r="E6" s="1">
        <f>'grid and decimal'!R4/'grid and decimal'!$Z$4</f>
        <v>0.15053763440860213</v>
      </c>
    </row>
    <row r="7" spans="1:19" x14ac:dyDescent="0.25">
      <c r="A7" s="1" t="s">
        <v>3</v>
      </c>
      <c r="B7" s="1">
        <f>'grid and decimal'!O5/'grid and decimal'!$Z$5</f>
        <v>0.26415094339622641</v>
      </c>
      <c r="C7" s="1">
        <f>'grid and decimal'!P5/'grid and decimal'!$Z$5</f>
        <v>0.45283018867924524</v>
      </c>
      <c r="D7" s="1">
        <f>'grid and decimal'!Q5/'grid and decimal'!$Z$5</f>
        <v>0.16981132075471697</v>
      </c>
      <c r="E7" s="1">
        <f>'grid and decimal'!R5/'grid and decimal'!$Z$5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decimal'!O16/'grid and decimal'!$Z$16</f>
        <v>0.12121212121212122</v>
      </c>
      <c r="C22" s="1">
        <f>'grid and decimal'!P16/'grid and decimal'!$Z$16</f>
        <v>3.0303030303030304E-2</v>
      </c>
      <c r="D22" s="1">
        <f>'grid and decimal'!Q16/'grid and decimal'!$Z$16</f>
        <v>0.48484848484848486</v>
      </c>
      <c r="E22" s="1">
        <f>'grid and decimal'!R16/'grid and decimal'!$Z$16</f>
        <v>0.28282828282828287</v>
      </c>
      <c r="F22" s="1">
        <f>'grid and decimal'!S16/'grid and decimal'!$Z$16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decimal'!O17/'grid and decimal'!$Z$17</f>
        <v>0.33333333333333331</v>
      </c>
      <c r="C23" s="1">
        <f>'grid and decimal'!P17/'grid and decimal'!$Z$17</f>
        <v>8.3333333333333329E-2</v>
      </c>
      <c r="D23" s="1">
        <f>'grid and decimal'!Q17/'grid and decimal'!$Z$17</f>
        <v>0.33333333333333331</v>
      </c>
      <c r="E23" s="1">
        <f>'grid and decimal'!R17/'grid and decimal'!$Z$17</f>
        <v>0.19444444444444445</v>
      </c>
      <c r="F23" s="1">
        <f>'grid and decimal'!S17/'grid and decimal'!$Z$17</f>
        <v>5.5555555555555552E-2</v>
      </c>
    </row>
    <row r="24" spans="1:20" ht="15.75" customHeight="1" x14ac:dyDescent="0.25">
      <c r="A24" s="1" t="s">
        <v>2</v>
      </c>
      <c r="B24" s="1">
        <f>'grid and decimal'!O18/'grid and decimal'!$Z$18</f>
        <v>4.3478260869565216E-2</v>
      </c>
      <c r="C24" s="1">
        <f>'grid and decimal'!P18/'grid and decimal'!$Z$18</f>
        <v>4.3478260869565216E-2</v>
      </c>
      <c r="D24" s="1">
        <f>'grid and decimal'!Q18/'grid and decimal'!$Z$18</f>
        <v>0.17391304347826086</v>
      </c>
      <c r="E24" s="1">
        <f>'grid and decimal'!R18/'grid and decimal'!$Z$18</f>
        <v>0.69565217391304346</v>
      </c>
      <c r="F24" s="1">
        <f>'grid and decimal'!S18/'grid and decimal'!$Z$18</f>
        <v>4.3478260869565216E-2</v>
      </c>
    </row>
    <row r="25" spans="1:20" ht="15.75" customHeight="1" x14ac:dyDescent="0.25">
      <c r="A25" s="1" t="s">
        <v>3</v>
      </c>
      <c r="B25" s="1">
        <f>'grid and decimal'!O19/'grid and decimal'!$Z$19</f>
        <v>0.16901408450704225</v>
      </c>
      <c r="C25" s="1">
        <f>'grid and decimal'!P19/'grid and decimal'!$Z$19</f>
        <v>0.16901408450704225</v>
      </c>
      <c r="D25" s="1">
        <f>'grid and decimal'!Q19/'grid and decimal'!$Z$19</f>
        <v>9.8591549295774655E-2</v>
      </c>
      <c r="E25" s="1">
        <f>'grid and decimal'!R19/'grid and decimal'!$Z$19</f>
        <v>0.39436619718309862</v>
      </c>
      <c r="F25" s="1">
        <f>'grid and decimal'!S19/'grid and decimal'!$Z$19</f>
        <v>0.16901408450704225</v>
      </c>
    </row>
    <row r="26" spans="1:20" ht="15.75" customHeight="1" x14ac:dyDescent="0.25">
      <c r="A26" s="1" t="s">
        <v>4</v>
      </c>
      <c r="B26" s="1">
        <f>'grid and decimal'!O20/'grid and decimal'!$Z$20</f>
        <v>0.14516129032258063</v>
      </c>
      <c r="C26" s="1">
        <f>'grid and decimal'!P20/'grid and decimal'!$Z$20</f>
        <v>0.14516129032258063</v>
      </c>
      <c r="D26" s="1">
        <f>'grid and decimal'!Q20/'grid and decimal'!$Z$20</f>
        <v>0.38709677419354838</v>
      </c>
      <c r="E26" s="1">
        <f>'grid and decimal'!R20/'grid and decimal'!$Z$20</f>
        <v>0.22580645161290322</v>
      </c>
      <c r="F26" s="1">
        <f>'grid and decimal'!S20/'grid and decimal'!$Z$20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v>0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decimal'!O29/'grid and decimal'!$Z$29</f>
        <v>0.1</v>
      </c>
      <c r="C39" s="1">
        <f>'grid and decimal'!P29/'grid and decimal'!$Z$29</f>
        <v>0.1</v>
      </c>
      <c r="D39" s="1">
        <f>'grid and decimal'!Q29/'grid and decimal'!$Z$29</f>
        <v>0.23333333333333334</v>
      </c>
      <c r="E39" s="1">
        <f>'grid and decimal'!R29/'grid and decimal'!$Z$29</f>
        <v>0.4</v>
      </c>
      <c r="F39" s="1">
        <f>'grid and decimal'!S29/'grid and decimal'!$Z$29</f>
        <v>0.1</v>
      </c>
      <c r="G39" s="1">
        <f>'grid and decimal'!T29/'grid and decimal'!$Z$29</f>
        <v>6.6666666666666666E-2</v>
      </c>
      <c r="O39" s="1" t="str">
        <f t="shared" ref="O39:U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decimal'!O30/'grid and decimal'!$Z$30</f>
        <v>0.12</v>
      </c>
      <c r="C40" s="1">
        <f>'grid and decimal'!P30/'grid and decimal'!$Z$30</f>
        <v>0.12</v>
      </c>
      <c r="D40" s="1">
        <f>'grid and decimal'!Q30/'grid and decimal'!$Z$30</f>
        <v>0.18</v>
      </c>
      <c r="E40" s="1">
        <f>'grid and decimal'!R30/'grid and decimal'!$Z$30</f>
        <v>0.27999999999999997</v>
      </c>
      <c r="F40" s="1">
        <f>'grid and decimal'!S30/'grid and decimal'!$Z$30</f>
        <v>0.12</v>
      </c>
      <c r="G40" s="1">
        <f>'grid and decimal'!T30/'grid and decimal'!$Z$30</f>
        <v>0.18</v>
      </c>
    </row>
    <row r="41" spans="1:22" ht="15.75" customHeight="1" x14ac:dyDescent="0.25">
      <c r="A41" s="1" t="s">
        <v>2</v>
      </c>
      <c r="B41" s="1">
        <f>'grid and decimal'!O31/'grid and decimal'!$Z$31</f>
        <v>6.1643835616438353E-2</v>
      </c>
      <c r="C41" s="1">
        <f>'grid and decimal'!P31/'grid and decimal'!$Z$31</f>
        <v>9.5890410958904104E-2</v>
      </c>
      <c r="D41" s="1">
        <f>'grid and decimal'!Q31/'grid and decimal'!$Z$31</f>
        <v>0.14383561643835616</v>
      </c>
      <c r="E41" s="1">
        <f>'grid and decimal'!R31/'grid and decimal'!$Z$31</f>
        <v>0.57534246575342463</v>
      </c>
      <c r="F41" s="1">
        <f>'grid and decimal'!S31/'grid and decimal'!$Z$31</f>
        <v>6.1643835616438353E-2</v>
      </c>
      <c r="G41" s="1">
        <f>'grid and decimal'!T31/'grid and decimal'!$Z$31</f>
        <v>6.1643835616438353E-2</v>
      </c>
    </row>
    <row r="42" spans="1:22" ht="15.75" customHeight="1" x14ac:dyDescent="0.25">
      <c r="A42" s="1" t="s">
        <v>3</v>
      </c>
      <c r="B42" s="1">
        <f>'grid and decimal'!O32/'grid and decimal'!$Z$32</f>
        <v>8.2677165354330714E-2</v>
      </c>
      <c r="C42" s="1">
        <f>'grid and decimal'!P32/'grid and decimal'!$Z$32</f>
        <v>0.14173228346456693</v>
      </c>
      <c r="D42" s="1">
        <f>'grid and decimal'!Q32/'grid and decimal'!$Z$32</f>
        <v>8.2677165354330714E-2</v>
      </c>
      <c r="E42" s="1">
        <f>'grid and decimal'!R32/'grid and decimal'!$Z$32</f>
        <v>0.33070866141732286</v>
      </c>
      <c r="F42" s="1">
        <f>'grid and decimal'!S32/'grid and decimal'!$Z$32</f>
        <v>0.14173228346456693</v>
      </c>
      <c r="G42" s="1">
        <f>'grid and decimal'!T32/'grid and decimal'!$Z$32</f>
        <v>0.22047244094488189</v>
      </c>
    </row>
    <row r="43" spans="1:22" ht="15.75" customHeight="1" x14ac:dyDescent="0.25">
      <c r="A43" s="1" t="s">
        <v>4</v>
      </c>
      <c r="B43" s="1">
        <f>'grid and decimal'!O33/'grid and decimal'!$Z$33</f>
        <v>9.9999999999999978E-2</v>
      </c>
      <c r="C43" s="1">
        <f>'grid and decimal'!P33/'grid and decimal'!$Z$33</f>
        <v>9.9999999999999978E-2</v>
      </c>
      <c r="D43" s="1">
        <f>'grid and decimal'!Q33/'grid and decimal'!$Z$33</f>
        <v>0.23333333333333331</v>
      </c>
      <c r="E43" s="1">
        <f>'grid and decimal'!R33/'grid and decimal'!$Z$33</f>
        <v>0.23333333333333331</v>
      </c>
      <c r="F43" s="1">
        <f>'grid and decimal'!S33/'grid and decimal'!$Z$33</f>
        <v>9.9999999999999978E-2</v>
      </c>
      <c r="G43" s="1">
        <f>'grid and decimal'!T33/'grid and decimal'!$Z$33</f>
        <v>0.23333333333333331</v>
      </c>
    </row>
    <row r="44" spans="1:22" ht="15.75" customHeight="1" x14ac:dyDescent="0.25">
      <c r="A44" s="1" t="s">
        <v>5</v>
      </c>
      <c r="B44" s="1">
        <f>'grid and decimal'!O34/'grid and decimal'!$Z$34</f>
        <v>0.20192307692307693</v>
      </c>
      <c r="C44" s="1">
        <f>'grid and decimal'!P34/'grid and decimal'!$Z$34</f>
        <v>8.974358974358973E-2</v>
      </c>
      <c r="D44" s="1">
        <f>'grid and decimal'!Q34/'grid and decimal'!$Z$34</f>
        <v>0.3141025641025641</v>
      </c>
      <c r="E44" s="1">
        <f>'grid and decimal'!R34/'grid and decimal'!$Z$34</f>
        <v>0.20192307692307693</v>
      </c>
      <c r="F44" s="1">
        <f>'grid and decimal'!S34/'grid and decimal'!$Z$34</f>
        <v>5.7692307692307689E-2</v>
      </c>
      <c r="G44" s="1">
        <f>'grid and decimal'!T34/'grid and decimal'!$Z$34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decimal'!O42/'grid and decimal'!$Z$42</f>
        <v>0.14261460101867571</v>
      </c>
      <c r="C58" s="1">
        <f>'grid and decimal'!P42/'grid and decimal'!$Z$42</f>
        <v>0.33276740237690999</v>
      </c>
      <c r="D58" s="1">
        <f>'grid and decimal'!Q42/'grid and decimal'!$Z$42</f>
        <v>6.1120543293718153E-2</v>
      </c>
      <c r="E58" s="1">
        <f>'grid and decimal'!R42/'grid and decimal'!$Z$42</f>
        <v>9.5076400679117129E-2</v>
      </c>
      <c r="F58" s="1">
        <f>'grid and decimal'!S42/'grid and decimal'!$Z$42</f>
        <v>3.5653650254668927E-2</v>
      </c>
      <c r="G58" s="1">
        <f>'grid and decimal'!T42/'grid and decimal'!$Z$42</f>
        <v>0.33276740237690999</v>
      </c>
      <c r="H58" s="1">
        <f>'grid and decimal'!U42/'grid and decimal'!$Z$42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decimal'!O43/'grid and decimal'!$Z$43</f>
        <v>0.12272727272727274</v>
      </c>
      <c r="C59" s="1">
        <f>'grid and decimal'!P43/'grid and decimal'!$Z$43</f>
        <v>0.28636363636363638</v>
      </c>
      <c r="D59" s="1">
        <f>'grid and decimal'!Q43/'grid and decimal'!$Z$43</f>
        <v>0.19090909090909092</v>
      </c>
      <c r="E59" s="1">
        <f>'grid and decimal'!R43/'grid and decimal'!$Z$43</f>
        <v>0.12272727272727274</v>
      </c>
      <c r="F59" s="1">
        <f>'grid and decimal'!S43/'grid and decimal'!$Z$43</f>
        <v>0.12272727272727274</v>
      </c>
      <c r="G59" s="1">
        <f>'grid and decimal'!T43/'grid and decimal'!$Z$43</f>
        <v>0.12272727272727274</v>
      </c>
      <c r="H59" s="1">
        <f>'grid and decimal'!U43/'grid and decimal'!$Z$43</f>
        <v>3.1818181818181822E-2</v>
      </c>
    </row>
    <row r="60" spans="1:22" ht="15.75" customHeight="1" x14ac:dyDescent="0.25">
      <c r="A60" s="1" t="s">
        <v>2</v>
      </c>
      <c r="B60" s="1">
        <f>'grid and decimal'!O44/'grid and decimal'!$Z$44</f>
        <v>0.27999999999999997</v>
      </c>
      <c r="C60" s="1">
        <f>'grid and decimal'!P44/'grid and decimal'!$Z$44</f>
        <v>0.18</v>
      </c>
      <c r="D60" s="1">
        <f>'grid and decimal'!Q44/'grid and decimal'!$Z$44</f>
        <v>0.12</v>
      </c>
      <c r="E60" s="1">
        <f>'grid and decimal'!R44/'grid and decimal'!$Z$44</f>
        <v>7.9999999999999988E-2</v>
      </c>
      <c r="F60" s="1">
        <f>'grid and decimal'!S44/'grid and decimal'!$Z$44</f>
        <v>0.03</v>
      </c>
      <c r="G60" s="1">
        <f>'grid and decimal'!T44/'grid and decimal'!$Z$44</f>
        <v>0.27999999999999997</v>
      </c>
      <c r="H60" s="1">
        <f>'grid and decimal'!U44/'grid and decimal'!$Z$44</f>
        <v>0.03</v>
      </c>
    </row>
    <row r="61" spans="1:22" ht="15.75" customHeight="1" x14ac:dyDescent="0.25">
      <c r="A61" s="1" t="s">
        <v>3</v>
      </c>
      <c r="B61" s="1">
        <f>'grid and decimal'!O45/'grid and decimal'!$Z$45</f>
        <v>0.16050955414012735</v>
      </c>
      <c r="C61" s="1">
        <f>'grid and decimal'!P45/'grid and decimal'!$Z$45</f>
        <v>0.24968152866242035</v>
      </c>
      <c r="D61" s="1">
        <f>'grid and decimal'!Q45/'grid and decimal'!$Z$45</f>
        <v>0.16050955414012735</v>
      </c>
      <c r="E61" s="1">
        <f>'grid and decimal'!R45/'grid and decimal'!$Z$45</f>
        <v>0.10700636942675158</v>
      </c>
      <c r="F61" s="1">
        <f>'grid and decimal'!S45/'grid and decimal'!$Z$45</f>
        <v>4.5859872611464958E-2</v>
      </c>
      <c r="G61" s="1">
        <f>'grid and decimal'!T45/'grid and decimal'!$Z$45</f>
        <v>0.24968152866242035</v>
      </c>
      <c r="H61" s="1">
        <f>'grid and decimal'!U45/'grid and decimal'!$Z$45</f>
        <v>2.6751592356687896E-2</v>
      </c>
    </row>
    <row r="62" spans="1:22" ht="15.75" customHeight="1" x14ac:dyDescent="0.25">
      <c r="A62" s="1" t="s">
        <v>4</v>
      </c>
      <c r="B62" s="1">
        <f>'grid and decimal'!O46/'grid and decimal'!$Z$46</f>
        <v>0.22325581395348837</v>
      </c>
      <c r="C62" s="1">
        <f>'grid and decimal'!P46/'grid and decimal'!$Z$46</f>
        <v>0.13023255813953488</v>
      </c>
      <c r="D62" s="1">
        <f>'grid and decimal'!Q46/'grid and decimal'!$Z$46</f>
        <v>0.22325581395348837</v>
      </c>
      <c r="E62" s="1">
        <f>'grid and decimal'!R46/'grid and decimal'!$Z$46</f>
        <v>0.13023255813953488</v>
      </c>
      <c r="F62" s="1">
        <f>'grid and decimal'!S46/'grid and decimal'!$Z$46</f>
        <v>5.5813953488372092E-2</v>
      </c>
      <c r="G62" s="1">
        <f>'grid and decimal'!T46/'grid and decimal'!$Z$46</f>
        <v>0.22325581395348837</v>
      </c>
      <c r="H62" s="1">
        <f>'grid and decimal'!U46/'grid and decimal'!$Z$46</f>
        <v>1.3953488372093023E-2</v>
      </c>
    </row>
    <row r="63" spans="1:22" ht="15.75" customHeight="1" x14ac:dyDescent="0.25">
      <c r="A63" s="1" t="s">
        <v>5</v>
      </c>
      <c r="B63" s="1">
        <f>'grid and decimal'!O47/'grid and decimal'!$Z$47</f>
        <v>8.6055776892430283E-2</v>
      </c>
      <c r="C63" s="1">
        <f>'grid and decimal'!P47/'grid and decimal'!$Z$47</f>
        <v>0.46852589641434272</v>
      </c>
      <c r="D63" s="1">
        <f>'grid and decimal'!Q47/'grid and decimal'!$Z$47</f>
        <v>8.6055776892430283E-2</v>
      </c>
      <c r="E63" s="1">
        <f>'grid and decimal'!R47/'grid and decimal'!$Z$47</f>
        <v>8.6055776892430283E-2</v>
      </c>
      <c r="F63" s="1">
        <f>'grid and decimal'!S47/'grid and decimal'!$Z$47</f>
        <v>5.0199203187251004E-2</v>
      </c>
      <c r="G63" s="1">
        <f>'grid and decimal'!T47/'grid and decimal'!$Z$47</f>
        <v>0.20079681274900402</v>
      </c>
      <c r="H63" s="1">
        <f>'grid and decimal'!U47/'grid and decimal'!$Z$47</f>
        <v>2.2310756972111555E-2</v>
      </c>
    </row>
    <row r="64" spans="1:22" ht="15.75" customHeight="1" x14ac:dyDescent="0.25">
      <c r="A64" s="1" t="s">
        <v>6</v>
      </c>
      <c r="B64" s="1">
        <f>'grid and decimal'!O48/'grid and decimal'!$Z$48</f>
        <v>0.22500000000000001</v>
      </c>
      <c r="C64" s="1">
        <f>'grid and decimal'!P48/'grid and decimal'!$Z$48</f>
        <v>0.22500000000000001</v>
      </c>
      <c r="D64" s="1">
        <f>'grid and decimal'!Q48/'grid and decimal'!$Z$48</f>
        <v>0.1</v>
      </c>
      <c r="E64" s="1">
        <f>'grid and decimal'!R48/'grid and decimal'!$Z$48</f>
        <v>0.1</v>
      </c>
      <c r="F64" s="1">
        <f>'grid and decimal'!S48/'grid and decimal'!$Z$48</f>
        <v>0.1</v>
      </c>
      <c r="G64" s="1">
        <f>'grid and decimal'!T48/'grid and decimal'!$Z$48</f>
        <v>0.22500000000000001</v>
      </c>
      <c r="H64" s="1">
        <f>'grid and decimal'!U48/'grid and decimal'!$Z$48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decimal'!O55/'grid and decimal'!$Z$55</f>
        <v>4.3099025141098007E-2</v>
      </c>
      <c r="C76" s="1">
        <f>'grid and decimal'!P55/'grid and decimal'!$Z$55</f>
        <v>6.4648537711647011E-2</v>
      </c>
      <c r="D76" s="1">
        <f>'grid and decimal'!Q55/'grid and decimal'!$Z$55</f>
        <v>1.8471010774756286E-2</v>
      </c>
      <c r="E76" s="1">
        <f>'grid and decimal'!R55/'grid and decimal'!$Z$55</f>
        <v>0.10056439199589536</v>
      </c>
      <c r="F76" s="1">
        <f>'grid and decimal'!S55/'grid and decimal'!$Z$55</f>
        <v>0.17239610056439203</v>
      </c>
      <c r="G76" s="1">
        <f>'grid and decimal'!T55/'grid and decimal'!$Z$55</f>
        <v>0.38789122626988204</v>
      </c>
      <c r="H76" s="1">
        <f>'grid and decimal'!U55/'grid and decimal'!$Z$55</f>
        <v>1.8471010774756286E-2</v>
      </c>
      <c r="I76" s="1">
        <f>'grid and decimal'!V55/'grid and decimal'!$Z$55</f>
        <v>0.10056439199589536</v>
      </c>
      <c r="J76" s="1">
        <f>'grid and decimal'!W55/'grid and decimal'!$Z$55</f>
        <v>6.4648537711647011E-2</v>
      </c>
      <c r="K76" s="1">
        <f>'grid and decimal'!X55/'grid and decimal'!$Z$55</f>
        <v>1.0774756285274502E-2</v>
      </c>
      <c r="L76" s="1">
        <f>'grid and decimal'!Y55/'grid and decimal'!$Z$55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decimal'!O56/'grid and decimal'!$Z$56</f>
        <v>8.3540527100944798E-2</v>
      </c>
      <c r="C77" s="1">
        <f>'grid and decimal'!P56/'grid and decimal'!$Z$56</f>
        <v>0.1253107906514172</v>
      </c>
      <c r="D77" s="1">
        <f>'grid and decimal'!Q56/'grid and decimal'!$Z$56</f>
        <v>8.3540527100944798E-2</v>
      </c>
      <c r="E77" s="1">
        <f>'grid and decimal'!R56/'grid and decimal'!$Z$56</f>
        <v>0.1253107906514172</v>
      </c>
      <c r="F77" s="1">
        <f>'grid and decimal'!S56/'grid and decimal'!$Z$56</f>
        <v>0.29239184485330683</v>
      </c>
      <c r="G77" s="1">
        <f>'grid and decimal'!T56/'grid and decimal'!$Z$56</f>
        <v>8.3540527100944798E-2</v>
      </c>
      <c r="H77" s="1">
        <f>'grid and decimal'!U56/'grid and decimal'!$Z$56</f>
        <v>5.3704624564893083E-2</v>
      </c>
      <c r="I77" s="1">
        <f>'grid and decimal'!V56/'grid and decimal'!$Z$56</f>
        <v>5.3704624564893083E-2</v>
      </c>
      <c r="J77" s="1">
        <f>'grid and decimal'!W56/'grid and decimal'!$Z$56</f>
        <v>3.1327697662854301E-2</v>
      </c>
      <c r="K77" s="1">
        <f>'grid and decimal'!X56/'grid and decimal'!$Z$56</f>
        <v>1.3923421183490799E-2</v>
      </c>
      <c r="L77" s="1">
        <f>'grid and decimal'!Y56/'grid and decimal'!$Z$56</f>
        <v>5.3704624564893083E-2</v>
      </c>
    </row>
    <row r="78" spans="1:26" ht="15.75" customHeight="1" x14ac:dyDescent="0.25">
      <c r="A78" s="1" t="s">
        <v>2</v>
      </c>
      <c r="B78" s="1">
        <f>'grid and decimal'!O57/'grid and decimal'!$Z$57</f>
        <v>7.6642335766423361E-2</v>
      </c>
      <c r="C78" s="1">
        <f>'grid and decimal'!P57/'grid and decimal'!$Z$57</f>
        <v>4.9270072992700732E-2</v>
      </c>
      <c r="D78" s="1">
        <f>'grid and decimal'!Q57/'grid and decimal'!$Z$57</f>
        <v>3.2846715328467155E-2</v>
      </c>
      <c r="E78" s="1">
        <f>'grid and decimal'!R57/'grid and decimal'!$Z$57</f>
        <v>0.13138686131386862</v>
      </c>
      <c r="F78" s="1">
        <f>'grid and decimal'!S57/'grid and decimal'!$Z$57</f>
        <v>0.29562043795620441</v>
      </c>
      <c r="G78" s="1">
        <f>'grid and decimal'!T57/'grid and decimal'!$Z$57</f>
        <v>0.13138686131386862</v>
      </c>
      <c r="H78" s="1">
        <f>'grid and decimal'!U57/'grid and decimal'!$Z$57</f>
        <v>7.6642335766423361E-2</v>
      </c>
      <c r="I78" s="1">
        <f>'grid and decimal'!V57/'grid and decimal'!$Z$57</f>
        <v>7.6642335766423361E-2</v>
      </c>
      <c r="J78" s="1">
        <f>'grid and decimal'!W57/'grid and decimal'!$Z$57</f>
        <v>7.6642335766423361E-2</v>
      </c>
      <c r="K78" s="1">
        <f>'grid and decimal'!X57/'grid and decimal'!$Z$57</f>
        <v>3.6496350364963502E-3</v>
      </c>
      <c r="L78" s="1">
        <f>'grid and decimal'!Y57/'grid and decimal'!$Z$57</f>
        <v>4.9270072992700732E-2</v>
      </c>
    </row>
    <row r="79" spans="1:26" ht="15.75" customHeight="1" x14ac:dyDescent="0.25">
      <c r="A79" s="1" t="s">
        <v>3</v>
      </c>
      <c r="B79" s="1">
        <f>'grid and decimal'!O58/'grid and decimal'!$Z$58</f>
        <v>2.8161668839634939E-2</v>
      </c>
      <c r="C79" s="1">
        <f>'grid and decimal'!P58/'grid and decimal'!$Z$58</f>
        <v>6.5710560625814859E-2</v>
      </c>
      <c r="D79" s="1">
        <f>'grid and decimal'!Q58/'grid and decimal'!$Z$58</f>
        <v>1.6427640156453715E-2</v>
      </c>
      <c r="E79" s="1">
        <f>'grid and decimal'!R58/'grid and decimal'!$Z$58</f>
        <v>6.5710560625814859E-2</v>
      </c>
      <c r="F79" s="1">
        <f>'grid and decimal'!S58/'grid and decimal'!$Z$58</f>
        <v>0.26284224250325944</v>
      </c>
      <c r="G79" s="1">
        <f>'grid and decimal'!T58/'grid and decimal'!$Z$58</f>
        <v>0.26284224250325944</v>
      </c>
      <c r="H79" s="1">
        <f>'grid and decimal'!U58/'grid and decimal'!$Z$58</f>
        <v>6.5710560625814859E-2</v>
      </c>
      <c r="I79" s="1">
        <f>'grid and decimal'!V58/'grid and decimal'!$Z$58</f>
        <v>0.1533246414602347</v>
      </c>
      <c r="J79" s="1">
        <f>'grid and decimal'!W58/'grid and decimal'!$Z$58</f>
        <v>4.3807040417209904E-2</v>
      </c>
      <c r="K79" s="1">
        <f>'grid and decimal'!X58/'grid and decimal'!$Z$58</f>
        <v>7.3011734028683179E-3</v>
      </c>
      <c r="L79" s="1">
        <f>'grid and decimal'!Y58/'grid and decimal'!$Z$58</f>
        <v>2.8161668839634939E-2</v>
      </c>
    </row>
    <row r="80" spans="1:26" ht="15.75" customHeight="1" x14ac:dyDescent="0.25">
      <c r="A80" s="1" t="s">
        <v>4</v>
      </c>
      <c r="B80" s="1">
        <f>'grid and decimal'!O59/'grid and decimal'!$Z$59</f>
        <v>4.7691143073429219E-2</v>
      </c>
      <c r="C80" s="1">
        <f>'grid and decimal'!P59/'grid and decimal'!$Z$59</f>
        <v>8.1756245268735803E-2</v>
      </c>
      <c r="D80" s="1">
        <f>'grid and decimal'!Q59/'grid and decimal'!$Z$59</f>
        <v>2.1196063588190765E-2</v>
      </c>
      <c r="E80" s="1">
        <f>'grid and decimal'!R59/'grid and decimal'!$Z$59</f>
        <v>4.7691143073429219E-2</v>
      </c>
      <c r="F80" s="1">
        <f>'grid and decimal'!S59/'grid and decimal'!$Z$59</f>
        <v>0.19076457229371688</v>
      </c>
      <c r="G80" s="1">
        <f>'grid and decimal'!T59/'grid and decimal'!$Z$59</f>
        <v>0.19076457229371688</v>
      </c>
      <c r="H80" s="1">
        <f>'grid and decimal'!U59/'grid and decimal'!$Z$59</f>
        <v>0.12717638152914457</v>
      </c>
      <c r="I80" s="1">
        <f>'grid and decimal'!V59/'grid and decimal'!$Z$59</f>
        <v>8.1756245268735803E-2</v>
      </c>
      <c r="J80" s="1">
        <f>'grid and decimal'!W59/'grid and decimal'!$Z$59</f>
        <v>8.1756245268735803E-2</v>
      </c>
      <c r="K80" s="1">
        <f>'grid and decimal'!X59/'grid and decimal'!$Z$59</f>
        <v>4.7691143073429219E-2</v>
      </c>
      <c r="L80" s="1">
        <f>'grid and decimal'!Y59/'grid and decimal'!$Z$59</f>
        <v>8.1756245268735803E-2</v>
      </c>
    </row>
    <row r="81" spans="1:13" ht="15.75" customHeight="1" x14ac:dyDescent="0.25">
      <c r="A81" s="1" t="s">
        <v>5</v>
      </c>
      <c r="B81" s="1">
        <f>'grid and decimal'!O60/'grid and decimal'!$Z$60</f>
        <v>1.2500000000000001E-2</v>
      </c>
      <c r="C81" s="1">
        <f>'grid and decimal'!P60/'grid and decimal'!$Z$60</f>
        <v>0.16875000000000004</v>
      </c>
      <c r="D81" s="1">
        <f>'grid and decimal'!Q60/'grid and decimal'!$Z$60</f>
        <v>2.8125000000000004E-2</v>
      </c>
      <c r="E81" s="1">
        <f>'grid and decimal'!R60/'grid and decimal'!$Z$60</f>
        <v>2.8125000000000004E-2</v>
      </c>
      <c r="F81" s="1">
        <f>'grid and decimal'!S60/'grid and decimal'!$Z$60</f>
        <v>0.11250000000000002</v>
      </c>
      <c r="G81" s="1">
        <f>'grid and decimal'!T60/'grid and decimal'!$Z$60</f>
        <v>0.11250000000000002</v>
      </c>
      <c r="H81" s="1">
        <f>'grid and decimal'!U60/'grid and decimal'!$Z$60</f>
        <v>0.26250000000000007</v>
      </c>
      <c r="I81" s="1">
        <f>'grid and decimal'!V60/'grid and decimal'!$Z$60</f>
        <v>0.11250000000000002</v>
      </c>
      <c r="J81" s="1">
        <f>'grid and decimal'!W60/'grid and decimal'!$Z$60</f>
        <v>7.5000000000000011E-2</v>
      </c>
      <c r="K81" s="1">
        <f>'grid and decimal'!X60/'grid and decimal'!$Z$60</f>
        <v>1.2500000000000001E-2</v>
      </c>
      <c r="L81" s="1">
        <f>'grid and decimal'!Y60/'grid and decimal'!$Z$60</f>
        <v>7.5000000000000011E-2</v>
      </c>
    </row>
    <row r="82" spans="1:13" ht="15.75" customHeight="1" x14ac:dyDescent="0.25">
      <c r="A82" s="1" t="s">
        <v>6</v>
      </c>
      <c r="B82" s="1">
        <f>'grid and decimal'!O61/'grid and decimal'!$Z$61</f>
        <v>0.16039279869067102</v>
      </c>
      <c r="C82" s="1">
        <f>'grid and decimal'!P61/'grid and decimal'!$Z$61</f>
        <v>0.16039279869067102</v>
      </c>
      <c r="D82" s="1">
        <f>'grid and decimal'!Q61/'grid and decimal'!$Z$61</f>
        <v>2.9459901800327329E-2</v>
      </c>
      <c r="E82" s="1">
        <f>'grid and decimal'!R61/'grid and decimal'!$Z$61</f>
        <v>6.8739770867430439E-2</v>
      </c>
      <c r="F82" s="1">
        <f>'grid and decimal'!S61/'grid and decimal'!$Z$61</f>
        <v>0.10310965630114566</v>
      </c>
      <c r="G82" s="1">
        <f>'grid and decimal'!T61/'grid and decimal'!$Z$61</f>
        <v>2.9459901800327329E-2</v>
      </c>
      <c r="H82" s="1">
        <f>'grid and decimal'!U61/'grid and decimal'!$Z$61</f>
        <v>6.8739770867430439E-2</v>
      </c>
      <c r="I82" s="1">
        <f>'grid and decimal'!V61/'grid and decimal'!$Z$61</f>
        <v>2.9459901800327329E-2</v>
      </c>
      <c r="J82" s="1">
        <f>'grid and decimal'!W61/'grid and decimal'!$Z$61</f>
        <v>0.16039279869067102</v>
      </c>
      <c r="K82" s="1">
        <f>'grid and decimal'!X61/'grid and decimal'!$Z$61</f>
        <v>2.9459901800327329E-2</v>
      </c>
      <c r="L82" s="1">
        <f>'grid and decimal'!Y61/'grid and decimal'!$Z$61</f>
        <v>0.16039279869067102</v>
      </c>
    </row>
    <row r="83" spans="1:13" ht="15.75" customHeight="1" x14ac:dyDescent="0.25">
      <c r="A83" s="1" t="s">
        <v>7</v>
      </c>
      <c r="B83" s="1">
        <f>'grid and decimal'!O62/'grid and decimal'!$Z$62</f>
        <v>3.6847492323439097E-2</v>
      </c>
      <c r="C83" s="1">
        <f>'grid and decimal'!P62/'grid and decimal'!$Z$62</f>
        <v>0.20061412487205732</v>
      </c>
      <c r="D83" s="1">
        <f>'grid and decimal'!Q62/'grid and decimal'!$Z$62</f>
        <v>3.6847492323439097E-2</v>
      </c>
      <c r="E83" s="1">
        <f>'grid and decimal'!R62/'grid and decimal'!$Z$62</f>
        <v>3.6847492323439097E-2</v>
      </c>
      <c r="F83" s="1">
        <f>'grid and decimal'!S62/'grid and decimal'!$Z$62</f>
        <v>0.20061412487205732</v>
      </c>
      <c r="G83" s="1">
        <f>'grid and decimal'!T62/'grid and decimal'!$Z$62</f>
        <v>8.5977482088024568E-2</v>
      </c>
      <c r="H83" s="1">
        <f>'grid and decimal'!U62/'grid and decimal'!$Z$62</f>
        <v>0.20061412487205732</v>
      </c>
      <c r="I83" s="1">
        <f>'grid and decimal'!V62/'grid and decimal'!$Z$62</f>
        <v>8.5977482088024568E-2</v>
      </c>
      <c r="J83" s="1">
        <f>'grid and decimal'!W62/'grid and decimal'!$Z$62</f>
        <v>3.6847492323439097E-2</v>
      </c>
      <c r="K83" s="1">
        <f>'grid and decimal'!X62/'grid and decimal'!$Z$62</f>
        <v>2.1494370522006142E-2</v>
      </c>
      <c r="L83" s="1">
        <f>'grid and decimal'!Y62/'grid and decimal'!$Z$62</f>
        <v>5.7318321392016369E-2</v>
      </c>
    </row>
    <row r="84" spans="1:13" ht="15.75" customHeight="1" x14ac:dyDescent="0.25">
      <c r="A84" s="1" t="s">
        <v>8</v>
      </c>
      <c r="B84" s="1">
        <f>'grid and decimal'!O63/'grid and decimal'!$Z$63</f>
        <v>4.4129235618597315E-2</v>
      </c>
      <c r="C84" s="1">
        <f>'grid and decimal'!P63/'grid and decimal'!$Z$63</f>
        <v>0.26477541371158392</v>
      </c>
      <c r="D84" s="1">
        <f>'grid and decimal'!Q63/'grid and decimal'!$Z$63</f>
        <v>2.8368794326241131E-2</v>
      </c>
      <c r="E84" s="1">
        <f>'grid and decimal'!R63/'grid and decimal'!$Z$63</f>
        <v>9.9290780141843962E-2</v>
      </c>
      <c r="F84" s="1">
        <f>'grid and decimal'!S63/'grid and decimal'!$Z$63</f>
        <v>0.15445232466509062</v>
      </c>
      <c r="G84" s="1">
        <f>'grid and decimal'!T63/'grid and decimal'!$Z$63</f>
        <v>9.9290780141843962E-2</v>
      </c>
      <c r="H84" s="1">
        <f>'grid and decimal'!U63/'grid and decimal'!$Z$63</f>
        <v>2.8368794326241131E-2</v>
      </c>
      <c r="I84" s="1">
        <f>'grid and decimal'!V63/'grid and decimal'!$Z$63</f>
        <v>0.15445232466509062</v>
      </c>
      <c r="J84" s="1">
        <f>'grid and decimal'!W63/'grid and decimal'!$Z$63</f>
        <v>6.6193853427895979E-2</v>
      </c>
      <c r="K84" s="1">
        <f>'grid and decimal'!X63/'grid and decimal'!$Z$63</f>
        <v>1.6548463356973995E-2</v>
      </c>
      <c r="L84" s="1">
        <f>'grid and decimal'!Y63/'grid and decimal'!$Z$63</f>
        <v>4.4129235618597315E-2</v>
      </c>
    </row>
    <row r="85" spans="1:13" ht="15.75" customHeight="1" x14ac:dyDescent="0.25">
      <c r="A85" s="1" t="s">
        <v>9</v>
      </c>
      <c r="B85" s="1">
        <f>'grid and decimal'!O64/'grid and decimal'!$Z$64</f>
        <v>6.741573033707865E-2</v>
      </c>
      <c r="C85" s="1">
        <f>'grid and decimal'!P64/'grid and decimal'!$Z$64</f>
        <v>0.15168539325842695</v>
      </c>
      <c r="D85" s="1">
        <f>'grid and decimal'!Q64/'grid and decimal'!$Z$64</f>
        <v>0.15168539325842695</v>
      </c>
      <c r="E85" s="1">
        <f>'grid and decimal'!R64/'grid and decimal'!$Z$64</f>
        <v>0.15168539325842695</v>
      </c>
      <c r="F85" s="1">
        <f>'grid and decimal'!S64/'grid and decimal'!$Z$64</f>
        <v>6.741573033707865E-2</v>
      </c>
      <c r="G85" s="1">
        <f>'grid and decimal'!T64/'grid and decimal'!$Z$64</f>
        <v>0.15168539325842695</v>
      </c>
      <c r="H85" s="1">
        <f>'grid and decimal'!U64/'grid and decimal'!$Z$64</f>
        <v>3.9325842696629212E-2</v>
      </c>
      <c r="I85" s="1">
        <f>'grid and decimal'!V64/'grid and decimal'!$Z$64</f>
        <v>6.741573033707865E-2</v>
      </c>
      <c r="J85" s="1">
        <f>'grid and decimal'!W64/'grid and decimal'!$Z$64</f>
        <v>6.741573033707865E-2</v>
      </c>
      <c r="K85" s="1">
        <f>'grid and decimal'!X64/'grid and decimal'!$Z$64</f>
        <v>1.6853932584269662E-2</v>
      </c>
      <c r="L85" s="1">
        <f>'grid and decimal'!Y64/'grid and decimal'!$Z$64</f>
        <v>6.741573033707865E-2</v>
      </c>
    </row>
    <row r="86" spans="1:13" ht="15.75" customHeight="1" x14ac:dyDescent="0.25">
      <c r="A86" s="1" t="s">
        <v>10</v>
      </c>
      <c r="B86" s="1">
        <f>'grid and decimal'!O65/'grid and decimal'!$Z$65</f>
        <v>0.14422369389256806</v>
      </c>
      <c r="C86" s="1">
        <f>'grid and decimal'!P65/'grid and decimal'!$Z$65</f>
        <v>0.14422369389256806</v>
      </c>
      <c r="D86" s="1">
        <f>'grid and decimal'!Q65/'grid and decimal'!$Z$65</f>
        <v>4.1206769683590869E-2</v>
      </c>
      <c r="E86" s="1">
        <f>'grid and decimal'!R65/'grid and decimal'!$Z$65</f>
        <v>0.14422369389256806</v>
      </c>
      <c r="F86" s="1">
        <f>'grid and decimal'!S65/'grid and decimal'!$Z$65</f>
        <v>0.14422369389256806</v>
      </c>
      <c r="G86" s="1">
        <f>'grid and decimal'!T65/'grid and decimal'!$Z$65</f>
        <v>9.2715231788079458E-2</v>
      </c>
      <c r="H86" s="1">
        <f>'grid and decimal'!U65/'grid and decimal'!$Z$65</f>
        <v>2.6490066225165559E-2</v>
      </c>
      <c r="I86" s="1">
        <f>'grid and decimal'!V65/'grid and decimal'!$Z$65</f>
        <v>9.2715231788079458E-2</v>
      </c>
      <c r="J86" s="1">
        <f>'grid and decimal'!W65/'grid and decimal'!$Z$65</f>
        <v>9.2715231788079458E-2</v>
      </c>
      <c r="K86" s="1">
        <f>'grid and decimal'!X65/'grid and decimal'!$Z$65</f>
        <v>1.5452538631346576E-2</v>
      </c>
      <c r="L86" s="1">
        <f>'grid and decimal'!Y65/'grid and decimal'!$Z$65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>
      <selection activeCell="O12" sqref="O12"/>
    </sheetView>
  </sheetViews>
  <sheetFormatPr defaultRowHeight="15" x14ac:dyDescent="0.25"/>
  <cols>
    <col min="1" max="1" width="3.85546875" bestFit="1" customWidth="1"/>
  </cols>
  <sheetData>
    <row r="1" spans="1:15" x14ac:dyDescent="0.25">
      <c r="N1">
        <f>AVERAGE(N2:N65)</f>
        <v>7.9156644492095724E-2</v>
      </c>
      <c r="O1" t="s">
        <v>1585</v>
      </c>
    </row>
    <row r="2" spans="1:15" x14ac:dyDescent="0.25">
      <c r="A2" s="1">
        <f>'grid and decimal'!N1</f>
        <v>4</v>
      </c>
      <c r="B2" s="1" t="str">
        <f>'grid and decimal'!O1</f>
        <v>j1</v>
      </c>
      <c r="C2" s="1" t="str">
        <f>'grid and decimal'!P1</f>
        <v>j2</v>
      </c>
      <c r="D2" s="1" t="str">
        <f>'grid and decimal'!Q1</f>
        <v>j3</v>
      </c>
      <c r="E2" s="1" t="str">
        <f>'grid and decimal'!R1</f>
        <v>j4</v>
      </c>
      <c r="F2" s="1" t="str">
        <f>'grid and decimal'!S1</f>
        <v>j5</v>
      </c>
      <c r="G2" s="1" t="str">
        <f>'grid and decimal'!T1</f>
        <v>j6</v>
      </c>
      <c r="H2" s="1" t="str">
        <f>'grid and decimal'!U1</f>
        <v>j7</v>
      </c>
      <c r="I2" s="1" t="str">
        <f>'grid and decimal'!V1</f>
        <v>j8</v>
      </c>
      <c r="J2" s="1" t="str">
        <f>'grid and decimal'!W1</f>
        <v>j9</v>
      </c>
      <c r="K2" s="1" t="str">
        <f>'grid and decimal'!X1</f>
        <v>j10</v>
      </c>
      <c r="L2" s="1" t="str">
        <f>'grid and decimal'!Y1</f>
        <v>j11</v>
      </c>
      <c r="M2" s="1" t="str">
        <f>'grid and decimal'!Z1</f>
        <v>sum</v>
      </c>
    </row>
    <row r="3" spans="1:15" x14ac:dyDescent="0.25">
      <c r="A3" s="1" t="str">
        <f>'grid and decimal'!N2</f>
        <v>j1</v>
      </c>
      <c r="B3" s="1"/>
      <c r="C3" s="3">
        <f>'grid and decimal'!P2</f>
        <v>9</v>
      </c>
      <c r="D3" s="4">
        <f>'grid and decimal'!Q2</f>
        <v>2.3333333333333335</v>
      </c>
      <c r="E3" s="6">
        <f>'grid and decimal'!R2</f>
        <v>0.42857142857142855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decimal'!N3</f>
        <v>j2</v>
      </c>
      <c r="B4" s="3">
        <f>'grid and decimal'!O3</f>
        <v>0.1111111111111111</v>
      </c>
      <c r="C4" s="1"/>
      <c r="D4" s="3">
        <f>'grid and decimal'!Q3</f>
        <v>0.42857142857142855</v>
      </c>
      <c r="E4" s="4">
        <f>'grid and decimal'!R3</f>
        <v>0.25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decimal'!N4</f>
        <v>j3</v>
      </c>
      <c r="B5" s="4">
        <f>'grid and decimal'!O4</f>
        <v>0.42857142857142855</v>
      </c>
      <c r="C5" s="3">
        <f>'grid and decimal'!P4</f>
        <v>2.3333333333333335</v>
      </c>
      <c r="D5" s="1"/>
      <c r="E5" s="3">
        <f>'grid and decimal'!R4</f>
        <v>0.66666666666666663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decimal'!N5</f>
        <v>j4</v>
      </c>
      <c r="B6" s="6">
        <f>'grid and decimal'!O5</f>
        <v>2.3333333333333335</v>
      </c>
      <c r="C6" s="4">
        <f>'grid and decimal'!P5</f>
        <v>4</v>
      </c>
      <c r="D6" s="3">
        <f>'grid and decimal'!Q5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decimal'!N6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decimal'!N7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decimal'!N8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decimal'!N9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decimal'!N10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decimal'!N11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decimal'!N12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1580</v>
      </c>
    </row>
    <row r="15" spans="1:15" x14ac:dyDescent="0.25">
      <c r="A15" s="1">
        <f>'grid and decimal'!N15</f>
        <v>5</v>
      </c>
      <c r="B15" s="1" t="str">
        <f>'grid and decimal'!O15</f>
        <v>j1</v>
      </c>
      <c r="C15" s="1" t="str">
        <f>'grid and decimal'!P15</f>
        <v>j2</v>
      </c>
      <c r="D15" s="1" t="str">
        <f>'grid and decimal'!Q15</f>
        <v>j3</v>
      </c>
      <c r="E15" s="1" t="str">
        <f>'grid and decimal'!R15</f>
        <v>j4</v>
      </c>
      <c r="F15" s="1" t="str">
        <f>'grid and decimal'!S15</f>
        <v>j5</v>
      </c>
      <c r="G15" s="1" t="str">
        <f>'grid and decimal'!T15</f>
        <v>j6</v>
      </c>
      <c r="H15" s="1" t="str">
        <f>'grid and decimal'!U15</f>
        <v>j7</v>
      </c>
      <c r="I15" s="1" t="str">
        <f>'grid and decimal'!V15</f>
        <v>j8</v>
      </c>
      <c r="J15" s="1" t="str">
        <f>'grid and decimal'!W15</f>
        <v>j9</v>
      </c>
      <c r="K15" s="1" t="str">
        <f>'grid and decimal'!X15</f>
        <v>j10</v>
      </c>
      <c r="L15" s="1" t="str">
        <f>'grid and decimal'!Y15</f>
        <v>j11</v>
      </c>
      <c r="M15" s="1" t="str">
        <f>'grid and decimal'!Z15</f>
        <v>sum</v>
      </c>
    </row>
    <row r="16" spans="1:15" x14ac:dyDescent="0.25">
      <c r="A16" s="1" t="str">
        <f>'grid and decimal'!N16</f>
        <v>j1</v>
      </c>
      <c r="B16" s="1"/>
      <c r="C16" s="3">
        <f>'grid and decimal'!P16</f>
        <v>0.25</v>
      </c>
      <c r="D16" s="4">
        <f>'grid and decimal'!Q16</f>
        <v>4</v>
      </c>
      <c r="E16" s="6">
        <f>'grid and decimal'!R16</f>
        <v>2.3333333333333335</v>
      </c>
      <c r="F16" s="8">
        <f>'grid and decimal'!S16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decimal'!N17</f>
        <v>j2</v>
      </c>
      <c r="B17" s="3">
        <f>'grid and decimal'!O17</f>
        <v>4</v>
      </c>
      <c r="C17" s="1"/>
      <c r="D17" s="3">
        <f>'grid and decimal'!Q17</f>
        <v>4</v>
      </c>
      <c r="E17" s="4">
        <f>'grid and decimal'!R17</f>
        <v>2.3333333333333335</v>
      </c>
      <c r="F17" s="6">
        <f>'grid and decimal'!S17</f>
        <v>0.66666666666666663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decimal'!N18</f>
        <v>j3</v>
      </c>
      <c r="B18" s="4">
        <f>'grid and decimal'!O18</f>
        <v>0.25</v>
      </c>
      <c r="C18" s="3">
        <f>'grid and decimal'!P18</f>
        <v>0.25</v>
      </c>
      <c r="D18" s="1"/>
      <c r="E18" s="3">
        <f>'grid and decimal'!R18</f>
        <v>4</v>
      </c>
      <c r="F18" s="4">
        <f>'grid and decimal'!S18</f>
        <v>0.25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decimal'!N19</f>
        <v>j4</v>
      </c>
      <c r="B19" s="6">
        <f>'grid and decimal'!O19</f>
        <v>0.42857142857142855</v>
      </c>
      <c r="C19" s="4">
        <f>'grid and decimal'!P19</f>
        <v>0.42857142857142855</v>
      </c>
      <c r="D19" s="3">
        <f>'grid and decimal'!Q19</f>
        <v>0.25</v>
      </c>
      <c r="E19" s="1"/>
      <c r="F19" s="3">
        <f>'grid and decimal'!S19</f>
        <v>0.42857142857142855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decimal'!N20</f>
        <v>j5</v>
      </c>
      <c r="B20" s="8">
        <f>'grid and decimal'!O20</f>
        <v>1.5</v>
      </c>
      <c r="C20" s="6">
        <f>'grid and decimal'!P20</f>
        <v>1.5</v>
      </c>
      <c r="D20" s="4">
        <f>'grid and decimal'!Q20</f>
        <v>4</v>
      </c>
      <c r="E20" s="3">
        <f>'grid and decimal'!R20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decimal'!N21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decimal'!N22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decimal'!N23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decimal'!N24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decimal'!N25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decimal'!N26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1580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decimal'!N28</f>
        <v>6</v>
      </c>
      <c r="B28" s="1" t="str">
        <f>'grid and decimal'!O28</f>
        <v>j1</v>
      </c>
      <c r="C28" s="1" t="str">
        <f>'grid and decimal'!P28</f>
        <v>j2</v>
      </c>
      <c r="D28" s="1" t="str">
        <f>'grid and decimal'!Q28</f>
        <v>j3</v>
      </c>
      <c r="E28" s="1" t="str">
        <f>'grid and decimal'!R28</f>
        <v>j4</v>
      </c>
      <c r="F28" s="1" t="str">
        <f>'grid and decimal'!S28</f>
        <v>j5</v>
      </c>
      <c r="G28" s="1" t="str">
        <f>'grid and decimal'!T28</f>
        <v>j6</v>
      </c>
      <c r="H28" s="1" t="str">
        <f>'grid and decimal'!U28</f>
        <v>j7</v>
      </c>
      <c r="I28" s="1" t="str">
        <f>'grid and decimal'!V28</f>
        <v>j8</v>
      </c>
      <c r="J28" s="1" t="str">
        <f>'grid and decimal'!W28</f>
        <v>j9</v>
      </c>
      <c r="K28" s="1" t="str">
        <f>'grid and decimal'!X28</f>
        <v>j10</v>
      </c>
      <c r="L28" s="1" t="str">
        <f>'grid and decimal'!Y28</f>
        <v>j11</v>
      </c>
      <c r="M28" s="1" t="str">
        <f>'grid and decimal'!Z28</f>
        <v>sum</v>
      </c>
    </row>
    <row r="29" spans="1:15" x14ac:dyDescent="0.25">
      <c r="A29" s="1" t="str">
        <f>'grid and decimal'!N29</f>
        <v>j1</v>
      </c>
      <c r="B29" s="1"/>
      <c r="C29" s="3">
        <f>'grid and decimal'!P29</f>
        <v>1</v>
      </c>
      <c r="D29" s="4">
        <f>'grid and decimal'!Q29</f>
        <v>2.3333333333333335</v>
      </c>
      <c r="E29" s="6">
        <f>'grid and decimal'!R29</f>
        <v>4</v>
      </c>
      <c r="F29" s="8">
        <f>'grid and decimal'!S29</f>
        <v>1</v>
      </c>
      <c r="G29" s="9">
        <f>'grid and decimal'!T29</f>
        <v>0.66666666666666663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decimal'!N30</f>
        <v>j2</v>
      </c>
      <c r="B30" s="3">
        <f>'grid and decimal'!O30</f>
        <v>1</v>
      </c>
      <c r="C30" s="1"/>
      <c r="D30" s="3">
        <f>'grid and decimal'!Q30</f>
        <v>1.5</v>
      </c>
      <c r="E30" s="4">
        <f>'grid and decimal'!R30</f>
        <v>2.3333333333333335</v>
      </c>
      <c r="F30" s="6">
        <f>'grid and decimal'!S30</f>
        <v>1</v>
      </c>
      <c r="G30" s="10">
        <f>'grid and decimal'!T30</f>
        <v>1.5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decimal'!N31</f>
        <v>j3</v>
      </c>
      <c r="B31" s="4">
        <f>'grid and decimal'!O31</f>
        <v>0.42857142857142855</v>
      </c>
      <c r="C31" s="3">
        <f>'grid and decimal'!P31</f>
        <v>0.66666666666666663</v>
      </c>
      <c r="D31" s="1"/>
      <c r="E31" s="3">
        <f>'grid and decimal'!R31</f>
        <v>4</v>
      </c>
      <c r="F31" s="4">
        <f>'grid and decimal'!S31</f>
        <v>0.42857142857142855</v>
      </c>
      <c r="G31" s="11">
        <f>'grid and decimal'!T31</f>
        <v>0.42857142857142855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decimal'!N32</f>
        <v>j4</v>
      </c>
      <c r="B32" s="6">
        <f>'grid and decimal'!O32</f>
        <v>0.25</v>
      </c>
      <c r="C32" s="4">
        <f>'grid and decimal'!P32</f>
        <v>0.42857142857142855</v>
      </c>
      <c r="D32" s="3">
        <f>'grid and decimal'!Q32</f>
        <v>0.25</v>
      </c>
      <c r="E32" s="1"/>
      <c r="F32" s="3">
        <f>'grid and decimal'!S32</f>
        <v>0.42857142857142855</v>
      </c>
      <c r="G32" s="12">
        <f>'grid and decimal'!T32</f>
        <v>0.66666666666666663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decimal'!N33</f>
        <v>j5</v>
      </c>
      <c r="B33" s="8">
        <f>'grid and decimal'!O33</f>
        <v>1</v>
      </c>
      <c r="C33" s="6">
        <f>'grid and decimal'!P33</f>
        <v>1</v>
      </c>
      <c r="D33" s="4">
        <f>'grid and decimal'!Q33</f>
        <v>2.3333333333333335</v>
      </c>
      <c r="E33" s="3">
        <f>'grid and decimal'!R33</f>
        <v>2.3333333333333335</v>
      </c>
      <c r="F33" s="1"/>
      <c r="G33" s="13">
        <f>'grid and decimal'!T33</f>
        <v>2.3333333333333335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decimal'!N34</f>
        <v>j6</v>
      </c>
      <c r="B34" s="14">
        <f>'grid and decimal'!O34</f>
        <v>1.5</v>
      </c>
      <c r="C34" s="8">
        <f>'grid and decimal'!P34</f>
        <v>0.66666666666666663</v>
      </c>
      <c r="D34" s="6">
        <f>'grid and decimal'!Q34</f>
        <v>2.3333333333333335</v>
      </c>
      <c r="E34" s="4">
        <f>'grid and decimal'!R34</f>
        <v>1.5</v>
      </c>
      <c r="F34" s="3">
        <f>'grid and decimal'!S34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decimal'!N35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decimal'!N36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decimal'!N37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decimal'!N38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decimal'!N39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1580</v>
      </c>
    </row>
    <row r="41" spans="1:15" x14ac:dyDescent="0.25">
      <c r="A41" s="1">
        <f>'grid and decimal'!N41</f>
        <v>7</v>
      </c>
      <c r="B41" s="1" t="str">
        <f>'grid and decimal'!O41</f>
        <v>j1</v>
      </c>
      <c r="C41" s="1" t="str">
        <f>'grid and decimal'!P41</f>
        <v>j2</v>
      </c>
      <c r="D41" s="1" t="str">
        <f>'grid and decimal'!Q41</f>
        <v>j3</v>
      </c>
      <c r="E41" s="1" t="str">
        <f>'grid and decimal'!R41</f>
        <v>j4</v>
      </c>
      <c r="F41" s="1" t="str">
        <f>'grid and decimal'!S41</f>
        <v>j5</v>
      </c>
      <c r="G41" s="1" t="str">
        <f>'grid and decimal'!T41</f>
        <v>j6</v>
      </c>
      <c r="H41" s="1" t="str">
        <f>'grid and decimal'!U41</f>
        <v>j7</v>
      </c>
      <c r="I41" s="1" t="str">
        <f>'grid and decimal'!V41</f>
        <v>j8</v>
      </c>
      <c r="J41" s="1" t="str">
        <f>'grid and decimal'!W41</f>
        <v>j9</v>
      </c>
      <c r="K41" s="1" t="str">
        <f>'grid and decimal'!X41</f>
        <v>j10</v>
      </c>
      <c r="L41" s="1" t="str">
        <f>'grid and decimal'!Y41</f>
        <v>j11</v>
      </c>
      <c r="M41" s="1" t="str">
        <f>'grid and decimal'!Z41</f>
        <v>sum</v>
      </c>
    </row>
    <row r="42" spans="1:15" x14ac:dyDescent="0.25">
      <c r="A42" s="1" t="str">
        <f>'grid and decimal'!N42</f>
        <v>j1</v>
      </c>
      <c r="B42" s="1"/>
      <c r="C42" s="3">
        <f>'grid and decimal'!P42</f>
        <v>2.3333333333333335</v>
      </c>
      <c r="D42" s="4">
        <f>'grid and decimal'!Q42</f>
        <v>0.42857142857142855</v>
      </c>
      <c r="E42" s="6">
        <f>'grid and decimal'!R42</f>
        <v>0.66666666666666663</v>
      </c>
      <c r="F42" s="8">
        <f>'grid and decimal'!S42</f>
        <v>0.25</v>
      </c>
      <c r="G42" s="9">
        <f>'grid and decimal'!T42</f>
        <v>2.3333333333333335</v>
      </c>
      <c r="H42" s="1">
        <f>'grid and decimal'!U42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decimal'!N43</f>
        <v>j2</v>
      </c>
      <c r="B43" s="3">
        <f>'grid and decimal'!O43</f>
        <v>0.42857142857142855</v>
      </c>
      <c r="C43" s="1"/>
      <c r="D43" s="3">
        <f>'grid and decimal'!Q43</f>
        <v>0.66666666666666663</v>
      </c>
      <c r="E43" s="4">
        <f>'grid and decimal'!R43</f>
        <v>0.42857142857142855</v>
      </c>
      <c r="F43" s="6">
        <f>'grid and decimal'!S43</f>
        <v>0.42857142857142855</v>
      </c>
      <c r="G43" s="10">
        <f>'grid and decimal'!T43</f>
        <v>0.42857142857142855</v>
      </c>
      <c r="H43" s="14">
        <f>'grid and decimal'!U43</f>
        <v>0.1111111111111111</v>
      </c>
      <c r="I43" s="2"/>
      <c r="J43" s="2"/>
      <c r="K43" s="2"/>
      <c r="L43" s="2"/>
      <c r="M43" s="1"/>
    </row>
    <row r="44" spans="1:15" x14ac:dyDescent="0.25">
      <c r="A44" s="1" t="str">
        <f>'grid and decimal'!N44</f>
        <v>j3</v>
      </c>
      <c r="B44" s="4">
        <f>'grid and decimal'!O44</f>
        <v>2.3333333333333335</v>
      </c>
      <c r="C44" s="3">
        <f>'grid and decimal'!P44</f>
        <v>1.5</v>
      </c>
      <c r="D44" s="1"/>
      <c r="E44" s="3">
        <f>'grid and decimal'!R44</f>
        <v>0.66666666666666663</v>
      </c>
      <c r="F44" s="4">
        <f>'grid and decimal'!S44</f>
        <v>0.25</v>
      </c>
      <c r="G44" s="11">
        <f>'grid and decimal'!T44</f>
        <v>2.3333333333333335</v>
      </c>
      <c r="H44" s="8">
        <f>'grid and decimal'!U44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decimal'!N45</f>
        <v>j4</v>
      </c>
      <c r="B45" s="6">
        <f>'grid and decimal'!O45</f>
        <v>1.5</v>
      </c>
      <c r="C45" s="4">
        <f>'grid and decimal'!P45</f>
        <v>2.3333333333333335</v>
      </c>
      <c r="D45" s="3">
        <f>'grid and decimal'!Q45</f>
        <v>1.5</v>
      </c>
      <c r="E45" s="1"/>
      <c r="F45" s="3">
        <f>'grid and decimal'!S45</f>
        <v>0.42857142857142855</v>
      </c>
      <c r="G45" s="12">
        <f>'grid and decimal'!T45</f>
        <v>2.3333333333333335</v>
      </c>
      <c r="H45" s="6">
        <f>'grid and decimal'!U45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decimal'!N46</f>
        <v>j5</v>
      </c>
      <c r="B46" s="8">
        <f>'grid and decimal'!O46</f>
        <v>4</v>
      </c>
      <c r="C46" s="6">
        <f>'grid and decimal'!P46</f>
        <v>2.3333333333333335</v>
      </c>
      <c r="D46" s="4">
        <f>'grid and decimal'!Q46</f>
        <v>4</v>
      </c>
      <c r="E46" s="3">
        <f>'grid and decimal'!R46</f>
        <v>2.3333333333333335</v>
      </c>
      <c r="F46" s="1"/>
      <c r="G46" s="13">
        <f>'grid and decimal'!T46</f>
        <v>4</v>
      </c>
      <c r="H46" s="4">
        <f>'grid and decimal'!U46</f>
        <v>0.25</v>
      </c>
      <c r="I46" s="2"/>
      <c r="J46" s="2"/>
      <c r="K46" s="2"/>
      <c r="L46" s="2"/>
      <c r="M46" s="1"/>
    </row>
    <row r="47" spans="1:15" x14ac:dyDescent="0.25">
      <c r="A47" s="1" t="str">
        <f>'grid and decimal'!N47</f>
        <v>j6</v>
      </c>
      <c r="B47" s="14">
        <f>'grid and decimal'!O47</f>
        <v>0.42857142857142855</v>
      </c>
      <c r="C47" s="8">
        <f>'grid and decimal'!P47</f>
        <v>2.3333333333333335</v>
      </c>
      <c r="D47" s="6">
        <f>'grid and decimal'!Q47</f>
        <v>0.42857142857142855</v>
      </c>
      <c r="E47" s="4">
        <f>'grid and decimal'!R47</f>
        <v>0.42857142857142855</v>
      </c>
      <c r="F47" s="3">
        <f>'grid and decimal'!S47</f>
        <v>0.25</v>
      </c>
      <c r="G47" s="7"/>
      <c r="H47" s="3">
        <f>'grid and decimal'!U47</f>
        <v>0.1111111111111111</v>
      </c>
      <c r="I47" s="2"/>
      <c r="J47" s="2"/>
      <c r="K47" s="2"/>
      <c r="L47" s="2"/>
      <c r="M47" s="1"/>
    </row>
    <row r="48" spans="1:15" x14ac:dyDescent="0.25">
      <c r="A48" s="1" t="str">
        <f>'grid and decimal'!N48</f>
        <v>j7</v>
      </c>
      <c r="B48" s="1">
        <f>'grid and decimal'!O48</f>
        <v>9</v>
      </c>
      <c r="C48" s="14">
        <f>'grid and decimal'!P48</f>
        <v>9</v>
      </c>
      <c r="D48" s="8">
        <f>'grid and decimal'!Q48</f>
        <v>4</v>
      </c>
      <c r="E48" s="6">
        <f>'grid and decimal'!R48</f>
        <v>4</v>
      </c>
      <c r="F48" s="4">
        <f>'grid and decimal'!S48</f>
        <v>4</v>
      </c>
      <c r="G48" s="13">
        <f>'grid and decimal'!T48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decimal'!N49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decimal'!N50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decimal'!N51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decimal'!N52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1580</v>
      </c>
    </row>
    <row r="54" spans="1:15" x14ac:dyDescent="0.25">
      <c r="A54" s="1">
        <f>'grid and decimal'!N54</f>
        <v>11</v>
      </c>
      <c r="B54" s="1" t="str">
        <f>'grid and decimal'!O54</f>
        <v>j1</v>
      </c>
      <c r="C54" s="1" t="str">
        <f>'grid and decimal'!P54</f>
        <v>j2</v>
      </c>
      <c r="D54" s="1" t="str">
        <f>'grid and decimal'!Q54</f>
        <v>j3</v>
      </c>
      <c r="E54" s="1" t="str">
        <f>'grid and decimal'!R54</f>
        <v>j4</v>
      </c>
      <c r="F54" s="1" t="str">
        <f>'grid and decimal'!S54</f>
        <v>j5</v>
      </c>
      <c r="G54" s="1" t="str">
        <f>'grid and decimal'!T54</f>
        <v>j6</v>
      </c>
      <c r="H54" s="1" t="str">
        <f>'grid and decimal'!U54</f>
        <v>j7</v>
      </c>
      <c r="I54" s="1" t="str">
        <f>'grid and decimal'!V54</f>
        <v>j8</v>
      </c>
      <c r="J54" s="1" t="str">
        <f>'grid and decimal'!W54</f>
        <v>j9</v>
      </c>
      <c r="K54" s="1" t="str">
        <f>'grid and decimal'!X54</f>
        <v>j10</v>
      </c>
      <c r="L54" s="1" t="str">
        <f>'grid and decimal'!Y54</f>
        <v>j11</v>
      </c>
      <c r="M54" s="1" t="str">
        <f>'grid and decimal'!Z54</f>
        <v>sum</v>
      </c>
    </row>
    <row r="55" spans="1:15" x14ac:dyDescent="0.25">
      <c r="A55" s="1" t="str">
        <f>'grid and decimal'!N55</f>
        <v>j1</v>
      </c>
      <c r="B55" s="1"/>
      <c r="C55" s="3">
        <f>'grid and decimal'!P55</f>
        <v>1.5</v>
      </c>
      <c r="D55" s="4">
        <f>'grid and decimal'!Q55</f>
        <v>0.42857142857142855</v>
      </c>
      <c r="E55" s="6">
        <f>'grid and decimal'!R55</f>
        <v>2.3333333333333335</v>
      </c>
      <c r="F55" s="8">
        <f>'grid and decimal'!S55</f>
        <v>4</v>
      </c>
      <c r="G55" s="9">
        <f>'grid and decimal'!T55</f>
        <v>9</v>
      </c>
      <c r="H55" s="1">
        <f>'grid and decimal'!U55</f>
        <v>0.42857142857142855</v>
      </c>
      <c r="I55" s="8">
        <f>'grid and decimal'!V55</f>
        <v>2.3333333333333335</v>
      </c>
      <c r="J55" s="6">
        <f>'grid and decimal'!W55</f>
        <v>1.5</v>
      </c>
      <c r="K55" s="4">
        <f>'grid and decimal'!X55</f>
        <v>0.25</v>
      </c>
      <c r="L55" s="3">
        <f>'grid and decimal'!Y55</f>
        <v>0.42857142857142855</v>
      </c>
      <c r="M55" s="1">
        <f>'grid and decimal'!Z55</f>
        <v>23.202380952380949</v>
      </c>
    </row>
    <row r="56" spans="1:15" x14ac:dyDescent="0.25">
      <c r="A56" s="1" t="str">
        <f>'grid and decimal'!N56</f>
        <v>j2</v>
      </c>
      <c r="B56" s="3">
        <f>'grid and decimal'!O56</f>
        <v>0.66666666666666663</v>
      </c>
      <c r="C56" s="1"/>
      <c r="D56" s="3">
        <f>'grid and decimal'!Q56</f>
        <v>0.66666666666666663</v>
      </c>
      <c r="E56" s="4">
        <f>'grid and decimal'!R56</f>
        <v>1</v>
      </c>
      <c r="F56" s="6">
        <f>'grid and decimal'!S56</f>
        <v>2.3333333333333335</v>
      </c>
      <c r="G56" s="10">
        <f>'grid and decimal'!T56</f>
        <v>0.66666666666666663</v>
      </c>
      <c r="H56" s="14">
        <f>'grid and decimal'!U56</f>
        <v>0.42857142857142855</v>
      </c>
      <c r="I56" s="1">
        <f>'grid and decimal'!V56</f>
        <v>0.42857142857142855</v>
      </c>
      <c r="J56" s="8">
        <f>'grid and decimal'!W56</f>
        <v>0.25</v>
      </c>
      <c r="K56" s="6">
        <f>'grid and decimal'!X56</f>
        <v>0.1111111111111111</v>
      </c>
      <c r="L56" s="4">
        <f>'grid and decimal'!Y56</f>
        <v>0.42857142857142855</v>
      </c>
      <c r="M56" s="1">
        <f>'grid and decimal'!Z56</f>
        <v>7.9801587301587302</v>
      </c>
    </row>
    <row r="57" spans="1:15" x14ac:dyDescent="0.25">
      <c r="A57" s="1" t="str">
        <f>'grid and decimal'!N57</f>
        <v>j3</v>
      </c>
      <c r="B57" s="4">
        <f>'grid and decimal'!O57</f>
        <v>2.3333333333333335</v>
      </c>
      <c r="C57" s="3">
        <f>'grid and decimal'!P57</f>
        <v>1.5</v>
      </c>
      <c r="D57" s="1"/>
      <c r="E57" s="3">
        <f>'grid and decimal'!R57</f>
        <v>4</v>
      </c>
      <c r="F57" s="4">
        <f>'grid and decimal'!S57</f>
        <v>9</v>
      </c>
      <c r="G57" s="11">
        <f>'grid and decimal'!T57</f>
        <v>4</v>
      </c>
      <c r="H57" s="8">
        <f>'grid and decimal'!U57</f>
        <v>2.3333333333333335</v>
      </c>
      <c r="I57" s="14">
        <f>'grid and decimal'!V57</f>
        <v>2.3333333333333335</v>
      </c>
      <c r="J57" s="1">
        <f>'grid and decimal'!W57</f>
        <v>2.3333333333333335</v>
      </c>
      <c r="K57" s="8">
        <f>'grid and decimal'!X57</f>
        <v>0.1111111111111111</v>
      </c>
      <c r="L57" s="6">
        <f>'grid and decimal'!Y57</f>
        <v>1.5</v>
      </c>
      <c r="M57" s="1">
        <f>'grid and decimal'!Z57</f>
        <v>30.444444444444443</v>
      </c>
    </row>
    <row r="58" spans="1:15" x14ac:dyDescent="0.25">
      <c r="A58" s="1" t="str">
        <f>'grid and decimal'!N58</f>
        <v>j4</v>
      </c>
      <c r="B58" s="6">
        <f>'grid and decimal'!O58</f>
        <v>0.42857142857142855</v>
      </c>
      <c r="C58" s="4">
        <f>'grid and decimal'!P58</f>
        <v>1</v>
      </c>
      <c r="D58" s="3">
        <f>'grid and decimal'!Q58</f>
        <v>0.25</v>
      </c>
      <c r="E58" s="1"/>
      <c r="F58" s="3">
        <f>'grid and decimal'!S58</f>
        <v>4</v>
      </c>
      <c r="G58" s="12">
        <f>'grid and decimal'!T58</f>
        <v>4</v>
      </c>
      <c r="H58" s="6">
        <f>'grid and decimal'!U58</f>
        <v>1</v>
      </c>
      <c r="I58" s="8">
        <f>'grid and decimal'!V58</f>
        <v>2.3333333333333335</v>
      </c>
      <c r="J58" s="14">
        <f>'grid and decimal'!W58</f>
        <v>0.66666666666666663</v>
      </c>
      <c r="K58" s="1">
        <f>'grid and decimal'!X58</f>
        <v>0.1111111111111111</v>
      </c>
      <c r="L58" s="8">
        <f>'grid and decimal'!Y58</f>
        <v>0.42857142857142855</v>
      </c>
      <c r="M58" s="1">
        <f>'grid and decimal'!Z58</f>
        <v>15.218253968253968</v>
      </c>
    </row>
    <row r="59" spans="1:15" x14ac:dyDescent="0.25">
      <c r="A59" s="1" t="str">
        <f>'grid and decimal'!N59</f>
        <v>j5</v>
      </c>
      <c r="B59" s="8">
        <f>'grid and decimal'!O59</f>
        <v>0.25</v>
      </c>
      <c r="C59" s="6">
        <f>'grid and decimal'!P59</f>
        <v>0.42857142857142855</v>
      </c>
      <c r="D59" s="4">
        <f>'grid and decimal'!Q59</f>
        <v>0.1111111111111111</v>
      </c>
      <c r="E59" s="3">
        <f>'grid and decimal'!R59</f>
        <v>0.25</v>
      </c>
      <c r="F59" s="1"/>
      <c r="G59" s="13">
        <f>'grid and decimal'!T59</f>
        <v>1</v>
      </c>
      <c r="H59" s="4">
        <f>'grid and decimal'!U59</f>
        <v>0.66666666666666663</v>
      </c>
      <c r="I59" s="6">
        <f>'grid and decimal'!V59</f>
        <v>0.42857142857142855</v>
      </c>
      <c r="J59" s="8">
        <f>'grid and decimal'!W59</f>
        <v>0.42857142857142855</v>
      </c>
      <c r="K59" s="14">
        <f>'grid and decimal'!X59</f>
        <v>0.25</v>
      </c>
      <c r="L59" s="1">
        <f>'grid and decimal'!Y59</f>
        <v>0.42857142857142855</v>
      </c>
      <c r="M59" s="1">
        <f>'grid and decimal'!Z59</f>
        <v>5.2420634920634921</v>
      </c>
    </row>
    <row r="60" spans="1:15" x14ac:dyDescent="0.25">
      <c r="A60" s="1" t="str">
        <f>'grid and decimal'!N60</f>
        <v>j6</v>
      </c>
      <c r="B60" s="14">
        <f>'grid and decimal'!O60</f>
        <v>0.1111111111111111</v>
      </c>
      <c r="C60" s="8">
        <f>'grid and decimal'!P60</f>
        <v>1.5</v>
      </c>
      <c r="D60" s="6">
        <f>'grid and decimal'!Q60</f>
        <v>0.25</v>
      </c>
      <c r="E60" s="4">
        <f>'grid and decimal'!R60</f>
        <v>0.25</v>
      </c>
      <c r="F60" s="3">
        <f>'grid and decimal'!S60</f>
        <v>1</v>
      </c>
      <c r="G60" s="7"/>
      <c r="H60" s="3">
        <f>'grid and decimal'!U60</f>
        <v>2.3333333333333335</v>
      </c>
      <c r="I60" s="4">
        <f>'grid and decimal'!V60</f>
        <v>1</v>
      </c>
      <c r="J60" s="6">
        <f>'grid and decimal'!W60</f>
        <v>0.66666666666666663</v>
      </c>
      <c r="K60" s="8">
        <f>'grid and decimal'!X60</f>
        <v>0.1111111111111111</v>
      </c>
      <c r="L60" s="1">
        <f>'grid and decimal'!Y60</f>
        <v>0.66666666666666663</v>
      </c>
      <c r="M60" s="1">
        <f>'grid and decimal'!Z60</f>
        <v>8.8888888888888875</v>
      </c>
    </row>
    <row r="61" spans="1:15" x14ac:dyDescent="0.25">
      <c r="A61" s="1" t="str">
        <f>'grid and decimal'!N61</f>
        <v>j7</v>
      </c>
      <c r="B61" s="1">
        <f>'grid and decimal'!O61</f>
        <v>2.3333333333333335</v>
      </c>
      <c r="C61" s="14">
        <f>'grid and decimal'!P61</f>
        <v>2.3333333333333335</v>
      </c>
      <c r="D61" s="8">
        <f>'grid and decimal'!Q61</f>
        <v>0.42857142857142855</v>
      </c>
      <c r="E61" s="6">
        <f>'grid and decimal'!R61</f>
        <v>1</v>
      </c>
      <c r="F61" s="4">
        <f>'grid and decimal'!S61</f>
        <v>1.5</v>
      </c>
      <c r="G61" s="13">
        <f>'grid and decimal'!T61</f>
        <v>0.42857142857142855</v>
      </c>
      <c r="H61" s="1"/>
      <c r="I61" s="3">
        <f>'grid and decimal'!V61</f>
        <v>0.42857142857142855</v>
      </c>
      <c r="J61" s="4">
        <f>'grid and decimal'!W61</f>
        <v>2.3333333333333335</v>
      </c>
      <c r="K61" s="6">
        <f>'grid and decimal'!X61</f>
        <v>0.42857142857142855</v>
      </c>
      <c r="L61" s="8">
        <f>'grid and decimal'!Y61</f>
        <v>2.3333333333333335</v>
      </c>
      <c r="M61" s="1">
        <f>'grid and decimal'!Z61</f>
        <v>14.547619047619049</v>
      </c>
    </row>
    <row r="62" spans="1:15" x14ac:dyDescent="0.25">
      <c r="A62" s="1" t="str">
        <f>'grid and decimal'!N62</f>
        <v>j8</v>
      </c>
      <c r="B62" s="8">
        <f>'grid and decimal'!O62</f>
        <v>0.42857142857142855</v>
      </c>
      <c r="C62" s="1">
        <f>'grid and decimal'!P62</f>
        <v>2.3333333333333335</v>
      </c>
      <c r="D62" s="14">
        <f>'grid and decimal'!Q62</f>
        <v>0.42857142857142855</v>
      </c>
      <c r="E62" s="8">
        <f>'grid and decimal'!R62</f>
        <v>0.42857142857142855</v>
      </c>
      <c r="F62" s="6">
        <f>'grid and decimal'!S62</f>
        <v>2.3333333333333335</v>
      </c>
      <c r="G62" s="12">
        <f>'grid and decimal'!T62</f>
        <v>1</v>
      </c>
      <c r="H62" s="3">
        <f>'grid and decimal'!U62</f>
        <v>2.3333333333333335</v>
      </c>
      <c r="I62" s="1"/>
      <c r="J62" s="3">
        <f>'grid and decimal'!W62</f>
        <v>0.42857142857142855</v>
      </c>
      <c r="K62" s="4">
        <f>'grid and decimal'!X62</f>
        <v>0.25</v>
      </c>
      <c r="L62" s="6">
        <f>'grid and decimal'!Y62</f>
        <v>0.66666666666666663</v>
      </c>
      <c r="M62" s="1">
        <f>'grid and decimal'!Z62</f>
        <v>11.630952380952381</v>
      </c>
    </row>
    <row r="63" spans="1:15" x14ac:dyDescent="0.25">
      <c r="A63" s="1" t="str">
        <f>'grid and decimal'!N63</f>
        <v>j9</v>
      </c>
      <c r="B63" s="6">
        <f>'grid and decimal'!O63</f>
        <v>0.66666666666666663</v>
      </c>
      <c r="C63" s="8">
        <f>'grid and decimal'!P63</f>
        <v>4</v>
      </c>
      <c r="D63" s="1">
        <f>'grid and decimal'!Q63</f>
        <v>0.42857142857142855</v>
      </c>
      <c r="E63" s="14">
        <f>'grid and decimal'!R63</f>
        <v>1.5</v>
      </c>
      <c r="F63" s="8">
        <f>'grid and decimal'!S63</f>
        <v>2.3333333333333335</v>
      </c>
      <c r="G63" s="11">
        <f>'grid and decimal'!T63</f>
        <v>1.5</v>
      </c>
      <c r="H63" s="4">
        <f>'grid and decimal'!U63</f>
        <v>0.42857142857142855</v>
      </c>
      <c r="I63" s="3">
        <f>'grid and decimal'!V63</f>
        <v>2.3333333333333335</v>
      </c>
      <c r="J63" s="1"/>
      <c r="K63" s="3">
        <f>'grid and decimal'!X63</f>
        <v>0.25</v>
      </c>
      <c r="L63" s="4">
        <f>'grid and decimal'!Y63</f>
        <v>0.66666666666666663</v>
      </c>
      <c r="M63" s="1">
        <f>'grid and decimal'!Z63</f>
        <v>15.107142857142858</v>
      </c>
    </row>
    <row r="64" spans="1:15" x14ac:dyDescent="0.25">
      <c r="A64" s="1" t="str">
        <f>'grid and decimal'!N64</f>
        <v>j10</v>
      </c>
      <c r="B64" s="4">
        <f>'grid and decimal'!O64</f>
        <v>4</v>
      </c>
      <c r="C64" s="6">
        <f>'grid and decimal'!P64</f>
        <v>9</v>
      </c>
      <c r="D64" s="8">
        <f>'grid and decimal'!Q64</f>
        <v>9</v>
      </c>
      <c r="E64" s="1">
        <f>'grid and decimal'!R64</f>
        <v>9</v>
      </c>
      <c r="F64" s="14">
        <f>'grid and decimal'!S64</f>
        <v>4</v>
      </c>
      <c r="G64" s="10">
        <f>'grid and decimal'!T64</f>
        <v>9</v>
      </c>
      <c r="H64" s="6">
        <f>'grid and decimal'!U64</f>
        <v>2.3333333333333335</v>
      </c>
      <c r="I64" s="4">
        <f>'grid and decimal'!V64</f>
        <v>4</v>
      </c>
      <c r="J64" s="3">
        <f>'grid and decimal'!W64</f>
        <v>4</v>
      </c>
      <c r="K64" s="1"/>
      <c r="L64" s="3">
        <f>'grid and decimal'!Y64</f>
        <v>4</v>
      </c>
      <c r="M64" s="1">
        <f>'grid and decimal'!Z64</f>
        <v>59.333333333333336</v>
      </c>
    </row>
    <row r="65" spans="1:15" x14ac:dyDescent="0.25">
      <c r="A65" s="1" t="str">
        <f>'grid and decimal'!N65</f>
        <v>j11</v>
      </c>
      <c r="B65" s="3">
        <f>'grid and decimal'!O65</f>
        <v>2.3333333333333335</v>
      </c>
      <c r="C65" s="4">
        <f>'grid and decimal'!P65</f>
        <v>2.3333333333333335</v>
      </c>
      <c r="D65" s="6">
        <f>'grid and decimal'!Q65</f>
        <v>0.66666666666666663</v>
      </c>
      <c r="E65" s="8">
        <f>'grid and decimal'!R65</f>
        <v>2.3333333333333335</v>
      </c>
      <c r="F65" s="1">
        <f>'grid and decimal'!S65</f>
        <v>2.3333333333333335</v>
      </c>
      <c r="G65" s="9">
        <f>'grid and decimal'!T65</f>
        <v>1.5</v>
      </c>
      <c r="H65" s="8">
        <f>'grid and decimal'!U65</f>
        <v>0.42857142857142855</v>
      </c>
      <c r="I65" s="6">
        <f>'grid and decimal'!V65</f>
        <v>1.5</v>
      </c>
      <c r="J65" s="4">
        <f>'grid and decimal'!W65</f>
        <v>1.5</v>
      </c>
      <c r="K65" s="3">
        <f>'grid and decimal'!X65</f>
        <v>0.25</v>
      </c>
      <c r="L65" s="1"/>
      <c r="M65" s="1">
        <f>'grid and decimal'!Z65</f>
        <v>16.178571428571431</v>
      </c>
      <c r="N65">
        <f>STDEV(B55:L65)/density!Z76</f>
        <v>1.9034385367309444E-2</v>
      </c>
      <c r="O65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rank!B15</f>
        <v>0.12534190077651144</v>
      </c>
      <c r="C2" s="22">
        <f t="shared" ref="C2:L2" si="0">B2</f>
        <v>0.12534190077651144</v>
      </c>
      <c r="D2" s="22">
        <f t="shared" si="0"/>
        <v>0.12534190077651144</v>
      </c>
      <c r="E2" s="22">
        <f t="shared" si="0"/>
        <v>0.12534190077651144</v>
      </c>
      <c r="F2" s="22">
        <f t="shared" si="0"/>
        <v>0.12534190077651144</v>
      </c>
      <c r="G2" s="22">
        <f t="shared" si="0"/>
        <v>0.12534190077651144</v>
      </c>
      <c r="H2" s="22">
        <f t="shared" si="0"/>
        <v>0.12534190077651144</v>
      </c>
      <c r="I2" s="22">
        <f t="shared" si="0"/>
        <v>0.12534190077651144</v>
      </c>
      <c r="J2" s="22">
        <f t="shared" si="0"/>
        <v>0.12534190077651144</v>
      </c>
      <c r="K2" s="22">
        <f t="shared" si="0"/>
        <v>0.12534190077651144</v>
      </c>
      <c r="L2" s="22">
        <f t="shared" si="0"/>
        <v>0.12534190077651144</v>
      </c>
      <c r="O2" s="1">
        <f>B2*'grid and decimal'!O2</f>
        <v>0.12534190077651144</v>
      </c>
      <c r="P2" s="1">
        <f>C2*'grid and decimal'!P2</f>
        <v>1.1280771069886031</v>
      </c>
      <c r="Q2" s="1">
        <f>D2*'grid and decimal'!Q2</f>
        <v>0.29246443514519338</v>
      </c>
      <c r="R2" s="1">
        <f>E2*'grid and decimal'!R2</f>
        <v>5.3717957475647761E-2</v>
      </c>
    </row>
    <row r="3" spans="1:27" x14ac:dyDescent="0.25">
      <c r="B3" s="22">
        <f>rank!C15</f>
        <v>0.56092352614056085</v>
      </c>
      <c r="C3" s="22">
        <f t="shared" ref="C3:L3" si="1">B3</f>
        <v>0.56092352614056085</v>
      </c>
      <c r="D3" s="22">
        <f t="shared" si="1"/>
        <v>0.56092352614056085</v>
      </c>
      <c r="E3" s="22">
        <f t="shared" si="1"/>
        <v>0.56092352614056085</v>
      </c>
      <c r="F3" s="22">
        <f t="shared" si="1"/>
        <v>0.56092352614056085</v>
      </c>
      <c r="G3" s="22">
        <f t="shared" si="1"/>
        <v>0.56092352614056085</v>
      </c>
      <c r="H3" s="22">
        <f t="shared" si="1"/>
        <v>0.56092352614056085</v>
      </c>
      <c r="I3" s="22">
        <f t="shared" si="1"/>
        <v>0.56092352614056085</v>
      </c>
      <c r="J3" s="22">
        <f t="shared" si="1"/>
        <v>0.56092352614056085</v>
      </c>
      <c r="K3" s="22">
        <f t="shared" si="1"/>
        <v>0.56092352614056085</v>
      </c>
      <c r="L3" s="22">
        <f t="shared" si="1"/>
        <v>0.56092352614056085</v>
      </c>
      <c r="O3" s="1">
        <f>B3*'grid and decimal'!O3</f>
        <v>6.2324836237840089E-2</v>
      </c>
      <c r="P3" s="1">
        <f>C3*'grid and decimal'!P3</f>
        <v>0.56092352614056085</v>
      </c>
      <c r="Q3" s="1">
        <f>D3*'grid and decimal'!Q3</f>
        <v>0.24039579691738322</v>
      </c>
      <c r="R3" s="1">
        <f>E3*'grid and decimal'!R3</f>
        <v>0.14023088153514021</v>
      </c>
    </row>
    <row r="4" spans="1:27" x14ac:dyDescent="0.25">
      <c r="B4" s="22">
        <f>rank!D15</f>
        <v>0.20448036062177233</v>
      </c>
      <c r="C4" s="22">
        <f t="shared" ref="C4:L4" si="2">B4</f>
        <v>0.20448036062177233</v>
      </c>
      <c r="D4" s="22">
        <f t="shared" si="2"/>
        <v>0.20448036062177233</v>
      </c>
      <c r="E4" s="22">
        <f t="shared" si="2"/>
        <v>0.20448036062177233</v>
      </c>
      <c r="F4" s="22">
        <f t="shared" si="2"/>
        <v>0.20448036062177233</v>
      </c>
      <c r="G4" s="22">
        <f t="shared" si="2"/>
        <v>0.20448036062177233</v>
      </c>
      <c r="H4" s="22">
        <f t="shared" si="2"/>
        <v>0.20448036062177233</v>
      </c>
      <c r="I4" s="22">
        <f t="shared" si="2"/>
        <v>0.20448036062177233</v>
      </c>
      <c r="J4" s="22">
        <f t="shared" si="2"/>
        <v>0.20448036062177233</v>
      </c>
      <c r="K4" s="22">
        <f t="shared" si="2"/>
        <v>0.20448036062177233</v>
      </c>
      <c r="L4" s="22">
        <f t="shared" si="2"/>
        <v>0.20448036062177233</v>
      </c>
      <c r="O4" s="1">
        <f>B4*'grid and decimal'!O4</f>
        <v>8.7634440266473851E-2</v>
      </c>
      <c r="P4" s="1">
        <f>C4*'grid and decimal'!P4</f>
        <v>0.47712084145080214</v>
      </c>
      <c r="Q4" s="1">
        <f>D4*'grid and decimal'!Q4</f>
        <v>0.20448036062177233</v>
      </c>
      <c r="R4" s="1">
        <f>E4*'grid and decimal'!R4</f>
        <v>0.13632024041451488</v>
      </c>
    </row>
    <row r="5" spans="1:27" x14ac:dyDescent="0.25">
      <c r="B5" s="22">
        <f>rank!E15</f>
        <v>0.1092542124611553</v>
      </c>
      <c r="C5" s="22">
        <f t="shared" ref="C5:L5" si="3">B5</f>
        <v>0.1092542124611553</v>
      </c>
      <c r="D5" s="22">
        <f t="shared" si="3"/>
        <v>0.1092542124611553</v>
      </c>
      <c r="E5" s="22">
        <f t="shared" si="3"/>
        <v>0.1092542124611553</v>
      </c>
      <c r="F5" s="22">
        <f t="shared" si="3"/>
        <v>0.1092542124611553</v>
      </c>
      <c r="G5" s="22">
        <f t="shared" si="3"/>
        <v>0.1092542124611553</v>
      </c>
      <c r="H5" s="22">
        <f t="shared" si="3"/>
        <v>0.1092542124611553</v>
      </c>
      <c r="I5" s="22">
        <f t="shared" si="3"/>
        <v>0.1092542124611553</v>
      </c>
      <c r="J5" s="22">
        <f t="shared" si="3"/>
        <v>0.1092542124611553</v>
      </c>
      <c r="K5" s="22">
        <f t="shared" si="3"/>
        <v>0.1092542124611553</v>
      </c>
      <c r="L5" s="22">
        <f t="shared" si="3"/>
        <v>0.1092542124611553</v>
      </c>
      <c r="O5" s="1">
        <f>B5*'grid and decimal'!O5</f>
        <v>0.25492649574269571</v>
      </c>
      <c r="P5" s="1">
        <f>C5*'grid and decimal'!P5</f>
        <v>0.43701684984462119</v>
      </c>
      <c r="Q5" s="1">
        <f>D5*'grid and decimal'!Q5</f>
        <v>0.16388131869173295</v>
      </c>
      <c r="R5" s="1">
        <f>E5*'grid and decimal'!R5</f>
        <v>0.1092542124611553</v>
      </c>
    </row>
    <row r="6" spans="1:27" x14ac:dyDescent="0.25">
      <c r="B6" s="22">
        <f>rank!F15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rank!G15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rank!H15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rank!I15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rank!J15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rank!K15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rank!L15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0.53022767302352114</v>
      </c>
      <c r="P13" s="1">
        <f t="shared" si="11"/>
        <v>2.6031383244245871</v>
      </c>
      <c r="Q13" s="1">
        <f t="shared" si="11"/>
        <v>0.90122191137608187</v>
      </c>
      <c r="R13" s="1">
        <f t="shared" si="11"/>
        <v>0.43952329188645811</v>
      </c>
    </row>
    <row r="14" spans="1:27" x14ac:dyDescent="0.25">
      <c r="N14" s="1" t="s">
        <v>1534</v>
      </c>
      <c r="O14" s="1">
        <f>O13/rank!B15</f>
        <v>4.2302507759869847</v>
      </c>
      <c r="P14" s="1">
        <f>P13/rank!C15</f>
        <v>4.6408078875484202</v>
      </c>
      <c r="Q14" s="1">
        <f>Q13/rank!D15</f>
        <v>4.4073763790111542</v>
      </c>
      <c r="R14" s="1">
        <f>R13/rank!E15</f>
        <v>4.0229413766789826</v>
      </c>
      <c r="Z14" s="1">
        <f>AVERAGE(O14:Y14)</f>
        <v>4.3253441048063852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rank!B33</f>
        <v>0.16243981804892854</v>
      </c>
      <c r="C18" s="22">
        <f t="shared" ref="C18:L18" si="12">B18</f>
        <v>0.16243981804892854</v>
      </c>
      <c r="D18" s="22">
        <f t="shared" si="12"/>
        <v>0.16243981804892854</v>
      </c>
      <c r="E18" s="22">
        <f t="shared" si="12"/>
        <v>0.16243981804892854</v>
      </c>
      <c r="F18" s="22">
        <f t="shared" si="12"/>
        <v>0.16243981804892854</v>
      </c>
      <c r="G18" s="22">
        <f t="shared" si="12"/>
        <v>0.16243981804892854</v>
      </c>
      <c r="H18" s="22">
        <f t="shared" si="12"/>
        <v>0.16243981804892854</v>
      </c>
      <c r="I18" s="22">
        <f t="shared" si="12"/>
        <v>0.16243981804892854</v>
      </c>
      <c r="J18" s="22">
        <f t="shared" si="12"/>
        <v>0.16243981804892854</v>
      </c>
      <c r="K18" s="22">
        <f t="shared" si="12"/>
        <v>0.16243981804892854</v>
      </c>
      <c r="L18" s="22">
        <f t="shared" si="12"/>
        <v>0.16243981804892854</v>
      </c>
      <c r="O18" s="1">
        <f>B18*'grid and decimal'!O16</f>
        <v>0.16243981804892854</v>
      </c>
      <c r="P18" s="1">
        <f>C18*'grid and decimal'!P16</f>
        <v>4.0609954512232135E-2</v>
      </c>
      <c r="Q18" s="1">
        <f>D18*'grid and decimal'!Q16</f>
        <v>0.64975927219571417</v>
      </c>
      <c r="R18" s="1">
        <f>E18*'grid and decimal'!R16</f>
        <v>0.37902624211416663</v>
      </c>
      <c r="S18" s="1">
        <f>F18*'grid and decimal'!S16</f>
        <v>0.10829321203261902</v>
      </c>
    </row>
    <row r="19" spans="1:27" x14ac:dyDescent="0.25">
      <c r="B19" s="22">
        <f>rank!C33</f>
        <v>9.4257999867110337E-2</v>
      </c>
      <c r="C19" s="22">
        <f t="shared" ref="C19:L19" si="13">B19</f>
        <v>9.4257999867110337E-2</v>
      </c>
      <c r="D19" s="22">
        <f t="shared" si="13"/>
        <v>9.4257999867110337E-2</v>
      </c>
      <c r="E19" s="22">
        <f t="shared" si="13"/>
        <v>9.4257999867110337E-2</v>
      </c>
      <c r="F19" s="22">
        <f t="shared" si="13"/>
        <v>9.4257999867110337E-2</v>
      </c>
      <c r="G19" s="22">
        <f t="shared" si="13"/>
        <v>9.4257999867110337E-2</v>
      </c>
      <c r="H19" s="22">
        <f t="shared" si="13"/>
        <v>9.4257999867110337E-2</v>
      </c>
      <c r="I19" s="22">
        <f t="shared" si="13"/>
        <v>9.4257999867110337E-2</v>
      </c>
      <c r="J19" s="22">
        <f t="shared" si="13"/>
        <v>9.4257999867110337E-2</v>
      </c>
      <c r="K19" s="22">
        <f t="shared" si="13"/>
        <v>9.4257999867110337E-2</v>
      </c>
      <c r="L19" s="22">
        <f t="shared" si="13"/>
        <v>9.4257999867110337E-2</v>
      </c>
      <c r="O19" s="1">
        <f>B19*'grid and decimal'!O17</f>
        <v>0.37703199946844135</v>
      </c>
      <c r="P19" s="1">
        <f>C19*'grid and decimal'!P17</f>
        <v>9.4257999867110337E-2</v>
      </c>
      <c r="Q19" s="1">
        <f>D19*'grid and decimal'!Q17</f>
        <v>0.37703199946844135</v>
      </c>
      <c r="R19" s="1">
        <f>E19*'grid and decimal'!R17</f>
        <v>0.21993533302325746</v>
      </c>
      <c r="S19" s="1">
        <f>F19*'grid and decimal'!S17</f>
        <v>6.2838666578073549E-2</v>
      </c>
    </row>
    <row r="20" spans="1:27" ht="15.75" customHeight="1" x14ac:dyDescent="0.25">
      <c r="B20" s="22">
        <f>rank!D33</f>
        <v>0.29555663702988044</v>
      </c>
      <c r="C20" s="22">
        <f t="shared" ref="C20:L20" si="14">B20</f>
        <v>0.29555663702988044</v>
      </c>
      <c r="D20" s="22">
        <f t="shared" si="14"/>
        <v>0.29555663702988044</v>
      </c>
      <c r="E20" s="22">
        <f t="shared" si="14"/>
        <v>0.29555663702988044</v>
      </c>
      <c r="F20" s="22">
        <f t="shared" si="14"/>
        <v>0.29555663702988044</v>
      </c>
      <c r="G20" s="22">
        <f t="shared" si="14"/>
        <v>0.29555663702988044</v>
      </c>
      <c r="H20" s="22">
        <f t="shared" si="14"/>
        <v>0.29555663702988044</v>
      </c>
      <c r="I20" s="22">
        <f t="shared" si="14"/>
        <v>0.29555663702988044</v>
      </c>
      <c r="J20" s="22">
        <f t="shared" si="14"/>
        <v>0.29555663702988044</v>
      </c>
      <c r="K20" s="22">
        <f t="shared" si="14"/>
        <v>0.29555663702988044</v>
      </c>
      <c r="L20" s="22">
        <f t="shared" si="14"/>
        <v>0.29555663702988044</v>
      </c>
      <c r="O20" s="1">
        <f>B20*'grid and decimal'!O18</f>
        <v>7.3889159257470111E-2</v>
      </c>
      <c r="P20" s="1">
        <f>C20*'grid and decimal'!P18</f>
        <v>7.3889159257470111E-2</v>
      </c>
      <c r="Q20" s="1">
        <f>D20*'grid and decimal'!Q18</f>
        <v>0.29555663702988044</v>
      </c>
      <c r="R20" s="1">
        <f>E20*'grid and decimal'!R18</f>
        <v>1.1822265481195218</v>
      </c>
      <c r="S20" s="1">
        <f>F20*'grid and decimal'!S18</f>
        <v>7.3889159257470111E-2</v>
      </c>
    </row>
    <row r="21" spans="1:27" ht="15.75" customHeight="1" x14ac:dyDescent="0.25">
      <c r="B21" s="22">
        <f>rank!E33</f>
        <v>0.35861950999635456</v>
      </c>
      <c r="C21" s="22">
        <f t="shared" ref="C21:L21" si="15">B21</f>
        <v>0.35861950999635456</v>
      </c>
      <c r="D21" s="22">
        <f t="shared" si="15"/>
        <v>0.35861950999635456</v>
      </c>
      <c r="E21" s="22">
        <f t="shared" si="15"/>
        <v>0.35861950999635456</v>
      </c>
      <c r="F21" s="22">
        <f t="shared" si="15"/>
        <v>0.35861950999635456</v>
      </c>
      <c r="G21" s="22">
        <f t="shared" si="15"/>
        <v>0.35861950999635456</v>
      </c>
      <c r="H21" s="22">
        <f t="shared" si="15"/>
        <v>0.35861950999635456</v>
      </c>
      <c r="I21" s="22">
        <f t="shared" si="15"/>
        <v>0.35861950999635456</v>
      </c>
      <c r="J21" s="22">
        <f t="shared" si="15"/>
        <v>0.35861950999635456</v>
      </c>
      <c r="K21" s="22">
        <f t="shared" si="15"/>
        <v>0.35861950999635456</v>
      </c>
      <c r="L21" s="22">
        <f t="shared" si="15"/>
        <v>0.35861950999635456</v>
      </c>
      <c r="O21" s="1">
        <f>B21*'grid and decimal'!O19</f>
        <v>0.15369407571272337</v>
      </c>
      <c r="P21" s="1">
        <f>C21*'grid and decimal'!P19</f>
        <v>0.15369407571272337</v>
      </c>
      <c r="Q21" s="1">
        <f>D21*'grid and decimal'!Q19</f>
        <v>8.9654877499088639E-2</v>
      </c>
      <c r="R21" s="1">
        <f>E21*'grid and decimal'!R19</f>
        <v>0.35861950999635456</v>
      </c>
      <c r="S21" s="1">
        <f>F21*'grid and decimal'!S19</f>
        <v>0.15369407571272337</v>
      </c>
    </row>
    <row r="22" spans="1:27" ht="15.75" customHeight="1" x14ac:dyDescent="0.25">
      <c r="B22" s="22">
        <f>rank!F33</f>
        <v>8.9126035057726177E-2</v>
      </c>
      <c r="C22" s="22">
        <f t="shared" ref="C22:L22" si="16">B22</f>
        <v>8.9126035057726177E-2</v>
      </c>
      <c r="D22" s="22">
        <f t="shared" si="16"/>
        <v>8.9126035057726177E-2</v>
      </c>
      <c r="E22" s="22">
        <f t="shared" si="16"/>
        <v>8.9126035057726177E-2</v>
      </c>
      <c r="F22" s="22">
        <f t="shared" si="16"/>
        <v>8.9126035057726177E-2</v>
      </c>
      <c r="G22" s="22">
        <f t="shared" si="16"/>
        <v>8.9126035057726177E-2</v>
      </c>
      <c r="H22" s="22">
        <f t="shared" si="16"/>
        <v>8.9126035057726177E-2</v>
      </c>
      <c r="I22" s="22">
        <f t="shared" si="16"/>
        <v>8.9126035057726177E-2</v>
      </c>
      <c r="J22" s="22">
        <f t="shared" si="16"/>
        <v>8.9126035057726177E-2</v>
      </c>
      <c r="K22" s="22">
        <f t="shared" si="16"/>
        <v>8.9126035057726177E-2</v>
      </c>
      <c r="L22" s="22">
        <f t="shared" si="16"/>
        <v>8.9126035057726177E-2</v>
      </c>
      <c r="O22" s="1">
        <f>B22*'grid and decimal'!O20</f>
        <v>0.13368905258658925</v>
      </c>
      <c r="P22" s="1">
        <f>C22*'grid and decimal'!P20</f>
        <v>0.13368905258658925</v>
      </c>
      <c r="Q22" s="1">
        <f>D22*'grid and decimal'!Q20</f>
        <v>0.35650414023090471</v>
      </c>
      <c r="R22" s="1">
        <f>E22*'grid and decimal'!R20</f>
        <v>0.20796074846802776</v>
      </c>
      <c r="S22" s="1">
        <f>F22*'grid and decimal'!S20</f>
        <v>8.9126035057726177E-2</v>
      </c>
    </row>
    <row r="23" spans="1:27" ht="15.75" customHeight="1" x14ac:dyDescent="0.25">
      <c r="B23" s="22">
        <f>rank!G33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rank!H33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rank!I33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rank!J33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rank!K33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rank!L33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0.90074410507415248</v>
      </c>
      <c r="P29" s="1">
        <f t="shared" si="23"/>
        <v>0.49614024193612516</v>
      </c>
      <c r="Q29" s="1">
        <f t="shared" si="23"/>
        <v>1.768506926424029</v>
      </c>
      <c r="R29" s="1">
        <f t="shared" si="23"/>
        <v>2.3477683817213282</v>
      </c>
      <c r="S29" s="1">
        <f t="shared" si="23"/>
        <v>0.48784114863861228</v>
      </c>
    </row>
    <row r="30" spans="1:27" ht="15.75" customHeight="1" x14ac:dyDescent="0.25">
      <c r="N30" s="1" t="s">
        <v>1534</v>
      </c>
      <c r="O30" s="1">
        <f>O29/rank!B33</f>
        <v>5.5450942748707037</v>
      </c>
      <c r="P30" s="1">
        <f>P29/rank!C33</f>
        <v>5.2636406738484647</v>
      </c>
      <c r="Q30" s="1">
        <f>Q29/rank!D33</f>
        <v>5.9836481569021061</v>
      </c>
      <c r="R30" s="1">
        <f>R29/rank!E33</f>
        <v>6.546683368523909</v>
      </c>
      <c r="S30" s="1">
        <f>S29/rank!F33</f>
        <v>5.473609908963657</v>
      </c>
      <c r="Z30" s="1">
        <f>AVERAGE(O30:Y30)</f>
        <v>5.7625352766217679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rank!B50</f>
        <v>0.11104067964897434</v>
      </c>
      <c r="C33" s="22">
        <f t="shared" ref="C33:L33" si="24">B33</f>
        <v>0.11104067964897434</v>
      </c>
      <c r="D33" s="22">
        <f t="shared" si="24"/>
        <v>0.11104067964897434</v>
      </c>
      <c r="E33" s="22">
        <f t="shared" si="24"/>
        <v>0.11104067964897434</v>
      </c>
      <c r="F33" s="22">
        <f t="shared" si="24"/>
        <v>0.11104067964897434</v>
      </c>
      <c r="G33" s="22">
        <f t="shared" si="24"/>
        <v>0.11104067964897434</v>
      </c>
      <c r="H33" s="22">
        <f t="shared" si="24"/>
        <v>0.11104067964897434</v>
      </c>
      <c r="I33" s="22">
        <f t="shared" si="24"/>
        <v>0.11104067964897434</v>
      </c>
      <c r="J33" s="22">
        <f t="shared" si="24"/>
        <v>0.11104067964897434</v>
      </c>
      <c r="K33" s="22">
        <f t="shared" si="24"/>
        <v>0.11104067964897434</v>
      </c>
      <c r="L33" s="22">
        <f t="shared" si="24"/>
        <v>0.11104067964897434</v>
      </c>
      <c r="O33" s="1">
        <f>B33*'grid and decimal'!O29</f>
        <v>0.11104067964897434</v>
      </c>
      <c r="P33" s="1">
        <f>C33*'grid and decimal'!P29</f>
        <v>0.11104067964897434</v>
      </c>
      <c r="Q33" s="1">
        <f>D33*'grid and decimal'!Q29</f>
        <v>0.25909491918094013</v>
      </c>
      <c r="R33" s="1">
        <f>E33*'grid and decimal'!R29</f>
        <v>0.44416271859589734</v>
      </c>
      <c r="S33" s="1">
        <f>F33*'grid and decimal'!S29</f>
        <v>0.11104067964897434</v>
      </c>
      <c r="T33" s="1">
        <f>G33*'grid and decimal'!T29</f>
        <v>7.4027119765982891E-2</v>
      </c>
    </row>
    <row r="34" spans="1:27" ht="15.75" customHeight="1" x14ac:dyDescent="0.25">
      <c r="B34" s="22">
        <f>rank!C50</f>
        <v>0.10789438069451013</v>
      </c>
      <c r="C34" s="22">
        <f t="shared" ref="C34:L34" si="25">B34</f>
        <v>0.10789438069451013</v>
      </c>
      <c r="D34" s="22">
        <f t="shared" si="25"/>
        <v>0.10789438069451013</v>
      </c>
      <c r="E34" s="22">
        <f t="shared" si="25"/>
        <v>0.10789438069451013</v>
      </c>
      <c r="F34" s="22">
        <f t="shared" si="25"/>
        <v>0.10789438069451013</v>
      </c>
      <c r="G34" s="22">
        <f t="shared" si="25"/>
        <v>0.10789438069451013</v>
      </c>
      <c r="H34" s="22">
        <f t="shared" si="25"/>
        <v>0.10789438069451013</v>
      </c>
      <c r="I34" s="22">
        <f t="shared" si="25"/>
        <v>0.10789438069451013</v>
      </c>
      <c r="J34" s="22">
        <f t="shared" si="25"/>
        <v>0.10789438069451013</v>
      </c>
      <c r="K34" s="22">
        <f t="shared" si="25"/>
        <v>0.10789438069451013</v>
      </c>
      <c r="L34" s="22">
        <f t="shared" si="25"/>
        <v>0.10789438069451013</v>
      </c>
      <c r="O34" s="1">
        <f>B34*'grid and decimal'!O30</f>
        <v>0.10789438069451013</v>
      </c>
      <c r="P34" s="1">
        <f>C34*'grid and decimal'!P30</f>
        <v>0.10789438069451013</v>
      </c>
      <c r="Q34" s="1">
        <f>D34*'grid and decimal'!Q30</f>
        <v>0.16184157104176519</v>
      </c>
      <c r="R34" s="1">
        <f>E34*'grid and decimal'!R30</f>
        <v>0.25175355495385698</v>
      </c>
      <c r="S34" s="1">
        <f>F34*'grid and decimal'!S30</f>
        <v>0.10789438069451013</v>
      </c>
      <c r="T34" s="1">
        <f>G34*'grid and decimal'!T30</f>
        <v>0.16184157104176519</v>
      </c>
    </row>
    <row r="35" spans="1:27" ht="15.75" customHeight="1" x14ac:dyDescent="0.25">
      <c r="B35" s="22">
        <f>rank!D50</f>
        <v>0.19788033542698624</v>
      </c>
      <c r="C35" s="22">
        <f t="shared" ref="C35:L35" si="26">B35</f>
        <v>0.19788033542698624</v>
      </c>
      <c r="D35" s="22">
        <f t="shared" si="26"/>
        <v>0.19788033542698624</v>
      </c>
      <c r="E35" s="22">
        <f t="shared" si="26"/>
        <v>0.19788033542698624</v>
      </c>
      <c r="F35" s="22">
        <f t="shared" si="26"/>
        <v>0.19788033542698624</v>
      </c>
      <c r="G35" s="22">
        <f t="shared" si="26"/>
        <v>0.19788033542698624</v>
      </c>
      <c r="H35" s="22">
        <f t="shared" si="26"/>
        <v>0.19788033542698624</v>
      </c>
      <c r="I35" s="22">
        <f t="shared" si="26"/>
        <v>0.19788033542698624</v>
      </c>
      <c r="J35" s="22">
        <f t="shared" si="26"/>
        <v>0.19788033542698624</v>
      </c>
      <c r="K35" s="22">
        <f t="shared" si="26"/>
        <v>0.19788033542698624</v>
      </c>
      <c r="L35" s="22">
        <f t="shared" si="26"/>
        <v>0.19788033542698624</v>
      </c>
      <c r="O35" s="1">
        <f>B35*'grid and decimal'!O31</f>
        <v>8.4805858040136961E-2</v>
      </c>
      <c r="P35" s="1">
        <f>C35*'grid and decimal'!P31</f>
        <v>0.13192022361799083</v>
      </c>
      <c r="Q35" s="1">
        <f>D35*'grid and decimal'!Q31</f>
        <v>0.19788033542698624</v>
      </c>
      <c r="R35" s="1">
        <f>E35*'grid and decimal'!R31</f>
        <v>0.79152134170794497</v>
      </c>
      <c r="S35" s="1">
        <f>F35*'grid and decimal'!S31</f>
        <v>8.4805858040136961E-2</v>
      </c>
      <c r="T35" s="1">
        <f>G35*'grid and decimal'!T31</f>
        <v>8.4805858040136961E-2</v>
      </c>
    </row>
    <row r="36" spans="1:27" ht="15.75" customHeight="1" x14ac:dyDescent="0.25">
      <c r="B36" s="22">
        <f>rank!E50</f>
        <v>0.33688458957119294</v>
      </c>
      <c r="C36" s="22">
        <f t="shared" ref="C36:L36" si="27">B36</f>
        <v>0.33688458957119294</v>
      </c>
      <c r="D36" s="22">
        <f t="shared" si="27"/>
        <v>0.33688458957119294</v>
      </c>
      <c r="E36" s="22">
        <f t="shared" si="27"/>
        <v>0.33688458957119294</v>
      </c>
      <c r="F36" s="22">
        <f t="shared" si="27"/>
        <v>0.33688458957119294</v>
      </c>
      <c r="G36" s="22">
        <f t="shared" si="27"/>
        <v>0.33688458957119294</v>
      </c>
      <c r="H36" s="22">
        <f t="shared" si="27"/>
        <v>0.33688458957119294</v>
      </c>
      <c r="I36" s="22">
        <f t="shared" si="27"/>
        <v>0.33688458957119294</v>
      </c>
      <c r="J36" s="22">
        <f t="shared" si="27"/>
        <v>0.33688458957119294</v>
      </c>
      <c r="K36" s="22">
        <f t="shared" si="27"/>
        <v>0.33688458957119294</v>
      </c>
      <c r="L36" s="22">
        <f t="shared" si="27"/>
        <v>0.33688458957119294</v>
      </c>
      <c r="O36" s="1">
        <f>B36*'grid and decimal'!O32</f>
        <v>8.4221147392798235E-2</v>
      </c>
      <c r="P36" s="1">
        <f>C36*'grid and decimal'!P32</f>
        <v>0.14437910981622554</v>
      </c>
      <c r="Q36" s="1">
        <f>D36*'grid and decimal'!Q32</f>
        <v>8.4221147392798235E-2</v>
      </c>
      <c r="R36" s="1">
        <f>E36*'grid and decimal'!R32</f>
        <v>0.33688458957119294</v>
      </c>
      <c r="S36" s="1">
        <f>F36*'grid and decimal'!S32</f>
        <v>0.14437910981622554</v>
      </c>
      <c r="T36" s="1">
        <f>G36*'grid and decimal'!T32</f>
        <v>0.22458972638079527</v>
      </c>
    </row>
    <row r="37" spans="1:27" ht="15.75" customHeight="1" x14ac:dyDescent="0.25">
      <c r="B37" s="22">
        <f>rank!F50</f>
        <v>9.6844737795552152E-2</v>
      </c>
      <c r="C37" s="22">
        <f t="shared" ref="C37:L37" si="28">B37</f>
        <v>9.6844737795552152E-2</v>
      </c>
      <c r="D37" s="22">
        <f t="shared" si="28"/>
        <v>9.6844737795552152E-2</v>
      </c>
      <c r="E37" s="22">
        <f t="shared" si="28"/>
        <v>9.6844737795552152E-2</v>
      </c>
      <c r="F37" s="22">
        <f t="shared" si="28"/>
        <v>9.6844737795552152E-2</v>
      </c>
      <c r="G37" s="22">
        <f t="shared" si="28"/>
        <v>9.6844737795552152E-2</v>
      </c>
      <c r="H37" s="22">
        <f t="shared" si="28"/>
        <v>9.6844737795552152E-2</v>
      </c>
      <c r="I37" s="22">
        <f t="shared" si="28"/>
        <v>9.6844737795552152E-2</v>
      </c>
      <c r="J37" s="22">
        <f t="shared" si="28"/>
        <v>9.6844737795552152E-2</v>
      </c>
      <c r="K37" s="22">
        <f t="shared" si="28"/>
        <v>9.6844737795552152E-2</v>
      </c>
      <c r="L37" s="22">
        <f t="shared" si="28"/>
        <v>9.6844737795552152E-2</v>
      </c>
      <c r="O37" s="1">
        <f>B37*'grid and decimal'!O33</f>
        <v>9.6844737795552152E-2</v>
      </c>
      <c r="P37" s="1">
        <f>C37*'grid and decimal'!P33</f>
        <v>9.6844737795552152E-2</v>
      </c>
      <c r="Q37" s="1">
        <f>D37*'grid and decimal'!Q33</f>
        <v>0.22597105485628838</v>
      </c>
      <c r="R37" s="1">
        <f>E37*'grid and decimal'!R33</f>
        <v>0.22597105485628838</v>
      </c>
      <c r="S37" s="1">
        <f>F37*'grid and decimal'!S33</f>
        <v>9.6844737795552152E-2</v>
      </c>
      <c r="T37" s="1">
        <f>G37*'grid and decimal'!T33</f>
        <v>0.22597105485628838</v>
      </c>
    </row>
    <row r="38" spans="1:27" ht="15.75" customHeight="1" x14ac:dyDescent="0.25">
      <c r="B38" s="22">
        <f>rank!G50</f>
        <v>0.14945527686278412</v>
      </c>
      <c r="C38" s="22">
        <f t="shared" ref="C38:L38" si="29">B38</f>
        <v>0.14945527686278412</v>
      </c>
      <c r="D38" s="22">
        <f t="shared" si="29"/>
        <v>0.14945527686278412</v>
      </c>
      <c r="E38" s="22">
        <f t="shared" si="29"/>
        <v>0.14945527686278412</v>
      </c>
      <c r="F38" s="22">
        <f t="shared" si="29"/>
        <v>0.14945527686278412</v>
      </c>
      <c r="G38" s="22">
        <f t="shared" si="29"/>
        <v>0.14945527686278412</v>
      </c>
      <c r="H38" s="22">
        <f t="shared" si="29"/>
        <v>0.14945527686278412</v>
      </c>
      <c r="I38" s="22">
        <f t="shared" si="29"/>
        <v>0.14945527686278412</v>
      </c>
      <c r="J38" s="22">
        <f t="shared" si="29"/>
        <v>0.14945527686278412</v>
      </c>
      <c r="K38" s="22">
        <f t="shared" si="29"/>
        <v>0.14945527686278412</v>
      </c>
      <c r="L38" s="22">
        <f t="shared" si="29"/>
        <v>0.14945527686278412</v>
      </c>
      <c r="O38" s="1">
        <f>B38*'grid and decimal'!O34</f>
        <v>0.22418291529417617</v>
      </c>
      <c r="P38" s="1">
        <f>C38*'grid and decimal'!P34</f>
        <v>9.9636851241856075E-2</v>
      </c>
      <c r="Q38" s="1">
        <f>D38*'grid and decimal'!Q34</f>
        <v>0.34872897934649633</v>
      </c>
      <c r="R38" s="1">
        <f>E38*'grid and decimal'!R34</f>
        <v>0.22418291529417617</v>
      </c>
      <c r="S38" s="1">
        <f>F38*'grid and decimal'!S34</f>
        <v>6.4052261512621764E-2</v>
      </c>
      <c r="T38" s="1">
        <f>G38*'grid and decimal'!T34</f>
        <v>0.14945527686278412</v>
      </c>
    </row>
    <row r="39" spans="1:27" ht="15.75" customHeight="1" x14ac:dyDescent="0.25">
      <c r="B39" s="22">
        <f>rank!H50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rank!I50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rank!J50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rank!K50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rank!L50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0.70898971886614803</v>
      </c>
      <c r="P44" s="1">
        <f t="shared" si="35"/>
        <v>0.69171598281510904</v>
      </c>
      <c r="Q44" s="1">
        <f t="shared" si="35"/>
        <v>1.2777380072452744</v>
      </c>
      <c r="R44" s="1">
        <f t="shared" si="35"/>
        <v>2.2744761749793572</v>
      </c>
      <c r="S44" s="1">
        <f t="shared" si="35"/>
        <v>0.60901702750802089</v>
      </c>
      <c r="T44" s="1">
        <f t="shared" si="35"/>
        <v>0.92069060694775273</v>
      </c>
    </row>
    <row r="45" spans="1:27" ht="15.75" customHeight="1" x14ac:dyDescent="0.25">
      <c r="N45" s="1" t="s">
        <v>1534</v>
      </c>
      <c r="O45" s="1">
        <f>O44/rank!B50</f>
        <v>6.3849547851060624</v>
      </c>
      <c r="P45" s="1">
        <f>P44/rank!C50</f>
        <v>6.4110473442877352</v>
      </c>
      <c r="Q45" s="1">
        <f>Q44/rank!D50</f>
        <v>6.4571247288830946</v>
      </c>
      <c r="R45" s="1">
        <f>R44/rank!E50</f>
        <v>6.7514996096272846</v>
      </c>
      <c r="S45" s="1">
        <f>S44/rank!F50</f>
        <v>6.288591836488937</v>
      </c>
      <c r="T45" s="1">
        <f>T44/rank!G50</f>
        <v>6.1603084633341174</v>
      </c>
      <c r="Z45" s="1">
        <f>AVERAGE(O45:Y45)</f>
        <v>6.4089211279545388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rank!B69</f>
        <v>0.17716614553314208</v>
      </c>
      <c r="C48" s="22">
        <f t="shared" ref="C48:L48" si="36">B48</f>
        <v>0.17716614553314208</v>
      </c>
      <c r="D48" s="22">
        <f t="shared" si="36"/>
        <v>0.17716614553314208</v>
      </c>
      <c r="E48" s="22">
        <f t="shared" si="36"/>
        <v>0.17716614553314208</v>
      </c>
      <c r="F48" s="22">
        <f t="shared" si="36"/>
        <v>0.17716614553314208</v>
      </c>
      <c r="G48" s="22">
        <f t="shared" si="36"/>
        <v>0.17716614553314208</v>
      </c>
      <c r="H48" s="22">
        <f t="shared" si="36"/>
        <v>0.17716614553314208</v>
      </c>
      <c r="I48" s="22">
        <f t="shared" si="36"/>
        <v>0.17716614553314208</v>
      </c>
      <c r="J48" s="22">
        <f t="shared" si="36"/>
        <v>0.17716614553314208</v>
      </c>
      <c r="K48" s="22">
        <f t="shared" si="36"/>
        <v>0.17716614553314208</v>
      </c>
      <c r="L48" s="22">
        <f t="shared" si="36"/>
        <v>0.17716614553314208</v>
      </c>
      <c r="O48" s="1">
        <f>B48*'grid and decimal'!O42</f>
        <v>0.17716614553314208</v>
      </c>
      <c r="P48" s="1">
        <f>C48*'grid and decimal'!P42</f>
        <v>0.41338767291066486</v>
      </c>
      <c r="Q48" s="1">
        <f>D48*'grid and decimal'!Q42</f>
        <v>7.5928348085632313E-2</v>
      </c>
      <c r="R48" s="1">
        <f>E48*'grid and decimal'!R42</f>
        <v>0.11811076368876139</v>
      </c>
      <c r="S48" s="1">
        <f>F48*'grid and decimal'!S42</f>
        <v>4.4291536383285521E-2</v>
      </c>
      <c r="T48" s="1">
        <f>G48*'grid and decimal'!T42</f>
        <v>0.41338767291066486</v>
      </c>
      <c r="U48" s="1">
        <f>H48*'grid and decimal'!U42</f>
        <v>0</v>
      </c>
    </row>
    <row r="49" spans="1:27" ht="15.75" customHeight="1" x14ac:dyDescent="0.25">
      <c r="B49" s="22">
        <f>rank!C69</f>
        <v>0.26751014599383494</v>
      </c>
      <c r="C49" s="22">
        <f t="shared" ref="C49:L49" si="37">B49</f>
        <v>0.26751014599383494</v>
      </c>
      <c r="D49" s="22">
        <f t="shared" si="37"/>
        <v>0.26751014599383494</v>
      </c>
      <c r="E49" s="22">
        <f t="shared" si="37"/>
        <v>0.26751014599383494</v>
      </c>
      <c r="F49" s="22">
        <f t="shared" si="37"/>
        <v>0.26751014599383494</v>
      </c>
      <c r="G49" s="22">
        <f t="shared" si="37"/>
        <v>0.26751014599383494</v>
      </c>
      <c r="H49" s="22">
        <f t="shared" si="37"/>
        <v>0.26751014599383494</v>
      </c>
      <c r="I49" s="22">
        <f t="shared" si="37"/>
        <v>0.26751014599383494</v>
      </c>
      <c r="J49" s="22">
        <f t="shared" si="37"/>
        <v>0.26751014599383494</v>
      </c>
      <c r="K49" s="22">
        <f t="shared" si="37"/>
        <v>0.26751014599383494</v>
      </c>
      <c r="L49" s="22">
        <f t="shared" si="37"/>
        <v>0.26751014599383494</v>
      </c>
      <c r="O49" s="1">
        <f>B49*'grid and decimal'!O43</f>
        <v>0.11464720542592925</v>
      </c>
      <c r="P49" s="1">
        <f>C49*'grid and decimal'!P43</f>
        <v>0.26751014599383494</v>
      </c>
      <c r="Q49" s="1">
        <f>D49*'grid and decimal'!Q43</f>
        <v>0.17834009732922329</v>
      </c>
      <c r="R49" s="1">
        <f>E49*'grid and decimal'!R43</f>
        <v>0.11464720542592925</v>
      </c>
      <c r="S49" s="1">
        <f>F49*'grid and decimal'!S43</f>
        <v>0.11464720542592925</v>
      </c>
      <c r="T49" s="1">
        <f>G49*'grid and decimal'!T43</f>
        <v>0.11464720542592925</v>
      </c>
      <c r="U49" s="1">
        <f>H49*'grid and decimal'!U43</f>
        <v>2.9723349554870548E-2</v>
      </c>
    </row>
    <row r="50" spans="1:27" ht="15.75" customHeight="1" x14ac:dyDescent="0.25">
      <c r="B50" s="22">
        <f>rank!D69</f>
        <v>0.13455011131269359</v>
      </c>
      <c r="C50" s="22">
        <f t="shared" ref="C50:L50" si="38">B50</f>
        <v>0.13455011131269359</v>
      </c>
      <c r="D50" s="22">
        <f t="shared" si="38"/>
        <v>0.13455011131269359</v>
      </c>
      <c r="E50" s="22">
        <f t="shared" si="38"/>
        <v>0.13455011131269359</v>
      </c>
      <c r="F50" s="22">
        <f t="shared" si="38"/>
        <v>0.13455011131269359</v>
      </c>
      <c r="G50" s="22">
        <f t="shared" si="38"/>
        <v>0.13455011131269359</v>
      </c>
      <c r="H50" s="22">
        <f t="shared" si="38"/>
        <v>0.13455011131269359</v>
      </c>
      <c r="I50" s="22">
        <f t="shared" si="38"/>
        <v>0.13455011131269359</v>
      </c>
      <c r="J50" s="22">
        <f t="shared" si="38"/>
        <v>0.13455011131269359</v>
      </c>
      <c r="K50" s="22">
        <f t="shared" si="38"/>
        <v>0.13455011131269359</v>
      </c>
      <c r="L50" s="22">
        <f t="shared" si="38"/>
        <v>0.13455011131269359</v>
      </c>
      <c r="O50" s="1">
        <f>B50*'grid and decimal'!O44</f>
        <v>0.31395025972961843</v>
      </c>
      <c r="P50" s="1">
        <f>C50*'grid and decimal'!P44</f>
        <v>0.2018251669690404</v>
      </c>
      <c r="Q50" s="1">
        <f>D50*'grid and decimal'!Q44</f>
        <v>0.13455011131269359</v>
      </c>
      <c r="R50" s="1">
        <f>E50*'grid and decimal'!R44</f>
        <v>8.9700074208462391E-2</v>
      </c>
      <c r="S50" s="1">
        <f>F50*'grid and decimal'!S44</f>
        <v>3.3637527828173398E-2</v>
      </c>
      <c r="T50" s="1">
        <f>G50*'grid and decimal'!T44</f>
        <v>0.31395025972961843</v>
      </c>
      <c r="U50" s="1">
        <f>H50*'grid and decimal'!U44</f>
        <v>3.3637527828173398E-2</v>
      </c>
    </row>
    <row r="51" spans="1:27" ht="15.75" customHeight="1" x14ac:dyDescent="0.25">
      <c r="B51" s="22">
        <f>rank!E69</f>
        <v>0.10301405398072951</v>
      </c>
      <c r="C51" s="22">
        <f t="shared" ref="C51:L51" si="39">B51</f>
        <v>0.10301405398072951</v>
      </c>
      <c r="D51" s="22">
        <f t="shared" si="39"/>
        <v>0.10301405398072951</v>
      </c>
      <c r="E51" s="22">
        <f t="shared" si="39"/>
        <v>0.10301405398072951</v>
      </c>
      <c r="F51" s="22">
        <f t="shared" si="39"/>
        <v>0.10301405398072951</v>
      </c>
      <c r="G51" s="22">
        <f t="shared" si="39"/>
        <v>0.10301405398072951</v>
      </c>
      <c r="H51" s="22">
        <f t="shared" si="39"/>
        <v>0.10301405398072951</v>
      </c>
      <c r="I51" s="22">
        <f t="shared" si="39"/>
        <v>0.10301405398072951</v>
      </c>
      <c r="J51" s="22">
        <f t="shared" si="39"/>
        <v>0.10301405398072951</v>
      </c>
      <c r="K51" s="22">
        <f t="shared" si="39"/>
        <v>0.10301405398072951</v>
      </c>
      <c r="L51" s="22">
        <f t="shared" si="39"/>
        <v>0.10301405398072951</v>
      </c>
      <c r="O51" s="1">
        <f>B51*'grid and decimal'!O45</f>
        <v>0.15452108097109427</v>
      </c>
      <c r="P51" s="1">
        <f>C51*'grid and decimal'!P45</f>
        <v>0.24036612595503554</v>
      </c>
      <c r="Q51" s="1">
        <f>D51*'grid and decimal'!Q45</f>
        <v>0.15452108097109427</v>
      </c>
      <c r="R51" s="1">
        <f>E51*'grid and decimal'!R45</f>
        <v>0.10301405398072951</v>
      </c>
      <c r="S51" s="1">
        <f>F51*'grid and decimal'!S45</f>
        <v>4.4148880277455498E-2</v>
      </c>
      <c r="T51" s="1">
        <f>G51*'grid and decimal'!T45</f>
        <v>0.24036612595503554</v>
      </c>
      <c r="U51" s="1">
        <f>H51*'grid and decimal'!U45</f>
        <v>2.5753513495182376E-2</v>
      </c>
    </row>
    <row r="52" spans="1:27" ht="15.75" customHeight="1" x14ac:dyDescent="0.25">
      <c r="B52" s="22">
        <f>rank!F69</f>
        <v>6.2893421752718531E-2</v>
      </c>
      <c r="C52" s="22">
        <f t="shared" ref="C52:L52" si="40">B52</f>
        <v>6.2893421752718531E-2</v>
      </c>
      <c r="D52" s="22">
        <f t="shared" si="40"/>
        <v>6.2893421752718531E-2</v>
      </c>
      <c r="E52" s="22">
        <f t="shared" si="40"/>
        <v>6.2893421752718531E-2</v>
      </c>
      <c r="F52" s="22">
        <f t="shared" si="40"/>
        <v>6.2893421752718531E-2</v>
      </c>
      <c r="G52" s="22">
        <f t="shared" si="40"/>
        <v>6.2893421752718531E-2</v>
      </c>
      <c r="H52" s="22">
        <f t="shared" si="40"/>
        <v>6.2893421752718531E-2</v>
      </c>
      <c r="I52" s="22">
        <f t="shared" si="40"/>
        <v>6.2893421752718531E-2</v>
      </c>
      <c r="J52" s="22">
        <f t="shared" si="40"/>
        <v>6.2893421752718531E-2</v>
      </c>
      <c r="K52" s="22">
        <f t="shared" si="40"/>
        <v>6.2893421752718531E-2</v>
      </c>
      <c r="L52" s="22">
        <f t="shared" si="40"/>
        <v>6.2893421752718531E-2</v>
      </c>
      <c r="O52" s="1">
        <f>B52*'grid and decimal'!O46</f>
        <v>0.25157368701087413</v>
      </c>
      <c r="P52" s="1">
        <f>C52*'grid and decimal'!P46</f>
        <v>0.14675131742300992</v>
      </c>
      <c r="Q52" s="1">
        <f>D52*'grid and decimal'!Q46</f>
        <v>0.25157368701087413</v>
      </c>
      <c r="R52" s="1">
        <f>E52*'grid and decimal'!R46</f>
        <v>0.14675131742300992</v>
      </c>
      <c r="S52" s="1">
        <f>F52*'grid and decimal'!S46</f>
        <v>6.2893421752718531E-2</v>
      </c>
      <c r="T52" s="1">
        <f>G52*'grid and decimal'!T46</f>
        <v>0.25157368701087413</v>
      </c>
      <c r="U52" s="1">
        <f>H52*'grid and decimal'!U46</f>
        <v>1.5723355438179633E-2</v>
      </c>
    </row>
    <row r="53" spans="1:27" ht="15.75" customHeight="1" x14ac:dyDescent="0.25">
      <c r="B53" s="22">
        <f>rank!G69</f>
        <v>0.23346126149558508</v>
      </c>
      <c r="C53" s="22">
        <f t="shared" ref="C53:L53" si="41">B53</f>
        <v>0.23346126149558508</v>
      </c>
      <c r="D53" s="22">
        <f t="shared" si="41"/>
        <v>0.23346126149558508</v>
      </c>
      <c r="E53" s="22">
        <f t="shared" si="41"/>
        <v>0.23346126149558508</v>
      </c>
      <c r="F53" s="22">
        <f t="shared" si="41"/>
        <v>0.23346126149558508</v>
      </c>
      <c r="G53" s="22">
        <f t="shared" si="41"/>
        <v>0.23346126149558508</v>
      </c>
      <c r="H53" s="22">
        <f t="shared" si="41"/>
        <v>0.23346126149558508</v>
      </c>
      <c r="I53" s="22">
        <f t="shared" si="41"/>
        <v>0.23346126149558508</v>
      </c>
      <c r="J53" s="22">
        <f t="shared" si="41"/>
        <v>0.23346126149558508</v>
      </c>
      <c r="K53" s="22">
        <f t="shared" si="41"/>
        <v>0.23346126149558508</v>
      </c>
      <c r="L53" s="22">
        <f t="shared" si="41"/>
        <v>0.23346126149558508</v>
      </c>
      <c r="O53" s="1">
        <f>B53*'grid and decimal'!O47</f>
        <v>0.10005482635525074</v>
      </c>
      <c r="P53" s="1">
        <f>C53*'grid and decimal'!P47</f>
        <v>0.54474294348969854</v>
      </c>
      <c r="Q53" s="1">
        <f>D53*'grid and decimal'!Q47</f>
        <v>0.10005482635525074</v>
      </c>
      <c r="R53" s="1">
        <f>E53*'grid and decimal'!R47</f>
        <v>0.10005482635525074</v>
      </c>
      <c r="S53" s="1">
        <f>F53*'grid and decimal'!S47</f>
        <v>5.8365315373896269E-2</v>
      </c>
      <c r="T53" s="1">
        <f>G53*'grid and decimal'!T47</f>
        <v>0.23346126149558508</v>
      </c>
      <c r="U53" s="1">
        <f>H53*'grid and decimal'!U47</f>
        <v>2.5940140166176118E-2</v>
      </c>
    </row>
    <row r="54" spans="1:27" ht="15.75" customHeight="1" x14ac:dyDescent="0.25">
      <c r="B54" s="22">
        <f>rank!H69</f>
        <v>2.1404859931296327E-2</v>
      </c>
      <c r="C54" s="22">
        <f t="shared" ref="C54:L54" si="42">B54</f>
        <v>2.1404859931296327E-2</v>
      </c>
      <c r="D54" s="22">
        <f t="shared" si="42"/>
        <v>2.1404859931296327E-2</v>
      </c>
      <c r="E54" s="22">
        <f t="shared" si="42"/>
        <v>2.1404859931296327E-2</v>
      </c>
      <c r="F54" s="22">
        <f t="shared" si="42"/>
        <v>2.1404859931296327E-2</v>
      </c>
      <c r="G54" s="22">
        <f t="shared" si="42"/>
        <v>2.1404859931296327E-2</v>
      </c>
      <c r="H54" s="22">
        <f t="shared" si="42"/>
        <v>2.1404859931296327E-2</v>
      </c>
      <c r="I54" s="22">
        <f t="shared" si="42"/>
        <v>2.1404859931296327E-2</v>
      </c>
      <c r="J54" s="22">
        <f t="shared" si="42"/>
        <v>2.1404859931296327E-2</v>
      </c>
      <c r="K54" s="22">
        <f t="shared" si="42"/>
        <v>2.1404859931296327E-2</v>
      </c>
      <c r="L54" s="22">
        <f t="shared" si="42"/>
        <v>2.1404859931296327E-2</v>
      </c>
      <c r="O54" s="1">
        <f>B54*'grid and decimal'!O48</f>
        <v>0.19264373938166693</v>
      </c>
      <c r="P54" s="1">
        <f>C54*'grid and decimal'!P48</f>
        <v>0.19264373938166693</v>
      </c>
      <c r="Q54" s="1">
        <f>D54*'grid and decimal'!Q48</f>
        <v>8.5619439725185306E-2</v>
      </c>
      <c r="R54" s="1">
        <f>E54*'grid and decimal'!R48</f>
        <v>8.5619439725185306E-2</v>
      </c>
      <c r="S54" s="1">
        <f>F54*'grid and decimal'!S48</f>
        <v>8.5619439725185306E-2</v>
      </c>
      <c r="T54" s="1">
        <f>G54*'grid and decimal'!T48</f>
        <v>0.19264373938166693</v>
      </c>
      <c r="U54" s="1">
        <f>H54*'grid and decimal'!U48</f>
        <v>2.1404859931296327E-2</v>
      </c>
    </row>
    <row r="55" spans="1:27" ht="15.75" customHeight="1" x14ac:dyDescent="0.25">
      <c r="B55" s="22">
        <f>rank!I69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rank!J69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rank!K69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rank!L69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1.3045569444075757</v>
      </c>
      <c r="P59" s="1">
        <f t="shared" si="47"/>
        <v>2.0072271121229512</v>
      </c>
      <c r="Q59" s="1">
        <f t="shared" si="47"/>
        <v>0.98058759078995361</v>
      </c>
      <c r="R59" s="1">
        <f t="shared" si="47"/>
        <v>0.75789768080732844</v>
      </c>
      <c r="S59" s="1">
        <f t="shared" si="47"/>
        <v>0.44360332676664382</v>
      </c>
      <c r="T59" s="1">
        <f t="shared" si="47"/>
        <v>1.7600299519093741</v>
      </c>
      <c r="U59" s="1">
        <f t="shared" si="47"/>
        <v>0.15218274641387838</v>
      </c>
    </row>
    <row r="60" spans="1:27" ht="15.75" customHeight="1" x14ac:dyDescent="0.25">
      <c r="N60" s="1" t="s">
        <v>1534</v>
      </c>
      <c r="O60" s="1">
        <f>O59/rank!B69</f>
        <v>7.3634663128319575</v>
      </c>
      <c r="P60" s="1">
        <f>P59/rank!C69</f>
        <v>7.5033681607321538</v>
      </c>
      <c r="Q60" s="1">
        <f>Q59/rank!D69</f>
        <v>7.2878987703776357</v>
      </c>
      <c r="R60" s="1">
        <f>R59/rank!E69</f>
        <v>7.3572260436338697</v>
      </c>
      <c r="S60" s="1">
        <f>S59/rank!F69</f>
        <v>7.0532547666238132</v>
      </c>
      <c r="T60" s="1">
        <f>T59/rank!G69</f>
        <v>7.5388522302774312</v>
      </c>
      <c r="U60" s="1">
        <f>U59/rank!H69</f>
        <v>7.1097286738779353</v>
      </c>
      <c r="Z60" s="1">
        <f>AVERAGE(O60:Y60)</f>
        <v>7.3162564226221134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rank!B87</f>
        <v>6.7694877343989504E-2</v>
      </c>
      <c r="C63" s="22">
        <f t="shared" ref="C63:L63" si="48">B63</f>
        <v>6.7694877343989504E-2</v>
      </c>
      <c r="D63" s="22">
        <f t="shared" si="48"/>
        <v>6.7694877343989504E-2</v>
      </c>
      <c r="E63" s="22">
        <f t="shared" si="48"/>
        <v>6.7694877343989504E-2</v>
      </c>
      <c r="F63" s="22">
        <f t="shared" si="48"/>
        <v>6.7694877343989504E-2</v>
      </c>
      <c r="G63" s="22">
        <f t="shared" si="48"/>
        <v>6.7694877343989504E-2</v>
      </c>
      <c r="H63" s="22">
        <f t="shared" si="48"/>
        <v>6.7694877343989504E-2</v>
      </c>
      <c r="I63" s="22">
        <f t="shared" si="48"/>
        <v>6.7694877343989504E-2</v>
      </c>
      <c r="J63" s="22">
        <f t="shared" si="48"/>
        <v>6.7694877343989504E-2</v>
      </c>
      <c r="K63" s="22">
        <f t="shared" si="48"/>
        <v>6.7694877343989504E-2</v>
      </c>
      <c r="L63" s="22">
        <f t="shared" si="48"/>
        <v>6.7694877343989504E-2</v>
      </c>
      <c r="O63" s="1">
        <f>B63*'grid and decimal'!O55</f>
        <v>6.7694877343989504E-2</v>
      </c>
      <c r="P63" s="1">
        <f>C63*'grid and decimal'!P55</f>
        <v>0.10154231601598426</v>
      </c>
      <c r="Q63" s="1">
        <f>D63*'grid and decimal'!Q55</f>
        <v>2.9012090290281213E-2</v>
      </c>
      <c r="R63" s="1">
        <f>E63*'grid and decimal'!R55</f>
        <v>0.1579547138026422</v>
      </c>
      <c r="S63" s="1">
        <f>F63*'grid and decimal'!S55</f>
        <v>0.27077950937595802</v>
      </c>
      <c r="T63" s="1">
        <f>G63*'grid and decimal'!T55</f>
        <v>0.60925389609590552</v>
      </c>
      <c r="U63" s="1">
        <f>H63*'grid and decimal'!U55</f>
        <v>2.9012090290281213E-2</v>
      </c>
      <c r="V63" s="1">
        <f>I63*'grid and decimal'!V55</f>
        <v>0.1579547138026422</v>
      </c>
      <c r="W63" s="1">
        <f>J63*'grid and decimal'!W55</f>
        <v>0.10154231601598426</v>
      </c>
      <c r="X63" s="1">
        <f>K63*'grid and decimal'!X55</f>
        <v>1.6923719335997376E-2</v>
      </c>
      <c r="Y63" s="1">
        <f>L63*'grid and decimal'!Y55</f>
        <v>2.9012090290281213E-2</v>
      </c>
    </row>
    <row r="64" spans="1:27" ht="15.75" customHeight="1" x14ac:dyDescent="0.25">
      <c r="B64" s="22">
        <f>rank!C87</f>
        <v>0.13428523924323846</v>
      </c>
      <c r="C64" s="22">
        <f t="shared" ref="C64:L64" si="49">B64</f>
        <v>0.13428523924323846</v>
      </c>
      <c r="D64" s="22">
        <f t="shared" si="49"/>
        <v>0.13428523924323846</v>
      </c>
      <c r="E64" s="22">
        <f t="shared" si="49"/>
        <v>0.13428523924323846</v>
      </c>
      <c r="F64" s="22">
        <f t="shared" si="49"/>
        <v>0.13428523924323846</v>
      </c>
      <c r="G64" s="22">
        <f t="shared" si="49"/>
        <v>0.13428523924323846</v>
      </c>
      <c r="H64" s="22">
        <f t="shared" si="49"/>
        <v>0.13428523924323846</v>
      </c>
      <c r="I64" s="22">
        <f t="shared" si="49"/>
        <v>0.13428523924323846</v>
      </c>
      <c r="J64" s="22">
        <f t="shared" si="49"/>
        <v>0.13428523924323846</v>
      </c>
      <c r="K64" s="22">
        <f t="shared" si="49"/>
        <v>0.13428523924323846</v>
      </c>
      <c r="L64" s="22">
        <f t="shared" si="49"/>
        <v>0.13428523924323846</v>
      </c>
      <c r="O64" s="1">
        <f>B64*'grid and decimal'!O56</f>
        <v>8.9523492828825629E-2</v>
      </c>
      <c r="P64" s="1">
        <f>C64*'grid and decimal'!P56</f>
        <v>0.13428523924323846</v>
      </c>
      <c r="Q64" s="1">
        <f>D64*'grid and decimal'!Q56</f>
        <v>8.9523492828825629E-2</v>
      </c>
      <c r="R64" s="1">
        <f>E64*'grid and decimal'!R56</f>
        <v>0.13428523924323846</v>
      </c>
      <c r="S64" s="1">
        <f>F64*'grid and decimal'!S56</f>
        <v>0.31333222490088974</v>
      </c>
      <c r="T64" s="1">
        <f>G64*'grid and decimal'!T56</f>
        <v>8.9523492828825629E-2</v>
      </c>
      <c r="U64" s="1">
        <f>H64*'grid and decimal'!U56</f>
        <v>5.7550816818530762E-2</v>
      </c>
      <c r="V64" s="1">
        <f>I64*'grid and decimal'!V56</f>
        <v>5.7550816818530762E-2</v>
      </c>
      <c r="W64" s="1">
        <f>J64*'grid and decimal'!W56</f>
        <v>3.3571309810809614E-2</v>
      </c>
      <c r="X64" s="1">
        <f>K64*'grid and decimal'!X56</f>
        <v>1.4920582138137605E-2</v>
      </c>
      <c r="Y64" s="1">
        <f>L64*'grid and decimal'!Y56</f>
        <v>5.7550816818530762E-2</v>
      </c>
    </row>
    <row r="65" spans="2:27" ht="15.75" customHeight="1" x14ac:dyDescent="0.25">
      <c r="B65" s="22">
        <f>rank!D87</f>
        <v>4.4379573485530732E-2</v>
      </c>
      <c r="C65" s="22">
        <f t="shared" ref="C65:L65" si="50">B65</f>
        <v>4.4379573485530732E-2</v>
      </c>
      <c r="D65" s="22">
        <f t="shared" si="50"/>
        <v>4.4379573485530732E-2</v>
      </c>
      <c r="E65" s="22">
        <f t="shared" si="50"/>
        <v>4.4379573485530732E-2</v>
      </c>
      <c r="F65" s="22">
        <f t="shared" si="50"/>
        <v>4.4379573485530732E-2</v>
      </c>
      <c r="G65" s="22">
        <f t="shared" si="50"/>
        <v>4.4379573485530732E-2</v>
      </c>
      <c r="H65" s="22">
        <f t="shared" si="50"/>
        <v>4.4379573485530732E-2</v>
      </c>
      <c r="I65" s="22">
        <f t="shared" si="50"/>
        <v>4.4379573485530732E-2</v>
      </c>
      <c r="J65" s="22">
        <f t="shared" si="50"/>
        <v>4.4379573485530732E-2</v>
      </c>
      <c r="K65" s="22">
        <f t="shared" si="50"/>
        <v>4.4379573485530732E-2</v>
      </c>
      <c r="L65" s="22">
        <f t="shared" si="50"/>
        <v>4.4379573485530732E-2</v>
      </c>
      <c r="O65" s="1">
        <f>B65*'grid and decimal'!O57</f>
        <v>0.10355233813290504</v>
      </c>
      <c r="P65" s="1">
        <f>C65*'grid and decimal'!P57</f>
        <v>6.6569360228296098E-2</v>
      </c>
      <c r="Q65" s="1">
        <f>D65*'grid and decimal'!Q57</f>
        <v>4.4379573485530732E-2</v>
      </c>
      <c r="R65" s="1">
        <f>E65*'grid and decimal'!R57</f>
        <v>0.17751829394212293</v>
      </c>
      <c r="S65" s="1">
        <f>F65*'grid and decimal'!S57</f>
        <v>0.39941616136977659</v>
      </c>
      <c r="T65" s="1">
        <f>G65*'grid and decimal'!T57</f>
        <v>0.17751829394212293</v>
      </c>
      <c r="U65" s="1">
        <f>H65*'grid and decimal'!U57</f>
        <v>0.10355233813290504</v>
      </c>
      <c r="V65" s="1">
        <f>I65*'grid and decimal'!V57</f>
        <v>0.10355233813290504</v>
      </c>
      <c r="W65" s="1">
        <f>J65*'grid and decimal'!W57</f>
        <v>0.10355233813290504</v>
      </c>
      <c r="X65" s="1">
        <f>K65*'grid and decimal'!X57</f>
        <v>4.9310637206145258E-3</v>
      </c>
      <c r="Y65" s="1">
        <f>L65*'grid and decimal'!Y57</f>
        <v>6.6569360228296098E-2</v>
      </c>
    </row>
    <row r="66" spans="2:27" ht="15.75" customHeight="1" x14ac:dyDescent="0.25">
      <c r="B66" s="22">
        <f>rank!E87</f>
        <v>9.0870534376739434E-2</v>
      </c>
      <c r="C66" s="22">
        <f t="shared" ref="C66:L66" si="51">B66</f>
        <v>9.0870534376739434E-2</v>
      </c>
      <c r="D66" s="22">
        <f t="shared" si="51"/>
        <v>9.0870534376739434E-2</v>
      </c>
      <c r="E66" s="22">
        <f t="shared" si="51"/>
        <v>9.0870534376739434E-2</v>
      </c>
      <c r="F66" s="22">
        <f t="shared" si="51"/>
        <v>9.0870534376739434E-2</v>
      </c>
      <c r="G66" s="22">
        <f t="shared" si="51"/>
        <v>9.0870534376739434E-2</v>
      </c>
      <c r="H66" s="22">
        <f t="shared" si="51"/>
        <v>9.0870534376739434E-2</v>
      </c>
      <c r="I66" s="22">
        <f t="shared" si="51"/>
        <v>9.0870534376739434E-2</v>
      </c>
      <c r="J66" s="22">
        <f t="shared" si="51"/>
        <v>9.0870534376739434E-2</v>
      </c>
      <c r="K66" s="22">
        <f t="shared" si="51"/>
        <v>9.0870534376739434E-2</v>
      </c>
      <c r="L66" s="22">
        <f t="shared" si="51"/>
        <v>9.0870534376739434E-2</v>
      </c>
      <c r="O66" s="1">
        <f>B66*'grid and decimal'!O58</f>
        <v>3.8944514732888326E-2</v>
      </c>
      <c r="P66" s="1">
        <f>C66*'grid and decimal'!P58</f>
        <v>9.0870534376739434E-2</v>
      </c>
      <c r="Q66" s="1">
        <f>D66*'grid and decimal'!Q58</f>
        <v>2.2717633594184859E-2</v>
      </c>
      <c r="R66" s="1">
        <f>E66*'grid and decimal'!R58</f>
        <v>9.0870534376739434E-2</v>
      </c>
      <c r="S66" s="1">
        <f>F66*'grid and decimal'!S58</f>
        <v>0.36348213750695774</v>
      </c>
      <c r="T66" s="1">
        <f>G66*'grid and decimal'!T58</f>
        <v>0.36348213750695774</v>
      </c>
      <c r="U66" s="1">
        <f>H66*'grid and decimal'!U58</f>
        <v>9.0870534376739434E-2</v>
      </c>
      <c r="V66" s="1">
        <f>I66*'grid and decimal'!V58</f>
        <v>0.21203124687905869</v>
      </c>
      <c r="W66" s="1">
        <f>J66*'grid and decimal'!W58</f>
        <v>6.0580356251159623E-2</v>
      </c>
      <c r="X66" s="1">
        <f>K66*'grid and decimal'!X58</f>
        <v>1.0096726041859936E-2</v>
      </c>
      <c r="Y66" s="1">
        <f>L66*'grid and decimal'!Y58</f>
        <v>3.8944514732888326E-2</v>
      </c>
    </row>
    <row r="67" spans="2:27" ht="15.75" customHeight="1" x14ac:dyDescent="0.25">
      <c r="B67" s="22">
        <f>rank!F87</f>
        <v>0.18148461165807453</v>
      </c>
      <c r="C67" s="22">
        <f t="shared" ref="C67:L67" si="52">B67</f>
        <v>0.18148461165807453</v>
      </c>
      <c r="D67" s="22">
        <f t="shared" si="52"/>
        <v>0.18148461165807453</v>
      </c>
      <c r="E67" s="22">
        <f t="shared" si="52"/>
        <v>0.18148461165807453</v>
      </c>
      <c r="F67" s="22">
        <f t="shared" si="52"/>
        <v>0.18148461165807453</v>
      </c>
      <c r="G67" s="22">
        <f t="shared" si="52"/>
        <v>0.18148461165807453</v>
      </c>
      <c r="H67" s="22">
        <f t="shared" si="52"/>
        <v>0.18148461165807453</v>
      </c>
      <c r="I67" s="22">
        <f t="shared" si="52"/>
        <v>0.18148461165807453</v>
      </c>
      <c r="J67" s="22">
        <f t="shared" si="52"/>
        <v>0.18148461165807453</v>
      </c>
      <c r="K67" s="22">
        <f t="shared" si="52"/>
        <v>0.18148461165807453</v>
      </c>
      <c r="L67" s="22">
        <f t="shared" si="52"/>
        <v>0.18148461165807453</v>
      </c>
      <c r="O67" s="1">
        <f>B67*'grid and decimal'!O59</f>
        <v>4.5371152914518632E-2</v>
      </c>
      <c r="P67" s="1">
        <f>C67*'grid and decimal'!P59</f>
        <v>7.7779119282031933E-2</v>
      </c>
      <c r="Q67" s="1">
        <f>D67*'grid and decimal'!Q59</f>
        <v>2.016495685089717E-2</v>
      </c>
      <c r="R67" s="1">
        <f>E67*'grid and decimal'!R59</f>
        <v>4.5371152914518632E-2</v>
      </c>
      <c r="S67" s="1">
        <f>F67*'grid and decimal'!S59</f>
        <v>0.18148461165807453</v>
      </c>
      <c r="T67" s="1">
        <f>G67*'grid and decimal'!T59</f>
        <v>0.18148461165807453</v>
      </c>
      <c r="U67" s="1">
        <f>H67*'grid and decimal'!U59</f>
        <v>0.12098974110538302</v>
      </c>
      <c r="V67" s="1">
        <f>I67*'grid and decimal'!V59</f>
        <v>7.7779119282031933E-2</v>
      </c>
      <c r="W67" s="1">
        <f>J67*'grid and decimal'!W59</f>
        <v>7.7779119282031933E-2</v>
      </c>
      <c r="X67" s="1">
        <f>K67*'grid and decimal'!X59</f>
        <v>4.5371152914518632E-2</v>
      </c>
      <c r="Y67" s="1">
        <f>L67*'grid and decimal'!Y59</f>
        <v>7.7779119282031933E-2</v>
      </c>
    </row>
    <row r="68" spans="2:27" ht="15.75" customHeight="1" x14ac:dyDescent="0.25">
      <c r="B68" s="22">
        <f>rank!G87</f>
        <v>0.14800492895985221</v>
      </c>
      <c r="C68" s="22">
        <f t="shared" ref="C68:L68" si="53">B68</f>
        <v>0.14800492895985221</v>
      </c>
      <c r="D68" s="22">
        <f t="shared" si="53"/>
        <v>0.14800492895985221</v>
      </c>
      <c r="E68" s="22">
        <f t="shared" si="53"/>
        <v>0.14800492895985221</v>
      </c>
      <c r="F68" s="22">
        <f t="shared" si="53"/>
        <v>0.14800492895985221</v>
      </c>
      <c r="G68" s="22">
        <f t="shared" si="53"/>
        <v>0.14800492895985221</v>
      </c>
      <c r="H68" s="22">
        <f t="shared" si="53"/>
        <v>0.14800492895985221</v>
      </c>
      <c r="I68" s="22">
        <f t="shared" si="53"/>
        <v>0.14800492895985221</v>
      </c>
      <c r="J68" s="22">
        <f t="shared" si="53"/>
        <v>0.14800492895985221</v>
      </c>
      <c r="K68" s="22">
        <f t="shared" si="53"/>
        <v>0.14800492895985221</v>
      </c>
      <c r="L68" s="22">
        <f t="shared" si="53"/>
        <v>0.14800492895985221</v>
      </c>
      <c r="O68" s="1">
        <f>B68*'grid and decimal'!O60</f>
        <v>1.6444992106650243E-2</v>
      </c>
      <c r="P68" s="1">
        <f>C68*'grid and decimal'!P60</f>
        <v>0.22200739343977832</v>
      </c>
      <c r="Q68" s="1">
        <f>D68*'grid and decimal'!Q60</f>
        <v>3.7001232239963051E-2</v>
      </c>
      <c r="R68" s="1">
        <f>E68*'grid and decimal'!R60</f>
        <v>3.7001232239963051E-2</v>
      </c>
      <c r="S68" s="1">
        <f>F68*'grid and decimal'!S60</f>
        <v>0.14800492895985221</v>
      </c>
      <c r="T68" s="1">
        <f>G68*'grid and decimal'!T60</f>
        <v>0.14800492895985221</v>
      </c>
      <c r="U68" s="1">
        <f>H68*'grid and decimal'!U60</f>
        <v>0.34534483423965517</v>
      </c>
      <c r="V68" s="1">
        <f>I68*'grid and decimal'!V60</f>
        <v>0.14800492895985221</v>
      </c>
      <c r="W68" s="1">
        <f>J68*'grid and decimal'!W60</f>
        <v>9.866995263990147E-2</v>
      </c>
      <c r="X68" s="1">
        <f>K68*'grid and decimal'!X60</f>
        <v>1.6444992106650243E-2</v>
      </c>
      <c r="Y68" s="1">
        <f>L68*'grid and decimal'!Y60</f>
        <v>9.866995263990147E-2</v>
      </c>
    </row>
    <row r="69" spans="2:27" ht="15.75" customHeight="1" x14ac:dyDescent="0.25">
      <c r="B69" s="22">
        <f>rank!H87</f>
        <v>8.7976682931686909E-2</v>
      </c>
      <c r="C69" s="22">
        <f t="shared" ref="C69:L69" si="54">B69</f>
        <v>8.7976682931686909E-2</v>
      </c>
      <c r="D69" s="22">
        <f t="shared" si="54"/>
        <v>8.7976682931686909E-2</v>
      </c>
      <c r="E69" s="22">
        <f t="shared" si="54"/>
        <v>8.7976682931686909E-2</v>
      </c>
      <c r="F69" s="22">
        <f t="shared" si="54"/>
        <v>8.7976682931686909E-2</v>
      </c>
      <c r="G69" s="22">
        <f t="shared" si="54"/>
        <v>8.7976682931686909E-2</v>
      </c>
      <c r="H69" s="22">
        <f t="shared" si="54"/>
        <v>8.7976682931686909E-2</v>
      </c>
      <c r="I69" s="22">
        <f t="shared" si="54"/>
        <v>8.7976682931686909E-2</v>
      </c>
      <c r="J69" s="22">
        <f t="shared" si="54"/>
        <v>8.7976682931686909E-2</v>
      </c>
      <c r="K69" s="22">
        <f t="shared" si="54"/>
        <v>8.7976682931686909E-2</v>
      </c>
      <c r="L69" s="22">
        <f t="shared" si="54"/>
        <v>8.7976682931686909E-2</v>
      </c>
      <c r="O69" s="1">
        <f>B69*'grid and decimal'!O61</f>
        <v>0.20527892684060281</v>
      </c>
      <c r="P69" s="1">
        <f>C69*'grid and decimal'!P61</f>
        <v>0.20527892684060281</v>
      </c>
      <c r="Q69" s="1">
        <f>D69*'grid and decimal'!Q61</f>
        <v>3.7704292685008675E-2</v>
      </c>
      <c r="R69" s="1">
        <f>E69*'grid and decimal'!R61</f>
        <v>8.7976682931686909E-2</v>
      </c>
      <c r="S69" s="1">
        <f>F69*'grid and decimal'!S61</f>
        <v>0.13196502439753036</v>
      </c>
      <c r="T69" s="1">
        <f>G69*'grid and decimal'!T61</f>
        <v>3.7704292685008675E-2</v>
      </c>
      <c r="U69" s="1">
        <f>H69*'grid and decimal'!U61</f>
        <v>8.7976682931686909E-2</v>
      </c>
      <c r="V69" s="1">
        <f>I69*'grid and decimal'!V61</f>
        <v>3.7704292685008675E-2</v>
      </c>
      <c r="W69" s="1">
        <f>J69*'grid and decimal'!W61</f>
        <v>0.20527892684060281</v>
      </c>
      <c r="X69" s="1">
        <f>K69*'grid and decimal'!X61</f>
        <v>3.7704292685008675E-2</v>
      </c>
      <c r="Y69" s="1">
        <f>L69*'grid and decimal'!Y61</f>
        <v>0.20527892684060281</v>
      </c>
    </row>
    <row r="70" spans="2:27" ht="15.75" customHeight="1" x14ac:dyDescent="0.25">
      <c r="B70" s="22">
        <f>rank!I87</f>
        <v>9.1682991794071189E-2</v>
      </c>
      <c r="C70" s="22">
        <f t="shared" ref="C70:L70" si="55">B70</f>
        <v>9.1682991794071189E-2</v>
      </c>
      <c r="D70" s="22">
        <f t="shared" si="55"/>
        <v>9.1682991794071189E-2</v>
      </c>
      <c r="E70" s="22">
        <f t="shared" si="55"/>
        <v>9.1682991794071189E-2</v>
      </c>
      <c r="F70" s="22">
        <f t="shared" si="55"/>
        <v>9.1682991794071189E-2</v>
      </c>
      <c r="G70" s="22">
        <f t="shared" si="55"/>
        <v>9.1682991794071189E-2</v>
      </c>
      <c r="H70" s="22">
        <f t="shared" si="55"/>
        <v>9.1682991794071189E-2</v>
      </c>
      <c r="I70" s="22">
        <f t="shared" si="55"/>
        <v>9.1682991794071189E-2</v>
      </c>
      <c r="J70" s="22">
        <f t="shared" si="55"/>
        <v>9.1682991794071189E-2</v>
      </c>
      <c r="K70" s="22">
        <f t="shared" si="55"/>
        <v>9.1682991794071189E-2</v>
      </c>
      <c r="L70" s="22">
        <f t="shared" si="55"/>
        <v>9.1682991794071189E-2</v>
      </c>
      <c r="O70" s="1">
        <f>B70*'grid and decimal'!O62</f>
        <v>3.929271076888765E-2</v>
      </c>
      <c r="P70" s="1">
        <f>C70*'grid and decimal'!P62</f>
        <v>0.21392698085283279</v>
      </c>
      <c r="Q70" s="1">
        <f>D70*'grid and decimal'!Q62</f>
        <v>3.929271076888765E-2</v>
      </c>
      <c r="R70" s="1">
        <f>E70*'grid and decimal'!R62</f>
        <v>3.929271076888765E-2</v>
      </c>
      <c r="S70" s="1">
        <f>F70*'grid and decimal'!S62</f>
        <v>0.21392698085283279</v>
      </c>
      <c r="T70" s="1">
        <f>G70*'grid and decimal'!T62</f>
        <v>9.1682991794071189E-2</v>
      </c>
      <c r="U70" s="1">
        <f>H70*'grid and decimal'!U62</f>
        <v>0.21392698085283279</v>
      </c>
      <c r="V70" s="1">
        <f>I70*'grid and decimal'!V62</f>
        <v>9.1682991794071189E-2</v>
      </c>
      <c r="W70" s="1">
        <f>J70*'grid and decimal'!W62</f>
        <v>3.929271076888765E-2</v>
      </c>
      <c r="X70" s="1">
        <f>K70*'grid and decimal'!X62</f>
        <v>2.2920747948517797E-2</v>
      </c>
      <c r="Y70" s="1">
        <f>L70*'grid and decimal'!Y62</f>
        <v>6.1121994529380788E-2</v>
      </c>
    </row>
    <row r="71" spans="2:27" ht="15.75" customHeight="1" x14ac:dyDescent="0.25">
      <c r="B71" s="22">
        <f>rank!J87</f>
        <v>7.2431542126730405E-2</v>
      </c>
      <c r="C71" s="22">
        <f t="shared" ref="C71:L71" si="56">B71</f>
        <v>7.2431542126730405E-2</v>
      </c>
      <c r="D71" s="22">
        <f t="shared" si="56"/>
        <v>7.2431542126730405E-2</v>
      </c>
      <c r="E71" s="22">
        <f t="shared" si="56"/>
        <v>7.2431542126730405E-2</v>
      </c>
      <c r="F71" s="22">
        <f t="shared" si="56"/>
        <v>7.2431542126730405E-2</v>
      </c>
      <c r="G71" s="22">
        <f t="shared" si="56"/>
        <v>7.2431542126730405E-2</v>
      </c>
      <c r="H71" s="22">
        <f t="shared" si="56"/>
        <v>7.2431542126730405E-2</v>
      </c>
      <c r="I71" s="22">
        <f t="shared" si="56"/>
        <v>7.2431542126730405E-2</v>
      </c>
      <c r="J71" s="22">
        <f t="shared" si="56"/>
        <v>7.2431542126730405E-2</v>
      </c>
      <c r="K71" s="22">
        <f t="shared" si="56"/>
        <v>7.2431542126730405E-2</v>
      </c>
      <c r="L71" s="22">
        <f t="shared" si="56"/>
        <v>7.2431542126730405E-2</v>
      </c>
      <c r="O71" s="1">
        <f>B71*'grid and decimal'!O63</f>
        <v>4.8287694751153604E-2</v>
      </c>
      <c r="P71" s="1">
        <f>C71*'grid and decimal'!P63</f>
        <v>0.28972616850692162</v>
      </c>
      <c r="Q71" s="1">
        <f>D71*'grid and decimal'!Q63</f>
        <v>3.1042089482884457E-2</v>
      </c>
      <c r="R71" s="1">
        <f>E71*'grid and decimal'!R63</f>
        <v>0.1086473131900956</v>
      </c>
      <c r="S71" s="1">
        <f>F71*'grid and decimal'!S63</f>
        <v>0.16900693162903763</v>
      </c>
      <c r="T71" s="1">
        <f>G71*'grid and decimal'!T63</f>
        <v>0.1086473131900956</v>
      </c>
      <c r="U71" s="1">
        <f>H71*'grid and decimal'!U63</f>
        <v>3.1042089482884457E-2</v>
      </c>
      <c r="V71" s="1">
        <f>I71*'grid and decimal'!V63</f>
        <v>0.16900693162903763</v>
      </c>
      <c r="W71" s="1">
        <f>J71*'grid and decimal'!W63</f>
        <v>7.2431542126730405E-2</v>
      </c>
      <c r="X71" s="1">
        <f>K71*'grid and decimal'!X63</f>
        <v>1.8107885531682601E-2</v>
      </c>
      <c r="Y71" s="1">
        <f>L71*'grid and decimal'!Y63</f>
        <v>4.8287694751153604E-2</v>
      </c>
    </row>
    <row r="72" spans="2:27" ht="15.75" customHeight="1" x14ac:dyDescent="0.25">
      <c r="B72" s="22">
        <f>rank!K87</f>
        <v>1.7786303261498444E-2</v>
      </c>
      <c r="C72" s="22">
        <f t="shared" ref="C72:L72" si="57">B72</f>
        <v>1.7786303261498444E-2</v>
      </c>
      <c r="D72" s="22">
        <f t="shared" si="57"/>
        <v>1.7786303261498444E-2</v>
      </c>
      <c r="E72" s="22">
        <f t="shared" si="57"/>
        <v>1.7786303261498444E-2</v>
      </c>
      <c r="F72" s="22">
        <f t="shared" si="57"/>
        <v>1.7786303261498444E-2</v>
      </c>
      <c r="G72" s="22">
        <f t="shared" si="57"/>
        <v>1.7786303261498444E-2</v>
      </c>
      <c r="H72" s="22">
        <f t="shared" si="57"/>
        <v>1.7786303261498444E-2</v>
      </c>
      <c r="I72" s="22">
        <f t="shared" si="57"/>
        <v>1.7786303261498444E-2</v>
      </c>
      <c r="J72" s="22">
        <f t="shared" si="57"/>
        <v>1.7786303261498444E-2</v>
      </c>
      <c r="K72" s="22">
        <f t="shared" si="57"/>
        <v>1.7786303261498444E-2</v>
      </c>
      <c r="L72" s="22">
        <f t="shared" si="57"/>
        <v>1.7786303261498444E-2</v>
      </c>
      <c r="O72" s="1">
        <f>B72*'grid and decimal'!O64</f>
        <v>7.1145213045993777E-2</v>
      </c>
      <c r="P72" s="1">
        <f>C72*'grid and decimal'!P64</f>
        <v>0.16007672935348599</v>
      </c>
      <c r="Q72" s="1">
        <f>D72*'grid and decimal'!Q64</f>
        <v>0.16007672935348599</v>
      </c>
      <c r="R72" s="1">
        <f>E72*'grid and decimal'!R64</f>
        <v>0.16007672935348599</v>
      </c>
      <c r="S72" s="1">
        <f>F72*'grid and decimal'!S64</f>
        <v>7.1145213045993777E-2</v>
      </c>
      <c r="T72" s="1">
        <f>G72*'grid and decimal'!T64</f>
        <v>0.16007672935348599</v>
      </c>
      <c r="U72" s="1">
        <f>H72*'grid and decimal'!U64</f>
        <v>4.1501374276829706E-2</v>
      </c>
      <c r="V72" s="1">
        <f>I72*'grid and decimal'!V64</f>
        <v>7.1145213045993777E-2</v>
      </c>
      <c r="W72" s="1">
        <f>J72*'grid and decimal'!W64</f>
        <v>7.1145213045993777E-2</v>
      </c>
      <c r="X72" s="1">
        <f>K72*'grid and decimal'!X64</f>
        <v>1.7786303261498444E-2</v>
      </c>
      <c r="Y72" s="1">
        <f>L72*'grid and decimal'!Y64</f>
        <v>7.1145213045993777E-2</v>
      </c>
    </row>
    <row r="73" spans="2:27" ht="15.75" customHeight="1" x14ac:dyDescent="0.25">
      <c r="B73" s="22">
        <f>rank!L87</f>
        <v>6.3402714818588224E-2</v>
      </c>
      <c r="C73" s="22">
        <f t="shared" ref="C73:L73" si="58">B73</f>
        <v>6.3402714818588224E-2</v>
      </c>
      <c r="D73" s="22">
        <f t="shared" si="58"/>
        <v>6.3402714818588224E-2</v>
      </c>
      <c r="E73" s="22">
        <f t="shared" si="58"/>
        <v>6.3402714818588224E-2</v>
      </c>
      <c r="F73" s="22">
        <f t="shared" si="58"/>
        <v>6.3402714818588224E-2</v>
      </c>
      <c r="G73" s="22">
        <f t="shared" si="58"/>
        <v>6.3402714818588224E-2</v>
      </c>
      <c r="H73" s="22">
        <f t="shared" si="58"/>
        <v>6.3402714818588224E-2</v>
      </c>
      <c r="I73" s="22">
        <f t="shared" si="58"/>
        <v>6.3402714818588224E-2</v>
      </c>
      <c r="J73" s="22">
        <f t="shared" si="58"/>
        <v>6.3402714818588224E-2</v>
      </c>
      <c r="K73" s="22">
        <f t="shared" si="58"/>
        <v>6.3402714818588224E-2</v>
      </c>
      <c r="L73" s="22">
        <f t="shared" si="58"/>
        <v>6.3402714818588224E-2</v>
      </c>
      <c r="O73" s="1">
        <f>B73*'grid and decimal'!O65</f>
        <v>0.14793966791003921</v>
      </c>
      <c r="P73" s="1">
        <f>C73*'grid and decimal'!P65</f>
        <v>0.14793966791003921</v>
      </c>
      <c r="Q73" s="1">
        <f>D73*'grid and decimal'!Q65</f>
        <v>4.2268476545725478E-2</v>
      </c>
      <c r="R73" s="1">
        <f>E73*'grid and decimal'!R65</f>
        <v>0.14793966791003921</v>
      </c>
      <c r="S73" s="1">
        <f>F73*'grid and decimal'!S65</f>
        <v>0.14793966791003921</v>
      </c>
      <c r="T73" s="1">
        <f>G73*'grid and decimal'!T65</f>
        <v>9.5104072227882336E-2</v>
      </c>
      <c r="U73" s="1">
        <f>H73*'grid and decimal'!U65</f>
        <v>2.7172592065109236E-2</v>
      </c>
      <c r="V73" s="1">
        <f>I73*'grid and decimal'!V65</f>
        <v>9.5104072227882336E-2</v>
      </c>
      <c r="W73" s="1">
        <f>J73*'grid and decimal'!W65</f>
        <v>9.5104072227882336E-2</v>
      </c>
      <c r="X73" s="1">
        <f>K73*'grid and decimal'!X65</f>
        <v>1.5850678704647056E-2</v>
      </c>
      <c r="Y73" s="1">
        <f>L73*'grid and decimal'!Y65</f>
        <v>6.3402714818588224E-2</v>
      </c>
    </row>
    <row r="74" spans="2:27" ht="15.75" customHeight="1" x14ac:dyDescent="0.25">
      <c r="N74" s="1" t="s">
        <v>1502</v>
      </c>
      <c r="O74" s="1">
        <f t="shared" ref="O74:Y74" si="59">SUM(O63:O73)</f>
        <v>0.87347558137645442</v>
      </c>
      <c r="P74" s="1">
        <f t="shared" si="59"/>
        <v>1.7100024360499511</v>
      </c>
      <c r="Q74" s="1">
        <f t="shared" si="59"/>
        <v>0.55318327812567492</v>
      </c>
      <c r="R74" s="1">
        <f t="shared" si="59"/>
        <v>1.1869342706734201</v>
      </c>
      <c r="S74" s="1">
        <f t="shared" si="59"/>
        <v>2.4104833916069426</v>
      </c>
      <c r="T74" s="1">
        <f t="shared" si="59"/>
        <v>2.0624827602422822</v>
      </c>
      <c r="U74" s="1">
        <f t="shared" si="59"/>
        <v>1.1489400745728378</v>
      </c>
      <c r="V74" s="1">
        <f t="shared" si="59"/>
        <v>1.2215166652570144</v>
      </c>
      <c r="W74" s="1">
        <f t="shared" si="59"/>
        <v>0.95894785714288888</v>
      </c>
      <c r="X74" s="1">
        <f t="shared" si="59"/>
        <v>0.22105814438913285</v>
      </c>
      <c r="Y74" s="1">
        <f t="shared" si="59"/>
        <v>0.81776239797764894</v>
      </c>
    </row>
    <row r="75" spans="2:27" ht="15.75" customHeight="1" x14ac:dyDescent="0.25">
      <c r="N75" s="1" t="s">
        <v>1534</v>
      </c>
      <c r="O75" s="1">
        <f>O74/rank!B87</f>
        <v>12.903126730519272</v>
      </c>
      <c r="P75" s="1">
        <f>P74/rank!C87</f>
        <v>12.734105741529245</v>
      </c>
      <c r="Q75" s="1">
        <f>Q74/rank!D87</f>
        <v>12.464817362565048</v>
      </c>
      <c r="R75" s="1">
        <f>R74/rank!E87</f>
        <v>13.061816779381076</v>
      </c>
      <c r="S75" s="1">
        <f>S74/rank!F87</f>
        <v>13.282026335921007</v>
      </c>
      <c r="T75" s="1">
        <f>T74/rank!G87</f>
        <v>13.935230230080721</v>
      </c>
      <c r="U75" s="1">
        <f>U74/rank!H87</f>
        <v>13.059597569335267</v>
      </c>
      <c r="V75" s="1">
        <f>V74/rank!I87</f>
        <v>13.323263577618173</v>
      </c>
      <c r="W75" s="1">
        <f>W74/rank!J87</f>
        <v>13.239368222549485</v>
      </c>
      <c r="X75" s="1">
        <f>X74/rank!K87</f>
        <v>12.428560400611843</v>
      </c>
      <c r="Y75" s="1">
        <f>Y74/rank!L87</f>
        <v>12.897908241271393</v>
      </c>
      <c r="Z75" s="1">
        <f>AVERAGE(O75:Y75)</f>
        <v>13.02998374467114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1582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1536</v>
      </c>
    </row>
    <row r="14" spans="1:3" x14ac:dyDescent="0.25">
      <c r="A14" s="1">
        <v>4</v>
      </c>
      <c r="B14" s="1">
        <f>'AHP vector'!Z14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vector'!Z30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decimal'!O2</f>
        <v>1</v>
      </c>
      <c r="C16" s="1">
        <f>'grid and decimal'!P2</f>
        <v>9</v>
      </c>
      <c r="D16" s="1">
        <f>'grid and decimal'!Q2</f>
        <v>2.3333333333333335</v>
      </c>
      <c r="E16" s="1">
        <f>'grid and decimal'!R2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decimal'!O3</f>
        <v>0.1111111111111111</v>
      </c>
      <c r="C17" s="1">
        <f>'grid and decimal'!P3</f>
        <v>1</v>
      </c>
      <c r="D17" s="1">
        <f>'grid and decimal'!Q3</f>
        <v>0.42857142857142855</v>
      </c>
      <c r="E17" s="1">
        <f>'grid and decimal'!R3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decimal'!O4</f>
        <v>0.42857142857142855</v>
      </c>
      <c r="C18" s="1">
        <f>'grid and decimal'!P4</f>
        <v>2.3333333333333335</v>
      </c>
      <c r="D18" s="1">
        <f>'grid and decimal'!Q4</f>
        <v>1</v>
      </c>
      <c r="E18" s="1">
        <f>'grid and decimal'!R4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decimal'!O5</f>
        <v>2.3333333333333335</v>
      </c>
      <c r="C19" s="1">
        <f>'grid and decimal'!P5</f>
        <v>4</v>
      </c>
      <c r="D19" s="1">
        <f>'grid and decimal'!Q5</f>
        <v>1.5</v>
      </c>
      <c r="E19" s="1">
        <f>'grid and decimal'!R5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decimal'!O16</f>
        <v>1</v>
      </c>
      <c r="C28" s="1">
        <f>'grid and decimal'!P16</f>
        <v>0.25</v>
      </c>
      <c r="D28" s="1">
        <f>'grid and decimal'!Q16</f>
        <v>4</v>
      </c>
      <c r="E28" s="1">
        <f>'grid and decimal'!R16</f>
        <v>2.3333333333333335</v>
      </c>
      <c r="F28" s="1">
        <f>'grid and decimal'!S16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decimal'!O17</f>
        <v>4</v>
      </c>
      <c r="C29" s="1">
        <f>'grid and decimal'!P17</f>
        <v>1</v>
      </c>
      <c r="D29" s="1">
        <f>'grid and decimal'!Q17</f>
        <v>4</v>
      </c>
      <c r="E29" s="1">
        <f>'grid and decimal'!R17</f>
        <v>2.3333333333333335</v>
      </c>
      <c r="F29" s="1">
        <f>'grid and decimal'!S17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decimal'!O18</f>
        <v>0.25</v>
      </c>
      <c r="C30" s="1">
        <f>'grid and decimal'!P18</f>
        <v>0.25</v>
      </c>
      <c r="D30" s="1">
        <f>'grid and decimal'!Q18</f>
        <v>1</v>
      </c>
      <c r="E30" s="1">
        <f>'grid and decimal'!R18</f>
        <v>4</v>
      </c>
      <c r="F30" s="1">
        <f>'grid and decimal'!S18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decimal'!O19</f>
        <v>0.42857142857142855</v>
      </c>
      <c r="C31" s="1">
        <f>'grid and decimal'!P19</f>
        <v>0.42857142857142855</v>
      </c>
      <c r="D31" s="1">
        <f>'grid and decimal'!Q19</f>
        <v>0.25</v>
      </c>
      <c r="E31" s="1">
        <f>'grid and decimal'!R19</f>
        <v>1</v>
      </c>
      <c r="F31" s="1">
        <f>'grid and decimal'!S19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decimal'!O20</f>
        <v>1.5</v>
      </c>
      <c r="C32" s="1">
        <f>'grid and decimal'!P20</f>
        <v>1.5</v>
      </c>
      <c r="D32" s="1">
        <f>'grid and decimal'!Q20</f>
        <v>4</v>
      </c>
      <c r="E32" s="1">
        <f>'grid and decimal'!R20</f>
        <v>2.3333333333333335</v>
      </c>
      <c r="F32" s="1">
        <f>'grid and decimal'!S20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decimal'!N29</f>
        <v>j1</v>
      </c>
      <c r="B40" s="1">
        <f>'grid and decimal'!O29</f>
        <v>1</v>
      </c>
      <c r="C40" s="1">
        <f>'grid and decimal'!P29</f>
        <v>1</v>
      </c>
      <c r="D40" s="1">
        <f>'grid and decimal'!Q29</f>
        <v>2.3333333333333335</v>
      </c>
      <c r="E40" s="1">
        <f>'grid and decimal'!R29</f>
        <v>4</v>
      </c>
      <c r="F40" s="1">
        <f>'grid and decimal'!S29</f>
        <v>1</v>
      </c>
      <c r="G40" s="1">
        <f>'grid and decimal'!T29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decimal'!N30</f>
        <v>j2</v>
      </c>
      <c r="B41" s="1">
        <f>'grid and decimal'!O30</f>
        <v>1</v>
      </c>
      <c r="C41" s="1">
        <f>'grid and decimal'!P30</f>
        <v>1</v>
      </c>
      <c r="D41" s="1">
        <f>'grid and decimal'!Q30</f>
        <v>1.5</v>
      </c>
      <c r="E41" s="1">
        <f>'grid and decimal'!R30</f>
        <v>2.3333333333333335</v>
      </c>
      <c r="F41" s="1">
        <f>'grid and decimal'!S30</f>
        <v>1</v>
      </c>
      <c r="G41" s="1">
        <f>'grid and decimal'!T30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decimal'!N31</f>
        <v>j3</v>
      </c>
      <c r="B42" s="1">
        <f>'grid and decimal'!O31</f>
        <v>0.42857142857142855</v>
      </c>
      <c r="C42" s="1">
        <f>'grid and decimal'!P31</f>
        <v>0.66666666666666663</v>
      </c>
      <c r="D42" s="1">
        <f>'grid and decimal'!Q31</f>
        <v>1</v>
      </c>
      <c r="E42" s="1">
        <f>'grid and decimal'!R31</f>
        <v>4</v>
      </c>
      <c r="F42" s="1">
        <f>'grid and decimal'!S31</f>
        <v>0.42857142857142855</v>
      </c>
      <c r="G42" s="1">
        <f>'grid and decimal'!T31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decimal'!N32</f>
        <v>j4</v>
      </c>
      <c r="B43" s="1">
        <f>'grid and decimal'!O32</f>
        <v>0.25</v>
      </c>
      <c r="C43" s="1">
        <f>'grid and decimal'!P32</f>
        <v>0.42857142857142855</v>
      </c>
      <c r="D43" s="1">
        <f>'grid and decimal'!Q32</f>
        <v>0.25</v>
      </c>
      <c r="E43" s="1">
        <f>'grid and decimal'!R32</f>
        <v>1</v>
      </c>
      <c r="F43" s="1">
        <f>'grid and decimal'!S32</f>
        <v>0.42857142857142855</v>
      </c>
      <c r="G43" s="1">
        <f>'grid and decimal'!T32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decimal'!N33</f>
        <v>j5</v>
      </c>
      <c r="B44" s="1">
        <f>'grid and decimal'!O33</f>
        <v>1</v>
      </c>
      <c r="C44" s="1">
        <f>'grid and decimal'!P33</f>
        <v>1</v>
      </c>
      <c r="D44" s="1">
        <f>'grid and decimal'!Q33</f>
        <v>2.3333333333333335</v>
      </c>
      <c r="E44" s="1">
        <f>'grid and decimal'!R33</f>
        <v>2.3333333333333335</v>
      </c>
      <c r="F44" s="1">
        <f>'grid and decimal'!S33</f>
        <v>1</v>
      </c>
      <c r="G44" s="1">
        <f>'grid and decimal'!T33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decimal'!O34</f>
        <v>1.5</v>
      </c>
      <c r="C45" s="1">
        <f>'grid and decimal'!P34</f>
        <v>0.66666666666666663</v>
      </c>
      <c r="D45" s="1">
        <f>'grid and decimal'!Q34</f>
        <v>2.3333333333333335</v>
      </c>
      <c r="E45" s="1">
        <f>'grid and decimal'!R34</f>
        <v>1.5</v>
      </c>
      <c r="F45" s="1">
        <f>'grid and decimal'!S34</f>
        <v>0.42857142857142855</v>
      </c>
      <c r="G45" s="1">
        <f>'grid and decimal'!T34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decimal'!O41</f>
        <v>j1</v>
      </c>
      <c r="C53" s="1" t="str">
        <f>'grid and decimal'!P41</f>
        <v>j2</v>
      </c>
      <c r="D53" s="1" t="str">
        <f>'grid and decimal'!Q41</f>
        <v>j3</v>
      </c>
      <c r="E53" s="1" t="str">
        <f>'grid and decimal'!R41</f>
        <v>j4</v>
      </c>
      <c r="F53" s="1" t="str">
        <f>'grid and decimal'!S41</f>
        <v>j5</v>
      </c>
      <c r="G53" s="1" t="str">
        <f>'grid and decimal'!T41</f>
        <v>j6</v>
      </c>
      <c r="H53" s="1" t="str">
        <f>'grid and decimal'!U41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decimal'!N42</f>
        <v>j1</v>
      </c>
      <c r="B54" s="1">
        <f>'grid and decimal'!O42</f>
        <v>1</v>
      </c>
      <c r="C54" s="1">
        <f>'grid and decimal'!P42</f>
        <v>2.3333333333333335</v>
      </c>
      <c r="D54" s="1">
        <f>'grid and decimal'!Q42</f>
        <v>0.42857142857142855</v>
      </c>
      <c r="E54" s="1">
        <f>'grid and decimal'!R42</f>
        <v>0.66666666666666663</v>
      </c>
      <c r="F54" s="1">
        <f>'grid and decimal'!S42</f>
        <v>0.25</v>
      </c>
      <c r="G54" s="1">
        <f>'grid and decimal'!T42</f>
        <v>2.3333333333333335</v>
      </c>
      <c r="H54" s="1">
        <f>'grid and decimal'!U42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decimal'!N43</f>
        <v>j2</v>
      </c>
      <c r="B55" s="1">
        <f>'grid and decimal'!O43</f>
        <v>0.42857142857142855</v>
      </c>
      <c r="C55" s="1">
        <f>'grid and decimal'!P43</f>
        <v>1</v>
      </c>
      <c r="D55" s="1">
        <f>'grid and decimal'!Q43</f>
        <v>0.66666666666666663</v>
      </c>
      <c r="E55" s="1">
        <f>'grid and decimal'!R43</f>
        <v>0.42857142857142855</v>
      </c>
      <c r="F55" s="1">
        <f>'grid and decimal'!S43</f>
        <v>0.42857142857142855</v>
      </c>
      <c r="G55" s="1">
        <f>'grid and decimal'!T43</f>
        <v>0.42857142857142855</v>
      </c>
      <c r="H55" s="1">
        <f>'grid and decimal'!U43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decimal'!N44</f>
        <v>j3</v>
      </c>
      <c r="B56" s="1">
        <f>'grid and decimal'!O44</f>
        <v>2.3333333333333335</v>
      </c>
      <c r="C56" s="1">
        <f>'grid and decimal'!P44</f>
        <v>1.5</v>
      </c>
      <c r="D56" s="1">
        <f>'grid and decimal'!Q44</f>
        <v>1</v>
      </c>
      <c r="E56" s="1">
        <f>'grid and decimal'!R44</f>
        <v>0.66666666666666663</v>
      </c>
      <c r="F56" s="1">
        <f>'grid and decimal'!S44</f>
        <v>0.25</v>
      </c>
      <c r="G56" s="1">
        <f>'grid and decimal'!T44</f>
        <v>2.3333333333333335</v>
      </c>
      <c r="H56" s="1">
        <f>'grid and decimal'!U44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decimal'!N45</f>
        <v>j4</v>
      </c>
      <c r="B57" s="1">
        <f>'grid and decimal'!O45</f>
        <v>1.5</v>
      </c>
      <c r="C57" s="1">
        <f>'grid and decimal'!P45</f>
        <v>2.3333333333333335</v>
      </c>
      <c r="D57" s="1">
        <f>'grid and decimal'!Q45</f>
        <v>1.5</v>
      </c>
      <c r="E57" s="1">
        <f>'grid and decimal'!R45</f>
        <v>1</v>
      </c>
      <c r="F57" s="1">
        <f>'grid and decimal'!S45</f>
        <v>0.42857142857142855</v>
      </c>
      <c r="G57" s="1">
        <f>'grid and decimal'!T45</f>
        <v>2.3333333333333335</v>
      </c>
      <c r="H57" s="1">
        <f>'grid and decimal'!U45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decimal'!N46</f>
        <v>j5</v>
      </c>
      <c r="B58" s="1">
        <f>'grid and decimal'!O46</f>
        <v>4</v>
      </c>
      <c r="C58" s="1">
        <f>'grid and decimal'!P46</f>
        <v>2.3333333333333335</v>
      </c>
      <c r="D58" s="1">
        <f>'grid and decimal'!Q46</f>
        <v>4</v>
      </c>
      <c r="E58" s="1">
        <f>'grid and decimal'!R46</f>
        <v>2.3333333333333335</v>
      </c>
      <c r="F58" s="1">
        <f>'grid and decimal'!S46</f>
        <v>1</v>
      </c>
      <c r="G58" s="1">
        <f>'grid and decimal'!T46</f>
        <v>4</v>
      </c>
      <c r="H58" s="1">
        <f>'grid and decimal'!U46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decimal'!N47</f>
        <v>j6</v>
      </c>
      <c r="B59" s="1">
        <f>'grid and decimal'!O47</f>
        <v>0.42857142857142855</v>
      </c>
      <c r="C59" s="1">
        <f>'grid and decimal'!P47</f>
        <v>2.3333333333333335</v>
      </c>
      <c r="D59" s="1">
        <f>'grid and decimal'!Q47</f>
        <v>0.42857142857142855</v>
      </c>
      <c r="E59" s="1">
        <f>'grid and decimal'!R47</f>
        <v>0.42857142857142855</v>
      </c>
      <c r="F59" s="1">
        <f>'grid and decimal'!S47</f>
        <v>0.25</v>
      </c>
      <c r="G59" s="1">
        <f>'grid and decimal'!T47</f>
        <v>1</v>
      </c>
      <c r="H59" s="1">
        <f>'grid and decimal'!U47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decimal'!N48</f>
        <v>j7</v>
      </c>
      <c r="B60" s="1">
        <f>'grid and decimal'!O48</f>
        <v>9</v>
      </c>
      <c r="C60" s="1">
        <f>'grid and decimal'!P48</f>
        <v>9</v>
      </c>
      <c r="D60" s="1">
        <f>'grid and decimal'!Q48</f>
        <v>4</v>
      </c>
      <c r="E60" s="1">
        <f>'grid and decimal'!R48</f>
        <v>4</v>
      </c>
      <c r="F60" s="1">
        <f>'grid and decimal'!S48</f>
        <v>4</v>
      </c>
      <c r="G60" s="1">
        <f>'grid and decimal'!T48</f>
        <v>9</v>
      </c>
      <c r="H60" s="1">
        <f>'grid and decimal'!U48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decimal'!N54</f>
        <v>11</v>
      </c>
      <c r="B65" s="1" t="str">
        <f>'grid and decimal'!O54</f>
        <v>j1</v>
      </c>
      <c r="C65" s="1" t="str">
        <f>'grid and decimal'!P54</f>
        <v>j2</v>
      </c>
      <c r="D65" s="1" t="str">
        <f>'grid and decimal'!Q54</f>
        <v>j3</v>
      </c>
      <c r="E65" s="1" t="str">
        <f>'grid and decimal'!R54</f>
        <v>j4</v>
      </c>
      <c r="F65" s="1" t="str">
        <f>'grid and decimal'!S54</f>
        <v>j5</v>
      </c>
      <c r="G65" s="1" t="str">
        <f>'grid and decimal'!T54</f>
        <v>j6</v>
      </c>
      <c r="H65" s="1" t="str">
        <f>'grid and decimal'!U54</f>
        <v>j7</v>
      </c>
      <c r="I65" s="1" t="str">
        <f>'grid and decimal'!V54</f>
        <v>j8</v>
      </c>
      <c r="J65" s="1" t="str">
        <f>'grid and decimal'!W54</f>
        <v>j9</v>
      </c>
      <c r="K65" s="1" t="str">
        <f>'grid and decimal'!X54</f>
        <v>j10</v>
      </c>
      <c r="L65" s="1" t="str">
        <f>'grid and decimal'!Y54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decimal'!N55</f>
        <v>j1</v>
      </c>
      <c r="B66" s="1">
        <f>'grid and decimal'!O55</f>
        <v>1</v>
      </c>
      <c r="C66" s="1">
        <f>'grid and decimal'!P55</f>
        <v>1.5</v>
      </c>
      <c r="D66" s="1">
        <f>'grid and decimal'!Q55</f>
        <v>0.42857142857142855</v>
      </c>
      <c r="E66" s="1">
        <f>'grid and decimal'!R55</f>
        <v>2.3333333333333335</v>
      </c>
      <c r="F66" s="1">
        <f>'grid and decimal'!S55</f>
        <v>4</v>
      </c>
      <c r="G66" s="1">
        <f>'grid and decimal'!T55</f>
        <v>9</v>
      </c>
      <c r="H66" s="1">
        <f>'grid and decimal'!U55</f>
        <v>0.42857142857142855</v>
      </c>
      <c r="I66" s="1">
        <f>'grid and decimal'!V55</f>
        <v>2.3333333333333335</v>
      </c>
      <c r="J66" s="1">
        <f>'grid and decimal'!W55</f>
        <v>1.5</v>
      </c>
      <c r="K66" s="1">
        <f>'grid and decimal'!X55</f>
        <v>0.25</v>
      </c>
      <c r="L66" s="1">
        <f>'grid and decimal'!Y55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decimal'!N56</f>
        <v>j2</v>
      </c>
      <c r="B67" s="1">
        <f>'grid and decimal'!O56</f>
        <v>0.66666666666666663</v>
      </c>
      <c r="C67" s="1">
        <f>'grid and decimal'!P56</f>
        <v>1</v>
      </c>
      <c r="D67" s="1">
        <f>'grid and decimal'!Q56</f>
        <v>0.66666666666666663</v>
      </c>
      <c r="E67" s="1">
        <f>'grid and decimal'!R56</f>
        <v>1</v>
      </c>
      <c r="F67" s="1">
        <f>'grid and decimal'!S56</f>
        <v>2.3333333333333335</v>
      </c>
      <c r="G67" s="1">
        <f>'grid and decimal'!T56</f>
        <v>0.66666666666666663</v>
      </c>
      <c r="H67" s="1">
        <f>'grid and decimal'!U56</f>
        <v>0.42857142857142855</v>
      </c>
      <c r="I67" s="1">
        <f>'grid and decimal'!V56</f>
        <v>0.42857142857142855</v>
      </c>
      <c r="J67" s="1">
        <f>'grid and decimal'!W56</f>
        <v>0.25</v>
      </c>
      <c r="K67" s="1">
        <f>'grid and decimal'!X56</f>
        <v>0.1111111111111111</v>
      </c>
      <c r="L67" s="1">
        <f>'grid and decimal'!Y56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decimal'!N57</f>
        <v>j3</v>
      </c>
      <c r="B68" s="1">
        <f>'grid and decimal'!O57</f>
        <v>2.3333333333333335</v>
      </c>
      <c r="C68" s="1">
        <f>'grid and decimal'!P57</f>
        <v>1.5</v>
      </c>
      <c r="D68" s="1">
        <f>'grid and decimal'!Q57</f>
        <v>1</v>
      </c>
      <c r="E68" s="1">
        <f>'grid and decimal'!R57</f>
        <v>4</v>
      </c>
      <c r="F68" s="1">
        <f>'grid and decimal'!S57</f>
        <v>9</v>
      </c>
      <c r="G68" s="1">
        <f>'grid and decimal'!T57</f>
        <v>4</v>
      </c>
      <c r="H68" s="1">
        <f>'grid and decimal'!U57</f>
        <v>2.3333333333333335</v>
      </c>
      <c r="I68" s="1">
        <f>'grid and decimal'!V57</f>
        <v>2.3333333333333335</v>
      </c>
      <c r="J68" s="1">
        <f>'grid and decimal'!W57</f>
        <v>2.3333333333333335</v>
      </c>
      <c r="K68" s="1">
        <f>'grid and decimal'!X57</f>
        <v>0.1111111111111111</v>
      </c>
      <c r="L68" s="1">
        <f>'grid and decimal'!Y57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decimal'!N58</f>
        <v>j4</v>
      </c>
      <c r="B69" s="1">
        <f>'grid and decimal'!O58</f>
        <v>0.42857142857142855</v>
      </c>
      <c r="C69" s="1">
        <f>'grid and decimal'!P58</f>
        <v>1</v>
      </c>
      <c r="D69" s="1">
        <f>'grid and decimal'!Q58</f>
        <v>0.25</v>
      </c>
      <c r="E69" s="1">
        <f>'grid and decimal'!R58</f>
        <v>1</v>
      </c>
      <c r="F69" s="1">
        <f>'grid and decimal'!S58</f>
        <v>4</v>
      </c>
      <c r="G69" s="1">
        <f>'grid and decimal'!T58</f>
        <v>4</v>
      </c>
      <c r="H69" s="1">
        <f>'grid and decimal'!U58</f>
        <v>1</v>
      </c>
      <c r="I69" s="1">
        <f>'grid and decimal'!V58</f>
        <v>2.3333333333333335</v>
      </c>
      <c r="J69" s="1">
        <f>'grid and decimal'!W58</f>
        <v>0.66666666666666663</v>
      </c>
      <c r="K69" s="1">
        <f>'grid and decimal'!X58</f>
        <v>0.1111111111111111</v>
      </c>
      <c r="L69" s="1">
        <f>'grid and decimal'!Y58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decimal'!N59</f>
        <v>j5</v>
      </c>
      <c r="B70" s="1">
        <f>'grid and decimal'!O59</f>
        <v>0.25</v>
      </c>
      <c r="C70" s="1">
        <f>'grid and decimal'!P59</f>
        <v>0.42857142857142855</v>
      </c>
      <c r="D70" s="1">
        <f>'grid and decimal'!Q59</f>
        <v>0.1111111111111111</v>
      </c>
      <c r="E70" s="1">
        <f>'grid and decimal'!R59</f>
        <v>0.25</v>
      </c>
      <c r="F70" s="1">
        <f>'grid and decimal'!S59</f>
        <v>1</v>
      </c>
      <c r="G70" s="1">
        <f>'grid and decimal'!T59</f>
        <v>1</v>
      </c>
      <c r="H70" s="1">
        <f>'grid and decimal'!U59</f>
        <v>0.66666666666666663</v>
      </c>
      <c r="I70" s="1">
        <f>'grid and decimal'!V59</f>
        <v>0.42857142857142855</v>
      </c>
      <c r="J70" s="1">
        <f>'grid and decimal'!W59</f>
        <v>0.42857142857142855</v>
      </c>
      <c r="K70" s="1">
        <f>'grid and decimal'!X59</f>
        <v>0.25</v>
      </c>
      <c r="L70" s="1">
        <f>'grid and decimal'!Y59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decimal'!N60</f>
        <v>j6</v>
      </c>
      <c r="B71" s="1">
        <f>'grid and decimal'!O60</f>
        <v>0.1111111111111111</v>
      </c>
      <c r="C71" s="1">
        <f>'grid and decimal'!P60</f>
        <v>1.5</v>
      </c>
      <c r="D71" s="1">
        <f>'grid and decimal'!Q60</f>
        <v>0.25</v>
      </c>
      <c r="E71" s="1">
        <f>'grid and decimal'!R60</f>
        <v>0.25</v>
      </c>
      <c r="F71" s="1">
        <f>'grid and decimal'!S60</f>
        <v>1</v>
      </c>
      <c r="G71" s="1">
        <f>'grid and decimal'!T60</f>
        <v>1</v>
      </c>
      <c r="H71" s="1">
        <f>'grid and decimal'!U60</f>
        <v>2.3333333333333335</v>
      </c>
      <c r="I71" s="1">
        <f>'grid and decimal'!V60</f>
        <v>1</v>
      </c>
      <c r="J71" s="1">
        <f>'grid and decimal'!W60</f>
        <v>0.66666666666666663</v>
      </c>
      <c r="K71" s="1">
        <f>'grid and decimal'!X60</f>
        <v>0.1111111111111111</v>
      </c>
      <c r="L71" s="1">
        <f>'grid and decimal'!Y60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decimal'!N61</f>
        <v>j7</v>
      </c>
      <c r="B72" s="1">
        <f>'grid and decimal'!O61</f>
        <v>2.3333333333333335</v>
      </c>
      <c r="C72" s="1">
        <f>'grid and decimal'!P61</f>
        <v>2.3333333333333335</v>
      </c>
      <c r="D72" s="1">
        <f>'grid and decimal'!Q61</f>
        <v>0.42857142857142855</v>
      </c>
      <c r="E72" s="1">
        <f>'grid and decimal'!R61</f>
        <v>1</v>
      </c>
      <c r="F72" s="1">
        <f>'grid and decimal'!S61</f>
        <v>1.5</v>
      </c>
      <c r="G72" s="1">
        <f>'grid and decimal'!T61</f>
        <v>0.42857142857142855</v>
      </c>
      <c r="H72" s="1">
        <f>'grid and decimal'!U61</f>
        <v>1</v>
      </c>
      <c r="I72" s="1">
        <f>'grid and decimal'!V61</f>
        <v>0.42857142857142855</v>
      </c>
      <c r="J72" s="1">
        <f>'grid and decimal'!W61</f>
        <v>2.3333333333333335</v>
      </c>
      <c r="K72" s="1">
        <f>'grid and decimal'!X61</f>
        <v>0.42857142857142855</v>
      </c>
      <c r="L72" s="1">
        <f>'grid and decimal'!Y61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decimal'!N62</f>
        <v>j8</v>
      </c>
      <c r="B73" s="1">
        <f>'grid and decimal'!O62</f>
        <v>0.42857142857142855</v>
      </c>
      <c r="C73" s="1">
        <f>'grid and decimal'!P62</f>
        <v>2.3333333333333335</v>
      </c>
      <c r="D73" s="1">
        <f>'grid and decimal'!Q62</f>
        <v>0.42857142857142855</v>
      </c>
      <c r="E73" s="1">
        <f>'grid and decimal'!R62</f>
        <v>0.42857142857142855</v>
      </c>
      <c r="F73" s="1">
        <f>'grid and decimal'!S62</f>
        <v>2.3333333333333335</v>
      </c>
      <c r="G73" s="1">
        <f>'grid and decimal'!T62</f>
        <v>1</v>
      </c>
      <c r="H73" s="1">
        <f>'grid and decimal'!U62</f>
        <v>2.3333333333333335</v>
      </c>
      <c r="I73" s="1">
        <f>'grid and decimal'!V62</f>
        <v>1</v>
      </c>
      <c r="J73" s="1">
        <f>'grid and decimal'!W62</f>
        <v>0.42857142857142855</v>
      </c>
      <c r="K73" s="1">
        <f>'grid and decimal'!X62</f>
        <v>0.25</v>
      </c>
      <c r="L73" s="1">
        <f>'grid and decimal'!Y62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decimal'!N63</f>
        <v>j9</v>
      </c>
      <c r="B74" s="1">
        <f>'grid and decimal'!O63</f>
        <v>0.66666666666666663</v>
      </c>
      <c r="C74" s="1">
        <f>'grid and decimal'!P63</f>
        <v>4</v>
      </c>
      <c r="D74" s="1">
        <f>'grid and decimal'!Q63</f>
        <v>0.42857142857142855</v>
      </c>
      <c r="E74" s="1">
        <f>'grid and decimal'!R63</f>
        <v>1.5</v>
      </c>
      <c r="F74" s="1">
        <f>'grid and decimal'!S63</f>
        <v>2.3333333333333335</v>
      </c>
      <c r="G74" s="1">
        <f>'grid and decimal'!T63</f>
        <v>1.5</v>
      </c>
      <c r="H74" s="1">
        <f>'grid and decimal'!U63</f>
        <v>0.42857142857142855</v>
      </c>
      <c r="I74" s="1">
        <f>'grid and decimal'!V63</f>
        <v>2.3333333333333335</v>
      </c>
      <c r="J74" s="1">
        <f>'grid and decimal'!W63</f>
        <v>1</v>
      </c>
      <c r="K74" s="1">
        <f>'grid and decimal'!X63</f>
        <v>0.25</v>
      </c>
      <c r="L74" s="1">
        <f>'grid and decimal'!Y63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decimal'!N64</f>
        <v>j10</v>
      </c>
      <c r="B75" s="1">
        <f>'grid and decimal'!O64</f>
        <v>4</v>
      </c>
      <c r="C75" s="1">
        <f>'grid and decimal'!P64</f>
        <v>9</v>
      </c>
      <c r="D75" s="1">
        <f>'grid and decimal'!Q64</f>
        <v>9</v>
      </c>
      <c r="E75" s="1">
        <f>'grid and decimal'!R64</f>
        <v>9</v>
      </c>
      <c r="F75" s="1">
        <f>'grid and decimal'!S64</f>
        <v>4</v>
      </c>
      <c r="G75" s="1">
        <f>'grid and decimal'!T64</f>
        <v>9</v>
      </c>
      <c r="H75" s="1">
        <f>'grid and decimal'!U64</f>
        <v>2.3333333333333335</v>
      </c>
      <c r="I75" s="1">
        <f>'grid and decimal'!V64</f>
        <v>4</v>
      </c>
      <c r="J75" s="1">
        <f>'grid and decimal'!W64</f>
        <v>4</v>
      </c>
      <c r="K75" s="1">
        <f>'grid and decimal'!X64</f>
        <v>1</v>
      </c>
      <c r="L75" s="1">
        <f>'grid and decimal'!Y64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decimal'!N65</f>
        <v>j11</v>
      </c>
      <c r="B76" s="1">
        <f>'grid and decimal'!O65</f>
        <v>2.3333333333333335</v>
      </c>
      <c r="C76" s="1">
        <f>'grid and decimal'!P65</f>
        <v>2.3333333333333335</v>
      </c>
      <c r="D76" s="1">
        <f>'grid and decimal'!Q65</f>
        <v>0.66666666666666663</v>
      </c>
      <c r="E76" s="1">
        <f>'grid and decimal'!R65</f>
        <v>2.3333333333333335</v>
      </c>
      <c r="F76" s="1">
        <f>'grid and decimal'!S65</f>
        <v>2.3333333333333335</v>
      </c>
      <c r="G76" s="1">
        <f>'grid and decimal'!T65</f>
        <v>1.5</v>
      </c>
      <c r="H76" s="1">
        <f>'grid and decimal'!U65</f>
        <v>0.42857142857142855</v>
      </c>
      <c r="I76" s="1">
        <f>'grid and decimal'!V65</f>
        <v>1.5</v>
      </c>
      <c r="J76" s="1">
        <f>'grid and decimal'!W65</f>
        <v>1.5</v>
      </c>
      <c r="K76" s="1">
        <f>'grid and decimal'!X65</f>
        <v>0.25</v>
      </c>
      <c r="L76" s="1">
        <f>'grid and decimal'!Y65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rank!B4</f>
        <v>7.8358208955223871E-2</v>
      </c>
      <c r="C2" s="1">
        <f>rank!C4</f>
        <v>0.70522388059701491</v>
      </c>
      <c r="D2" s="1">
        <f>rank!D4</f>
        <v>0.18283582089552239</v>
      </c>
      <c r="E2" s="1">
        <f>rank!E4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rank!B5</f>
        <v>6.2084257206208422E-2</v>
      </c>
      <c r="C3" s="1">
        <f>rank!C5</f>
        <v>0.55875831485587579</v>
      </c>
      <c r="D3" s="1">
        <f>rank!D5</f>
        <v>0.23946784922394676</v>
      </c>
      <c r="E3" s="1">
        <f>rank!E5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rank!B6</f>
        <v>9.677419354838708E-2</v>
      </c>
      <c r="C4" s="1">
        <f>rank!C6</f>
        <v>0.5268817204301075</v>
      </c>
      <c r="D4" s="1">
        <f>rank!D6</f>
        <v>0.22580645161290322</v>
      </c>
      <c r="E4" s="1">
        <f>rank!E6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rank!B7</f>
        <v>0.26415094339622641</v>
      </c>
      <c r="C5" s="1">
        <f>rank!C7</f>
        <v>0.45283018867924524</v>
      </c>
      <c r="D5" s="1">
        <f>rank!D7</f>
        <v>0.16981132075471697</v>
      </c>
      <c r="E5" s="1">
        <f>rank!E7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rank!B22</f>
        <v>0.12121212121212122</v>
      </c>
      <c r="C18" s="1">
        <f>rank!C22</f>
        <v>3.0303030303030304E-2</v>
      </c>
      <c r="D18" s="1">
        <f>rank!D22</f>
        <v>0.48484848484848486</v>
      </c>
      <c r="E18" s="1">
        <f>rank!E22</f>
        <v>0.28282828282828287</v>
      </c>
      <c r="F18" s="1">
        <f>rank!F22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rank!B23</f>
        <v>0.33333333333333331</v>
      </c>
      <c r="C19" s="1">
        <f>rank!C23</f>
        <v>8.3333333333333329E-2</v>
      </c>
      <c r="D19" s="1">
        <f>rank!D23</f>
        <v>0.33333333333333331</v>
      </c>
      <c r="E19" s="1">
        <f>rank!E23</f>
        <v>0.19444444444444445</v>
      </c>
      <c r="F19" s="1">
        <f>rank!F23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rank!B24</f>
        <v>4.3478260869565216E-2</v>
      </c>
      <c r="C20" s="1">
        <f>rank!C24</f>
        <v>4.3478260869565216E-2</v>
      </c>
      <c r="D20" s="1">
        <f>rank!D24</f>
        <v>0.17391304347826086</v>
      </c>
      <c r="E20" s="1">
        <f>rank!E24</f>
        <v>0.69565217391304346</v>
      </c>
      <c r="F20" s="1">
        <f>rank!F24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rank!B25</f>
        <v>0.16901408450704225</v>
      </c>
      <c r="C21" s="1">
        <f>rank!C25</f>
        <v>0.16901408450704225</v>
      </c>
      <c r="D21" s="1">
        <f>rank!D25</f>
        <v>9.8591549295774655E-2</v>
      </c>
      <c r="E21" s="1">
        <f>rank!E25</f>
        <v>0.39436619718309862</v>
      </c>
      <c r="F21" s="1">
        <f>rank!F25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rank!B26</f>
        <v>0.14516129032258063</v>
      </c>
      <c r="C22" s="1">
        <f>rank!C26</f>
        <v>0.14516129032258063</v>
      </c>
      <c r="D22" s="1">
        <f>rank!D26</f>
        <v>0.38709677419354838</v>
      </c>
      <c r="E22" s="1">
        <f>rank!E26</f>
        <v>0.22580645161290322</v>
      </c>
      <c r="F22" s="1">
        <f>rank!F26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rank!B39</f>
        <v>0.1</v>
      </c>
      <c r="C33" s="1">
        <f>rank!C39</f>
        <v>0.1</v>
      </c>
      <c r="D33" s="1">
        <f>rank!D39</f>
        <v>0.23333333333333334</v>
      </c>
      <c r="E33" s="1">
        <f>rank!E39</f>
        <v>0.4</v>
      </c>
      <c r="F33" s="1">
        <f>rank!F39</f>
        <v>0.1</v>
      </c>
      <c r="G33" s="1">
        <f>rank!G39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rank!B40</f>
        <v>0.12</v>
      </c>
      <c r="C34" s="1">
        <f>rank!C40</f>
        <v>0.12</v>
      </c>
      <c r="D34" s="1">
        <f>rank!D40</f>
        <v>0.18</v>
      </c>
      <c r="E34" s="1">
        <f>rank!E40</f>
        <v>0.27999999999999997</v>
      </c>
      <c r="F34" s="1">
        <f>rank!F40</f>
        <v>0.12</v>
      </c>
      <c r="G34" s="1">
        <f>rank!G40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rank!B41</f>
        <v>6.1643835616438353E-2</v>
      </c>
      <c r="C35" s="1">
        <f>rank!C41</f>
        <v>9.5890410958904104E-2</v>
      </c>
      <c r="D35" s="1">
        <f>rank!D41</f>
        <v>0.14383561643835616</v>
      </c>
      <c r="E35" s="1">
        <f>rank!E41</f>
        <v>0.57534246575342463</v>
      </c>
      <c r="F35" s="1">
        <f>rank!F41</f>
        <v>6.1643835616438353E-2</v>
      </c>
      <c r="G35" s="1">
        <f>rank!G41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rank!B42</f>
        <v>8.2677165354330714E-2</v>
      </c>
      <c r="C36" s="1">
        <f>rank!C42</f>
        <v>0.14173228346456693</v>
      </c>
      <c r="D36" s="1">
        <f>rank!D42</f>
        <v>8.2677165354330714E-2</v>
      </c>
      <c r="E36" s="1">
        <f>rank!E42</f>
        <v>0.33070866141732286</v>
      </c>
      <c r="F36" s="1">
        <f>rank!F42</f>
        <v>0.14173228346456693</v>
      </c>
      <c r="G36" s="1">
        <f>rank!G42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rank!B43</f>
        <v>9.9999999999999978E-2</v>
      </c>
      <c r="C37" s="1">
        <f>rank!C43</f>
        <v>9.9999999999999978E-2</v>
      </c>
      <c r="D37" s="1">
        <f>rank!D43</f>
        <v>0.23333333333333331</v>
      </c>
      <c r="E37" s="1">
        <f>rank!E43</f>
        <v>0.23333333333333331</v>
      </c>
      <c r="F37" s="1">
        <f>rank!F43</f>
        <v>9.9999999999999978E-2</v>
      </c>
      <c r="G37" s="1">
        <f>rank!G43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rank!B44</f>
        <v>0.20192307692307693</v>
      </c>
      <c r="C38" s="1">
        <f>rank!C44</f>
        <v>8.974358974358973E-2</v>
      </c>
      <c r="D38" s="1">
        <f>rank!D44</f>
        <v>0.3141025641025641</v>
      </c>
      <c r="E38" s="1">
        <f>rank!E44</f>
        <v>0.20192307692307693</v>
      </c>
      <c r="F38" s="1">
        <f>rank!F44</f>
        <v>5.7692307692307689E-2</v>
      </c>
      <c r="G38" s="1">
        <f>rank!G44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rank!B57</f>
        <v>j1</v>
      </c>
      <c r="C49" s="1" t="str">
        <f>rank!C57</f>
        <v>j2</v>
      </c>
      <c r="D49" s="1" t="str">
        <f>rank!D57</f>
        <v>j3</v>
      </c>
      <c r="E49" s="1" t="str">
        <f>rank!E57</f>
        <v>j4</v>
      </c>
      <c r="F49" s="1" t="str">
        <f>rank!F57</f>
        <v>j5</v>
      </c>
      <c r="G49" s="1" t="str">
        <f>rank!G57</f>
        <v>j6</v>
      </c>
      <c r="H49" s="1" t="str">
        <f>rank!H57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rank!A58</f>
        <v>j1</v>
      </c>
      <c r="B50" s="1">
        <f>rank!B58</f>
        <v>0.14261460101867571</v>
      </c>
      <c r="C50" s="1">
        <f>rank!C58</f>
        <v>0.33276740237690999</v>
      </c>
      <c r="D50" s="1">
        <f>rank!D58</f>
        <v>6.1120543293718153E-2</v>
      </c>
      <c r="E50" s="1">
        <f>rank!E58</f>
        <v>9.5076400679117129E-2</v>
      </c>
      <c r="F50" s="1">
        <f>rank!F58</f>
        <v>3.5653650254668927E-2</v>
      </c>
      <c r="G50" s="1">
        <f>rank!G58</f>
        <v>0.33276740237690999</v>
      </c>
      <c r="H50" s="1">
        <f>rank!H58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rank!A59</f>
        <v>j2</v>
      </c>
      <c r="B51" s="1">
        <f>rank!B59</f>
        <v>0.12272727272727274</v>
      </c>
      <c r="C51" s="1">
        <f>rank!C59</f>
        <v>0.28636363636363638</v>
      </c>
      <c r="D51" s="1">
        <f>rank!D59</f>
        <v>0.19090909090909092</v>
      </c>
      <c r="E51" s="1">
        <f>rank!E59</f>
        <v>0.12272727272727274</v>
      </c>
      <c r="F51" s="1">
        <f>rank!F59</f>
        <v>0.12272727272727274</v>
      </c>
      <c r="G51" s="1">
        <f>rank!G59</f>
        <v>0.12272727272727274</v>
      </c>
      <c r="H51" s="1">
        <f>rank!H59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rank!A60</f>
        <v>j3</v>
      </c>
      <c r="B52" s="1">
        <f>rank!B60</f>
        <v>0.27999999999999997</v>
      </c>
      <c r="C52" s="1">
        <f>rank!C60</f>
        <v>0.18</v>
      </c>
      <c r="D52" s="1">
        <f>rank!D60</f>
        <v>0.12</v>
      </c>
      <c r="E52" s="1">
        <f>rank!E60</f>
        <v>7.9999999999999988E-2</v>
      </c>
      <c r="F52" s="1">
        <f>rank!F60</f>
        <v>0.03</v>
      </c>
      <c r="G52" s="1">
        <f>rank!G60</f>
        <v>0.27999999999999997</v>
      </c>
      <c r="H52" s="1">
        <f>rank!H60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rank!A61</f>
        <v>j4</v>
      </c>
      <c r="B53" s="1">
        <f>rank!B61</f>
        <v>0.16050955414012735</v>
      </c>
      <c r="C53" s="1">
        <f>rank!C61</f>
        <v>0.24968152866242035</v>
      </c>
      <c r="D53" s="1">
        <f>rank!D61</f>
        <v>0.16050955414012735</v>
      </c>
      <c r="E53" s="1">
        <f>rank!E61</f>
        <v>0.10700636942675158</v>
      </c>
      <c r="F53" s="1">
        <f>rank!F61</f>
        <v>4.5859872611464958E-2</v>
      </c>
      <c r="G53" s="1">
        <f>rank!G61</f>
        <v>0.24968152866242035</v>
      </c>
      <c r="H53" s="1">
        <f>rank!H61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rank!A62</f>
        <v>j5</v>
      </c>
      <c r="B54" s="1">
        <f>rank!B62</f>
        <v>0.22325581395348837</v>
      </c>
      <c r="C54" s="1">
        <f>rank!C62</f>
        <v>0.13023255813953488</v>
      </c>
      <c r="D54" s="1">
        <f>rank!D62</f>
        <v>0.22325581395348837</v>
      </c>
      <c r="E54" s="1">
        <f>rank!E62</f>
        <v>0.13023255813953488</v>
      </c>
      <c r="F54" s="1">
        <f>rank!F62</f>
        <v>5.5813953488372092E-2</v>
      </c>
      <c r="G54" s="1">
        <f>rank!G62</f>
        <v>0.22325581395348837</v>
      </c>
      <c r="H54" s="1">
        <f>rank!H62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rank!A63</f>
        <v>j6</v>
      </c>
      <c r="B55" s="1">
        <f>rank!B63</f>
        <v>8.6055776892430283E-2</v>
      </c>
      <c r="C55" s="1">
        <f>rank!C63</f>
        <v>0.46852589641434272</v>
      </c>
      <c r="D55" s="1">
        <f>rank!D63</f>
        <v>8.6055776892430283E-2</v>
      </c>
      <c r="E55" s="1">
        <f>rank!E63</f>
        <v>8.6055776892430283E-2</v>
      </c>
      <c r="F55" s="1">
        <f>rank!F63</f>
        <v>5.0199203187251004E-2</v>
      </c>
      <c r="G55" s="1">
        <f>rank!G63</f>
        <v>0.20079681274900402</v>
      </c>
      <c r="H55" s="1">
        <f>rank!H63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rank!A64</f>
        <v>j7</v>
      </c>
      <c r="B56" s="1">
        <f>rank!B64</f>
        <v>0.22500000000000001</v>
      </c>
      <c r="C56" s="1">
        <f>rank!C64</f>
        <v>0.22500000000000001</v>
      </c>
      <c r="D56" s="1">
        <f>rank!D64</f>
        <v>0.1</v>
      </c>
      <c r="E56" s="1">
        <f>rank!E64</f>
        <v>0.1</v>
      </c>
      <c r="F56" s="1">
        <f>rank!F64</f>
        <v>0.1</v>
      </c>
      <c r="G56" s="1">
        <f>rank!G64</f>
        <v>0.22500000000000001</v>
      </c>
      <c r="H56" s="1">
        <f>rank!H64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rank!A75</f>
        <v>11</v>
      </c>
      <c r="B65" s="1" t="str">
        <f>rank!B75</f>
        <v>j1</v>
      </c>
      <c r="C65" s="1" t="str">
        <f>rank!C75</f>
        <v>j2</v>
      </c>
      <c r="D65" s="1" t="str">
        <f>rank!D75</f>
        <v>j3</v>
      </c>
      <c r="E65" s="1" t="str">
        <f>rank!E75</f>
        <v>j4</v>
      </c>
      <c r="F65" s="1" t="str">
        <f>rank!F75</f>
        <v>j5</v>
      </c>
      <c r="G65" s="1" t="str">
        <f>rank!G75</f>
        <v>j6</v>
      </c>
      <c r="H65" s="1" t="str">
        <f>rank!H75</f>
        <v>j7</v>
      </c>
      <c r="I65" s="1" t="str">
        <f>rank!I75</f>
        <v>j8</v>
      </c>
      <c r="J65" s="1" t="str">
        <f>rank!J75</f>
        <v>j9</v>
      </c>
      <c r="K65" s="1" t="str">
        <f>rank!K75</f>
        <v>j10</v>
      </c>
      <c r="L65" s="1" t="str">
        <f>rank!L75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rank!A76</f>
        <v>j1</v>
      </c>
      <c r="B66" s="1">
        <f>rank!B76</f>
        <v>4.3099025141098007E-2</v>
      </c>
      <c r="C66" s="1">
        <f>rank!C76</f>
        <v>6.4648537711647011E-2</v>
      </c>
      <c r="D66" s="1">
        <f>rank!D76</f>
        <v>1.8471010774756286E-2</v>
      </c>
      <c r="E66" s="1">
        <f>rank!E76</f>
        <v>0.10056439199589536</v>
      </c>
      <c r="F66" s="1">
        <f>rank!F76</f>
        <v>0.17239610056439203</v>
      </c>
      <c r="G66" s="1">
        <f>rank!G76</f>
        <v>0.38789122626988204</v>
      </c>
      <c r="H66" s="1">
        <f>rank!H76</f>
        <v>1.8471010774756286E-2</v>
      </c>
      <c r="I66" s="1">
        <f>rank!I76</f>
        <v>0.10056439199589536</v>
      </c>
      <c r="J66" s="1">
        <f>rank!J76</f>
        <v>6.4648537711647011E-2</v>
      </c>
      <c r="K66" s="1">
        <f>rank!K76</f>
        <v>1.0774756285274502E-2</v>
      </c>
      <c r="L66" s="1">
        <f>rank!L76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rank!A77</f>
        <v>j2</v>
      </c>
      <c r="B67" s="1">
        <f>rank!B77</f>
        <v>8.3540527100944798E-2</v>
      </c>
      <c r="C67" s="1">
        <f>rank!C77</f>
        <v>0.1253107906514172</v>
      </c>
      <c r="D67" s="1">
        <f>rank!D77</f>
        <v>8.3540527100944798E-2</v>
      </c>
      <c r="E67" s="1">
        <f>rank!E77</f>
        <v>0.1253107906514172</v>
      </c>
      <c r="F67" s="1">
        <f>rank!F77</f>
        <v>0.29239184485330683</v>
      </c>
      <c r="G67" s="1">
        <f>rank!G77</f>
        <v>8.3540527100944798E-2</v>
      </c>
      <c r="H67" s="1">
        <f>rank!H77</f>
        <v>5.3704624564893083E-2</v>
      </c>
      <c r="I67" s="1">
        <f>rank!I77</f>
        <v>5.3704624564893083E-2</v>
      </c>
      <c r="J67" s="1">
        <f>rank!J77</f>
        <v>3.1327697662854301E-2</v>
      </c>
      <c r="K67" s="1">
        <f>rank!K77</f>
        <v>1.3923421183490799E-2</v>
      </c>
      <c r="L67" s="1">
        <f>rank!L77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rank!A78</f>
        <v>j3</v>
      </c>
      <c r="B68" s="1">
        <f>rank!B78</f>
        <v>7.6642335766423361E-2</v>
      </c>
      <c r="C68" s="1">
        <f>rank!C78</f>
        <v>4.9270072992700732E-2</v>
      </c>
      <c r="D68" s="1">
        <f>rank!D78</f>
        <v>3.2846715328467155E-2</v>
      </c>
      <c r="E68" s="1">
        <f>rank!E78</f>
        <v>0.13138686131386862</v>
      </c>
      <c r="F68" s="1">
        <f>rank!F78</f>
        <v>0.29562043795620441</v>
      </c>
      <c r="G68" s="1">
        <f>rank!G78</f>
        <v>0.13138686131386862</v>
      </c>
      <c r="H68" s="1">
        <f>rank!H78</f>
        <v>7.6642335766423361E-2</v>
      </c>
      <c r="I68" s="1">
        <f>rank!I78</f>
        <v>7.6642335766423361E-2</v>
      </c>
      <c r="J68" s="1">
        <f>rank!J78</f>
        <v>7.6642335766423361E-2</v>
      </c>
      <c r="K68" s="1">
        <f>rank!K78</f>
        <v>3.6496350364963502E-3</v>
      </c>
      <c r="L68" s="1">
        <f>rank!L78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rank!A79</f>
        <v>j4</v>
      </c>
      <c r="B69" s="1">
        <f>rank!B79</f>
        <v>2.8161668839634939E-2</v>
      </c>
      <c r="C69" s="1">
        <f>rank!C79</f>
        <v>6.5710560625814859E-2</v>
      </c>
      <c r="D69" s="1">
        <f>rank!D79</f>
        <v>1.6427640156453715E-2</v>
      </c>
      <c r="E69" s="1">
        <f>rank!E79</f>
        <v>6.5710560625814859E-2</v>
      </c>
      <c r="F69" s="1">
        <f>rank!F79</f>
        <v>0.26284224250325944</v>
      </c>
      <c r="G69" s="1">
        <f>rank!G79</f>
        <v>0.26284224250325944</v>
      </c>
      <c r="H69" s="1">
        <f>rank!H79</f>
        <v>6.5710560625814859E-2</v>
      </c>
      <c r="I69" s="1">
        <f>rank!I79</f>
        <v>0.1533246414602347</v>
      </c>
      <c r="J69" s="1">
        <f>rank!J79</f>
        <v>4.3807040417209904E-2</v>
      </c>
      <c r="K69" s="1">
        <f>rank!K79</f>
        <v>7.3011734028683179E-3</v>
      </c>
      <c r="L69" s="1">
        <f>rank!L79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rank!A80</f>
        <v>j5</v>
      </c>
      <c r="B70" s="1">
        <f>rank!B80</f>
        <v>4.7691143073429219E-2</v>
      </c>
      <c r="C70" s="1">
        <f>rank!C80</f>
        <v>8.1756245268735803E-2</v>
      </c>
      <c r="D70" s="1">
        <f>rank!D80</f>
        <v>2.1196063588190765E-2</v>
      </c>
      <c r="E70" s="1">
        <f>rank!E80</f>
        <v>4.7691143073429219E-2</v>
      </c>
      <c r="F70" s="1">
        <f>rank!F80</f>
        <v>0.19076457229371688</v>
      </c>
      <c r="G70" s="1">
        <f>rank!G80</f>
        <v>0.19076457229371688</v>
      </c>
      <c r="H70" s="1">
        <f>rank!H80</f>
        <v>0.12717638152914457</v>
      </c>
      <c r="I70" s="1">
        <f>rank!I80</f>
        <v>8.1756245268735803E-2</v>
      </c>
      <c r="J70" s="1">
        <f>rank!J80</f>
        <v>8.1756245268735803E-2</v>
      </c>
      <c r="K70" s="1">
        <f>rank!K80</f>
        <v>4.7691143073429219E-2</v>
      </c>
      <c r="L70" s="1">
        <f>rank!L80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rank!A81</f>
        <v>j6</v>
      </c>
      <c r="B71" s="1">
        <f>rank!B81</f>
        <v>1.2500000000000001E-2</v>
      </c>
      <c r="C71" s="1">
        <f>rank!C81</f>
        <v>0.16875000000000004</v>
      </c>
      <c r="D71" s="1">
        <f>rank!D81</f>
        <v>2.8125000000000004E-2</v>
      </c>
      <c r="E71" s="1">
        <f>rank!E81</f>
        <v>2.8125000000000004E-2</v>
      </c>
      <c r="F71" s="1">
        <f>rank!F81</f>
        <v>0.11250000000000002</v>
      </c>
      <c r="G71" s="1">
        <f>rank!G81</f>
        <v>0.11250000000000002</v>
      </c>
      <c r="H71" s="1">
        <f>rank!H81</f>
        <v>0.26250000000000007</v>
      </c>
      <c r="I71" s="1">
        <f>rank!I81</f>
        <v>0.11250000000000002</v>
      </c>
      <c r="J71" s="1">
        <f>rank!J81</f>
        <v>7.5000000000000011E-2</v>
      </c>
      <c r="K71" s="1">
        <f>rank!K81</f>
        <v>1.2500000000000001E-2</v>
      </c>
      <c r="L71" s="1">
        <f>rank!L81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rank!A82</f>
        <v>j7</v>
      </c>
      <c r="B72" s="1">
        <f>rank!B82</f>
        <v>0.16039279869067102</v>
      </c>
      <c r="C72" s="1">
        <f>rank!C82</f>
        <v>0.16039279869067102</v>
      </c>
      <c r="D72" s="1">
        <f>rank!D82</f>
        <v>2.9459901800327329E-2</v>
      </c>
      <c r="E72" s="1">
        <f>rank!E82</f>
        <v>6.8739770867430439E-2</v>
      </c>
      <c r="F72" s="1">
        <f>rank!F82</f>
        <v>0.10310965630114566</v>
      </c>
      <c r="G72" s="1">
        <f>rank!G82</f>
        <v>2.9459901800327329E-2</v>
      </c>
      <c r="H72" s="1">
        <f>rank!H82</f>
        <v>6.8739770867430439E-2</v>
      </c>
      <c r="I72" s="1">
        <f>rank!I82</f>
        <v>2.9459901800327329E-2</v>
      </c>
      <c r="J72" s="1">
        <f>rank!J82</f>
        <v>0.16039279869067102</v>
      </c>
      <c r="K72" s="1">
        <f>rank!K82</f>
        <v>2.9459901800327329E-2</v>
      </c>
      <c r="L72" s="1">
        <f>rank!L82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rank!A83</f>
        <v>j8</v>
      </c>
      <c r="B73" s="1">
        <f>rank!B83</f>
        <v>3.6847492323439097E-2</v>
      </c>
      <c r="C73" s="1">
        <f>rank!C83</f>
        <v>0.20061412487205732</v>
      </c>
      <c r="D73" s="1">
        <f>rank!D83</f>
        <v>3.6847492323439097E-2</v>
      </c>
      <c r="E73" s="1">
        <f>rank!E83</f>
        <v>3.6847492323439097E-2</v>
      </c>
      <c r="F73" s="1">
        <f>rank!F83</f>
        <v>0.20061412487205732</v>
      </c>
      <c r="G73" s="1">
        <f>rank!G83</f>
        <v>8.5977482088024568E-2</v>
      </c>
      <c r="H73" s="1">
        <f>rank!H83</f>
        <v>0.20061412487205732</v>
      </c>
      <c r="I73" s="1">
        <f>rank!I83</f>
        <v>8.5977482088024568E-2</v>
      </c>
      <c r="J73" s="1">
        <f>rank!J83</f>
        <v>3.6847492323439097E-2</v>
      </c>
      <c r="K73" s="1">
        <f>rank!K83</f>
        <v>2.1494370522006142E-2</v>
      </c>
      <c r="L73" s="1">
        <f>rank!L83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rank!A84</f>
        <v>j9</v>
      </c>
      <c r="B74" s="1">
        <f>rank!B84</f>
        <v>4.4129235618597315E-2</v>
      </c>
      <c r="C74" s="1">
        <f>rank!C84</f>
        <v>0.26477541371158392</v>
      </c>
      <c r="D74" s="1">
        <f>rank!D84</f>
        <v>2.8368794326241131E-2</v>
      </c>
      <c r="E74" s="1">
        <f>rank!E84</f>
        <v>9.9290780141843962E-2</v>
      </c>
      <c r="F74" s="1">
        <f>rank!F84</f>
        <v>0.15445232466509062</v>
      </c>
      <c r="G74" s="1">
        <f>rank!G84</f>
        <v>9.9290780141843962E-2</v>
      </c>
      <c r="H74" s="1">
        <f>rank!H84</f>
        <v>2.8368794326241131E-2</v>
      </c>
      <c r="I74" s="1">
        <f>rank!I84</f>
        <v>0.15445232466509062</v>
      </c>
      <c r="J74" s="1">
        <f>rank!J84</f>
        <v>6.6193853427895979E-2</v>
      </c>
      <c r="K74" s="1">
        <f>rank!K84</f>
        <v>1.6548463356973995E-2</v>
      </c>
      <c r="L74" s="1">
        <f>rank!L84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rank!A85</f>
        <v>j10</v>
      </c>
      <c r="B75" s="1">
        <f>rank!B85</f>
        <v>6.741573033707865E-2</v>
      </c>
      <c r="C75" s="1">
        <f>rank!C85</f>
        <v>0.15168539325842695</v>
      </c>
      <c r="D75" s="1">
        <f>rank!D85</f>
        <v>0.15168539325842695</v>
      </c>
      <c r="E75" s="1">
        <f>rank!E85</f>
        <v>0.15168539325842695</v>
      </c>
      <c r="F75" s="1">
        <f>rank!F85</f>
        <v>6.741573033707865E-2</v>
      </c>
      <c r="G75" s="1">
        <f>rank!G85</f>
        <v>0.15168539325842695</v>
      </c>
      <c r="H75" s="1">
        <f>rank!H85</f>
        <v>3.9325842696629212E-2</v>
      </c>
      <c r="I75" s="1">
        <f>rank!I85</f>
        <v>6.741573033707865E-2</v>
      </c>
      <c r="J75" s="1">
        <f>rank!J85</f>
        <v>6.741573033707865E-2</v>
      </c>
      <c r="K75" s="1">
        <f>rank!K85</f>
        <v>1.6853932584269662E-2</v>
      </c>
      <c r="L75" s="1">
        <f>rank!L85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rank!A86</f>
        <v>j11</v>
      </c>
      <c r="B76" s="1">
        <f>rank!B86</f>
        <v>0.14422369389256806</v>
      </c>
      <c r="C76" s="1">
        <f>rank!C86</f>
        <v>0.14422369389256806</v>
      </c>
      <c r="D76" s="1">
        <f>rank!D86</f>
        <v>4.1206769683590869E-2</v>
      </c>
      <c r="E76" s="1">
        <f>rank!E86</f>
        <v>0.14422369389256806</v>
      </c>
      <c r="F76" s="1">
        <f>rank!F86</f>
        <v>0.14422369389256806</v>
      </c>
      <c r="G76" s="1">
        <f>rank!G86</f>
        <v>9.2715231788079458E-2</v>
      </c>
      <c r="H76" s="1">
        <f>rank!H86</f>
        <v>2.6490066225165559E-2</v>
      </c>
      <c r="I76" s="1">
        <f>rank!I86</f>
        <v>9.2715231788079458E-2</v>
      </c>
      <c r="J76" s="1">
        <f>rank!J86</f>
        <v>9.2715231788079458E-2</v>
      </c>
      <c r="K76" s="1">
        <f>rank!K86</f>
        <v>1.5452538631346576E-2</v>
      </c>
      <c r="L76" s="1">
        <f>rank!L86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1583</v>
      </c>
      <c r="E1" s="7" t="s">
        <v>1570</v>
      </c>
      <c r="F1" s="1" t="s">
        <v>1573</v>
      </c>
      <c r="G1" s="1" t="s">
        <v>1574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rank!B69</f>
        <v>0.17716614553314208</v>
      </c>
      <c r="D2" s="1" t="s">
        <v>1575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rank!C69</f>
        <v>0.26751014599383494</v>
      </c>
      <c r="D3" s="1" t="s">
        <v>1576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rank!D69</f>
        <v>0.13455011131269359</v>
      </c>
      <c r="D4" s="1" t="s">
        <v>1575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rank!E69</f>
        <v>0.10301405398072951</v>
      </c>
      <c r="D5" s="1" t="s">
        <v>1577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rank!F69</f>
        <v>6.2893421752718531E-2</v>
      </c>
      <c r="D6" s="1" t="s">
        <v>1577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rank!G69</f>
        <v>0.23346126149558508</v>
      </c>
      <c r="D7" s="1" t="s">
        <v>1576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rank!H69</f>
        <v>2.1404859931296327E-2</v>
      </c>
      <c r="D8" s="1" t="s">
        <v>1577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rank!I69</f>
        <v>0</v>
      </c>
      <c r="D9" s="1" t="s">
        <v>1578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rank!J69</f>
        <v>0</v>
      </c>
      <c r="D10" s="1" t="s">
        <v>1576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rank!K69</f>
        <v>0</v>
      </c>
      <c r="D11" s="1" t="s">
        <v>1578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rank!L69</f>
        <v>0</v>
      </c>
      <c r="D12" s="1" t="s">
        <v>1575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rank!B87</f>
        <v>6.7694877343989504E-2</v>
      </c>
      <c r="D13" s="1" t="s">
        <v>1575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rank!C87</f>
        <v>0.13428523924323846</v>
      </c>
      <c r="D14" s="1" t="s">
        <v>1578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rank!D87</f>
        <v>4.4379573485530732E-2</v>
      </c>
      <c r="D15" s="1" t="s">
        <v>1578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rank!E87</f>
        <v>9.0870534376739434E-2</v>
      </c>
      <c r="D16" s="1" t="s">
        <v>1578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rank!F87</f>
        <v>0.18148461165807453</v>
      </c>
      <c r="D17" s="1" t="s">
        <v>1578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rank!G87</f>
        <v>0.14800492895985221</v>
      </c>
      <c r="D18" s="1" t="s">
        <v>1578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rank!H87</f>
        <v>8.7976682931686909E-2</v>
      </c>
      <c r="D19" s="1" t="s">
        <v>1578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rank!I87</f>
        <v>9.1682991794071189E-2</v>
      </c>
      <c r="D20" s="1" t="s">
        <v>1578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rank!J87</f>
        <v>7.2431542126730405E-2</v>
      </c>
      <c r="D21" s="1" t="s">
        <v>1577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rank!K87</f>
        <v>1.7786303261498444E-2</v>
      </c>
      <c r="D22" s="1" t="s">
        <v>1576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rank!L87</f>
        <v>6.3402714818588224E-2</v>
      </c>
      <c r="D23" s="1" t="s">
        <v>1576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rank!B33</f>
        <v>0.16243981804892854</v>
      </c>
      <c r="D24" s="1" t="s">
        <v>1577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rank!C33</f>
        <v>9.4257999867110337E-2</v>
      </c>
      <c r="D25" s="1" t="s">
        <v>1578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rank!D33</f>
        <v>0.29555663702988044</v>
      </c>
      <c r="D26" s="1" t="s">
        <v>1576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rank!E33</f>
        <v>0.35861950999635456</v>
      </c>
      <c r="D27" s="1" t="s">
        <v>1578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rank!F33</f>
        <v>8.9126035057726177E-2</v>
      </c>
      <c r="D28" s="1" t="s">
        <v>1577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rank!G33</f>
        <v>0</v>
      </c>
      <c r="D29" s="1" t="s">
        <v>1576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rank!H33</f>
        <v>0</v>
      </c>
      <c r="D30" s="1" t="s">
        <v>1575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rank!I33</f>
        <v>0</v>
      </c>
      <c r="F31" s="1">
        <f>SUM(F2:F30)</f>
        <v>4.0000000000000009</v>
      </c>
      <c r="G31" s="1" t="s">
        <v>1579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rank!J33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rank!K33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rank!L33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rank!B50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rank!C50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rank!D50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rank!E50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rank!F50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rank!G50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rank!H50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rank!I50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rank!J50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rank!K50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rank!L50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3"/>
  <sheetViews>
    <sheetView zoomScale="60" zoomScaleNormal="60" workbookViewId="0"/>
  </sheetViews>
  <sheetFormatPr defaultColWidth="20.7109375" defaultRowHeight="15" x14ac:dyDescent="0.25"/>
  <cols>
    <col min="1" max="16384" width="20.7109375" style="35"/>
  </cols>
  <sheetData>
    <row r="1" spans="1:6" x14ac:dyDescent="0.25">
      <c r="A1" t="s">
        <v>1584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rank!A3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rank!A15</f>
        <v>Average</v>
      </c>
      <c r="B6" s="35">
        <f>rank!B15</f>
        <v>0.12534190077651144</v>
      </c>
      <c r="C6" s="35">
        <f>rank!C15</f>
        <v>0.56092352614056085</v>
      </c>
      <c r="D6" s="35">
        <f>rank!D15</f>
        <v>0.20448036062177233</v>
      </c>
      <c r="E6" s="35">
        <f>rank!E15</f>
        <v>0.1092542124611553</v>
      </c>
    </row>
    <row r="7" spans="1:6" x14ac:dyDescent="0.25">
      <c r="A7" s="35">
        <f>'HDM Consistency'!N13</f>
        <v>0.20931100423073598</v>
      </c>
      <c r="B7" s="35" t="str">
        <f>'HDM Consistency'!O13</f>
        <v>HDM Inconsistency</v>
      </c>
    </row>
    <row r="8" spans="1:6" x14ac:dyDescent="0.25">
      <c r="A8" s="35">
        <f>density!Z25</f>
        <v>0.58333333333333337</v>
      </c>
      <c r="B8" s="35" t="str">
        <f>density!AA25</f>
        <v>density score</v>
      </c>
    </row>
    <row r="9" spans="1:6" x14ac:dyDescent="0.25">
      <c r="A9" s="35">
        <f>focus!M14</f>
        <v>0.20133938550543851</v>
      </c>
      <c r="B9" s="35" t="str">
        <f>focus!N14</f>
        <v>St. Dev.</v>
      </c>
    </row>
    <row r="11" spans="1:6" ht="45" x14ac:dyDescent="0.25">
      <c r="A11" s="35">
        <f>rank!A21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rank!A33</f>
        <v>Average</v>
      </c>
      <c r="B12" s="35">
        <f>rank!B33</f>
        <v>0.16243981804892854</v>
      </c>
      <c r="C12" s="35">
        <f>rank!C33</f>
        <v>9.4257999867110337E-2</v>
      </c>
      <c r="D12" s="35">
        <f>rank!D33</f>
        <v>0.29555663702988044</v>
      </c>
      <c r="E12" s="35">
        <f>rank!E33</f>
        <v>0.35861950999635456</v>
      </c>
      <c r="F12" s="35">
        <f>rank!F33</f>
        <v>8.9126035057726177E-2</v>
      </c>
    </row>
    <row r="13" spans="1:6" x14ac:dyDescent="0.25">
      <c r="A13" s="35">
        <f>'HDM Consistency'!N26</f>
        <v>7.714487677784175E-2</v>
      </c>
      <c r="B13" s="35" t="str">
        <f>'HDM Consistency'!O26</f>
        <v>HDM Inconsistency</v>
      </c>
    </row>
    <row r="14" spans="1:6" x14ac:dyDescent="0.25">
      <c r="A14" s="35">
        <f>density!Z37</f>
        <v>0.6</v>
      </c>
      <c r="B14" s="35" t="str">
        <f>density!AA37</f>
        <v>density score</v>
      </c>
    </row>
    <row r="15" spans="1:6" x14ac:dyDescent="0.25">
      <c r="A15" s="35">
        <f>focus!M30</f>
        <v>0.16207053156984078</v>
      </c>
      <c r="B15" s="35" t="str">
        <f>focus!N30</f>
        <v>St. Dev.</v>
      </c>
    </row>
    <row r="17" spans="1:12" ht="45" x14ac:dyDescent="0.25">
      <c r="A17" s="35">
        <f>rank!A38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rank!A50</f>
        <v>Average</v>
      </c>
      <c r="B18" s="35">
        <f>rank!B50</f>
        <v>0.11104067964897434</v>
      </c>
      <c r="C18" s="35">
        <f>rank!C50</f>
        <v>0.10789438069451013</v>
      </c>
      <c r="D18" s="35">
        <f>rank!D50</f>
        <v>0.19788033542698624</v>
      </c>
      <c r="E18" s="35">
        <f>rank!E50</f>
        <v>0.33688458957119294</v>
      </c>
      <c r="F18" s="35">
        <f>rank!F50</f>
        <v>9.6844737795552152E-2</v>
      </c>
      <c r="G18" s="35">
        <f>rank!G50</f>
        <v>0.14945527686278412</v>
      </c>
    </row>
    <row r="19" spans="1:12" x14ac:dyDescent="0.25">
      <c r="A19" s="35">
        <f>'HDM Consistency'!N39</f>
        <v>3.3922538623390654E-2</v>
      </c>
      <c r="B19" s="35" t="str">
        <f>'HDM Consistency'!O39</f>
        <v>HDM Inconsistency</v>
      </c>
    </row>
    <row r="20" spans="1:12" x14ac:dyDescent="0.25">
      <c r="A20" s="35">
        <f>density!Z49</f>
        <v>0.73333333333333328</v>
      </c>
      <c r="B20" s="35" t="str">
        <f>density!AA49</f>
        <v>density score</v>
      </c>
    </row>
    <row r="21" spans="1:12" x14ac:dyDescent="0.25">
      <c r="A21" s="35">
        <f>focus!M46</f>
        <v>0.10986459672224301</v>
      </c>
      <c r="B21" s="35" t="str">
        <f>focus!N46</f>
        <v>St. Dev.</v>
      </c>
    </row>
    <row r="23" spans="1:12" ht="75" x14ac:dyDescent="0.25">
      <c r="A23" s="35">
        <f>rank!A57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rank!A69</f>
        <v>Average</v>
      </c>
      <c r="B24" s="35">
        <f>rank!B69</f>
        <v>0.17716614553314208</v>
      </c>
      <c r="C24" s="35">
        <f>rank!C69</f>
        <v>0.26751014599383494</v>
      </c>
      <c r="D24" s="35">
        <f>rank!D69</f>
        <v>0.13455011131269359</v>
      </c>
      <c r="E24" s="35">
        <f>rank!E69</f>
        <v>0.10301405398072951</v>
      </c>
      <c r="F24" s="35">
        <f>rank!F69</f>
        <v>6.2893421752718531E-2</v>
      </c>
      <c r="G24" s="35">
        <f>rank!G69</f>
        <v>0.23346126149558508</v>
      </c>
      <c r="H24" s="35">
        <f>rank!H69</f>
        <v>2.1404859931296327E-2</v>
      </c>
    </row>
    <row r="25" spans="1:12" x14ac:dyDescent="0.25">
      <c r="A25" s="35">
        <f>'HDM Consistency'!N52</f>
        <v>5.6370417461200729E-2</v>
      </c>
      <c r="B25" s="35" t="str">
        <f>'HDM Consistency'!O52</f>
        <v>HDM Inconsistency</v>
      </c>
    </row>
    <row r="26" spans="1:12" x14ac:dyDescent="0.25">
      <c r="A26" s="35">
        <f>density!Z63</f>
        <v>0.5714285714285714</v>
      </c>
      <c r="B26" s="35" t="str">
        <f>density!AA63</f>
        <v>density score</v>
      </c>
    </row>
    <row r="27" spans="1:12" x14ac:dyDescent="0.25">
      <c r="A27" s="35">
        <f>focus!M63</f>
        <v>0.1012600502058519</v>
      </c>
      <c r="B27" s="35" t="str">
        <f>focus!N63</f>
        <v>St. Dev.</v>
      </c>
    </row>
    <row r="29" spans="1:12" ht="45" x14ac:dyDescent="0.25">
      <c r="A29" s="35">
        <f>rank!A75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rank!A87</f>
        <v>Average</v>
      </c>
      <c r="B30" s="35">
        <f>rank!B87</f>
        <v>6.7694877343989504E-2</v>
      </c>
      <c r="C30" s="35">
        <f>rank!C87</f>
        <v>0.13428523924323846</v>
      </c>
      <c r="D30" s="35">
        <f>rank!D87</f>
        <v>4.4379573485530732E-2</v>
      </c>
      <c r="E30" s="35">
        <f>rank!E87</f>
        <v>9.0870534376739434E-2</v>
      </c>
      <c r="F30" s="35">
        <f>rank!F87</f>
        <v>0.18148461165807453</v>
      </c>
      <c r="G30" s="35">
        <f>rank!G87</f>
        <v>0.14800492895985221</v>
      </c>
      <c r="H30" s="35">
        <f>rank!H87</f>
        <v>8.7976682931686909E-2</v>
      </c>
      <c r="I30" s="35">
        <f>rank!I87</f>
        <v>9.1682991794071189E-2</v>
      </c>
      <c r="J30" s="35">
        <f>rank!J87</f>
        <v>7.2431542126730405E-2</v>
      </c>
      <c r="K30" s="35">
        <f>rank!K87</f>
        <v>1.7786303261498444E-2</v>
      </c>
      <c r="L30" s="35">
        <f>rank!L87</f>
        <v>6.3402714818588224E-2</v>
      </c>
    </row>
    <row r="31" spans="1:12" x14ac:dyDescent="0.25">
      <c r="A31" s="35">
        <f>'HDM Consistency'!N65</f>
        <v>1.9034385367309444E-2</v>
      </c>
      <c r="B31" s="35" t="str">
        <f>'HDM Consistency'!O65</f>
        <v>HDM Inconsistency</v>
      </c>
    </row>
    <row r="32" spans="1:12" x14ac:dyDescent="0.25">
      <c r="A32" s="35">
        <f>density!Z79</f>
        <v>0.63636363636363635</v>
      </c>
      <c r="B32" s="35" t="str">
        <f>density!AA79</f>
        <v>density score</v>
      </c>
    </row>
    <row r="33" spans="1:2" x14ac:dyDescent="0.25">
      <c r="A33" s="35">
        <f>focus!M78</f>
        <v>7.139090459368079E-2</v>
      </c>
      <c r="B33" s="35" t="str">
        <f>focus!N78</f>
        <v>St. Dev.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rank!B15</f>
        <v>0.12534190077651144</v>
      </c>
      <c r="C1" s="36" t="str">
        <f>'your model'!B3</f>
        <v>Technical</v>
      </c>
      <c r="D1" s="36">
        <f>rank!C15</f>
        <v>0.56092352614056085</v>
      </c>
      <c r="E1" s="36" t="str">
        <f>'your model'!B4</f>
        <v>Professional</v>
      </c>
      <c r="F1" s="36">
        <f>rank!D15</f>
        <v>0.20448036062177233</v>
      </c>
      <c r="G1" s="36" t="str">
        <f>'your model'!B5</f>
        <v>Leadership</v>
      </c>
      <c r="H1" s="36">
        <f>rank!E15</f>
        <v>0.1092542124611553</v>
      </c>
    </row>
    <row r="2" spans="1:8" ht="45" x14ac:dyDescent="0.25">
      <c r="A2" s="35" t="str">
        <f>'your model'!B15</f>
        <v>Presence of Implementation Oversight</v>
      </c>
      <c r="B2" s="35">
        <f>rank!B69</f>
        <v>0.17716614553314208</v>
      </c>
      <c r="C2" s="35" t="str">
        <f>'your model'!G15</f>
        <v>Logging is sufficient for security and forensics</v>
      </c>
      <c r="D2" s="35">
        <f>rank!B87</f>
        <v>6.7694877343989504E-2</v>
      </c>
      <c r="E2" s="35" t="str">
        <f>'your model'!L15</f>
        <v>External reporting is done</v>
      </c>
      <c r="F2" s="35">
        <f>rank!B33</f>
        <v>0.16243981804892854</v>
      </c>
      <c r="G2" s="35" t="str">
        <f>'your model'!Q15</f>
        <v>Cybersecurity learning sources are available</v>
      </c>
      <c r="H2" s="35">
        <f>rank!B50</f>
        <v>0.11104067964897434</v>
      </c>
    </row>
    <row r="3" spans="1:8" ht="45" x14ac:dyDescent="0.25">
      <c r="A3" s="35" t="str">
        <f>'your model'!B16</f>
        <v>Cybersecurity Readiness Assessments</v>
      </c>
      <c r="B3" s="35">
        <f>rank!C69</f>
        <v>0.26751014599383494</v>
      </c>
      <c r="C3" s="35" t="str">
        <f>'your model'!G16</f>
        <v>Data loss prevention system is in place</v>
      </c>
      <c r="D3" s="35">
        <f>rank!C87</f>
        <v>0.13428523924323846</v>
      </c>
      <c r="E3" s="35" t="str">
        <f>'your model'!L16</f>
        <v>External vendor/supply coordination is done</v>
      </c>
      <c r="F3" s="35">
        <f>rank!C33</f>
        <v>9.4257999867110337E-2</v>
      </c>
      <c r="G3" s="35" t="str">
        <f>'your model'!Q16</f>
        <v>Cybersecurity goals of energy organization are identified</v>
      </c>
      <c r="H3" s="35">
        <f>rank!C50</f>
        <v>0.10789438069451013</v>
      </c>
    </row>
    <row r="4" spans="1:8" ht="30" x14ac:dyDescent="0.25">
      <c r="A4" s="35" t="str">
        <f>'your model'!B17</f>
        <v>Presence of legislative understanding</v>
      </c>
      <c r="B4" s="35">
        <f>rank!D69</f>
        <v>0.13455011131269359</v>
      </c>
      <c r="C4" s="35" t="str">
        <f>'your model'!G17</f>
        <v>Planning for forensic evidence collection</v>
      </c>
      <c r="D4" s="35">
        <f>rank!D87</f>
        <v>4.4379573485530732E-2</v>
      </c>
      <c r="E4" s="35" t="str">
        <f>'your model'!L17</f>
        <v>Threats to organization are modeled</v>
      </c>
      <c r="F4" s="35">
        <f>rank!D33</f>
        <v>0.29555663702988044</v>
      </c>
      <c r="G4" s="35" t="str">
        <f>'your model'!Q17</f>
        <v>Cybersecurity risk is considered priority by C-Suite</v>
      </c>
      <c r="H4" s="35">
        <f>rank!D50</f>
        <v>0.19788033542698624</v>
      </c>
    </row>
    <row r="5" spans="1:8" ht="45" x14ac:dyDescent="0.25">
      <c r="A5" s="35" t="str">
        <f>'your model'!B18</f>
        <v>Computer users settings and permissions are known</v>
      </c>
      <c r="B5" s="35">
        <f>rank!E69</f>
        <v>0.10301405398072951</v>
      </c>
      <c r="C5" s="35" t="str">
        <f>'your model'!G18</f>
        <v>Retention periods are in place and used for information and data</v>
      </c>
      <c r="D5" s="35">
        <f>rank!E87</f>
        <v>9.0870534376739434E-2</v>
      </c>
      <c r="E5" s="35" t="str">
        <f>'your model'!L18</f>
        <v>Cyber awareness of all staff is checked</v>
      </c>
      <c r="F5" s="35">
        <f>rank!E33</f>
        <v>0.35861950999635456</v>
      </c>
      <c r="G5" s="35" t="str">
        <f>'your model'!Q18</f>
        <v>Professionals with cyber certifications are in operations</v>
      </c>
      <c r="H5" s="35">
        <f>rank!E50</f>
        <v>0.33688458957119294</v>
      </c>
    </row>
    <row r="6" spans="1:8" ht="30" x14ac:dyDescent="0.25">
      <c r="A6" s="35" t="str">
        <f>'your model'!B19</f>
        <v>Social impact of breaches is talked about in the company</v>
      </c>
      <c r="B6" s="35">
        <f>rank!F69</f>
        <v>6.2893421752718531E-2</v>
      </c>
      <c r="C6" s="35" t="str">
        <f>'your model'!G19</f>
        <v>Network modeling for IoT is done</v>
      </c>
      <c r="D6" s="35">
        <f>rank!F87</f>
        <v>0.18148461165807453</v>
      </c>
      <c r="E6" s="35" t="str">
        <f>'your model'!L19</f>
        <v>Change Management is considered</v>
      </c>
      <c r="F6" s="35">
        <f>rank!F33</f>
        <v>8.9126035057726177E-2</v>
      </c>
      <c r="G6" s="35" t="str">
        <f>'your model'!Q19</f>
        <v>Policies are updated</v>
      </c>
      <c r="H6" s="35">
        <f>rank!F50</f>
        <v>9.6844737795552152E-2</v>
      </c>
    </row>
    <row r="7" spans="1:8" ht="30" x14ac:dyDescent="0.25">
      <c r="A7" s="35" t="str">
        <f>'your model'!B20</f>
        <v>Documents are marked and protected</v>
      </c>
      <c r="B7" s="35">
        <f>rank!G69</f>
        <v>0.23346126149558508</v>
      </c>
      <c r="C7" s="35" t="str">
        <f>'your model'!G20</f>
        <v>Standards are understood</v>
      </c>
      <c r="D7" s="35">
        <f>rank!G87</f>
        <v>0.14800492895985221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rank!G50</f>
        <v>0.14945527686278412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rank!H69</f>
        <v>2.1404859931296327E-2</v>
      </c>
      <c r="C8" s="35" t="str">
        <f>'your model'!G21</f>
        <v>Energy system outages are planned for</v>
      </c>
      <c r="D8" s="35">
        <f>rank!H87</f>
        <v>8.7976682931686909E-2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rank!I87</f>
        <v>9.1682991794071189E-2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rank!J87</f>
        <v>7.2431542126730405E-2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rank!K87</f>
        <v>1.7786303261498444E-2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rank!L87</f>
        <v>6.3402714818588224E-2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</vt:lpstr>
      <vt:lpstr>HDM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2023-01-16T18:01:24Z</dcterms:modified>
</cp:coreProperties>
</file>