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zd_zxjtzq\ciss_web\CISS_rc\apps\black_litterman\"/>
    </mc:Choice>
  </mc:AlternateContent>
  <bookViews>
    <workbookView xWindow="2310" yWindow="-120" windowWidth="29040" windowHeight="15840" tabRatio="588" activeTab="2"/>
  </bookViews>
  <sheets>
    <sheet name="menu" sheetId="1" r:id="rId1"/>
    <sheet name="流程图" sheetId="6" r:id="rId2"/>
    <sheet name="图表" sheetId="8" r:id="rId3"/>
    <sheet name="卖方观点" sheetId="7" r:id="rId4"/>
    <sheet name="BL代办事项" sheetId="5" r:id="rId5"/>
    <sheet name="文献管理" sheetId="2" r:id="rId6"/>
    <sheet name="BL模型结构" sheetId="3" r:id="rId7"/>
  </sheets>
  <definedNames>
    <definedName name="temp" localSheetId="2">图表!$P$1:$Z$1534</definedName>
    <definedName name="temp__2" localSheetId="2">图表!$B$25:$D$32</definedName>
  </definedNames>
  <calcPr calcId="162913"/>
</workbook>
</file>

<file path=xl/calcChain.xml><?xml version="1.0" encoding="utf-8"?>
<calcChain xmlns="http://schemas.openxmlformats.org/spreadsheetml/2006/main">
  <c r="D94" i="6" l="1"/>
  <c r="E94" i="6"/>
  <c r="E96" i="6"/>
  <c r="D96" i="6"/>
  <c r="C96" i="6"/>
  <c r="C94" i="6"/>
  <c r="C97" i="6" l="1"/>
  <c r="C98" i="6"/>
  <c r="D112" i="6" l="1"/>
  <c r="E112" i="6"/>
  <c r="C112" i="6"/>
  <c r="J75" i="6"/>
  <c r="J76" i="6"/>
  <c r="J77" i="6"/>
  <c r="J80" i="6"/>
  <c r="J81" i="6"/>
  <c r="J82" i="6"/>
  <c r="J83" i="6"/>
  <c r="J86" i="6"/>
  <c r="J87" i="6"/>
  <c r="J88" i="6"/>
  <c r="J89" i="6"/>
  <c r="J74" i="6"/>
  <c r="F102" i="6"/>
  <c r="G102" i="6"/>
  <c r="F103" i="6"/>
  <c r="G103" i="6"/>
  <c r="F104" i="6"/>
  <c r="G104" i="6"/>
  <c r="G101" i="6"/>
  <c r="F101" i="6"/>
  <c r="F112" i="6" l="1"/>
  <c r="F105" i="6"/>
  <c r="G105" i="6"/>
</calcChain>
</file>

<file path=xl/connections.xml><?xml version="1.0" encoding="utf-8"?>
<connections xmlns="http://schemas.openxmlformats.org/spreadsheetml/2006/main">
  <connection id="1" name="temp" type="6" refreshedVersion="6" background="1" saveData="1">
    <textPr codePage="936" sourceFile="C:\Users\aaronching07\Desktop\temp.txt" comma="1">
      <textFields count="11">
        <textField/>
        <textField/>
        <textField/>
        <textField/>
        <textField/>
        <textField/>
        <textField/>
        <textField/>
        <textField/>
        <textField/>
        <textField/>
      </textFields>
    </textPr>
  </connection>
  <connection id="2" name="temp (2)" type="6" refreshedVersion="6" background="1" saveData="1">
    <textPr codePage="936" sourceFile="C:\Users\aaronching07\Desktop\temp (2).txt" space="1" consecutive="1">
      <textFields count="3">
        <textField/>
        <textField/>
        <textField/>
      </textFields>
    </textPr>
  </connection>
</connections>
</file>

<file path=xl/sharedStrings.xml><?xml version="1.0" encoding="utf-8"?>
<sst xmlns="http://schemas.openxmlformats.org/spreadsheetml/2006/main" count="676" uniqueCount="425">
  <si>
    <t>本地文件位置</t>
    <phoneticPr fontId="1" type="noConversion"/>
  </si>
  <si>
    <t>本地文件名称</t>
    <phoneticPr fontId="1" type="noConversion"/>
  </si>
  <si>
    <t>论文名称</t>
    <phoneticPr fontId="1" type="noConversion"/>
  </si>
  <si>
    <t>网络位置1</t>
    <phoneticPr fontId="1" type="noConversion"/>
  </si>
  <si>
    <t>网络位置2</t>
    <phoneticPr fontId="1" type="noConversion"/>
  </si>
  <si>
    <t>分类1</t>
    <phoneticPr fontId="1" type="noConversion"/>
  </si>
  <si>
    <t>分类2</t>
    <phoneticPr fontId="1" type="noConversion"/>
  </si>
  <si>
    <t>分类3</t>
    <phoneticPr fontId="1" type="noConversion"/>
  </si>
  <si>
    <t>文章时间</t>
    <phoneticPr fontId="1" type="noConversion"/>
  </si>
  <si>
    <t>序号</t>
    <phoneticPr fontId="1" type="noConversion"/>
  </si>
  <si>
    <t>资产配置</t>
    <phoneticPr fontId="1" type="noConversion"/>
  </si>
  <si>
    <t>多因子</t>
    <phoneticPr fontId="1" type="noConversion"/>
  </si>
  <si>
    <t>BL</t>
    <phoneticPr fontId="1" type="noConversion"/>
  </si>
  <si>
    <t>孟繁易    </t>
  </si>
  <si>
    <t>作者</t>
    <phoneticPr fontId="1" type="noConversion"/>
  </si>
  <si>
    <t>是否保存本地</t>
    <phoneticPr fontId="1" type="noConversion"/>
  </si>
  <si>
    <t>https://thesis.lib.pku.edu.cn/docinfo.action?learnid=1501210017</t>
    <phoneticPr fontId="1" type="noConversion"/>
  </si>
  <si>
    <t>https://thesis.lib.pku.edu.cn/docinfo.action?learnid=1601210006</t>
  </si>
  <si>
    <t>谷青春</t>
    <phoneticPr fontId="1" type="noConversion"/>
  </si>
  <si>
    <t>基于Black-Litterman 模型的保险资金动态资产配置模型研究</t>
    <phoneticPr fontId="1" type="noConversion"/>
  </si>
  <si>
    <t xml:space="preserve">付丽莎    </t>
    <phoneticPr fontId="1" type="noConversion"/>
  </si>
  <si>
    <t xml:space="preserve">资产配置模型比较研究    </t>
    <phoneticPr fontId="1" type="noConversion"/>
  </si>
  <si>
    <t>https://thesis.lib.pku.edu.cn/docinfo.action?learnid=1601210867</t>
    <phoneticPr fontId="1" type="noConversion"/>
  </si>
  <si>
    <t>张耀伟</t>
    <phoneticPr fontId="1" type="noConversion"/>
  </si>
  <si>
    <t xml:space="preserve">投资时钟模型下的中国大类资产配置——基于工业增加值产出缺口的改进 </t>
    <phoneticPr fontId="1" type="noConversion"/>
  </si>
  <si>
    <t xml:space="preserve">黄俊杰    </t>
    <phoneticPr fontId="1" type="noConversion"/>
  </si>
  <si>
    <t>宏观周期轮动</t>
    <phoneticPr fontId="1" type="noConversion"/>
  </si>
  <si>
    <t>https://thesis.lib.pku.edu.cn/docinfo.action?learnid=1601212003</t>
  </si>
  <si>
    <t>基于机器学习的多因子模型投资组合实证研究</t>
    <phoneticPr fontId="1" type="noConversion"/>
  </si>
  <si>
    <t xml:space="preserve">柳洋    </t>
    <phoneticPr fontId="1" type="noConversion"/>
  </si>
  <si>
    <t>notes</t>
    <phoneticPr fontId="1" type="noConversion"/>
  </si>
  <si>
    <t xml:space="preserve">淦赛华    </t>
    <phoneticPr fontId="1" type="noConversion"/>
  </si>
  <si>
    <t>机器学习</t>
    <phoneticPr fontId="1" type="noConversion"/>
  </si>
  <si>
    <t>仿真拟合</t>
    <phoneticPr fontId="1" type="noConversion"/>
  </si>
  <si>
    <t>https://thesis.lib.pku.edu.cn/docinfo.action?learnid=1501211724</t>
  </si>
  <si>
    <t>选股</t>
    <phoneticPr fontId="1" type="noConversion"/>
  </si>
  <si>
    <t>五大可量化选股指标（季度EPS增速、年度EPS增速、流通在外股数、相对强弱指数和机构持股比例）</t>
    <phoneticPr fontId="1" type="noConversion"/>
  </si>
  <si>
    <t>https://thesis.lib.pku.edu.cn/docinfo.action?id1=6a0114094b7550a23b039b1eef6733ff&amp;id2=QR%252F4XajKZxM%253D</t>
  </si>
  <si>
    <t xml:space="preserve">郑宁    </t>
    <phoneticPr fontId="1" type="noConversion"/>
  </si>
  <si>
    <t>https://thesis.lib.pku.edu.cn/docinfo.action?id1=561ce55d51c45ebd4b376d8d6306f7ef&amp;id2=hRBRpxnzWM4%253D</t>
  </si>
  <si>
    <t>闫函    </t>
  </si>
  <si>
    <t>本文开发了一个多因子策略交易系统，分别构造了数据收集和更新、因子测试和效果定期监控、投资组合优化、信号产生和实盘交易等模块，并依据真实环境构建策略模拟回测模块。</t>
    <phoneticPr fontId="1" type="noConversion"/>
  </si>
  <si>
    <t xml:space="preserve">下行风险与量化资产配置    </t>
    <phoneticPr fontId="1" type="noConversion"/>
  </si>
  <si>
    <t>https://thesis.lib.pku.edu.cn/docinfo.action?id1=8d7c3ce66f3b985c42dc3afb2a9f5558&amp;id2=qDmvVg2J4%252Fw%253D</t>
    <phoneticPr fontId="1" type="noConversion"/>
  </si>
  <si>
    <t>唐超    </t>
  </si>
  <si>
    <t>风险</t>
    <phoneticPr fontId="1" type="noConversion"/>
  </si>
  <si>
    <t xml:space="preserve">桥水基金全天候策略的中国应用分析    </t>
    <phoneticPr fontId="1" type="noConversion"/>
  </si>
  <si>
    <t>https://thesis.lib.pku.edu.cn/docinfo.action?id1=d736c0140942ead0ce01e37f971969df&amp;id2=0gOvI%252FiKoXw%253D</t>
  </si>
  <si>
    <t>张耀冈    </t>
  </si>
  <si>
    <t>参考了美林投资时钟的经济周期划分方法，用工业增加值和CPI两组指标来衡量经济周期阶段；本文探讨了我国金融周期的特征，通过对信贷和房地产周期的研究，发现了金融短周期的显著性，并以M2、社会融资总量、货币当局储备货币、商品房销售面积、房地产开发投资完成额、PMI与南华综合指数为基础构造了金融预期指数，随后进一步将金融预期指数解构为基本面需求预期和政策压力预期两种成分</t>
    <phoneticPr fontId="1" type="noConversion"/>
  </si>
  <si>
    <t>https://thesis.lib.pku.edu.cn/docinfo.action?id1=162e9eb7264a8281db27e1effe02ba20&amp;id2=Ehen3g4QBqE%253D</t>
  </si>
  <si>
    <t xml:space="preserve">曹哲亮    </t>
    <phoneticPr fontId="1" type="noConversion"/>
  </si>
  <si>
    <t xml:space="preserve">金融市场可预测性的理论与实证研究    </t>
    <phoneticPr fontId="1" type="noConversion"/>
  </si>
  <si>
    <t>https://thesis.lib.pku.edu.cn/docinfo.action?id1=4bdca9f9296cf1824e8af2c24cbe5632&amp;id2=LYRJQC8lZg8%253D</t>
  </si>
  <si>
    <t>杨光艺    </t>
  </si>
  <si>
    <t>目前与市场可预测性相关的研究主要分为三个方向，分别为基于金融学理论的可预测性探究、基于可预测性进行资产配置以及预测回归的计量经济模型研究。因此，本文主要从这三个方向对预测回归模型及市场可预测性进行了相关研究。</t>
    <phoneticPr fontId="1" type="noConversion"/>
  </si>
  <si>
    <t>主动投资</t>
    <phoneticPr fontId="1" type="noConversion"/>
  </si>
  <si>
    <t>预测能力</t>
    <phoneticPr fontId="1" type="noConversion"/>
  </si>
  <si>
    <t>https://thesis.lib.pku.edu.cn/docinfo.action?id1=062dca2261795640a689094cc9b64eab&amp;id2=PPmJJMjv0%252Bw%253D</t>
  </si>
  <si>
    <t>熊庆伟   </t>
  </si>
  <si>
    <t>MVO模型对收益率的敏感性大约是对相关系数的3-4倍，而对相关系数的敏感性大约是波动率的2倍左右。在研究的最后，本文借助贝叶斯方法以及MCMC模拟对均值方差模型的参数敏感性问题进行了一些尝试性的改进，并利用中国市场上的数据对改进后的模型进行了回测，结果显示在回测时间段内，新模型的确较传统的MVO模型表现更好。</t>
    <phoneticPr fontId="1" type="noConversion"/>
  </si>
  <si>
    <t>参数比较</t>
    <phoneticPr fontId="1" type="noConversion"/>
  </si>
  <si>
    <t>因子打分</t>
    <phoneticPr fontId="1" type="noConversion"/>
  </si>
  <si>
    <t>https://thesis.lib.pku.edu.cn/docinfo.action?id1=38523fad4ed3732ca2908fa0514d2eaf&amp;id2=JG6Mh%252BHn9Qc%253D</t>
  </si>
  <si>
    <t>最优加总Z分值法是常见的筛选股票的方法之一，是加总Z分值法其中的一种，其中常用的方法是利用历史样本数据，同时配合使用计量经济学中的一些基础的估算方法来估计模型的最优值。本文通过对中国A股市场的具体数据，利用多因素模型来进行选股及预测。本文将运用最优加总Z分值法，把影响A股市场股票的一系列基本面因素进行选择处理，并将得到的月度收益与每只股票的Z分值相结合，然后在第二次优化模型期间对其进行因素的筛选，确定出优化后的因素，由此得到了最终的优化模型。在得到每个行业的有效解释因子后，将会对股票超额收益进行绩效分析，以确定所得模型的有效性，从而得到最优的投资组合。</t>
  </si>
  <si>
    <t>标签</t>
    <phoneticPr fontId="1" type="noConversion"/>
  </si>
  <si>
    <t>北大硕博论文</t>
    <phoneticPr fontId="1" type="noConversion"/>
  </si>
  <si>
    <r>
      <t>F_SCORE</t>
    </r>
    <r>
      <rPr>
        <sz val="9"/>
        <color rgb="FF000000"/>
        <rFont val="宋体"/>
        <family val="2"/>
        <charset val="134"/>
      </rPr>
      <t>投资策略</t>
    </r>
    <r>
      <rPr>
        <sz val="9"/>
        <color rgb="FF000000"/>
        <rFont val="Arial"/>
        <family val="2"/>
      </rPr>
      <t>——</t>
    </r>
    <r>
      <rPr>
        <sz val="9"/>
        <color rgb="FF000000"/>
        <rFont val="宋体"/>
        <family val="2"/>
        <charset val="134"/>
      </rPr>
      <t>在中国股市的适用性及套利限制对其超额回报的影响</t>
    </r>
    <r>
      <rPr>
        <sz val="9"/>
        <color rgb="FF000000"/>
        <rFont val="Arial"/>
        <family val="2"/>
      </rPr>
      <t xml:space="preserve">    </t>
    </r>
    <phoneticPr fontId="1" type="noConversion"/>
  </si>
  <si>
    <t>https://thesis.lib.pku.edu.cn/docinfo.action?id1=e7b9d608e9ed5ebfd209528ab6a3bdcc&amp;id2=wHwu96zzrmQ%253D</t>
  </si>
  <si>
    <t>Piotroski（2000）[4]提出的F_SCORE 投资策略在中国股票市场中是否能产生超额回报。另一方面，有效市场假说依赖于套利交易机制来确保所有信息能有效地反映到价格中，而市场异象的存在意味着市场套利交易受到某种阻碍。因此，在验证了F_SCORE 策略的有效性后，本文进一步地探讨这种超额回报是否会受套利限制的影响。 研究结果表明，F_SCORE 投资策略在中国股票市场中的应用能显著地将一年期经市场调整后回报从7.4%提高至12.3%。然而，通过控制“套利限制”这个变量后，发现该策略仅在“难以进行套利”的公司中有效，而在“容易进行套利”的股票中失效</t>
    <phoneticPr fontId="1" type="noConversion"/>
  </si>
  <si>
    <t>https://thesis.lib.pku.edu.cn/docinfo.action?id1=5df634ee2d32654c00fec1386de29be8&amp;id2=lbPeV91%252BJMM%253D</t>
  </si>
  <si>
    <t>以行业生命周期、行为金融学理论、美林投资时钟理论和国信投资时钟理论作为参考，选取2005年1月10日至2018年4月15日上证指数和28个申万一级行业流通股本加权收盘价的周度数据，运用格兰杰因果检验和VAR模型对中国A股市场的板块轮动现象进行深入探究。研究认为，板块轮动现象在中国A股市场是确切存在的，在上涨趋势中板块轮动现象较为显著，而在下跌趋势和整理趋势中板块轮动现象会相对减弱。在上涨趋势中，板块轮动的特点遵循从防御型行业到周期型行业再到周期型行业与增长型行业交替轮动的规律。在下跌趋势中和整理趋势中，具有引导作用的行业主要是防御型行业。在对A股市场各阶段的研究中，研究发现近期市场具有上涨趋势前期的特点，以上游板块为代表的周期性行业表现活跃。</t>
  </si>
  <si>
    <t>美林时钟</t>
    <phoneticPr fontId="1" type="noConversion"/>
  </si>
  <si>
    <r>
      <rPr>
        <sz val="9"/>
        <color rgb="FF000000"/>
        <rFont val="宋体"/>
        <family val="2"/>
        <charset val="134"/>
      </rPr>
      <t>基于</t>
    </r>
    <r>
      <rPr>
        <sz val="9"/>
        <color rgb="FF000000"/>
        <rFont val="Arial"/>
        <family val="2"/>
      </rPr>
      <t xml:space="preserve">XGBoost </t>
    </r>
    <r>
      <rPr>
        <sz val="9"/>
        <color rgb="FF000000"/>
        <rFont val="宋体"/>
        <family val="2"/>
        <charset val="134"/>
      </rPr>
      <t>算法的量化选股策略实证研究</t>
    </r>
    <r>
      <rPr>
        <sz val="9"/>
        <color rgb="FF000000"/>
        <rFont val="Arial"/>
        <family val="2"/>
      </rPr>
      <t xml:space="preserve">    </t>
    </r>
    <phoneticPr fontId="1" type="noConversion"/>
  </si>
  <si>
    <t>https://thesis.lib.pku.edu.cn/docinfo.action?id1=00de2227954a92eeee5e52b60addf83b&amp;id2=2qQsd6hGH9U%253D</t>
  </si>
  <si>
    <t>本文首次相对全面地搜集丰富了底层因子数据，除了大部分研究者常用的宏观因素、行业因素、公司因素等因子，还加入了技术因子（Chaikin Oscillator、Aroon、Hurst等）、市场（风险因素、流动性等）、风格因子（规模、价值、成长等）、动量因素等相关因子，总共使用了50个因子；其二，本文在传统多因子选股的基础上，引入了比较新兴的XGBoost集成算法来搭建量化选股模型，使得模型进行了很多优化：比如XGBoost的正则化步骤，让模型变得不那么复杂，可以减少模型的过拟合现象，这也正是该算法最大的亮点；XGBoost可以实现并行处理，使得模型的运算速度有了一个飞跃；XGBoost算法在迭代过程中每一次都会不停进行交叉验证，可以保证模型选择最优的参数；XGBoost可以根据每一轮的结果继续训练并且内置缺失值处理的有效规则。其三，本文因子筛选及模型的训练更为科学，进行边训练边筛选，极大提升了运算效率以及模型的准确率。
根据以上思想的融合，最后成功构建完成了与预期基本一致的基于XGBoost算法的量化选股策略。对于中证500成分股的选股策略，模型的超额收益为13.7%，信息比率为1.55；对于沪深300成分股的选股策略，模型的超额收益为6.8%，信息比率为0.62。总体来看模型比较稳健，能稳定战胜中证500及沪深300指数。</t>
    <phoneticPr fontId="1" type="noConversion"/>
  </si>
  <si>
    <r>
      <rPr>
        <sz val="9"/>
        <color rgb="FF000000"/>
        <rFont val="宋体"/>
        <family val="2"/>
        <charset val="134"/>
      </rPr>
      <t>基于集成学习的量化选股模型研究</t>
    </r>
    <r>
      <rPr>
        <sz val="9"/>
        <color rgb="FF000000"/>
        <rFont val="Arial"/>
        <family val="2"/>
      </rPr>
      <t xml:space="preserve">  </t>
    </r>
    <phoneticPr fontId="1" type="noConversion"/>
  </si>
  <si>
    <t>https://thesis.lib.pku.edu.cn/docinfo.action?id1=698a200bad7ee7f29f6235fff3a0447c&amp;id2=3JcI55bRWMg%253D</t>
  </si>
  <si>
    <r>
      <t>本文对行情数据和财报数据的挖掘是基于一种改进的Adaboost模型，针对Adaboost模型抗噪性弱的问题，本文在Adaboost之前加了一个聚类算法作为前驱，再在每一个类簇上分别训练一个Adaboost模型，以提高样本的局部分类性能，最后，将训练出的多个分类器进行权值自适应集成。在此基础上，本文将每一种事件看作一个小类，在每一个类上建立合适的模型。当某个事件发生时，由该事件模型和改进的Adaboost模型共同进行决策。至此，可以将不同的数据源进行综合考虑，提高量化投资决策的准确性和可靠性。基于上述集成框架，本文以日行情数据和财报数据构建了改进的Adaboost模型，并以高管增减持和股票相关新闻为例构建了事件模型，在集成模型的框架下构建</t>
    </r>
    <r>
      <rPr>
        <sz val="9"/>
        <color rgb="FFFF0000"/>
        <rFont val="Arial"/>
        <family val="2"/>
      </rPr>
      <t>投资策略</t>
    </r>
    <r>
      <rPr>
        <sz val="9"/>
        <color rgb="FF000000"/>
        <rFont val="Arial"/>
        <family val="2"/>
      </rPr>
      <t>。</t>
    </r>
  </si>
  <si>
    <t>https://thesis.lib.pku.edu.cn/docinfo.action?id1=33f0a086da0b2ca757fc287f1439fc22&amp;id2=2OCNQ2xQZmQ%253D</t>
  </si>
  <si>
    <t>传统方法所刻画的较为浅层的规律已越来越难产生可观的收益。DTW (Dynamic Time Warping) 算法通过计算时间序列间的距离，能够捕捉时间序列数据里相似的片段，可以很自然地用到同样是时间序列状的股票市场数据中。KNN可以较好地处理DTW算法返回的数据，给出预测收益率和预测误差的方差。预测收益并不是一个投资策略的全部，如何根据预测的收益合理配置各资产的权重，在保证收益的同时对冲风险，也是一个优秀投资组合的关键。Black-Litterman模型结合投资者观点、观点误差方差和市场均衡收益率给出各资产配置权重，克服了均值-方差模型的诸多不足，却因为观点误差方差难以确定导致其在实践上存在困难。
本文提出将机器学习预测值误差的方差作为观点误差方差输入Black- Litterman模型进行行业配置。首先对每个中信一级行业指数过去一段时间的量价走势，通过DTW算法挖掘历史序列中具有相似走势的序列并进行KNN回归，将KNN得到的预测收益率作为投资者观点，其误差的方差作为观点误差方差，用Black-Litterman模型给出各指数的合理权重配置。</t>
    <phoneticPr fontId="1" type="noConversion"/>
  </si>
  <si>
    <r>
      <rPr>
        <sz val="9"/>
        <color rgb="FF000000"/>
        <rFont val="宋体"/>
        <family val="3"/>
        <charset val="134"/>
      </rPr>
      <t>基于机器学习预测的</t>
    </r>
    <r>
      <rPr>
        <sz val="9"/>
        <color rgb="FF000000"/>
        <rFont val="Arial"/>
        <family val="2"/>
      </rPr>
      <t>Black-Litterman</t>
    </r>
    <r>
      <rPr>
        <sz val="9"/>
        <color rgb="FF000000"/>
        <rFont val="宋体"/>
        <family val="3"/>
        <charset val="134"/>
      </rPr>
      <t>模型资产配置研究</t>
    </r>
    <r>
      <rPr>
        <sz val="9"/>
        <color rgb="FF000000"/>
        <rFont val="Arial"/>
        <family val="2"/>
      </rPr>
      <t>    </t>
    </r>
    <phoneticPr fontId="1" type="noConversion"/>
  </si>
  <si>
    <t>基于宏观经济周期的中国A股市场板块轮动研究  </t>
    <phoneticPr fontId="1" type="noConversion"/>
  </si>
  <si>
    <t>基于经济周期和金融周期的中国大类资产配置研究    </t>
    <phoneticPr fontId="1" type="noConversion"/>
  </si>
  <si>
    <t>因子投资分析王亚伟风格组合构建</t>
    <phoneticPr fontId="1" type="noConversion"/>
  </si>
  <si>
    <t>股票多因子策略的模型、优化与实现    </t>
    <phoneticPr fontId="1" type="noConversion"/>
  </si>
  <si>
    <t>CANSLIM选股策略在中国的研究    </t>
    <phoneticPr fontId="1" type="noConversion"/>
  </si>
  <si>
    <r>
      <t>多种</t>
    </r>
    <r>
      <rPr>
        <sz val="9"/>
        <color rgb="FFFF0000"/>
        <rFont val="Arial"/>
        <family val="2"/>
      </rPr>
      <t>资产配置</t>
    </r>
    <r>
      <rPr>
        <sz val="9"/>
        <color rgb="FF000000"/>
        <rFont val="Arial"/>
        <family val="2"/>
      </rPr>
      <t>模型参数敏感性研究  </t>
    </r>
    <phoneticPr fontId="1" type="noConversion"/>
  </si>
  <si>
    <r>
      <t>基于最优加总Z分值方法的多因素模型选股</t>
    </r>
    <r>
      <rPr>
        <sz val="9"/>
        <color rgb="FFFF0000"/>
        <rFont val="Arial"/>
        <family val="2"/>
      </rPr>
      <t>投资策略</t>
    </r>
    <r>
      <rPr>
        <sz val="9"/>
        <color rgb="FF000000"/>
        <rFont val="Arial"/>
        <family val="2"/>
      </rPr>
      <t>分析</t>
    </r>
    <phoneticPr fontId="1" type="noConversion"/>
  </si>
  <si>
    <t>扩增Black-Litterman模型在中国股票市场中的应用    </t>
    <phoneticPr fontId="1" type="noConversion"/>
  </si>
  <si>
    <t xml:space="preserve">Black-Litterman模型在中国市场大类资产配置中的应用    </t>
    <phoneticPr fontId="1" type="noConversion"/>
  </si>
  <si>
    <t>https://thesis.lib.pku.edu.cn/docinfo.action?learnid=1001211504</t>
  </si>
  <si>
    <t>创新点</t>
    <phoneticPr fontId="1" type="noConversion"/>
  </si>
  <si>
    <t>实证是否介绍</t>
    <phoneticPr fontId="1" type="noConversion"/>
  </si>
  <si>
    <t>简要描述</t>
    <phoneticPr fontId="1" type="noConversion"/>
  </si>
  <si>
    <t>资产和观点预筛选</t>
    <phoneticPr fontId="1" type="noConversion"/>
  </si>
  <si>
    <t>理论部分是否分析</t>
    <phoneticPr fontId="1" type="noConversion"/>
  </si>
  <si>
    <t>资产用指数替代、观点分为3类：宏观指标、价量、基本面财务和预期数据</t>
    <phoneticPr fontId="1" type="noConversion"/>
  </si>
  <si>
    <t>跨时期参数调整</t>
    <phoneticPr fontId="1" type="noConversion"/>
  </si>
  <si>
    <t>传统资产和多因子模型分层求解</t>
    <phoneticPr fontId="1" type="noConversion"/>
  </si>
  <si>
    <t>利用wind因子数据，构建一个简单的月度频率调整的组合；因子模型作为子BL模型，构建出的权益组合作为单一资产用于多资产实证</t>
    <phoneticPr fontId="1" type="noConversion"/>
  </si>
  <si>
    <t>优化时，如何考虑跨时期最优？要么对于每一期分5档，求最优/稳健的方案。还有权重调整需要符合实际</t>
    <phoneticPr fontId="1" type="noConversion"/>
  </si>
  <si>
    <t xml:space="preserve">介绍EVT极端值理论 </t>
    <phoneticPr fontId="1" type="noConversion"/>
  </si>
  <si>
    <t>介绍EVT极端值理论，用于资产方差预测和组合绩效评估</t>
  </si>
  <si>
    <t>模型组合地打分</t>
    <phoneticPr fontId="1" type="noConversion"/>
  </si>
  <si>
    <t>Qs：实际中机构到底看什么？——消费者体验； 学术论文一般看Sharp，mdd，年化收益这些。</t>
    <phoneticPr fontId="1" type="noConversion"/>
  </si>
  <si>
    <t>理论</t>
    <phoneticPr fontId="1" type="noConversion"/>
  </si>
  <si>
    <t>实证</t>
    <phoneticPr fontId="1" type="noConversion"/>
  </si>
  <si>
    <t>参考和改进“美林投资时钟” (Merrill Lynch, 2004)等市场状态的划分方式，对历史宏观指标组合数值与大类资产收益率(如股票、债券、商品)进行一一匹配，形成宏观视角对资产收益率的主观预测</t>
    <phoneticPr fontId="1" type="noConversion"/>
  </si>
  <si>
    <t>市场状态的划分</t>
  </si>
  <si>
    <t>分段独立仿真</t>
    <phoneticPr fontId="1" type="noConversion"/>
  </si>
  <si>
    <t>融入各式约束，例如保险资金配置权益资产比例上限有一个逐渐提高地过程</t>
    <phoneticPr fontId="1" type="noConversion"/>
  </si>
  <si>
    <t>todo</t>
    <phoneticPr fontId="1" type="noConversion"/>
  </si>
  <si>
    <t>大类</t>
    <phoneticPr fontId="1" type="noConversion"/>
  </si>
  <si>
    <t>对应章节</t>
    <phoneticPr fontId="1" type="noConversion"/>
  </si>
  <si>
    <t>截至日期</t>
    <phoneticPr fontId="1" type="noConversion"/>
  </si>
  <si>
    <t>内容</t>
    <phoneticPr fontId="1" type="noConversion"/>
  </si>
  <si>
    <t>完成实证环节地所有数据准备工作和excel模型建模</t>
    <phoneticPr fontId="1" type="noConversion"/>
  </si>
  <si>
    <t>完成实证环节建模和分析</t>
    <phoneticPr fontId="1" type="noConversion"/>
  </si>
  <si>
    <t>完成初稿</t>
    <phoneticPr fontId="1" type="noConversion"/>
  </si>
  <si>
    <t>格式版式调整和提交</t>
    <phoneticPr fontId="1" type="noConversion"/>
  </si>
  <si>
    <t>工作计划</t>
    <phoneticPr fontId="1" type="noConversion"/>
  </si>
  <si>
    <t>2.5.3</t>
    <phoneticPr fontId="1" type="noConversion"/>
  </si>
  <si>
    <t>2.5.2</t>
    <phoneticPr fontId="1" type="noConversion"/>
  </si>
  <si>
    <t>2.5.4</t>
    <phoneticPr fontId="1" type="noConversion"/>
  </si>
  <si>
    <t>2.3.5</t>
    <phoneticPr fontId="1" type="noConversion"/>
  </si>
  <si>
    <t>2.5.5</t>
    <phoneticPr fontId="1" type="noConversion"/>
  </si>
  <si>
    <t>参考资料</t>
    <phoneticPr fontId="1" type="noConversion"/>
  </si>
  <si>
    <t>Wing Cheung</t>
    <phoneticPr fontId="1" type="noConversion"/>
  </si>
  <si>
    <t>Quantitative Finance</t>
  </si>
  <si>
    <t>journal</t>
    <phoneticPr fontId="1" type="noConversion"/>
  </si>
  <si>
    <t>13:2, 301-316,</t>
    <phoneticPr fontId="1" type="noConversion"/>
  </si>
  <si>
    <t>Pages</t>
    <phoneticPr fontId="1" type="noConversion"/>
  </si>
  <si>
    <t>Taylor &amp; Francis Online</t>
  </si>
  <si>
    <t>用GICS2对FTSE的100只股票进行行业权重的研究，</t>
    <phoneticPr fontId="1" type="noConversion"/>
  </si>
  <si>
    <t>The augmented Black–Litterman model: a ranking-free approach to factor-based portfolio construction and beyond</t>
    <phoneticPr fontId="1" type="noConversion"/>
  </si>
  <si>
    <t>P16/17,把Bl流程图和步骤放在appendix里。</t>
    <phoneticPr fontId="1" type="noConversion"/>
  </si>
  <si>
    <t>附录</t>
    <phoneticPr fontId="1" type="noConversion"/>
  </si>
  <si>
    <t>Can a corporate network and news sentiment
improve portfolio optimization using the
Black–Litterman model?</t>
    <phoneticPr fontId="1" type="noConversion"/>
  </si>
  <si>
    <t>The augmented Black–Litterman model: a ranking-free approach to factor-based portfolio construction and beyond</t>
    <phoneticPr fontId="1" type="noConversion"/>
  </si>
  <si>
    <t>P5/13,有比较详细地BL计算过程，但是发现人家是用学习算法生成观点的预测值；介绍了几种学习机制：分类回归树CART，Boosting，link mining</t>
    <phoneticPr fontId="1" type="noConversion"/>
  </si>
  <si>
    <t>BL计算过程</t>
    <phoneticPr fontId="1" type="noConversion"/>
  </si>
  <si>
    <t>Andi Duqi, Leonardo Franci &amp; Giuseppe Torluccio</t>
  </si>
  <si>
    <t>The Black–Litterman model: the definition of views based on volatility forecasts</t>
  </si>
  <si>
    <t>Applied Financial Economics</t>
    <phoneticPr fontId="1" type="noConversion"/>
  </si>
  <si>
    <t>24:19,1285-1296</t>
    <phoneticPr fontId="1" type="noConversion"/>
  </si>
  <si>
    <t>3.？</t>
    <phoneticPr fontId="1" type="noConversion"/>
  </si>
  <si>
    <t>P6/13,用Garch模型对个股进行波动率预测，还有个股对3个宏观经济指标</t>
    <phoneticPr fontId="1" type="noConversion"/>
  </si>
  <si>
    <t>实证-观点和波动率</t>
    <phoneticPr fontId="1" type="noConversion"/>
  </si>
  <si>
    <t>P13/31,资产变量的描述统计，相关性分析</t>
    <phoneticPr fontId="1" type="noConversion"/>
  </si>
  <si>
    <t>实证-资产介绍</t>
    <phoneticPr fontId="1" type="noConversion"/>
  </si>
  <si>
    <t>Multi-asset portfolio optimization and outof-sample performance: an evaluation of
Black–Litterman, mean-variance, and naïve
diversification approaches</t>
    <phoneticPr fontId="1" type="noConversion"/>
  </si>
  <si>
    <t xml:space="preserve"> Wolfgang Bessler, Heiko Opfer &amp; Dominik Wolff </t>
    <phoneticPr fontId="1" type="noConversion"/>
  </si>
  <si>
    <t>The European Journal of Finance</t>
    <phoneticPr fontId="1" type="noConversion"/>
  </si>
  <si>
    <t xml:space="preserve"> 23:1, 1-30</t>
  </si>
  <si>
    <t>Multi-asset portfolio optimization and outof-sample performance: an evaluation of Black–Litterman, mean-variance, and naïve diversification approaches</t>
    <phoneticPr fontId="1" type="noConversion"/>
  </si>
  <si>
    <t xml:space="preserve">柳洋    </t>
    <phoneticPr fontId="1" type="noConversion"/>
  </si>
  <si>
    <t>隐马尔科夫</t>
    <phoneticPr fontId="1" type="noConversion"/>
  </si>
  <si>
    <t>多因子</t>
    <phoneticPr fontId="1" type="noConversion"/>
  </si>
  <si>
    <t xml:space="preserve">基于机器学习的多因子模型投资组合实证研究    </t>
    <phoneticPr fontId="1" type="noConversion"/>
  </si>
  <si>
    <t>通过隐马尔科夫模型对市场环境进行分类，将市场环境划分为3个状态，分别大体上对应上涨、下跌和震荡行情，对每一个状态分别进行多因子模型的训练和参数估计</t>
    <phoneticPr fontId="1" type="noConversion"/>
  </si>
  <si>
    <t>no</t>
    <phoneticPr fontId="1" type="noConversion"/>
  </si>
  <si>
    <t>20190130_华泰证券_金融工程专题_林晓明黄晓彬刘志成_X2019 年中国与全球市场量化资产配置年度观点.pdf</t>
    <phoneticPr fontId="1" type="noConversion"/>
  </si>
  <si>
    <t>宏观观点挺密集的！！</t>
    <phoneticPr fontId="1" type="noConversion"/>
  </si>
  <si>
    <t>BL经典流程</t>
    <phoneticPr fontId="1" type="noConversion"/>
  </si>
  <si>
    <t>steps:</t>
    <phoneticPr fontId="1" type="noConversion"/>
  </si>
  <si>
    <t>传统模型先验部分要么根据历史统计和行业经验得出某个最优比例如60：40，70：30，并认为再精细的模型也不过是在此基础上上下微调1~5%的比例。</t>
    <phoneticPr fontId="1" type="noConversion"/>
  </si>
  <si>
    <t>输入</t>
    <phoneticPr fontId="1" type="noConversion"/>
  </si>
  <si>
    <t>计算方法</t>
    <phoneticPr fontId="1" type="noConversion"/>
  </si>
  <si>
    <t>输出</t>
    <phoneticPr fontId="1" type="noConversion"/>
  </si>
  <si>
    <t>均值方差最优</t>
    <phoneticPr fontId="1" type="noConversion"/>
  </si>
  <si>
    <t>市场组合预期收益；
P,Q,Omega;
tau</t>
    <phoneticPr fontId="1" type="noConversion"/>
  </si>
  <si>
    <t>贝叶斯方法</t>
    <phoneticPr fontId="1" type="noConversion"/>
  </si>
  <si>
    <t>后验市场组合预期权重 w_bl</t>
    <phoneticPr fontId="1" type="noConversion"/>
  </si>
  <si>
    <t>先验市场组合预期收益pi_mkt</t>
    <phoneticPr fontId="1" type="noConversion"/>
  </si>
  <si>
    <t xml:space="preserve">市场组合权重 w_mkt、成分证券历史收益率 ret,sigma </t>
    <phoneticPr fontId="1" type="noConversion"/>
  </si>
  <si>
    <t>后验市场组合预期收益 pi_bl,sigma_bl</t>
    <phoneticPr fontId="1" type="noConversion"/>
  </si>
  <si>
    <t>论文中公式</t>
    <phoneticPr fontId="1" type="noConversion"/>
  </si>
  <si>
    <t>给定主观观点</t>
    <phoneticPr fontId="1" type="noConversion"/>
  </si>
  <si>
    <t>固定值P，Q，Omega，tau</t>
    <phoneticPr fontId="1" type="noConversion"/>
  </si>
  <si>
    <t>文本</t>
    <phoneticPr fontId="1" type="noConversion"/>
  </si>
  <si>
    <t>无</t>
    <phoneticPr fontId="1" type="noConversion"/>
  </si>
  <si>
    <t>BL经典流程——有约束条件</t>
    <phoneticPr fontId="1" type="noConversion"/>
  </si>
  <si>
    <t>约束条件</t>
    <phoneticPr fontId="1" type="noConversion"/>
  </si>
  <si>
    <t>1，不可卖空，2，无杠杠且组合权重为1；3，组合收益率方差上限；4，单资产权重上限</t>
    <phoneticPr fontId="1" type="noConversion"/>
  </si>
  <si>
    <t>notes</t>
    <phoneticPr fontId="1" type="noConversion"/>
  </si>
  <si>
    <t>step1里的限制也应该适用于step3；例如历史保险资产配置的权重也应该适用于观点强化算法，否则有可能只是因为约束条件改变导致的优化</t>
    <phoneticPr fontId="1" type="noConversion"/>
  </si>
  <si>
    <t>三层BL优化流程——有约束条件</t>
    <phoneticPr fontId="1" type="noConversion"/>
  </si>
  <si>
    <t>资产定义</t>
    <phoneticPr fontId="1" type="noConversion"/>
  </si>
  <si>
    <t>证券</t>
    <phoneticPr fontId="1" type="noConversion"/>
  </si>
  <si>
    <t>资产组合</t>
    <phoneticPr fontId="1" type="noConversion"/>
  </si>
  <si>
    <t>行业or主题组合</t>
    <phoneticPr fontId="1" type="noConversion"/>
  </si>
  <si>
    <t>以子BL最优组合作为市场权重时，基准应该是什么？</t>
    <phoneticPr fontId="1" type="noConversion"/>
  </si>
  <si>
    <t>问题</t>
    <phoneticPr fontId="1" type="noConversion"/>
  </si>
  <si>
    <t>分析</t>
    <phoneticPr fontId="1" type="noConversion"/>
  </si>
  <si>
    <t>方案</t>
    <phoneticPr fontId="1" type="noConversion"/>
  </si>
  <si>
    <t>对于28个行业，分别用子BL行业组合和传统行业组合求解。</t>
    <phoneticPr fontId="1" type="noConversion"/>
  </si>
  <si>
    <t>有可能出现子BL行业因收益过高无法最优化的情况。这个环节寻求的是行业相对于市场的超额收益机会。</t>
    <phoneticPr fontId="1" type="noConversion"/>
  </si>
  <si>
    <t>以子BL最优组合收益可能远超过基准，会显著影响大类资产配置的策略，而这部分配置到底靠不靠谱呢？</t>
    <phoneticPr fontId="1" type="noConversion"/>
  </si>
  <si>
    <t>方法一：使用市场指数；方法二：子BL最优组合；方法三：两者加权，增加对子BL的信心。</t>
    <phoneticPr fontId="1" type="noConversion"/>
  </si>
  <si>
    <t>优点</t>
    <phoneticPr fontId="1" type="noConversion"/>
  </si>
  <si>
    <t>经过三层拆解后，发现传统策略研究往往把公司、行业、个股混在一起，我们的结论可以讲三个部分观点的贡献拆解开来。</t>
    <phoneticPr fontId="1" type="noConversion"/>
  </si>
  <si>
    <t>避免过度拟合</t>
    <phoneticPr fontId="1" type="noConversion"/>
  </si>
  <si>
    <t>交叉验证避免过度拟合；K值交叉法</t>
    <phoneticPr fontId="1" type="noConversion"/>
  </si>
  <si>
    <t>上课老师说的。</t>
    <phoneticPr fontId="1" type="noConversion"/>
  </si>
  <si>
    <t>经典文献</t>
    <phoneticPr fontId="1" type="noConversion"/>
  </si>
  <si>
    <t>行业研究报告</t>
    <phoneticPr fontId="1" type="noConversion"/>
  </si>
  <si>
    <t>方法名称|观点类型</t>
    <phoneticPr fontId="1" type="noConversion"/>
  </si>
  <si>
    <t>He and Literman,Idzorek,</t>
    <phoneticPr fontId="1" type="noConversion"/>
  </si>
  <si>
    <t>股票观点构建</t>
    <phoneticPr fontId="1" type="noConversion"/>
  </si>
  <si>
    <t>债券观点构建</t>
    <phoneticPr fontId="1" type="noConversion"/>
  </si>
  <si>
    <t>其他资产观点构建</t>
    <phoneticPr fontId="1" type="noConversion"/>
  </si>
  <si>
    <t>资产类型</t>
    <phoneticPr fontId="1" type="noConversion"/>
  </si>
  <si>
    <t>多资产</t>
    <phoneticPr fontId="1" type="noConversion"/>
  </si>
  <si>
    <t>观点分类</t>
    <phoneticPr fontId="1" type="noConversion"/>
  </si>
  <si>
    <t>观点数据来源梳理</t>
    <phoneticPr fontId="1" type="noConversion"/>
  </si>
  <si>
    <t>1，买方持仓：公募基金，保险、券商等等</t>
    <phoneticPr fontId="1" type="noConversion"/>
  </si>
  <si>
    <t>3，价量和财务指标：多因子模型，比如pe=p/e,p是价格，e是历史收益或预期收益；数据得先转成指标。</t>
    <phoneticPr fontId="1" type="noConversion"/>
  </si>
  <si>
    <t>2，卖方研究报告：主要可以分为宏观-债券，策略-行业配置，行业，个股；排名的角度可以参考Wind里分析师排名：新财富和Wind；一致预期数据？？</t>
    <phoneticPr fontId="1" type="noConversion"/>
  </si>
  <si>
    <t>细分类型</t>
    <phoneticPr fontId="1" type="noConversion"/>
  </si>
  <si>
    <t>4，其他事件</t>
    <phoneticPr fontId="1" type="noConversion"/>
  </si>
  <si>
    <t>多资产配置</t>
    <phoneticPr fontId="1" type="noConversion"/>
  </si>
  <si>
    <t>分类观点</t>
    <phoneticPr fontId="1" type="noConversion"/>
  </si>
  <si>
    <t>idea：对不同观点</t>
    <phoneticPr fontId="1" type="noConversion"/>
  </si>
  <si>
    <t>path：</t>
    <phoneticPr fontId="1" type="noConversion"/>
  </si>
  <si>
    <t>F:\TOUYAN\固定收益</t>
    <phoneticPr fontId="1" type="noConversion"/>
  </si>
  <si>
    <t>file</t>
    <phoneticPr fontId="1" type="noConversion"/>
  </si>
  <si>
    <t>20190926-中金公司-中金公司四季度宏观经济及债券市场展望：利率下行趋势未改，结构性矛盾致息差压缩.pdf</t>
  </si>
  <si>
    <t>章节分类</t>
    <phoneticPr fontId="1" type="noConversion"/>
  </si>
  <si>
    <t>TODO:分析卖方研报中地重点，特别是固定收益地观点形式；回头还是应该从观点地形式(如指标、预测方法），而不是观点地来源进行分类；股票可以直接用行业和价值、成长龙头</t>
    <phoneticPr fontId="1" type="noConversion"/>
  </si>
  <si>
    <t>全球利率、房地产、财政、预期、通胀、货币流动性、货币政策、境内外资金流动、本地利率趋势</t>
    <phoneticPr fontId="1" type="noConversion"/>
  </si>
  <si>
    <t>描述资管管理人的内部结构</t>
    <phoneticPr fontId="1" type="noConversion"/>
  </si>
  <si>
    <t>1，人的角度：每个环节的有效激励</t>
    <phoneticPr fontId="1" type="noConversion"/>
  </si>
  <si>
    <t>2，事务：目标和约束，执行的流程是否强健</t>
    <phoneticPr fontId="1" type="noConversion"/>
  </si>
  <si>
    <t>3，物：信息系统保持更新换代</t>
    <phoneticPr fontId="1" type="noConversion"/>
  </si>
  <si>
    <t>实证数据</t>
    <phoneticPr fontId="1" type="noConversion"/>
  </si>
  <si>
    <t>分析市预期数据和收益数据统一用季度的，但是时间选取要小心点儿，比如半年报和年报用5和11月的，50%近期披露数据+50%对下一个月的预期数据，相应的季度用2，8月</t>
    <phoneticPr fontId="1" type="noConversion"/>
  </si>
  <si>
    <t>书籍</t>
    <phoneticPr fontId="1" type="noConversion"/>
  </si>
  <si>
    <t>卖方</t>
    <phoneticPr fontId="1" type="noConversion"/>
  </si>
  <si>
    <t>数据位置</t>
    <phoneticPr fontId="1" type="noConversion"/>
  </si>
  <si>
    <t>D:\CISS_db\db_bl</t>
  </si>
  <si>
    <t>20191031-华泰证券-华泰证券全球权益与海外映射系列（1）：三个维度看美股估值被“高估”多少？.pdf</t>
  </si>
  <si>
    <t>报告名称</t>
    <phoneticPr fontId="1" type="noConversion"/>
  </si>
  <si>
    <t>输入日期</t>
    <phoneticPr fontId="1" type="noConversion"/>
  </si>
  <si>
    <t>研报日期</t>
    <phoneticPr fontId="1" type="noConversion"/>
  </si>
  <si>
    <t>机构</t>
    <phoneticPr fontId="1" type="noConversion"/>
  </si>
  <si>
    <t>资产类别</t>
    <phoneticPr fontId="1" type="noConversion"/>
  </si>
  <si>
    <t>信心程度tau</t>
    <phoneticPr fontId="1" type="noConversion"/>
  </si>
  <si>
    <t>波动Omega</t>
    <phoneticPr fontId="1" type="noConversion"/>
  </si>
  <si>
    <t>预测收益Q</t>
    <phoneticPr fontId="1" type="noConversion"/>
  </si>
  <si>
    <t>权重P</t>
    <phoneticPr fontId="1" type="noConversion"/>
  </si>
  <si>
    <t>步骤</t>
    <phoneticPr fontId="1" type="noConversion"/>
  </si>
  <si>
    <t>输入</t>
    <phoneticPr fontId="1" type="noConversion"/>
  </si>
  <si>
    <t>计算</t>
    <phoneticPr fontId="1" type="noConversion"/>
  </si>
  <si>
    <t>限制</t>
    <phoneticPr fontId="1" type="noConversion"/>
  </si>
  <si>
    <t>输出</t>
    <phoneticPr fontId="1" type="noConversion"/>
  </si>
  <si>
    <t>准备</t>
    <phoneticPr fontId="1" type="noConversion"/>
  </si>
  <si>
    <t>获取卖方观点预测数据：</t>
    <phoneticPr fontId="1" type="noConversion"/>
  </si>
  <si>
    <t>股票第一层BL操作流程</t>
    <phoneticPr fontId="1" type="noConversion"/>
  </si>
  <si>
    <t>review提高效率的点</t>
    <phoneticPr fontId="1" type="noConversion"/>
  </si>
  <si>
    <t>工具</t>
    <phoneticPr fontId="1" type="noConversion"/>
  </si>
  <si>
    <t>看看能不能用wds提取，wds只有纳入和剔除，比较麻烦</t>
    <phoneticPr fontId="1" type="noConversion"/>
  </si>
  <si>
    <t>1，csi800逐季成分股-wind-api；43*800
2，gics2级匹配，分别在期初和期末抓取一次成分股，这样避免中间有一些退市或者合并的情况；
3，用wind提取前推20，60，120天区间行情指标；每个区间要区间涨跌幅3*43*800=96k个指标</t>
    <phoneticPr fontId="1" type="noConversion"/>
  </si>
  <si>
    <t>获取基础数据：2014~2019q3，获取csi800成分股；将其对应到GICS二级行业；给定季度更新日，获取区间价格变动信息；</t>
    <phoneticPr fontId="1" type="noConversion"/>
  </si>
  <si>
    <t>股票价格状态概率矩阵</t>
    <phoneticPr fontId="1" type="noConversion"/>
  </si>
  <si>
    <t>2，中波动</t>
    <phoneticPr fontId="1" type="noConversion"/>
  </si>
  <si>
    <t>上涨</t>
  </si>
  <si>
    <t>上涨</t>
    <phoneticPr fontId="1" type="noConversion"/>
  </si>
  <si>
    <t>上涨后震荡</t>
  </si>
  <si>
    <t>上涨后震荡</t>
    <phoneticPr fontId="1" type="noConversion"/>
  </si>
  <si>
    <t>下跌</t>
  </si>
  <si>
    <t>下跌</t>
    <phoneticPr fontId="1" type="noConversion"/>
  </si>
  <si>
    <t>下跌后震荡</t>
  </si>
  <si>
    <t>下跌后震荡</t>
    <phoneticPr fontId="1" type="noConversion"/>
  </si>
  <si>
    <t>1：高波动：处于上涨或下跌地状态更多，不维持震荡状态；上涨和下跌状态前后各加5%，震荡减少10%</t>
    <phoneticPr fontId="1" type="noConversion"/>
  </si>
  <si>
    <t>3，低波动：维持震荡状态地概率更大；上涨和下跌状态前后各-5%，震荡+10%</t>
    <phoneticPr fontId="1" type="noConversion"/>
  </si>
  <si>
    <t>状态转移概率</t>
    <phoneticPr fontId="1" type="noConversion"/>
  </si>
  <si>
    <t>状态</t>
  </si>
  <si>
    <t>状态</t>
    <phoneticPr fontId="1" type="noConversion"/>
  </si>
  <si>
    <t>高波动</t>
  </si>
  <si>
    <t>中波动</t>
  </si>
  <si>
    <t>低波动</t>
  </si>
  <si>
    <t>状态对应的月波动率</t>
  </si>
  <si>
    <t>状态对应地月涨跌幅</t>
  </si>
  <si>
    <t>状态对应地月涨跌幅</t>
    <phoneticPr fontId="1" type="noConversion"/>
  </si>
  <si>
    <t>系数：上一个状态的40%，6%=15%*0.4</t>
    <phoneticPr fontId="1" type="noConversion"/>
  </si>
  <si>
    <t>系数：上一个状态的40%，8%=20%*0.4</t>
    <phoneticPr fontId="1" type="noConversion"/>
  </si>
  <si>
    <t>系数：上一个状态的40%，4%=10%*0.4</t>
    <phoneticPr fontId="1" type="noConversion"/>
  </si>
  <si>
    <t>例子：高波动：-0.2,-0.1,+0.05</t>
    <phoneticPr fontId="1" type="noConversion"/>
  </si>
  <si>
    <t>para</t>
    <phoneticPr fontId="1" type="noConversion"/>
  </si>
  <si>
    <t>para_mon</t>
    <phoneticPr fontId="1" type="noConversion"/>
  </si>
  <si>
    <t>para_quarter</t>
    <phoneticPr fontId="1" type="noConversion"/>
  </si>
  <si>
    <t>para_hy</t>
    <phoneticPr fontId="1" type="noConversion"/>
  </si>
  <si>
    <t>formula: y = -0.33*ret_month+0.33*ret_quarter+0.33*ret_halfyear</t>
    <phoneticPr fontId="1" type="noConversion"/>
  </si>
  <si>
    <t>y=</t>
    <phoneticPr fontId="1" type="noConversion"/>
  </si>
  <si>
    <t>ret:</t>
    <phoneticPr fontId="1" type="noConversion"/>
  </si>
  <si>
    <t>概率转移方式：上一期-20%，属于高波动股票下跌状态，则下一期有3种状态：</t>
    <phoneticPr fontId="1" type="noConversion"/>
  </si>
  <si>
    <t>预测miu</t>
    <phoneticPr fontId="1" type="noConversion"/>
  </si>
  <si>
    <t>预测std.</t>
    <phoneticPr fontId="1" type="noConversion"/>
  </si>
  <si>
    <t>sum=</t>
    <phoneticPr fontId="1" type="noConversion"/>
  </si>
  <si>
    <t>状态对应的月波动率:区间总幅度的一半，或1个标准差</t>
    <phoneticPr fontId="1" type="noConversion"/>
  </si>
  <si>
    <t>Q里的q_j,Omega里的vol_jj</t>
    <phoneticPr fontId="1" type="noConversion"/>
  </si>
  <si>
    <t>按照初始的概率分布，半主观地估计下一个季度的涨跌；例如【up,down,down】,以短期反转，中长期顺趋势地策略匹配，见“股票价格状态概率矩阵”;对行业内股票计算相关性，取平均值</t>
    <phoneticPr fontId="1" type="noConversion"/>
  </si>
  <si>
    <t>股票s收益率</t>
    <phoneticPr fontId="1" type="noConversion"/>
  </si>
  <si>
    <t>二级行业指数</t>
    <phoneticPr fontId="1" type="noConversion"/>
  </si>
  <si>
    <t>行业内其他股票下x,y</t>
    <phoneticPr fontId="1" type="noConversion"/>
  </si>
  <si>
    <t>x</t>
    <phoneticPr fontId="1" type="noConversion"/>
  </si>
  <si>
    <t>y</t>
    <phoneticPr fontId="1" type="noConversion"/>
  </si>
  <si>
    <t>取均值</t>
    <phoneticPr fontId="1" type="noConversion"/>
  </si>
  <si>
    <t>与s的相关性</t>
    <phoneticPr fontId="1" type="noConversion"/>
  </si>
  <si>
    <t>这里主要是识别趋势</t>
    <phoneticPr fontId="1" type="noConversion"/>
  </si>
  <si>
    <t>结合上一步价格百分位，逻辑是越便宜越好</t>
    <phoneticPr fontId="1" type="noConversion"/>
  </si>
  <si>
    <t>加权后的配置比例</t>
    <phoneticPr fontId="1" type="noConversion"/>
  </si>
  <si>
    <t>公募基金观点</t>
    <phoneticPr fontId="1" type="noConversion"/>
  </si>
  <si>
    <t>选取特定几家基金公司或者基金产品的季度持仓数据（从机构持股汇总-按品种），选取特定行业内的股票品种</t>
    <phoneticPr fontId="1" type="noConversion"/>
  </si>
  <si>
    <t>冲刺注意：</t>
    <phoneticPr fontId="1" type="noConversion"/>
  </si>
  <si>
    <t>当前时间</t>
    <phoneticPr fontId="1" type="noConversion"/>
  </si>
  <si>
    <t>20191111_1832</t>
    <phoneticPr fontId="1" type="noConversion"/>
  </si>
  <si>
    <t>1113要搞定简化的非股票模型和多资产配置第一层，第二层BL</t>
    <phoneticPr fontId="1" type="noConversion"/>
  </si>
  <si>
    <t>1112要搞定股票数据模型，该化简的化简，搞定第一层</t>
    <phoneticPr fontId="1" type="noConversion"/>
  </si>
  <si>
    <t>1114要搞定结论和展望部分</t>
    <phoneticPr fontId="1" type="noConversion"/>
  </si>
  <si>
    <t>1115调整格式和查重</t>
    <phoneticPr fontId="1" type="noConversion"/>
  </si>
  <si>
    <t>1115晚上，写入党申请书</t>
    <phoneticPr fontId="1" type="noConversion"/>
  </si>
  <si>
    <t>获得wind一致预期指标：5~10个；确定excel可以得到，但是不确定wind-api是否有；还要获得当前价格所处的过去60天的百分位</t>
    <phoneticPr fontId="1" type="noConversion"/>
  </si>
  <si>
    <t>每个基金一个观点</t>
    <phoneticPr fontId="1" type="noConversion"/>
  </si>
  <si>
    <t>观点数量</t>
    <phoneticPr fontId="1" type="noConversion"/>
  </si>
  <si>
    <t>备注</t>
    <phoneticPr fontId="1" type="noConversion"/>
  </si>
  <si>
    <t>其实观点数量需要3个，但是时间来不及</t>
    <phoneticPr fontId="1" type="noConversion"/>
  </si>
  <si>
    <t>观点构建</t>
    <phoneticPr fontId="1" type="noConversion"/>
  </si>
  <si>
    <t>按照给定的加权方案打分；使用卖方可行度变量</t>
    <phoneticPr fontId="1" type="noConversion"/>
  </si>
  <si>
    <t>定义变量：卖方可信度：逻辑：上涨时顺周期跟随市场可行度低，下跌时可信度高</t>
    <phoneticPr fontId="1" type="noConversion"/>
  </si>
  <si>
    <t>para2</t>
    <phoneticPr fontId="1" type="noConversion"/>
  </si>
  <si>
    <t>时间长度上进行标准化：目标是预测未来60天的收益</t>
    <phoneticPr fontId="1" type="noConversion"/>
  </si>
  <si>
    <t>ret_diff</t>
    <phoneticPr fontId="1" type="noConversion"/>
  </si>
  <si>
    <t>120天切成60,40,20天看区间涨跌幅，理论上越长时间波动越小</t>
    <phoneticPr fontId="1" type="noConversion"/>
  </si>
  <si>
    <t>ana:随机性角度，我们觉得20,60,120在波动幅度上没必要进行叠加，都是反映不同时期内股价相对于价值的累计偏离幅度</t>
    <phoneticPr fontId="1" type="noConversion"/>
  </si>
  <si>
    <t>与行业指数的相关性比较</t>
    <phoneticPr fontId="1" type="noConversion"/>
  </si>
  <si>
    <t>股票行业配置观点变动</t>
    <phoneticPr fontId="1" type="noConversion"/>
  </si>
  <si>
    <t>债券券种配置观点变动</t>
    <phoneticPr fontId="1" type="noConversion"/>
  </si>
  <si>
    <t>三层BL优化流程——课题简化版本</t>
    <phoneticPr fontId="1" type="noConversion"/>
  </si>
  <si>
    <t>股票资产组合</t>
    <phoneticPr fontId="1" type="noConversion"/>
  </si>
  <si>
    <t>基金公司历史配置观点</t>
    <phoneticPr fontId="1" type="noConversion"/>
  </si>
  <si>
    <t>步骤</t>
    <phoneticPr fontId="1" type="noConversion"/>
  </si>
  <si>
    <t>多资产组合</t>
    <phoneticPr fontId="1" type="noConversion"/>
  </si>
  <si>
    <t>仿真优化</t>
    <phoneticPr fontId="1" type="noConversion"/>
  </si>
  <si>
    <t>1，不可卖空，2，无杠杠且组合权重为1；</t>
    <phoneticPr fontId="1" type="noConversion"/>
  </si>
  <si>
    <t>全市场股票配置组合</t>
    <phoneticPr fontId="1" type="noConversion"/>
  </si>
  <si>
    <t>1，不可卖空，2，无杠杠且组合权重为2；</t>
  </si>
  <si>
    <t>债券、现金组合</t>
    <phoneticPr fontId="1" type="noConversion"/>
  </si>
  <si>
    <t>基金公司债券、现金工具配置数据</t>
    <phoneticPr fontId="1" type="noConversion"/>
  </si>
  <si>
    <t>债券、现金配置组合</t>
    <phoneticPr fontId="1" type="noConversion"/>
  </si>
  <si>
    <t>多资产配置组合</t>
    <phoneticPr fontId="1" type="noConversion"/>
  </si>
  <si>
    <t>BL行业股票组合、债券品种组合、现金工具收益率数据</t>
    <phoneticPr fontId="1" type="noConversion"/>
  </si>
  <si>
    <t>基本面</t>
  </si>
  <si>
    <t>盈利能力</t>
  </si>
  <si>
    <t>成长能力</t>
  </si>
  <si>
    <t>总分</t>
  </si>
  <si>
    <t>行业权重</t>
  </si>
  <si>
    <t>code</t>
  </si>
  <si>
    <t>ind</t>
  </si>
  <si>
    <t>000028.SZ</t>
  </si>
  <si>
    <t>医疗保健</t>
  </si>
  <si>
    <t>000078.SZ</t>
  </si>
  <si>
    <t>000423.SZ</t>
  </si>
  <si>
    <t>000513.SZ</t>
  </si>
  <si>
    <t>000518.SZ</t>
  </si>
  <si>
    <t>000538.SZ</t>
  </si>
  <si>
    <t>000566.SZ</t>
  </si>
  <si>
    <t>000623.SZ</t>
  </si>
  <si>
    <t>000650.SZ</t>
  </si>
  <si>
    <t>000788.SZ</t>
  </si>
  <si>
    <t>000919.SZ</t>
  </si>
  <si>
    <t>000931.SZ</t>
  </si>
  <si>
    <t>序号</t>
    <phoneticPr fontId="1" type="noConversion"/>
  </si>
  <si>
    <t>名称</t>
    <phoneticPr fontId="1" type="noConversion"/>
  </si>
  <si>
    <t>国药一致</t>
  </si>
  <si>
    <t>海王生物</t>
  </si>
  <si>
    <t>东阿阿胶</t>
  </si>
  <si>
    <t>丽珠集团</t>
  </si>
  <si>
    <t>四环生物</t>
  </si>
  <si>
    <t>云南白药</t>
  </si>
  <si>
    <t>海南海药</t>
  </si>
  <si>
    <t>吉林敖东</t>
  </si>
  <si>
    <t>仁和药业</t>
  </si>
  <si>
    <t>北大医药</t>
  </si>
  <si>
    <t>金陵药业</t>
  </si>
  <si>
    <t>营业收入2年复合增长率</t>
    <phoneticPr fontId="1" type="noConversion"/>
  </si>
  <si>
    <t>ROE(FY1)</t>
    <phoneticPr fontId="1" type="noConversion"/>
  </si>
  <si>
    <t>净利润|fy2</t>
    <phoneticPr fontId="1" type="noConversion"/>
  </si>
  <si>
    <t xml:space="preserve"> 净利润(FY1)</t>
    <phoneticPr fontId="1" type="noConversion"/>
  </si>
  <si>
    <t>营业收入2年复合增长率</t>
    <phoneticPr fontId="1" type="noConversion"/>
  </si>
  <si>
    <t>净利润同比</t>
    <phoneticPr fontId="1" type="noConversion"/>
  </si>
  <si>
    <t>…</t>
    <phoneticPr fontId="1" type="noConversion"/>
  </si>
  <si>
    <t xml:space="preserve">        000688.SZ  201304长期停牌后复牌暴涨，之后下跌，雷</t>
  </si>
  <si>
    <t xml:space="preserve">        000831.SZ  201302复牌，同上，</t>
  </si>
  <si>
    <t xml:space="preserve">        000975.SZ  无超额收益</t>
  </si>
  <si>
    <t xml:space="preserve">        002203.SZ  上涨较多，后市走势良好</t>
  </si>
  <si>
    <t xml:space="preserve">        002440.SZ  上涨较多，后市走势良好</t>
  </si>
  <si>
    <t xml:space="preserve">        002450.SZ  上涨较多，后市走势良好</t>
  </si>
  <si>
    <t xml:space="preserve">        600392.SH  涨幅一般，后市走势良好</t>
  </si>
  <si>
    <t xml:space="preserve">        601216.SH  涨幅一般，后市走势良好</t>
  </si>
  <si>
    <t>000688.SZ</t>
  </si>
  <si>
    <t>000831.SZ</t>
  </si>
  <si>
    <t>201302复牌，同上，</t>
  </si>
  <si>
    <t>000975.SZ</t>
  </si>
  <si>
    <t>无超额收益</t>
  </si>
  <si>
    <t>002203.SZ</t>
  </si>
  <si>
    <t>上涨较多，后市走势良好</t>
  </si>
  <si>
    <t>002440.SZ</t>
  </si>
  <si>
    <t>002450.SZ</t>
  </si>
  <si>
    <t>600392.SH</t>
  </si>
  <si>
    <t>涨幅一般，后市走势良好</t>
  </si>
  <si>
    <t>601216.SH</t>
  </si>
  <si>
    <t>代码</t>
    <phoneticPr fontId="1" type="noConversion"/>
  </si>
  <si>
    <t>名称</t>
    <phoneticPr fontId="1" type="noConversion"/>
  </si>
  <si>
    <t>国城矿业</t>
  </si>
  <si>
    <t>五矿稀土</t>
  </si>
  <si>
    <t>银泰黄金</t>
  </si>
  <si>
    <t>海亮股份</t>
  </si>
  <si>
    <t>闰土股份</t>
  </si>
  <si>
    <t>*ST康得</t>
  </si>
  <si>
    <t>盛和资源</t>
  </si>
  <si>
    <t>君正集团</t>
  </si>
  <si>
    <t>201402之后价格走势</t>
    <phoneticPr fontId="1" type="noConversion"/>
  </si>
  <si>
    <t>201304长期停牌，复牌后暴涨，之后持续下跌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</si>
</sst>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0%"/>
    <numFmt numFmtId="177" formatCode="0.0000"/>
    <numFmt numFmtId="178" formatCode="0.000"/>
  </numFmts>
  <fonts count="12"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9"/>
      <color rgb="FF000000"/>
      <name val="Arial"/>
      <family val="2"/>
    </font>
    <font>
      <u/>
      <sz val="11"/>
      <color theme="10"/>
      <name val="宋体"/>
      <family val="2"/>
      <charset val="134"/>
      <scheme val="minor"/>
    </font>
    <font>
      <sz val="9"/>
      <color rgb="FFFF0000"/>
      <name val="Arial"/>
      <family val="2"/>
    </font>
    <font>
      <sz val="9"/>
      <color rgb="FF000000"/>
      <name val="宋体"/>
      <family val="2"/>
      <charset val="134"/>
    </font>
    <font>
      <sz val="9"/>
      <color rgb="FF000000"/>
      <name val="宋体"/>
      <family val="3"/>
      <charset val="134"/>
    </font>
    <font>
      <sz val="11"/>
      <color rgb="FFFF0000"/>
      <name val="宋体"/>
      <family val="2"/>
      <charset val="134"/>
      <scheme val="minor"/>
    </font>
    <font>
      <sz val="11"/>
      <name val="宋体"/>
      <family val="2"/>
      <charset val="134"/>
      <scheme val="minor"/>
    </font>
    <font>
      <sz val="11"/>
      <color theme="1"/>
      <name val="宋体"/>
      <family val="2"/>
      <charset val="134"/>
      <scheme val="minor"/>
    </font>
    <font>
      <sz val="11"/>
      <name val="宋体"/>
      <family val="3"/>
      <charset val="134"/>
      <scheme val="minor"/>
    </font>
  </fonts>
  <fills count="15">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9"/>
        <bgColor indexed="64"/>
      </patternFill>
    </fill>
    <fill>
      <patternFill patternType="solid">
        <fgColor rgb="FFFFFF00"/>
        <bgColor indexed="64"/>
      </patternFill>
    </fill>
    <fill>
      <patternFill patternType="solid">
        <fgColor theme="2"/>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theme="6"/>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9" tint="0.59999389629810485"/>
        <bgColor indexed="64"/>
      </patternFill>
    </fill>
  </fills>
  <borders count="4">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3">
    <xf numFmtId="0" fontId="0" fillId="0" borderId="0">
      <alignment vertical="center"/>
    </xf>
    <xf numFmtId="0" fontId="4" fillId="0" borderId="0" applyNumberFormat="0" applyFill="0" applyBorder="0" applyAlignment="0" applyProtection="0">
      <alignment vertical="center"/>
    </xf>
    <xf numFmtId="9" fontId="10" fillId="0" borderId="0" applyFont="0" applyFill="0" applyBorder="0" applyAlignment="0" applyProtection="0">
      <alignment vertical="center"/>
    </xf>
  </cellStyleXfs>
  <cellXfs count="76">
    <xf numFmtId="0" fontId="0" fillId="0" borderId="0" xfId="0">
      <alignment vertical="center"/>
    </xf>
    <xf numFmtId="0" fontId="3" fillId="0" borderId="0" xfId="0" applyFont="1">
      <alignment vertical="center"/>
    </xf>
    <xf numFmtId="0" fontId="4" fillId="0" borderId="0" xfId="1">
      <alignment vertical="center"/>
    </xf>
    <xf numFmtId="0" fontId="0" fillId="0" borderId="0" xfId="0" applyAlignment="1">
      <alignment horizontal="left" vertical="center" wrapText="1"/>
    </xf>
    <xf numFmtId="0" fontId="0" fillId="0" borderId="0" xfId="0" applyAlignment="1">
      <alignment vertical="center"/>
    </xf>
    <xf numFmtId="0" fontId="0" fillId="2" borderId="0" xfId="0" applyFill="1">
      <alignment vertical="center"/>
    </xf>
    <xf numFmtId="0" fontId="0" fillId="2" borderId="0" xfId="0" applyFill="1" applyAlignment="1">
      <alignment vertical="top" wrapText="1"/>
    </xf>
    <xf numFmtId="0" fontId="0" fillId="0" borderId="0" xfId="0" applyAlignment="1">
      <alignment vertical="center" wrapText="1"/>
    </xf>
    <xf numFmtId="0" fontId="0" fillId="3" borderId="0" xfId="0" applyFill="1">
      <alignment vertical="center"/>
    </xf>
    <xf numFmtId="0" fontId="0" fillId="3" borderId="0" xfId="0" applyFill="1" applyAlignment="1">
      <alignment vertical="center" wrapText="1"/>
    </xf>
    <xf numFmtId="0" fontId="2" fillId="4" borderId="0" xfId="0" applyFont="1" applyFill="1">
      <alignment vertical="center"/>
    </xf>
    <xf numFmtId="0" fontId="2" fillId="4" borderId="0" xfId="0" applyFont="1" applyFill="1" applyAlignment="1">
      <alignment horizontal="left" vertical="top" wrapText="1"/>
    </xf>
    <xf numFmtId="0" fontId="0" fillId="4" borderId="0" xfId="0" applyFill="1">
      <alignment vertical="center"/>
    </xf>
    <xf numFmtId="0" fontId="0" fillId="3" borderId="0" xfId="0" applyFill="1" applyAlignment="1">
      <alignment vertical="center"/>
    </xf>
    <xf numFmtId="0" fontId="0" fillId="0" borderId="0" xfId="0" applyAlignment="1">
      <alignment vertical="top"/>
    </xf>
    <xf numFmtId="0" fontId="0" fillId="0" borderId="0" xfId="0" applyAlignment="1">
      <alignment vertical="top" wrapText="1"/>
    </xf>
    <xf numFmtId="0" fontId="0" fillId="0" borderId="0" xfId="0" applyNumberFormat="1" applyAlignment="1">
      <alignment vertical="top"/>
    </xf>
    <xf numFmtId="0" fontId="0" fillId="5" borderId="0" xfId="0" applyFill="1" applyAlignment="1">
      <alignment vertical="top" wrapText="1"/>
    </xf>
    <xf numFmtId="0" fontId="0" fillId="0" borderId="0" xfId="0" applyAlignment="1">
      <alignment horizontal="left" vertical="center"/>
    </xf>
    <xf numFmtId="0" fontId="0" fillId="5" borderId="0" xfId="0" applyFill="1">
      <alignment vertical="center"/>
    </xf>
    <xf numFmtId="0" fontId="0" fillId="0" borderId="0" xfId="0" applyAlignment="1">
      <alignment horizontal="center" vertical="center"/>
    </xf>
    <xf numFmtId="0" fontId="0" fillId="5" borderId="0" xfId="0" applyFill="1" applyAlignment="1">
      <alignment vertical="center" wrapText="1"/>
    </xf>
    <xf numFmtId="0" fontId="0" fillId="6" borderId="0" xfId="0" applyFill="1" applyAlignment="1">
      <alignment vertical="center" wrapText="1"/>
    </xf>
    <xf numFmtId="0" fontId="9" fillId="7" borderId="0" xfId="0" applyFont="1" applyFill="1" applyAlignment="1">
      <alignment vertical="center" wrapText="1"/>
    </xf>
    <xf numFmtId="0" fontId="0" fillId="8" borderId="0" xfId="0" applyFill="1">
      <alignment vertical="center"/>
    </xf>
    <xf numFmtId="0" fontId="0" fillId="8" borderId="0" xfId="0" applyFill="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0" fillId="6" borderId="0" xfId="0" applyFill="1" applyAlignment="1">
      <alignment horizontal="left" vertical="top" wrapText="1"/>
    </xf>
    <xf numFmtId="0" fontId="9" fillId="7" borderId="0" xfId="0" applyFont="1" applyFill="1" applyAlignment="1">
      <alignment horizontal="left" vertical="top" wrapText="1"/>
    </xf>
    <xf numFmtId="0" fontId="8" fillId="0" borderId="0" xfId="0" applyFont="1">
      <alignment vertical="center"/>
    </xf>
    <xf numFmtId="0" fontId="0" fillId="9" borderId="0" xfId="0" applyFill="1">
      <alignment vertical="center"/>
    </xf>
    <xf numFmtId="0" fontId="0" fillId="9" borderId="0" xfId="0" applyFill="1" applyAlignment="1">
      <alignment vertical="center"/>
    </xf>
    <xf numFmtId="0" fontId="0" fillId="10" borderId="0" xfId="0" applyFill="1" applyAlignment="1">
      <alignment horizontal="center" vertical="center"/>
    </xf>
    <xf numFmtId="9" fontId="0" fillId="10" borderId="0" xfId="2" applyFont="1" applyFill="1" applyAlignment="1">
      <alignment horizontal="center" vertical="center"/>
    </xf>
    <xf numFmtId="9" fontId="0" fillId="10" borderId="0" xfId="2" applyFont="1" applyFill="1">
      <alignment vertical="center"/>
    </xf>
    <xf numFmtId="0" fontId="0" fillId="8" borderId="0" xfId="0" applyFill="1" applyAlignment="1">
      <alignment horizontal="left" vertical="center"/>
    </xf>
    <xf numFmtId="0" fontId="0" fillId="8" borderId="0" xfId="0" applyFill="1" applyAlignment="1">
      <alignment vertical="center" wrapText="1"/>
    </xf>
    <xf numFmtId="0" fontId="0" fillId="8" borderId="0" xfId="0" applyFill="1" applyAlignment="1">
      <alignment horizontal="center" vertical="center" wrapText="1"/>
    </xf>
    <xf numFmtId="0" fontId="0" fillId="0" borderId="0" xfId="0" applyAlignment="1">
      <alignment horizontal="right" vertical="center"/>
    </xf>
    <xf numFmtId="0" fontId="0" fillId="10" borderId="0" xfId="0" applyFill="1" applyAlignment="1">
      <alignment vertical="center" wrapText="1"/>
    </xf>
    <xf numFmtId="0" fontId="0" fillId="10" borderId="0" xfId="0" applyFill="1" applyAlignment="1">
      <alignment horizontal="left" vertical="center"/>
    </xf>
    <xf numFmtId="0" fontId="0" fillId="11" borderId="0" xfId="0" applyFill="1" applyAlignment="1">
      <alignment horizontal="left" vertical="top"/>
    </xf>
    <xf numFmtId="0" fontId="0" fillId="11" borderId="0" xfId="0" applyFill="1">
      <alignment vertical="center"/>
    </xf>
    <xf numFmtId="176" fontId="0" fillId="11" borderId="0" xfId="2" applyNumberFormat="1" applyFont="1" applyFill="1">
      <alignment vertical="center"/>
    </xf>
    <xf numFmtId="10" fontId="0" fillId="11" borderId="0" xfId="2" applyNumberFormat="1" applyFont="1" applyFill="1">
      <alignment vertical="center"/>
    </xf>
    <xf numFmtId="0" fontId="11" fillId="12" borderId="0" xfId="0" applyFont="1" applyFill="1">
      <alignment vertical="center"/>
    </xf>
    <xf numFmtId="176" fontId="11" fillId="12" borderId="0" xfId="2" applyNumberFormat="1" applyFont="1" applyFill="1">
      <alignment vertical="center"/>
    </xf>
    <xf numFmtId="0" fontId="0" fillId="13" borderId="0" xfId="0" applyFill="1">
      <alignment vertical="center"/>
    </xf>
    <xf numFmtId="177" fontId="0" fillId="13" borderId="0" xfId="0" applyNumberFormat="1" applyFill="1">
      <alignment vertical="center"/>
    </xf>
    <xf numFmtId="0" fontId="0" fillId="0" borderId="1" xfId="0" applyBorder="1">
      <alignment vertical="center"/>
    </xf>
    <xf numFmtId="0" fontId="0" fillId="0" borderId="1" xfId="0" applyBorder="1" applyAlignment="1">
      <alignment vertical="center" wrapText="1"/>
    </xf>
    <xf numFmtId="178" fontId="0" fillId="11" borderId="0" xfId="0" applyNumberFormat="1" applyFill="1">
      <alignment vertical="center"/>
    </xf>
    <xf numFmtId="176" fontId="0" fillId="11" borderId="0" xfId="0" applyNumberFormat="1" applyFill="1">
      <alignment vertical="center"/>
    </xf>
    <xf numFmtId="14" fontId="0" fillId="0" borderId="0" xfId="0" applyNumberFormat="1">
      <alignment vertical="center"/>
    </xf>
    <xf numFmtId="0" fontId="0" fillId="0" borderId="1" xfId="0" applyFill="1" applyBorder="1">
      <alignment vertical="center"/>
    </xf>
    <xf numFmtId="0" fontId="0" fillId="0" borderId="1" xfId="0" applyFill="1" applyBorder="1" applyAlignment="1">
      <alignment vertical="center" wrapText="1"/>
    </xf>
    <xf numFmtId="0" fontId="0" fillId="0" borderId="2" xfId="0" applyFill="1" applyBorder="1">
      <alignment vertical="center"/>
    </xf>
    <xf numFmtId="0" fontId="0" fillId="0" borderId="2"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left" vertical="top" wrapText="1"/>
    </xf>
    <xf numFmtId="0" fontId="0" fillId="0" borderId="0" xfId="0" applyFill="1" applyBorder="1" applyAlignment="1">
      <alignment vertical="center" wrapText="1"/>
    </xf>
    <xf numFmtId="0" fontId="0" fillId="0" borderId="3" xfId="0" applyFill="1" applyBorder="1">
      <alignment vertical="center"/>
    </xf>
    <xf numFmtId="0" fontId="0" fillId="0" borderId="3" xfId="0" applyFill="1" applyBorder="1" applyAlignment="1">
      <alignment vertical="center" wrapText="1"/>
    </xf>
    <xf numFmtId="0" fontId="0" fillId="0" borderId="0" xfId="0" applyBorder="1">
      <alignment vertical="center"/>
    </xf>
    <xf numFmtId="0" fontId="9" fillId="0" borderId="0" xfId="0" applyFont="1" applyFill="1" applyBorder="1" applyAlignment="1">
      <alignment horizontal="left" vertical="top" wrapText="1"/>
    </xf>
    <xf numFmtId="0" fontId="0" fillId="0" borderId="3" xfId="0" applyFill="1" applyBorder="1" applyAlignment="1">
      <alignment horizontal="center" vertical="center"/>
    </xf>
    <xf numFmtId="0" fontId="0" fillId="0" borderId="1" xfId="0" applyFill="1" applyBorder="1" applyAlignment="1">
      <alignment horizontal="left" vertical="top" wrapText="1"/>
    </xf>
    <xf numFmtId="0" fontId="0" fillId="0" borderId="1" xfId="0" applyFill="1" applyBorder="1" applyAlignment="1">
      <alignment horizontal="left" vertical="top"/>
    </xf>
    <xf numFmtId="0" fontId="0" fillId="14" borderId="0" xfId="0" applyFill="1" applyAlignment="1">
      <alignment vertical="center" wrapText="1"/>
    </xf>
    <xf numFmtId="0" fontId="0" fillId="0" borderId="2" xfId="0" applyFill="1" applyBorder="1" applyAlignment="1">
      <alignment vertical="center" wrapText="1"/>
    </xf>
    <xf numFmtId="2" fontId="0" fillId="0" borderId="0" xfId="0" applyNumberFormat="1" applyFill="1" applyBorder="1" applyAlignment="1">
      <alignment vertical="center" wrapText="1"/>
    </xf>
    <xf numFmtId="176" fontId="0" fillId="0" borderId="0" xfId="2" applyNumberFormat="1" applyFont="1" applyFill="1" applyBorder="1" applyAlignment="1">
      <alignment vertical="center" wrapText="1"/>
    </xf>
    <xf numFmtId="0" fontId="0" fillId="0" borderId="3" xfId="0" applyFill="1" applyBorder="1" applyAlignment="1">
      <alignment horizontal="center" vertical="center" wrapText="1"/>
    </xf>
    <xf numFmtId="0" fontId="0" fillId="0" borderId="3" xfId="0" applyBorder="1">
      <alignment vertical="center"/>
    </xf>
    <xf numFmtId="0" fontId="2" fillId="0" borderId="2" xfId="0" applyFont="1" applyBorder="1">
      <alignment vertical="center"/>
    </xf>
  </cellXfs>
  <cellStyles count="3">
    <cellStyle name="百分比" xfId="2" builtinId="5"/>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xdr:from>
      <xdr:col>6</xdr:col>
      <xdr:colOff>381000</xdr:colOff>
      <xdr:row>1</xdr:row>
      <xdr:rowOff>213360</xdr:rowOff>
    </xdr:from>
    <xdr:to>
      <xdr:col>8</xdr:col>
      <xdr:colOff>114300</xdr:colOff>
      <xdr:row>2</xdr:row>
      <xdr:rowOff>502920</xdr:rowOff>
    </xdr:to>
    <xdr:sp macro="" textlink="">
      <xdr:nvSpPr>
        <xdr:cNvPr id="2" name="矩形 1">
          <a:extLst>
            <a:ext uri="{FF2B5EF4-FFF2-40B4-BE49-F238E27FC236}">
              <a16:creationId xmlns:a16="http://schemas.microsoft.com/office/drawing/2014/main" id="{53ADAB6A-4AF5-45FF-9AE6-8456B2C374E4}"/>
            </a:ext>
          </a:extLst>
        </xdr:cNvPr>
        <xdr:cNvSpPr/>
      </xdr:nvSpPr>
      <xdr:spPr>
        <a:xfrm>
          <a:off x="6423660" y="396240"/>
          <a:ext cx="1371600" cy="6248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381000</xdr:colOff>
      <xdr:row>8</xdr:row>
      <xdr:rowOff>213360</xdr:rowOff>
    </xdr:from>
    <xdr:to>
      <xdr:col>8</xdr:col>
      <xdr:colOff>114300</xdr:colOff>
      <xdr:row>9</xdr:row>
      <xdr:rowOff>502920</xdr:rowOff>
    </xdr:to>
    <xdr:sp macro="" textlink="">
      <xdr:nvSpPr>
        <xdr:cNvPr id="3" name="矩形 2">
          <a:extLst>
            <a:ext uri="{FF2B5EF4-FFF2-40B4-BE49-F238E27FC236}">
              <a16:creationId xmlns:a16="http://schemas.microsoft.com/office/drawing/2014/main" id="{B17C12FA-8E26-4051-B1A4-C24AF0BDF3A6}"/>
            </a:ext>
          </a:extLst>
        </xdr:cNvPr>
        <xdr:cNvSpPr/>
      </xdr:nvSpPr>
      <xdr:spPr>
        <a:xfrm>
          <a:off x="7033260" y="396240"/>
          <a:ext cx="1371600" cy="6248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13</xdr:row>
      <xdr:rowOff>117230</xdr:rowOff>
    </xdr:from>
    <xdr:ext cx="65" cy="172227"/>
    <xdr:sp macro="" textlink="">
      <xdr:nvSpPr>
        <xdr:cNvPr id="4" name="文本框 3">
          <a:extLst>
            <a:ext uri="{FF2B5EF4-FFF2-40B4-BE49-F238E27FC236}">
              <a16:creationId xmlns:a16="http://schemas.microsoft.com/office/drawing/2014/main" id="{EEA77758-B81D-4562-A6E4-C46FFB01CB36}"/>
            </a:ext>
          </a:extLst>
        </xdr:cNvPr>
        <xdr:cNvSpPr txBox="1"/>
      </xdr:nvSpPr>
      <xdr:spPr>
        <a:xfrm>
          <a:off x="4967654" y="157089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zh-CN" altLang="en-US" sz="1100"/>
        </a:p>
      </xdr:txBody>
    </xdr:sp>
    <xdr:clientData/>
  </xdr:oneCellAnchor>
</xdr:wsDr>
</file>

<file path=xl/queryTables/queryTable1.xml><?xml version="1.0" encoding="utf-8"?>
<queryTable xmlns="http://schemas.openxmlformats.org/spreadsheetml/2006/main" name="temp (2)"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temp"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thesis.lib.pku.edu.cn/docinfo.action?id1=8d7c3ce66f3b985c42dc3afb2a9f5558&amp;id2=qDmvVg2J4%252Fw%253D" TargetMode="External"/><Relationship Id="rId13" Type="http://schemas.openxmlformats.org/officeDocument/2006/relationships/hyperlink" Target="https://thesis.lib.pku.edu.cn/docinfo.action?id1=38523fad4ed3732ca2908fa0514d2eaf&amp;id2=JG6Mh%252BHn9Qc%253D" TargetMode="External"/><Relationship Id="rId18" Type="http://schemas.openxmlformats.org/officeDocument/2006/relationships/hyperlink" Target="https://thesis.lib.pku.edu.cn/docinfo.action?id1=33f0a086da0b2ca757fc287f1439fc22&amp;id2=2OCNQ2xQZmQ%253D" TargetMode="External"/><Relationship Id="rId3" Type="http://schemas.openxmlformats.org/officeDocument/2006/relationships/hyperlink" Target="https://thesis.lib.pku.edu.cn/docinfo.action?learnid=1601210867" TargetMode="External"/><Relationship Id="rId7" Type="http://schemas.openxmlformats.org/officeDocument/2006/relationships/hyperlink" Target="https://thesis.lib.pku.edu.cn/docinfo.action?id1=561ce55d51c45ebd4b376d8d6306f7ef&amp;id2=hRBRpxnzWM4%253D" TargetMode="External"/><Relationship Id="rId12" Type="http://schemas.openxmlformats.org/officeDocument/2006/relationships/hyperlink" Target="https://thesis.lib.pku.edu.cn/docinfo.action?id1=062dca2261795640a689094cc9b64eab&amp;id2=PPmJJMjv0%252Bw%253D" TargetMode="External"/><Relationship Id="rId17" Type="http://schemas.openxmlformats.org/officeDocument/2006/relationships/hyperlink" Target="https://thesis.lib.pku.edu.cn/docinfo.action?id1=698a200bad7ee7f29f6235fff3a0447c&amp;id2=3JcI55bRWMg%253D" TargetMode="External"/><Relationship Id="rId2" Type="http://schemas.openxmlformats.org/officeDocument/2006/relationships/hyperlink" Target="https://thesis.lib.pku.edu.cn/docinfo.action?learnid=1601210006" TargetMode="External"/><Relationship Id="rId16" Type="http://schemas.openxmlformats.org/officeDocument/2006/relationships/hyperlink" Target="https://thesis.lib.pku.edu.cn/docinfo.action?id1=00de2227954a92eeee5e52b60addf83b&amp;id2=2qQsd6hGH9U%253D" TargetMode="External"/><Relationship Id="rId20" Type="http://schemas.openxmlformats.org/officeDocument/2006/relationships/printerSettings" Target="../printerSettings/printerSettings5.bin"/><Relationship Id="rId1" Type="http://schemas.openxmlformats.org/officeDocument/2006/relationships/hyperlink" Target="https://thesis.lib.pku.edu.cn/docinfo.action?learnid=1501210017" TargetMode="External"/><Relationship Id="rId6" Type="http://schemas.openxmlformats.org/officeDocument/2006/relationships/hyperlink" Target="https://thesis.lib.pku.edu.cn/docinfo.action?id1=6a0114094b7550a23b039b1eef6733ff&amp;id2=QR%252F4XajKZxM%253D" TargetMode="External"/><Relationship Id="rId11" Type="http://schemas.openxmlformats.org/officeDocument/2006/relationships/hyperlink" Target="https://thesis.lib.pku.edu.cn/docinfo.action?id1=4bdca9f9296cf1824e8af2c24cbe5632&amp;id2=LYRJQC8lZg8%253D" TargetMode="External"/><Relationship Id="rId5" Type="http://schemas.openxmlformats.org/officeDocument/2006/relationships/hyperlink" Target="https://thesis.lib.pku.edu.cn/docinfo.action?learnid=1501211724" TargetMode="External"/><Relationship Id="rId15" Type="http://schemas.openxmlformats.org/officeDocument/2006/relationships/hyperlink" Target="https://thesis.lib.pku.edu.cn/docinfo.action?id1=5df634ee2d32654c00fec1386de29be8&amp;id2=lbPeV91%252BJMM%253D" TargetMode="External"/><Relationship Id="rId10" Type="http://schemas.openxmlformats.org/officeDocument/2006/relationships/hyperlink" Target="https://thesis.lib.pku.edu.cn/docinfo.action?id1=162e9eb7264a8281db27e1effe02ba20&amp;id2=Ehen3g4QBqE%253D" TargetMode="External"/><Relationship Id="rId19" Type="http://schemas.openxmlformats.org/officeDocument/2006/relationships/hyperlink" Target="https://thesis.lib.pku.edu.cn/docinfo.action?learnid=1001211504" TargetMode="External"/><Relationship Id="rId4" Type="http://schemas.openxmlformats.org/officeDocument/2006/relationships/hyperlink" Target="https://thesis.lib.pku.edu.cn/docinfo.action?learnid=1601212003" TargetMode="External"/><Relationship Id="rId9" Type="http://schemas.openxmlformats.org/officeDocument/2006/relationships/hyperlink" Target="https://thesis.lib.pku.edu.cn/docinfo.action?id1=d736c0140942ead0ce01e37f971969df&amp;id2=0gOvI%252FiKoXw%253D" TargetMode="External"/><Relationship Id="rId14" Type="http://schemas.openxmlformats.org/officeDocument/2006/relationships/hyperlink" Target="https://thesis.lib.pku.edu.cn/docinfo.action?id1=e7b9d608e9ed5ebfd209528ab6a3bdcc&amp;id2=wHwu96zzrmQ%25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8"/>
  <sheetViews>
    <sheetView workbookViewId="0">
      <selection activeCell="B13" sqref="B13"/>
    </sheetView>
  </sheetViews>
  <sheetFormatPr defaultRowHeight="13.5" x14ac:dyDescent="0.15"/>
  <cols>
    <col min="1" max="1" width="11.875" customWidth="1"/>
    <col min="3" max="3" width="51.625" customWidth="1"/>
  </cols>
  <sheetData>
    <row r="2" spans="1:3" x14ac:dyDescent="0.15">
      <c r="A2" s="5" t="s">
        <v>121</v>
      </c>
      <c r="B2" s="5" t="s">
        <v>115</v>
      </c>
      <c r="C2" s="5" t="s">
        <v>116</v>
      </c>
    </row>
    <row r="3" spans="1:3" x14ac:dyDescent="0.15">
      <c r="A3" s="5">
        <v>1</v>
      </c>
      <c r="B3" s="5">
        <v>1101</v>
      </c>
      <c r="C3" s="5" t="s">
        <v>117</v>
      </c>
    </row>
    <row r="4" spans="1:3" x14ac:dyDescent="0.15">
      <c r="A4" s="5">
        <v>2</v>
      </c>
      <c r="B4" s="5">
        <v>1106</v>
      </c>
      <c r="C4" s="5" t="s">
        <v>118</v>
      </c>
    </row>
    <row r="5" spans="1:3" x14ac:dyDescent="0.15">
      <c r="A5" s="5">
        <v>3</v>
      </c>
      <c r="B5" s="5">
        <v>1111</v>
      </c>
      <c r="C5" s="5" t="s">
        <v>119</v>
      </c>
    </row>
    <row r="6" spans="1:3" x14ac:dyDescent="0.15">
      <c r="A6" s="5">
        <v>4</v>
      </c>
      <c r="B6" s="5">
        <v>1114</v>
      </c>
      <c r="C6" s="5" t="s">
        <v>120</v>
      </c>
    </row>
    <row r="7" spans="1:3" x14ac:dyDescent="0.15">
      <c r="A7" s="5"/>
      <c r="B7" s="5"/>
      <c r="C7" s="5"/>
    </row>
    <row r="8" spans="1:3" x14ac:dyDescent="0.15">
      <c r="A8" s="5"/>
      <c r="B8" s="5"/>
      <c r="C8" s="5"/>
    </row>
    <row r="9" spans="1:3" x14ac:dyDescent="0.15">
      <c r="A9" s="5"/>
      <c r="B9" s="5"/>
      <c r="C9" s="5"/>
    </row>
    <row r="10" spans="1:3" x14ac:dyDescent="0.15">
      <c r="A10" s="5" t="s">
        <v>239</v>
      </c>
      <c r="B10" s="5"/>
      <c r="C10" s="5" t="s">
        <v>240</v>
      </c>
    </row>
    <row r="12" spans="1:3" x14ac:dyDescent="0.15">
      <c r="A12" s="48" t="s">
        <v>315</v>
      </c>
      <c r="B12" s="48" t="s">
        <v>316</v>
      </c>
      <c r="C12" s="48" t="s">
        <v>317</v>
      </c>
    </row>
    <row r="13" spans="1:3" x14ac:dyDescent="0.15">
      <c r="A13" s="48">
        <v>1</v>
      </c>
      <c r="B13" s="48" t="s">
        <v>319</v>
      </c>
      <c r="C13" s="48"/>
    </row>
    <row r="14" spans="1:3" x14ac:dyDescent="0.15">
      <c r="A14" s="48">
        <v>2</v>
      </c>
      <c r="B14" s="48" t="s">
        <v>318</v>
      </c>
      <c r="C14" s="48"/>
    </row>
    <row r="15" spans="1:3" x14ac:dyDescent="0.15">
      <c r="A15" s="48">
        <v>3</v>
      </c>
      <c r="B15" s="48" t="s">
        <v>320</v>
      </c>
      <c r="C15" s="48"/>
    </row>
    <row r="16" spans="1:3" x14ac:dyDescent="0.15">
      <c r="A16" s="48">
        <v>4</v>
      </c>
      <c r="B16" s="48" t="s">
        <v>321</v>
      </c>
      <c r="C16" s="48"/>
    </row>
    <row r="17" spans="1:3" x14ac:dyDescent="0.15">
      <c r="A17" s="48">
        <v>5</v>
      </c>
      <c r="B17" s="48" t="s">
        <v>322</v>
      </c>
      <c r="C17" s="48"/>
    </row>
    <row r="18" spans="1:3" x14ac:dyDescent="0.15">
      <c r="A18" s="48"/>
      <c r="B18" s="48"/>
      <c r="C18" s="48"/>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L112"/>
  <sheetViews>
    <sheetView showGridLines="0" topLeftCell="A55" workbookViewId="0">
      <selection activeCell="G55" sqref="G55"/>
    </sheetView>
  </sheetViews>
  <sheetFormatPr defaultRowHeight="13.5" x14ac:dyDescent="0.15"/>
  <cols>
    <col min="1" max="1" width="17.375" customWidth="1"/>
    <col min="2" max="2" width="11.875" customWidth="1"/>
    <col min="3" max="3" width="18.625" customWidth="1"/>
    <col min="4" max="4" width="21.375" customWidth="1"/>
    <col min="5" max="5" width="15" customWidth="1"/>
    <col min="6" max="11" width="15.5" customWidth="1"/>
  </cols>
  <sheetData>
    <row r="1" spans="1:12" x14ac:dyDescent="0.15">
      <c r="A1" s="19" t="s">
        <v>164</v>
      </c>
    </row>
    <row r="2" spans="1:12" ht="26.45" customHeight="1" x14ac:dyDescent="0.15">
      <c r="B2" s="24" t="s">
        <v>165</v>
      </c>
      <c r="C2" s="25">
        <v>1</v>
      </c>
      <c r="D2" s="25">
        <v>2</v>
      </c>
      <c r="E2" s="25">
        <v>3</v>
      </c>
      <c r="F2" s="25" t="s">
        <v>185</v>
      </c>
      <c r="G2" s="20"/>
      <c r="H2" s="20"/>
      <c r="I2" s="20"/>
      <c r="J2" s="20"/>
      <c r="K2" s="20"/>
      <c r="L2" s="20"/>
    </row>
    <row r="3" spans="1:12" ht="40.5" x14ac:dyDescent="0.15">
      <c r="B3" t="s">
        <v>167</v>
      </c>
      <c r="C3" s="7" t="s">
        <v>175</v>
      </c>
      <c r="D3" s="7" t="s">
        <v>171</v>
      </c>
      <c r="E3" s="7" t="s">
        <v>176</v>
      </c>
    </row>
    <row r="4" spans="1:12" x14ac:dyDescent="0.15">
      <c r="B4" t="s">
        <v>168</v>
      </c>
      <c r="C4" s="7" t="s">
        <v>170</v>
      </c>
      <c r="D4" s="7" t="s">
        <v>172</v>
      </c>
      <c r="E4" t="s">
        <v>170</v>
      </c>
    </row>
    <row r="5" spans="1:12" ht="27" x14ac:dyDescent="0.15">
      <c r="B5" t="s">
        <v>169</v>
      </c>
      <c r="C5" s="7" t="s">
        <v>174</v>
      </c>
      <c r="D5" s="7" t="s">
        <v>176</v>
      </c>
      <c r="E5" s="7" t="s">
        <v>173</v>
      </c>
    </row>
    <row r="6" spans="1:12" x14ac:dyDescent="0.15">
      <c r="B6" t="s">
        <v>177</v>
      </c>
      <c r="C6">
        <v>1.7</v>
      </c>
      <c r="D6">
        <v>1.29</v>
      </c>
      <c r="E6">
        <v>1.43</v>
      </c>
    </row>
    <row r="8" spans="1:12" ht="27" x14ac:dyDescent="0.15">
      <c r="A8" s="21" t="s">
        <v>182</v>
      </c>
    </row>
    <row r="9" spans="1:12" ht="26.45" customHeight="1" x14ac:dyDescent="0.15">
      <c r="B9" s="24" t="s">
        <v>165</v>
      </c>
      <c r="C9" s="25">
        <v>1</v>
      </c>
      <c r="D9" s="25">
        <v>2</v>
      </c>
      <c r="E9" s="25">
        <v>3</v>
      </c>
      <c r="F9" s="25" t="s">
        <v>185</v>
      </c>
      <c r="G9" s="20"/>
      <c r="H9" s="20"/>
      <c r="I9" s="20"/>
      <c r="J9" s="20"/>
      <c r="K9" s="20"/>
      <c r="L9" s="20"/>
    </row>
    <row r="10" spans="1:12" ht="40.5" x14ac:dyDescent="0.15">
      <c r="B10" t="s">
        <v>167</v>
      </c>
      <c r="C10" s="7" t="s">
        <v>175</v>
      </c>
      <c r="D10" s="7" t="s">
        <v>171</v>
      </c>
      <c r="E10" s="7" t="s">
        <v>176</v>
      </c>
    </row>
    <row r="11" spans="1:12" x14ac:dyDescent="0.15">
      <c r="B11" t="s">
        <v>168</v>
      </c>
      <c r="C11" s="7" t="s">
        <v>170</v>
      </c>
      <c r="D11" s="7" t="s">
        <v>172</v>
      </c>
      <c r="E11" t="s">
        <v>170</v>
      </c>
    </row>
    <row r="12" spans="1:12" ht="155.44999999999999" customHeight="1" x14ac:dyDescent="0.15">
      <c r="B12" t="s">
        <v>183</v>
      </c>
      <c r="C12" s="22" t="s">
        <v>184</v>
      </c>
      <c r="D12" s="7"/>
      <c r="E12" s="23" t="s">
        <v>184</v>
      </c>
      <c r="F12" s="7" t="s">
        <v>186</v>
      </c>
    </row>
    <row r="13" spans="1:12" ht="27" x14ac:dyDescent="0.15">
      <c r="B13" t="s">
        <v>169</v>
      </c>
      <c r="C13" s="7" t="s">
        <v>174</v>
      </c>
      <c r="D13" s="7" t="s">
        <v>176</v>
      </c>
      <c r="E13" s="7" t="s">
        <v>173</v>
      </c>
    </row>
    <row r="14" spans="1:12" x14ac:dyDescent="0.15">
      <c r="B14" t="s">
        <v>177</v>
      </c>
      <c r="C14">
        <v>1.7</v>
      </c>
      <c r="D14">
        <v>1.29</v>
      </c>
      <c r="E14">
        <v>1.43</v>
      </c>
    </row>
    <row r="16" spans="1:12" x14ac:dyDescent="0.15">
      <c r="A16" s="19" t="s">
        <v>214</v>
      </c>
    </row>
    <row r="17" spans="2:12" x14ac:dyDescent="0.15">
      <c r="B17" s="24"/>
      <c r="C17" s="24" t="s">
        <v>212</v>
      </c>
      <c r="D17" s="24" t="s">
        <v>207</v>
      </c>
      <c r="E17" s="24" t="s">
        <v>167</v>
      </c>
      <c r="F17" s="24" t="s">
        <v>168</v>
      </c>
      <c r="G17" s="24" t="s">
        <v>169</v>
      </c>
      <c r="H17" s="24" t="s">
        <v>205</v>
      </c>
      <c r="I17" s="24" t="s">
        <v>206</v>
      </c>
    </row>
    <row r="18" spans="2:12" x14ac:dyDescent="0.15">
      <c r="B18">
        <v>1</v>
      </c>
      <c r="C18" t="s">
        <v>213</v>
      </c>
      <c r="D18" t="s">
        <v>178</v>
      </c>
      <c r="E18" t="s">
        <v>180</v>
      </c>
      <c r="F18" t="s">
        <v>181</v>
      </c>
      <c r="G18" t="s">
        <v>179</v>
      </c>
      <c r="H18" t="s">
        <v>208</v>
      </c>
      <c r="L18" t="s">
        <v>219</v>
      </c>
    </row>
    <row r="19" spans="2:12" x14ac:dyDescent="0.15">
      <c r="B19">
        <v>2</v>
      </c>
      <c r="C19" s="19" t="s">
        <v>209</v>
      </c>
      <c r="K19" s="19" t="s">
        <v>209</v>
      </c>
    </row>
    <row r="20" spans="2:12" x14ac:dyDescent="0.15">
      <c r="C20" s="19" t="s">
        <v>210</v>
      </c>
    </row>
    <row r="21" spans="2:12" x14ac:dyDescent="0.15">
      <c r="C21" s="19" t="s">
        <v>211</v>
      </c>
    </row>
    <row r="24" spans="2:12" x14ac:dyDescent="0.15">
      <c r="K24" s="19" t="s">
        <v>210</v>
      </c>
    </row>
    <row r="26" spans="2:12" x14ac:dyDescent="0.15">
      <c r="B26" t="s">
        <v>215</v>
      </c>
    </row>
    <row r="27" spans="2:12" x14ac:dyDescent="0.15">
      <c r="C27" t="s">
        <v>216</v>
      </c>
    </row>
    <row r="28" spans="2:12" x14ac:dyDescent="0.15">
      <c r="C28" t="s">
        <v>218</v>
      </c>
    </row>
    <row r="29" spans="2:12" x14ac:dyDescent="0.15">
      <c r="C29" t="s">
        <v>217</v>
      </c>
    </row>
    <row r="30" spans="2:12" x14ac:dyDescent="0.15">
      <c r="C30" t="s">
        <v>220</v>
      </c>
    </row>
    <row r="31" spans="2:12" x14ac:dyDescent="0.15">
      <c r="B31" t="s">
        <v>221</v>
      </c>
      <c r="C31" t="s">
        <v>166</v>
      </c>
      <c r="K31" s="19" t="s">
        <v>211</v>
      </c>
    </row>
    <row r="32" spans="2:12" x14ac:dyDescent="0.15">
      <c r="B32" t="s">
        <v>222</v>
      </c>
      <c r="C32" t="s">
        <v>223</v>
      </c>
    </row>
    <row r="33" spans="1:11" x14ac:dyDescent="0.15">
      <c r="B33" s="30" t="s">
        <v>229</v>
      </c>
    </row>
    <row r="34" spans="1:11" x14ac:dyDescent="0.15">
      <c r="C34" t="s">
        <v>224</v>
      </c>
      <c r="D34" t="s">
        <v>225</v>
      </c>
    </row>
    <row r="35" spans="1:11" x14ac:dyDescent="0.15">
      <c r="C35" t="s">
        <v>226</v>
      </c>
      <c r="D35" t="s">
        <v>227</v>
      </c>
    </row>
    <row r="36" spans="1:11" x14ac:dyDescent="0.15">
      <c r="C36" t="s">
        <v>228</v>
      </c>
      <c r="D36" t="s">
        <v>230</v>
      </c>
    </row>
    <row r="37" spans="1:11" ht="27" x14ac:dyDescent="0.15">
      <c r="A37" s="21" t="s">
        <v>187</v>
      </c>
    </row>
    <row r="38" spans="1:11" x14ac:dyDescent="0.15">
      <c r="B38" s="24"/>
      <c r="C38" s="25">
        <v>1</v>
      </c>
      <c r="D38" s="25">
        <v>2</v>
      </c>
      <c r="E38" s="25">
        <v>3</v>
      </c>
      <c r="F38" s="25">
        <v>4</v>
      </c>
      <c r="G38" s="25">
        <v>5</v>
      </c>
      <c r="H38" s="25">
        <v>6</v>
      </c>
      <c r="I38" s="25">
        <v>7</v>
      </c>
      <c r="J38" s="25">
        <v>8</v>
      </c>
      <c r="K38" s="25">
        <v>9</v>
      </c>
    </row>
    <row r="39" spans="1:11" x14ac:dyDescent="0.15">
      <c r="B39" s="24" t="s">
        <v>188</v>
      </c>
      <c r="C39" s="25" t="s">
        <v>189</v>
      </c>
      <c r="D39" s="25" t="s">
        <v>189</v>
      </c>
      <c r="E39" s="25" t="s">
        <v>189</v>
      </c>
      <c r="F39" s="25" t="s">
        <v>191</v>
      </c>
      <c r="G39" s="25" t="s">
        <v>191</v>
      </c>
      <c r="H39" s="25" t="s">
        <v>191</v>
      </c>
      <c r="I39" s="25" t="s">
        <v>190</v>
      </c>
      <c r="J39" s="25" t="s">
        <v>190</v>
      </c>
      <c r="K39" s="25" t="s">
        <v>190</v>
      </c>
    </row>
    <row r="40" spans="1:11" ht="65.45" customHeight="1" x14ac:dyDescent="0.15">
      <c r="B40" t="s">
        <v>167</v>
      </c>
      <c r="C40" s="26" t="s">
        <v>175</v>
      </c>
      <c r="D40" s="26" t="s">
        <v>171</v>
      </c>
      <c r="E40" s="26" t="s">
        <v>176</v>
      </c>
      <c r="F40" s="26" t="s">
        <v>175</v>
      </c>
      <c r="G40" s="26" t="s">
        <v>171</v>
      </c>
      <c r="H40" s="26" t="s">
        <v>176</v>
      </c>
      <c r="I40" s="26" t="s">
        <v>175</v>
      </c>
      <c r="J40" s="26" t="s">
        <v>171</v>
      </c>
      <c r="K40" s="26" t="s">
        <v>176</v>
      </c>
    </row>
    <row r="41" spans="1:11" x14ac:dyDescent="0.15">
      <c r="B41" t="s">
        <v>168</v>
      </c>
      <c r="C41" s="26" t="s">
        <v>170</v>
      </c>
      <c r="D41" s="26" t="s">
        <v>172</v>
      </c>
      <c r="E41" s="27" t="s">
        <v>170</v>
      </c>
      <c r="F41" s="26" t="s">
        <v>170</v>
      </c>
      <c r="G41" s="26" t="s">
        <v>172</v>
      </c>
      <c r="H41" s="27" t="s">
        <v>170</v>
      </c>
      <c r="I41" s="26" t="s">
        <v>170</v>
      </c>
      <c r="J41" s="26" t="s">
        <v>172</v>
      </c>
      <c r="K41" s="27" t="s">
        <v>170</v>
      </c>
    </row>
    <row r="42" spans="1:11" ht="106.15" customHeight="1" x14ac:dyDescent="0.15">
      <c r="B42" t="s">
        <v>183</v>
      </c>
      <c r="C42" s="28" t="s">
        <v>184</v>
      </c>
      <c r="D42" s="26"/>
      <c r="E42" s="29" t="s">
        <v>184</v>
      </c>
      <c r="F42" s="28" t="s">
        <v>184</v>
      </c>
      <c r="G42" s="26"/>
      <c r="H42" s="29" t="s">
        <v>184</v>
      </c>
      <c r="I42" s="28" t="s">
        <v>184</v>
      </c>
      <c r="J42" s="26"/>
      <c r="K42" s="29" t="s">
        <v>184</v>
      </c>
    </row>
    <row r="43" spans="1:11" ht="40.5" x14ac:dyDescent="0.15">
      <c r="B43" t="s">
        <v>169</v>
      </c>
      <c r="C43" s="26" t="s">
        <v>174</v>
      </c>
      <c r="D43" s="26" t="s">
        <v>176</v>
      </c>
      <c r="E43" s="26" t="s">
        <v>173</v>
      </c>
      <c r="F43" s="26" t="s">
        <v>174</v>
      </c>
      <c r="G43" s="26" t="s">
        <v>176</v>
      </c>
      <c r="H43" s="26" t="s">
        <v>173</v>
      </c>
      <c r="I43" s="26" t="s">
        <v>174</v>
      </c>
      <c r="J43" s="26" t="s">
        <v>176</v>
      </c>
      <c r="K43" s="26" t="s">
        <v>173</v>
      </c>
    </row>
    <row r="44" spans="1:11" x14ac:dyDescent="0.15">
      <c r="B44" t="s">
        <v>177</v>
      </c>
      <c r="C44">
        <v>1.7</v>
      </c>
      <c r="D44">
        <v>1.29</v>
      </c>
      <c r="E44">
        <v>1.43</v>
      </c>
      <c r="F44">
        <v>1.7</v>
      </c>
      <c r="G44">
        <v>1.29</v>
      </c>
      <c r="H44">
        <v>1.43</v>
      </c>
      <c r="I44">
        <v>1.7</v>
      </c>
      <c r="J44">
        <v>1.29</v>
      </c>
      <c r="K44">
        <v>1.43</v>
      </c>
    </row>
    <row r="45" spans="1:11" x14ac:dyDescent="0.15">
      <c r="B45" t="s">
        <v>193</v>
      </c>
      <c r="F45" s="27" t="s">
        <v>192</v>
      </c>
      <c r="G45" s="4"/>
      <c r="H45" s="4"/>
      <c r="I45" s="27" t="s">
        <v>198</v>
      </c>
      <c r="J45" s="4"/>
    </row>
    <row r="46" spans="1:11" x14ac:dyDescent="0.15">
      <c r="B46" t="s">
        <v>194</v>
      </c>
      <c r="F46" s="27" t="s">
        <v>197</v>
      </c>
      <c r="G46" s="4"/>
      <c r="H46" s="4"/>
      <c r="I46" s="27" t="s">
        <v>199</v>
      </c>
      <c r="J46" s="4"/>
    </row>
    <row r="47" spans="1:11" x14ac:dyDescent="0.15">
      <c r="B47" t="s">
        <v>195</v>
      </c>
      <c r="F47" s="27" t="s">
        <v>196</v>
      </c>
      <c r="G47" s="4"/>
      <c r="H47" s="4"/>
      <c r="I47" s="27" t="s">
        <v>196</v>
      </c>
      <c r="J47" s="4"/>
    </row>
    <row r="48" spans="1:11" x14ac:dyDescent="0.15">
      <c r="B48" t="s">
        <v>200</v>
      </c>
      <c r="F48" s="4"/>
      <c r="G48" s="4"/>
      <c r="H48" s="4"/>
      <c r="I48" s="4"/>
      <c r="J48" s="4" t="s">
        <v>201</v>
      </c>
    </row>
    <row r="49" spans="1:11" ht="27" x14ac:dyDescent="0.15">
      <c r="A49" s="21" t="s">
        <v>339</v>
      </c>
    </row>
    <row r="50" spans="1:11" x14ac:dyDescent="0.15">
      <c r="B50" s="57" t="s">
        <v>342</v>
      </c>
      <c r="C50" s="58">
        <v>1</v>
      </c>
      <c r="D50" s="58">
        <v>2</v>
      </c>
      <c r="E50" s="58">
        <v>3</v>
      </c>
      <c r="F50" s="58">
        <v>4</v>
      </c>
      <c r="G50" s="58">
        <v>5</v>
      </c>
      <c r="H50" s="58">
        <v>6</v>
      </c>
      <c r="I50" s="58">
        <v>7</v>
      </c>
      <c r="J50" s="58"/>
      <c r="K50" s="58"/>
    </row>
    <row r="51" spans="1:11" x14ac:dyDescent="0.15">
      <c r="B51" s="62" t="s">
        <v>188</v>
      </c>
      <c r="C51" s="66" t="s">
        <v>189</v>
      </c>
      <c r="D51" s="66" t="s">
        <v>189</v>
      </c>
      <c r="E51" s="66" t="s">
        <v>189</v>
      </c>
      <c r="F51" s="66" t="s">
        <v>191</v>
      </c>
      <c r="G51" s="66" t="s">
        <v>340</v>
      </c>
      <c r="H51" s="66" t="s">
        <v>348</v>
      </c>
      <c r="I51" s="66" t="s">
        <v>343</v>
      </c>
      <c r="J51" s="66"/>
      <c r="K51" s="66"/>
    </row>
    <row r="52" spans="1:11" ht="65.45" customHeight="1" x14ac:dyDescent="0.15">
      <c r="B52" s="59" t="s">
        <v>167</v>
      </c>
      <c r="C52" s="60" t="s">
        <v>175</v>
      </c>
      <c r="D52" s="60" t="s">
        <v>171</v>
      </c>
      <c r="E52" s="60" t="s">
        <v>176</v>
      </c>
      <c r="F52" s="60" t="s">
        <v>175</v>
      </c>
      <c r="G52" s="60" t="s">
        <v>341</v>
      </c>
      <c r="H52" s="60" t="s">
        <v>349</v>
      </c>
      <c r="I52" s="60" t="s">
        <v>352</v>
      </c>
      <c r="J52" s="60"/>
      <c r="K52" s="60"/>
    </row>
    <row r="53" spans="1:11" x14ac:dyDescent="0.15">
      <c r="B53" s="55" t="s">
        <v>168</v>
      </c>
      <c r="C53" s="67" t="s">
        <v>170</v>
      </c>
      <c r="D53" s="67" t="s">
        <v>172</v>
      </c>
      <c r="E53" s="68" t="s">
        <v>170</v>
      </c>
      <c r="F53" s="67" t="s">
        <v>170</v>
      </c>
      <c r="G53" s="67" t="s">
        <v>344</v>
      </c>
      <c r="H53" s="67" t="s">
        <v>344</v>
      </c>
      <c r="I53" s="67" t="s">
        <v>344</v>
      </c>
      <c r="J53" s="67"/>
      <c r="K53" s="68"/>
    </row>
    <row r="54" spans="1:11" ht="85.5" customHeight="1" x14ac:dyDescent="0.15">
      <c r="B54" s="59" t="s">
        <v>183</v>
      </c>
      <c r="C54" s="60" t="s">
        <v>184</v>
      </c>
      <c r="D54" s="60"/>
      <c r="E54" s="65" t="s">
        <v>184</v>
      </c>
      <c r="F54" s="60" t="s">
        <v>184</v>
      </c>
      <c r="G54" s="65" t="s">
        <v>345</v>
      </c>
      <c r="H54" s="65" t="s">
        <v>345</v>
      </c>
      <c r="I54" s="65" t="s">
        <v>347</v>
      </c>
      <c r="J54" s="60"/>
      <c r="K54" s="65"/>
    </row>
    <row r="55" spans="1:11" ht="27" x14ac:dyDescent="0.15">
      <c r="B55" s="55" t="s">
        <v>169</v>
      </c>
      <c r="C55" s="67" t="s">
        <v>174</v>
      </c>
      <c r="D55" s="67" t="s">
        <v>176</v>
      </c>
      <c r="E55" s="67" t="s">
        <v>173</v>
      </c>
      <c r="F55" s="67" t="s">
        <v>174</v>
      </c>
      <c r="G55" s="67" t="s">
        <v>346</v>
      </c>
      <c r="H55" s="67" t="s">
        <v>350</v>
      </c>
      <c r="I55" s="67" t="s">
        <v>351</v>
      </c>
      <c r="J55" s="67"/>
      <c r="K55" s="67"/>
    </row>
    <row r="57" spans="1:11" ht="27" x14ac:dyDescent="0.15">
      <c r="A57" s="21" t="s">
        <v>258</v>
      </c>
    </row>
    <row r="58" spans="1:11" x14ac:dyDescent="0.15">
      <c r="B58" s="24"/>
      <c r="C58" s="25">
        <v>0</v>
      </c>
      <c r="D58" s="25">
        <v>1</v>
      </c>
      <c r="E58" s="25">
        <v>2</v>
      </c>
      <c r="F58" s="25">
        <v>3</v>
      </c>
      <c r="G58" s="25">
        <v>4</v>
      </c>
      <c r="I58" s="25">
        <v>5</v>
      </c>
      <c r="J58" s="25">
        <v>6</v>
      </c>
      <c r="K58" s="25">
        <v>7</v>
      </c>
    </row>
    <row r="59" spans="1:11" x14ac:dyDescent="0.15">
      <c r="B59" s="57" t="s">
        <v>251</v>
      </c>
      <c r="C59" s="58" t="s">
        <v>256</v>
      </c>
      <c r="D59" s="58" t="s">
        <v>252</v>
      </c>
      <c r="E59" s="58" t="s">
        <v>253</v>
      </c>
      <c r="F59" s="58" t="s">
        <v>254</v>
      </c>
      <c r="G59" s="58" t="s">
        <v>255</v>
      </c>
      <c r="I59" s="25" t="s">
        <v>260</v>
      </c>
      <c r="J59" s="25" t="s">
        <v>325</v>
      </c>
      <c r="K59" s="25" t="s">
        <v>326</v>
      </c>
    </row>
    <row r="60" spans="1:11" ht="175.5" x14ac:dyDescent="0.15">
      <c r="A60" s="7" t="s">
        <v>259</v>
      </c>
      <c r="B60" s="59">
        <v>0</v>
      </c>
      <c r="C60" s="60" t="s">
        <v>263</v>
      </c>
      <c r="D60" s="61" t="s">
        <v>262</v>
      </c>
      <c r="E60" s="61" t="s">
        <v>302</v>
      </c>
      <c r="F60" s="61" t="s">
        <v>310</v>
      </c>
      <c r="G60" s="61" t="s">
        <v>301</v>
      </c>
      <c r="I60" s="7" t="s">
        <v>261</v>
      </c>
      <c r="J60" s="7">
        <v>1</v>
      </c>
      <c r="K60" s="7">
        <v>1</v>
      </c>
    </row>
    <row r="61" spans="1:11" ht="94.5" x14ac:dyDescent="0.15">
      <c r="B61" s="55">
        <v>1</v>
      </c>
      <c r="C61" s="56" t="s">
        <v>257</v>
      </c>
      <c r="D61" s="56" t="s">
        <v>323</v>
      </c>
      <c r="E61" s="56" t="s">
        <v>329</v>
      </c>
      <c r="F61" s="56" t="s">
        <v>311</v>
      </c>
      <c r="G61" s="56" t="s">
        <v>312</v>
      </c>
      <c r="I61" s="51" t="s">
        <v>330</v>
      </c>
      <c r="J61" s="50">
        <v>1</v>
      </c>
      <c r="K61" s="50">
        <v>1</v>
      </c>
    </row>
    <row r="62" spans="1:11" ht="81" x14ac:dyDescent="0.15">
      <c r="B62" s="62">
        <v>2</v>
      </c>
      <c r="C62" s="62" t="s">
        <v>313</v>
      </c>
      <c r="D62" s="63" t="s">
        <v>314</v>
      </c>
      <c r="E62" s="63" t="s">
        <v>324</v>
      </c>
      <c r="F62" s="62"/>
      <c r="G62" s="62"/>
      <c r="J62">
        <v>1</v>
      </c>
      <c r="K62" s="7" t="s">
        <v>327</v>
      </c>
    </row>
    <row r="63" spans="1:11" x14ac:dyDescent="0.15">
      <c r="B63" s="55">
        <v>3</v>
      </c>
      <c r="C63" s="55" t="s">
        <v>328</v>
      </c>
      <c r="D63" s="55"/>
      <c r="E63" s="55"/>
      <c r="F63" s="55"/>
      <c r="G63" s="55"/>
      <c r="H63" s="50"/>
      <c r="I63" s="50"/>
      <c r="J63" s="50"/>
    </row>
    <row r="70" spans="1:11" ht="27" x14ac:dyDescent="0.15">
      <c r="A70" s="21" t="s">
        <v>264</v>
      </c>
    </row>
    <row r="71" spans="1:11" x14ac:dyDescent="0.15">
      <c r="B71" s="24" t="s">
        <v>274</v>
      </c>
      <c r="C71" s="25"/>
      <c r="D71" s="25"/>
      <c r="E71" s="25"/>
      <c r="F71" s="25"/>
    </row>
    <row r="72" spans="1:11" x14ac:dyDescent="0.15">
      <c r="B72" s="24"/>
      <c r="C72" s="25"/>
      <c r="D72" s="25"/>
      <c r="E72" s="25"/>
      <c r="F72" s="25"/>
    </row>
    <row r="73" spans="1:11" ht="54" x14ac:dyDescent="0.15">
      <c r="B73" s="37" t="s">
        <v>276</v>
      </c>
      <c r="C73" s="25" t="s">
        <v>267</v>
      </c>
      <c r="D73" s="25" t="s">
        <v>269</v>
      </c>
      <c r="E73" s="25" t="s">
        <v>271</v>
      </c>
      <c r="F73" s="25" t="s">
        <v>273</v>
      </c>
      <c r="G73" s="38" t="s">
        <v>278</v>
      </c>
      <c r="H73" s="38" t="s">
        <v>278</v>
      </c>
      <c r="I73" s="37" t="s">
        <v>284</v>
      </c>
      <c r="J73" s="37" t="s">
        <v>300</v>
      </c>
      <c r="K73" s="25"/>
    </row>
    <row r="74" spans="1:11" x14ac:dyDescent="0.15">
      <c r="A74" s="39" t="s">
        <v>279</v>
      </c>
      <c r="B74" s="25" t="s">
        <v>267</v>
      </c>
      <c r="C74" s="34">
        <v>0.25</v>
      </c>
      <c r="D74" s="34">
        <v>0.4</v>
      </c>
      <c r="E74" s="34">
        <v>0.35</v>
      </c>
      <c r="F74" s="35"/>
      <c r="G74" s="39" t="s">
        <v>279</v>
      </c>
      <c r="H74" s="33" t="s">
        <v>267</v>
      </c>
      <c r="I74" s="35">
        <v>0.2</v>
      </c>
      <c r="J74" s="35">
        <f>ABS(I74)*0.5</f>
        <v>0.1</v>
      </c>
    </row>
    <row r="75" spans="1:11" x14ac:dyDescent="0.15">
      <c r="A75" s="39" t="s">
        <v>279</v>
      </c>
      <c r="B75" s="25" t="s">
        <v>269</v>
      </c>
      <c r="C75" s="34">
        <v>0.25</v>
      </c>
      <c r="D75" s="34">
        <v>0.2</v>
      </c>
      <c r="E75" s="34">
        <v>0.55000000000000004</v>
      </c>
      <c r="F75" s="35"/>
      <c r="G75" s="39" t="s">
        <v>279</v>
      </c>
      <c r="H75" s="33" t="s">
        <v>269</v>
      </c>
      <c r="I75" s="35">
        <v>0.08</v>
      </c>
      <c r="J75" s="35">
        <f t="shared" ref="J75:J89" si="0">ABS(I75)*0.5</f>
        <v>0.04</v>
      </c>
      <c r="K75" t="s">
        <v>286</v>
      </c>
    </row>
    <row r="76" spans="1:11" x14ac:dyDescent="0.15">
      <c r="A76" s="39" t="s">
        <v>279</v>
      </c>
      <c r="B76" s="25" t="s">
        <v>271</v>
      </c>
      <c r="C76" s="34">
        <v>0.25</v>
      </c>
      <c r="D76" s="34"/>
      <c r="E76" s="34">
        <v>0.35</v>
      </c>
      <c r="F76" s="35">
        <v>0.4</v>
      </c>
      <c r="G76" s="39" t="s">
        <v>279</v>
      </c>
      <c r="H76" s="33" t="s">
        <v>271</v>
      </c>
      <c r="I76" s="35">
        <v>-0.2</v>
      </c>
      <c r="J76" s="35">
        <f t="shared" si="0"/>
        <v>0.1</v>
      </c>
    </row>
    <row r="77" spans="1:11" x14ac:dyDescent="0.15">
      <c r="A77" s="39" t="s">
        <v>279</v>
      </c>
      <c r="B77" s="25" t="s">
        <v>273</v>
      </c>
      <c r="C77" s="34">
        <v>0.25</v>
      </c>
      <c r="D77" s="34"/>
      <c r="E77" s="34">
        <v>0.35</v>
      </c>
      <c r="F77" s="35">
        <v>0.4</v>
      </c>
      <c r="G77" s="39" t="s">
        <v>279</v>
      </c>
      <c r="H77" s="33" t="s">
        <v>273</v>
      </c>
      <c r="I77" s="35">
        <v>-0.08</v>
      </c>
      <c r="J77" s="35">
        <f t="shared" si="0"/>
        <v>0.04</v>
      </c>
    </row>
    <row r="78" spans="1:11" x14ac:dyDescent="0.15">
      <c r="B78" s="25" t="s">
        <v>265</v>
      </c>
      <c r="C78" s="34"/>
      <c r="D78" s="34"/>
      <c r="E78" s="34"/>
      <c r="F78" s="34"/>
      <c r="H78" s="33" t="s">
        <v>265</v>
      </c>
      <c r="I78" s="35"/>
      <c r="J78" s="35"/>
    </row>
    <row r="79" spans="1:11" x14ac:dyDescent="0.15">
      <c r="B79" s="37" t="s">
        <v>276</v>
      </c>
      <c r="C79" s="34" t="s">
        <v>267</v>
      </c>
      <c r="D79" s="34" t="s">
        <v>269</v>
      </c>
      <c r="E79" s="34" t="s">
        <v>271</v>
      </c>
      <c r="F79" s="34" t="s">
        <v>273</v>
      </c>
      <c r="H79" s="40"/>
      <c r="I79" s="35"/>
      <c r="J79" s="35"/>
    </row>
    <row r="80" spans="1:11" x14ac:dyDescent="0.15">
      <c r="A80" s="39" t="s">
        <v>280</v>
      </c>
      <c r="B80" s="25" t="s">
        <v>267</v>
      </c>
      <c r="C80" s="34">
        <v>0.2</v>
      </c>
      <c r="D80" s="34">
        <v>0.5</v>
      </c>
      <c r="E80" s="34">
        <v>0.3</v>
      </c>
      <c r="F80" s="35"/>
      <c r="G80" s="39" t="s">
        <v>280</v>
      </c>
      <c r="H80" s="33" t="s">
        <v>267</v>
      </c>
      <c r="I80" s="35">
        <v>0.15</v>
      </c>
      <c r="J80" s="35">
        <f t="shared" si="0"/>
        <v>7.4999999999999997E-2</v>
      </c>
    </row>
    <row r="81" spans="1:11" x14ac:dyDescent="0.15">
      <c r="A81" s="39" t="s">
        <v>280</v>
      </c>
      <c r="B81" s="25" t="s">
        <v>269</v>
      </c>
      <c r="C81" s="34">
        <v>0.2</v>
      </c>
      <c r="D81" s="34">
        <v>0.3</v>
      </c>
      <c r="E81" s="34">
        <v>0.5</v>
      </c>
      <c r="F81" s="35"/>
      <c r="G81" s="39" t="s">
        <v>280</v>
      </c>
      <c r="H81" s="33" t="s">
        <v>269</v>
      </c>
      <c r="I81" s="35">
        <v>0.06</v>
      </c>
      <c r="J81" s="35">
        <f t="shared" si="0"/>
        <v>0.03</v>
      </c>
      <c r="K81" t="s">
        <v>285</v>
      </c>
    </row>
    <row r="82" spans="1:11" x14ac:dyDescent="0.15">
      <c r="A82" s="39" t="s">
        <v>280</v>
      </c>
      <c r="B82" s="25" t="s">
        <v>271</v>
      </c>
      <c r="C82" s="34">
        <v>0.2</v>
      </c>
      <c r="D82" s="34"/>
      <c r="E82" s="34">
        <v>0.3</v>
      </c>
      <c r="F82" s="35">
        <v>0.5</v>
      </c>
      <c r="G82" s="39" t="s">
        <v>280</v>
      </c>
      <c r="H82" s="33" t="s">
        <v>271</v>
      </c>
      <c r="I82" s="35">
        <v>-0.15</v>
      </c>
      <c r="J82" s="35">
        <f t="shared" si="0"/>
        <v>7.4999999999999997E-2</v>
      </c>
    </row>
    <row r="83" spans="1:11" x14ac:dyDescent="0.15">
      <c r="A83" s="39" t="s">
        <v>280</v>
      </c>
      <c r="B83" s="25" t="s">
        <v>273</v>
      </c>
      <c r="C83" s="34">
        <v>0.2</v>
      </c>
      <c r="D83" s="34"/>
      <c r="E83" s="34">
        <v>0.3</v>
      </c>
      <c r="F83" s="35">
        <v>0.5</v>
      </c>
      <c r="G83" s="39" t="s">
        <v>280</v>
      </c>
      <c r="H83" s="33" t="s">
        <v>273</v>
      </c>
      <c r="I83" s="35">
        <v>-0.06</v>
      </c>
      <c r="J83" s="35">
        <f t="shared" si="0"/>
        <v>0.03</v>
      </c>
    </row>
    <row r="84" spans="1:11" x14ac:dyDescent="0.15">
      <c r="B84" s="36" t="s">
        <v>275</v>
      </c>
      <c r="C84" s="34"/>
      <c r="D84" s="34"/>
      <c r="E84" s="34"/>
      <c r="F84" s="34"/>
      <c r="H84" s="41" t="s">
        <v>275</v>
      </c>
      <c r="I84" s="35"/>
      <c r="J84" s="35"/>
    </row>
    <row r="85" spans="1:11" x14ac:dyDescent="0.15">
      <c r="B85" s="37" t="s">
        <v>276</v>
      </c>
      <c r="C85" s="34" t="s">
        <v>267</v>
      </c>
      <c r="D85" s="34" t="s">
        <v>269</v>
      </c>
      <c r="E85" s="34" t="s">
        <v>271</v>
      </c>
      <c r="F85" s="34" t="s">
        <v>273</v>
      </c>
      <c r="H85" s="40"/>
      <c r="I85" s="35"/>
      <c r="J85" s="35"/>
    </row>
    <row r="86" spans="1:11" x14ac:dyDescent="0.15">
      <c r="A86" s="39" t="s">
        <v>281</v>
      </c>
      <c r="B86" s="25" t="s">
        <v>267</v>
      </c>
      <c r="C86" s="34">
        <v>0.15</v>
      </c>
      <c r="D86" s="34">
        <v>0.6</v>
      </c>
      <c r="E86" s="34">
        <v>0.25</v>
      </c>
      <c r="F86" s="35"/>
      <c r="G86" s="39" t="s">
        <v>281</v>
      </c>
      <c r="H86" s="33" t="s">
        <v>267</v>
      </c>
      <c r="I86" s="35">
        <v>0.1</v>
      </c>
      <c r="J86" s="35">
        <f t="shared" si="0"/>
        <v>0.05</v>
      </c>
    </row>
    <row r="87" spans="1:11" x14ac:dyDescent="0.15">
      <c r="A87" s="39" t="s">
        <v>281</v>
      </c>
      <c r="B87" s="25" t="s">
        <v>269</v>
      </c>
      <c r="C87" s="34">
        <v>0.15</v>
      </c>
      <c r="D87" s="34">
        <v>0.4</v>
      </c>
      <c r="E87" s="34">
        <v>0.45</v>
      </c>
      <c r="F87" s="35"/>
      <c r="G87" s="39" t="s">
        <v>281</v>
      </c>
      <c r="H87" s="33" t="s">
        <v>269</v>
      </c>
      <c r="I87" s="35">
        <v>0.04</v>
      </c>
      <c r="J87" s="35">
        <f t="shared" si="0"/>
        <v>0.02</v>
      </c>
      <c r="K87" t="s">
        <v>287</v>
      </c>
    </row>
    <row r="88" spans="1:11" x14ac:dyDescent="0.15">
      <c r="A88" s="39" t="s">
        <v>281</v>
      </c>
      <c r="B88" s="25" t="s">
        <v>271</v>
      </c>
      <c r="C88" s="34">
        <v>0.15</v>
      </c>
      <c r="D88" s="34"/>
      <c r="E88" s="34">
        <v>0.25</v>
      </c>
      <c r="F88" s="35">
        <v>0.6</v>
      </c>
      <c r="G88" s="39" t="s">
        <v>281</v>
      </c>
      <c r="H88" s="33" t="s">
        <v>271</v>
      </c>
      <c r="I88" s="35">
        <v>-0.1</v>
      </c>
      <c r="J88" s="35">
        <f t="shared" si="0"/>
        <v>0.05</v>
      </c>
    </row>
    <row r="89" spans="1:11" x14ac:dyDescent="0.15">
      <c r="A89" s="39" t="s">
        <v>281</v>
      </c>
      <c r="B89" s="25" t="s">
        <v>273</v>
      </c>
      <c r="C89" s="34">
        <v>0.15</v>
      </c>
      <c r="D89" s="34"/>
      <c r="E89" s="34">
        <v>0.25</v>
      </c>
      <c r="F89" s="35">
        <v>0.6</v>
      </c>
      <c r="G89" s="39" t="s">
        <v>281</v>
      </c>
      <c r="H89" s="33" t="s">
        <v>273</v>
      </c>
      <c r="I89" s="35">
        <v>-0.04</v>
      </c>
      <c r="J89" s="35">
        <f t="shared" si="0"/>
        <v>0.02</v>
      </c>
    </row>
    <row r="90" spans="1:11" x14ac:dyDescent="0.15">
      <c r="B90" s="42" t="s">
        <v>288</v>
      </c>
      <c r="C90" s="43"/>
      <c r="D90" s="43"/>
      <c r="E90" s="43"/>
      <c r="F90" s="43"/>
    </row>
    <row r="91" spans="1:11" x14ac:dyDescent="0.15">
      <c r="B91" s="42" t="s">
        <v>293</v>
      </c>
      <c r="C91" s="43"/>
      <c r="D91" s="43"/>
      <c r="E91" s="43"/>
      <c r="F91" s="43"/>
    </row>
    <row r="92" spans="1:11" x14ac:dyDescent="0.15">
      <c r="B92" s="43" t="s">
        <v>289</v>
      </c>
      <c r="C92" s="43" t="s">
        <v>290</v>
      </c>
      <c r="D92" s="43" t="s">
        <v>291</v>
      </c>
      <c r="E92" s="43" t="s">
        <v>292</v>
      </c>
      <c r="F92" s="43"/>
    </row>
    <row r="93" spans="1:11" x14ac:dyDescent="0.15">
      <c r="B93" s="43" t="s">
        <v>289</v>
      </c>
      <c r="C93" s="43">
        <v>-0.33300000000000002</v>
      </c>
      <c r="D93" s="43">
        <v>0.33300000000000002</v>
      </c>
      <c r="E93" s="43">
        <v>0.33300000000000002</v>
      </c>
      <c r="F93" s="43"/>
    </row>
    <row r="94" spans="1:11" x14ac:dyDescent="0.15">
      <c r="B94" s="43" t="s">
        <v>331</v>
      </c>
      <c r="C94" s="52">
        <f>C93*SQRT(3)</f>
        <v>-0.57677291892043614</v>
      </c>
      <c r="D94" s="52">
        <f>D93*SQRT(1.5)</f>
        <v>0.40784004217339914</v>
      </c>
      <c r="E94" s="52">
        <f>E93</f>
        <v>0.33300000000000002</v>
      </c>
      <c r="F94" s="43" t="s">
        <v>332</v>
      </c>
    </row>
    <row r="95" spans="1:11" x14ac:dyDescent="0.15">
      <c r="B95" s="43" t="s">
        <v>295</v>
      </c>
      <c r="C95" s="44">
        <v>-0.2</v>
      </c>
      <c r="D95" s="44">
        <v>-0.1</v>
      </c>
      <c r="E95" s="44">
        <v>0.05</v>
      </c>
      <c r="F95" s="43"/>
    </row>
    <row r="96" spans="1:11" x14ac:dyDescent="0.15">
      <c r="B96" s="43" t="s">
        <v>333</v>
      </c>
      <c r="C96" s="45">
        <f>C95</f>
        <v>-0.2</v>
      </c>
      <c r="D96" s="53">
        <f>D95-C95</f>
        <v>0.1</v>
      </c>
      <c r="E96" s="53">
        <f>E95-D95</f>
        <v>0.15000000000000002</v>
      </c>
      <c r="F96" s="43" t="s">
        <v>334</v>
      </c>
    </row>
    <row r="97" spans="2:7" x14ac:dyDescent="0.15">
      <c r="B97" s="43" t="s">
        <v>294</v>
      </c>
      <c r="C97" s="45">
        <f>SUMPRODUCT(C93:E93,C96:E96)</f>
        <v>0.14985000000000004</v>
      </c>
      <c r="D97" s="44"/>
      <c r="E97" s="44"/>
      <c r="F97" s="43" t="s">
        <v>335</v>
      </c>
    </row>
    <row r="98" spans="2:7" x14ac:dyDescent="0.15">
      <c r="B98" s="43" t="s">
        <v>294</v>
      </c>
      <c r="C98" s="45">
        <f>SUMPRODUCT(C94:E94,C96:E96)</f>
        <v>0.20608858800142715</v>
      </c>
      <c r="D98" s="43"/>
      <c r="E98" s="43"/>
      <c r="F98" s="43" t="s">
        <v>332</v>
      </c>
    </row>
    <row r="99" spans="2:7" x14ac:dyDescent="0.15">
      <c r="B99" s="46" t="s">
        <v>296</v>
      </c>
      <c r="C99" s="46"/>
      <c r="D99" s="46"/>
      <c r="E99" s="46"/>
      <c r="F99" s="46"/>
      <c r="G99" s="46"/>
    </row>
    <row r="100" spans="2:7" x14ac:dyDescent="0.15">
      <c r="B100" s="46" t="s">
        <v>277</v>
      </c>
      <c r="C100" s="46" t="s">
        <v>283</v>
      </c>
      <c r="D100" s="46" t="s">
        <v>282</v>
      </c>
      <c r="E100" s="37" t="s">
        <v>276</v>
      </c>
      <c r="F100" s="46" t="s">
        <v>297</v>
      </c>
      <c r="G100" s="46" t="s">
        <v>298</v>
      </c>
    </row>
    <row r="101" spans="2:7" x14ac:dyDescent="0.15">
      <c r="B101" s="46" t="s">
        <v>266</v>
      </c>
      <c r="C101" s="46">
        <v>0.2</v>
      </c>
      <c r="D101" s="46">
        <v>0.1</v>
      </c>
      <c r="E101" s="34">
        <v>0.25</v>
      </c>
      <c r="F101" s="47">
        <f>E101*C101</f>
        <v>0.05</v>
      </c>
      <c r="G101" s="47">
        <f>E101*D101</f>
        <v>2.5000000000000001E-2</v>
      </c>
    </row>
    <row r="102" spans="2:7" x14ac:dyDescent="0.15">
      <c r="B102" s="46" t="s">
        <v>268</v>
      </c>
      <c r="C102" s="46">
        <v>0.08</v>
      </c>
      <c r="D102" s="46">
        <v>0.04</v>
      </c>
      <c r="E102" s="34"/>
      <c r="F102" s="47">
        <f t="shared" ref="F102:F104" si="1">E102*C102</f>
        <v>0</v>
      </c>
      <c r="G102" s="47">
        <f t="shared" ref="G102:G104" si="2">E102*D102</f>
        <v>0</v>
      </c>
    </row>
    <row r="103" spans="2:7" x14ac:dyDescent="0.15">
      <c r="B103" s="46" t="s">
        <v>270</v>
      </c>
      <c r="C103" s="46">
        <v>-0.2</v>
      </c>
      <c r="D103" s="46">
        <v>0.1</v>
      </c>
      <c r="E103" s="34">
        <v>0.35</v>
      </c>
      <c r="F103" s="47">
        <f t="shared" si="1"/>
        <v>-6.9999999999999993E-2</v>
      </c>
      <c r="G103" s="47">
        <f t="shared" si="2"/>
        <v>3.4999999999999996E-2</v>
      </c>
    </row>
    <row r="104" spans="2:7" x14ac:dyDescent="0.15">
      <c r="B104" s="46" t="s">
        <v>272</v>
      </c>
      <c r="C104" s="46">
        <v>-0.08</v>
      </c>
      <c r="D104" s="46">
        <v>0.04</v>
      </c>
      <c r="E104" s="34">
        <v>0.4</v>
      </c>
      <c r="F104" s="47">
        <f t="shared" si="1"/>
        <v>-3.2000000000000001E-2</v>
      </c>
      <c r="G104" s="47">
        <f t="shared" si="2"/>
        <v>1.6E-2</v>
      </c>
    </row>
    <row r="105" spans="2:7" x14ac:dyDescent="0.15">
      <c r="B105" s="46"/>
      <c r="C105" s="46"/>
      <c r="D105" s="46"/>
      <c r="E105" s="46" t="s">
        <v>299</v>
      </c>
      <c r="F105" s="47">
        <f>SUM(F101:F104)</f>
        <v>-5.1999999999999991E-2</v>
      </c>
      <c r="G105" s="47">
        <f>SUM(G101:G104)</f>
        <v>7.5999999999999998E-2</v>
      </c>
    </row>
    <row r="106" spans="2:7" x14ac:dyDescent="0.15">
      <c r="B106" s="48" t="s">
        <v>336</v>
      </c>
      <c r="C106" s="48"/>
      <c r="D106" s="48" t="s">
        <v>305</v>
      </c>
      <c r="E106" s="48"/>
      <c r="F106" s="48"/>
    </row>
    <row r="107" spans="2:7" x14ac:dyDescent="0.15">
      <c r="B107" s="48" t="s">
        <v>303</v>
      </c>
      <c r="C107" s="48" t="s">
        <v>304</v>
      </c>
      <c r="D107" s="48" t="s">
        <v>306</v>
      </c>
      <c r="E107" s="48" t="s">
        <v>307</v>
      </c>
      <c r="F107" s="48"/>
    </row>
    <row r="108" spans="2:7" x14ac:dyDescent="0.15">
      <c r="B108" s="48">
        <v>-0.2</v>
      </c>
      <c r="C108" s="48">
        <v>-0.1</v>
      </c>
      <c r="D108" s="48">
        <v>-0.25</v>
      </c>
      <c r="E108" s="48">
        <v>-0.14000000000000001</v>
      </c>
      <c r="F108" s="48"/>
    </row>
    <row r="109" spans="2:7" x14ac:dyDescent="0.15">
      <c r="B109" s="48">
        <v>-0.1</v>
      </c>
      <c r="C109" s="48">
        <v>-0.6</v>
      </c>
      <c r="D109" s="48">
        <v>0.05</v>
      </c>
      <c r="E109" s="48">
        <v>0.1</v>
      </c>
      <c r="F109" s="48"/>
    </row>
    <row r="110" spans="2:7" x14ac:dyDescent="0.15">
      <c r="B110" s="48">
        <v>0.05</v>
      </c>
      <c r="C110" s="48">
        <v>0.08</v>
      </c>
      <c r="D110" s="48">
        <v>0.1</v>
      </c>
      <c r="E110" s="48">
        <v>0.03</v>
      </c>
      <c r="F110" s="48"/>
    </row>
    <row r="111" spans="2:7" x14ac:dyDescent="0.15">
      <c r="B111" s="48"/>
      <c r="C111" s="48"/>
      <c r="D111" s="48"/>
      <c r="E111" s="48"/>
      <c r="F111" s="48" t="s">
        <v>308</v>
      </c>
    </row>
    <row r="112" spans="2:7" x14ac:dyDescent="0.15">
      <c r="B112" s="48" t="s">
        <v>309</v>
      </c>
      <c r="C112" s="49">
        <f>CORREL(B108:B110,C108:C110)</f>
        <v>0.36466165413533846</v>
      </c>
      <c r="D112" s="49">
        <f>CORREL(B108:B110,D108:D110)</f>
        <v>0.8746392856766495</v>
      </c>
      <c r="E112" s="49">
        <f>CORREL(B108:B110,E108:E110)</f>
        <v>0.60097046166711365</v>
      </c>
      <c r="F112" s="49">
        <f>0.5*E112+0.5*D112</f>
        <v>0.73780487367188163</v>
      </c>
    </row>
  </sheetData>
  <phoneticPr fontId="1"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33"/>
  <sheetViews>
    <sheetView showGridLines="0" tabSelected="1" topLeftCell="A10" workbookViewId="0">
      <selection activeCell="C30" sqref="C30"/>
    </sheetView>
  </sheetViews>
  <sheetFormatPr defaultRowHeight="13.5" x14ac:dyDescent="0.15"/>
  <cols>
    <col min="1" max="2" width="12.625" customWidth="1"/>
    <col min="3" max="3" width="40.75" customWidth="1"/>
    <col min="4" max="4" width="40.5" customWidth="1"/>
    <col min="5" max="5" width="9.5" bestFit="1" customWidth="1"/>
    <col min="14" max="18" width="5.5" customWidth="1"/>
    <col min="19" max="19" width="5.5" bestFit="1" customWidth="1"/>
    <col min="20" max="20" width="7.5" bestFit="1" customWidth="1"/>
    <col min="21" max="21" width="5.5" bestFit="1" customWidth="1"/>
    <col min="22" max="22" width="7.5" bestFit="1" customWidth="1"/>
    <col min="23" max="23" width="5.5" bestFit="1" customWidth="1"/>
    <col min="24" max="24" width="7.5" bestFit="1" customWidth="1"/>
    <col min="25" max="25" width="5.5" bestFit="1" customWidth="1"/>
    <col min="26" max="26" width="7.5" bestFit="1" customWidth="1"/>
  </cols>
  <sheetData>
    <row r="1" spans="1:18" x14ac:dyDescent="0.15">
      <c r="P1" s="54"/>
    </row>
    <row r="2" spans="1:18" x14ac:dyDescent="0.15">
      <c r="A2" s="21"/>
      <c r="B2" s="21"/>
      <c r="C2" s="21"/>
      <c r="D2" s="21"/>
      <c r="P2" s="54"/>
    </row>
    <row r="3" spans="1:18" s="7" customFormat="1" ht="27" customHeight="1" x14ac:dyDescent="0.15">
      <c r="E3" s="70"/>
      <c r="F3" s="70"/>
      <c r="G3" s="70"/>
      <c r="H3" s="70" t="s">
        <v>353</v>
      </c>
      <c r="I3" s="70" t="s">
        <v>353</v>
      </c>
      <c r="J3" s="70" t="s">
        <v>354</v>
      </c>
      <c r="K3" s="70" t="s">
        <v>354</v>
      </c>
      <c r="L3" s="70" t="s">
        <v>355</v>
      </c>
      <c r="M3" s="70" t="s">
        <v>355</v>
      </c>
      <c r="N3" s="70" t="s">
        <v>353</v>
      </c>
      <c r="O3" s="70" t="s">
        <v>354</v>
      </c>
      <c r="P3" s="70" t="s">
        <v>355</v>
      </c>
      <c r="Q3" s="70" t="s">
        <v>356</v>
      </c>
      <c r="R3" s="70" t="s">
        <v>357</v>
      </c>
    </row>
    <row r="4" spans="1:18" ht="40.5" x14ac:dyDescent="0.15">
      <c r="A4" s="69" t="s">
        <v>358</v>
      </c>
      <c r="B4" s="69"/>
      <c r="C4" s="69"/>
      <c r="D4" s="69"/>
      <c r="E4" s="63" t="s">
        <v>373</v>
      </c>
      <c r="F4" s="62" t="s">
        <v>374</v>
      </c>
      <c r="G4" s="63" t="s">
        <v>359</v>
      </c>
      <c r="H4" s="63" t="s">
        <v>386</v>
      </c>
      <c r="I4" s="63" t="s">
        <v>387</v>
      </c>
      <c r="J4" s="63" t="s">
        <v>388</v>
      </c>
      <c r="K4" s="63" t="s">
        <v>389</v>
      </c>
      <c r="L4" s="63" t="s">
        <v>390</v>
      </c>
      <c r="M4" s="63" t="s">
        <v>391</v>
      </c>
      <c r="N4" s="63"/>
      <c r="O4" s="63"/>
      <c r="P4" s="63"/>
      <c r="Q4" s="63"/>
      <c r="R4" s="63"/>
    </row>
    <row r="5" spans="1:18" x14ac:dyDescent="0.15">
      <c r="A5" s="69" t="s">
        <v>360</v>
      </c>
      <c r="B5" s="69"/>
      <c r="C5" s="69"/>
      <c r="D5" s="69"/>
      <c r="E5" s="61">
        <v>1</v>
      </c>
      <c r="F5" s="59" t="s">
        <v>375</v>
      </c>
      <c r="G5" s="61" t="s">
        <v>361</v>
      </c>
      <c r="H5" s="71">
        <v>18.385300000000001</v>
      </c>
      <c r="I5" s="71">
        <v>24.111799999999999</v>
      </c>
      <c r="J5" s="71">
        <v>6.4893916699999998</v>
      </c>
      <c r="K5" s="71">
        <v>5.3372166700000001</v>
      </c>
      <c r="L5" s="71">
        <v>18.385300000000001</v>
      </c>
      <c r="M5" s="71">
        <v>21.587599999999998</v>
      </c>
      <c r="N5" s="71">
        <v>1.15289523234908</v>
      </c>
      <c r="O5" s="71">
        <v>1.0326713313848099</v>
      </c>
      <c r="P5" s="71">
        <v>0.63649733712692902</v>
      </c>
      <c r="Q5" s="71">
        <v>0.89824651387451504</v>
      </c>
      <c r="R5" s="72">
        <v>9.9349862698291293E-3</v>
      </c>
    </row>
    <row r="6" spans="1:18" x14ac:dyDescent="0.15">
      <c r="A6" s="69" t="s">
        <v>362</v>
      </c>
      <c r="B6" s="69"/>
      <c r="C6" s="69"/>
      <c r="D6" s="69"/>
      <c r="E6" s="61">
        <v>2</v>
      </c>
      <c r="F6" s="59" t="s">
        <v>376</v>
      </c>
      <c r="G6" s="61" t="s">
        <v>361</v>
      </c>
      <c r="H6" s="71">
        <v>0</v>
      </c>
      <c r="I6" s="71">
        <v>0</v>
      </c>
      <c r="J6" s="71">
        <v>0</v>
      </c>
      <c r="K6" s="71">
        <v>0</v>
      </c>
      <c r="L6" s="71">
        <v>0</v>
      </c>
      <c r="M6" s="71">
        <v>0</v>
      </c>
      <c r="N6" s="71">
        <v>0.53991910387376296</v>
      </c>
      <c r="O6" s="71">
        <v>0.67498559566990102</v>
      </c>
      <c r="P6" s="71">
        <v>0.34272021661148599</v>
      </c>
      <c r="Q6" s="71">
        <v>0.51506614568730802</v>
      </c>
      <c r="R6" s="72">
        <v>5.6968493686490197E-3</v>
      </c>
    </row>
    <row r="7" spans="1:18" x14ac:dyDescent="0.15">
      <c r="A7" s="69" t="s">
        <v>363</v>
      </c>
      <c r="B7" s="69"/>
      <c r="C7" s="69"/>
      <c r="D7" s="69"/>
      <c r="E7" s="61">
        <v>3</v>
      </c>
      <c r="F7" s="59" t="s">
        <v>377</v>
      </c>
      <c r="G7" s="61" t="s">
        <v>361</v>
      </c>
      <c r="H7" s="71">
        <v>28.774000000000001</v>
      </c>
      <c r="I7" s="71">
        <v>24.876899999999999</v>
      </c>
      <c r="J7" s="71">
        <v>15.259647060000001</v>
      </c>
      <c r="K7" s="71">
        <v>12.485176470000001</v>
      </c>
      <c r="L7" s="71">
        <v>28.774000000000001</v>
      </c>
      <c r="M7" s="71">
        <v>22.222100000000001</v>
      </c>
      <c r="N7" s="71">
        <v>0.70788314315072198</v>
      </c>
      <c r="O7" s="71">
        <v>0.78776843054339796</v>
      </c>
      <c r="P7" s="71">
        <v>0.62186309037269105</v>
      </c>
      <c r="Q7" s="71">
        <v>0.70542923699658</v>
      </c>
      <c r="R7" s="72">
        <v>7.80234565416431E-3</v>
      </c>
    </row>
    <row r="8" spans="1:18" x14ac:dyDescent="0.15">
      <c r="A8" s="69" t="s">
        <v>364</v>
      </c>
      <c r="B8" s="69"/>
      <c r="C8" s="69"/>
      <c r="D8" s="69"/>
      <c r="E8" s="61">
        <v>4</v>
      </c>
      <c r="F8" s="59" t="s">
        <v>378</v>
      </c>
      <c r="G8" s="61" t="s">
        <v>361</v>
      </c>
      <c r="H8" s="71">
        <v>17.400200000000002</v>
      </c>
      <c r="I8" s="71">
        <v>15.5733</v>
      </c>
      <c r="J8" s="71">
        <v>7.3650000000000002</v>
      </c>
      <c r="K8" s="71">
        <v>6.0149999999999997</v>
      </c>
      <c r="L8" s="71">
        <v>17.400200000000002</v>
      </c>
      <c r="M8" s="71">
        <v>22.443899999999999</v>
      </c>
      <c r="N8" s="71">
        <v>0.55751806595452102</v>
      </c>
      <c r="O8" s="71">
        <v>0.67816843984240505</v>
      </c>
      <c r="P8" s="71">
        <v>0.457543284974602</v>
      </c>
      <c r="Q8" s="71">
        <v>0.565788303117707</v>
      </c>
      <c r="R8" s="72">
        <v>6.25785787785379E-3</v>
      </c>
    </row>
    <row r="9" spans="1:18" x14ac:dyDescent="0.15">
      <c r="A9" s="69" t="s">
        <v>365</v>
      </c>
      <c r="B9" s="69"/>
      <c r="C9" s="69"/>
      <c r="D9" s="69"/>
      <c r="E9" s="61">
        <v>5</v>
      </c>
      <c r="F9" s="59" t="s">
        <v>379</v>
      </c>
      <c r="G9" s="61" t="s">
        <v>361</v>
      </c>
      <c r="H9" s="71">
        <v>0</v>
      </c>
      <c r="I9" s="71">
        <v>0</v>
      </c>
      <c r="J9" s="71">
        <v>0</v>
      </c>
      <c r="K9" s="71">
        <v>0</v>
      </c>
      <c r="L9" s="71">
        <v>0</v>
      </c>
      <c r="M9" s="71">
        <v>0</v>
      </c>
      <c r="N9" s="71">
        <v>0.99777154903611098</v>
      </c>
      <c r="O9" s="71">
        <v>0.58991084597048304</v>
      </c>
      <c r="P9" s="71">
        <v>0.64498923618426196</v>
      </c>
      <c r="Q9" s="71">
        <v>0.69351434266912004</v>
      </c>
      <c r="R9" s="72">
        <v>7.6705618846518797E-3</v>
      </c>
    </row>
    <row r="10" spans="1:18" x14ac:dyDescent="0.15">
      <c r="A10" s="69" t="s">
        <v>366</v>
      </c>
      <c r="B10" s="69"/>
      <c r="C10" s="69"/>
      <c r="D10" s="69"/>
      <c r="E10" s="61">
        <v>6</v>
      </c>
      <c r="F10" s="59" t="s">
        <v>380</v>
      </c>
      <c r="G10" s="61" t="s">
        <v>361</v>
      </c>
      <c r="H10" s="71">
        <v>18.2577</v>
      </c>
      <c r="I10" s="71">
        <v>26.128799999999998</v>
      </c>
      <c r="J10" s="71">
        <v>25.60366664</v>
      </c>
      <c r="K10" s="71">
        <v>22.560548470000001</v>
      </c>
      <c r="L10" s="71">
        <v>18.2577</v>
      </c>
      <c r="M10" s="71">
        <v>13.4887</v>
      </c>
      <c r="N10" s="71">
        <v>0.67414331820308904</v>
      </c>
      <c r="O10" s="71">
        <v>0.81503987676528</v>
      </c>
      <c r="P10" s="71">
        <v>0.45365165235197802</v>
      </c>
      <c r="Q10" s="71">
        <v>0.64230527528752102</v>
      </c>
      <c r="R10" s="72">
        <v>7.10416794549543E-3</v>
      </c>
    </row>
    <row r="11" spans="1:18" x14ac:dyDescent="0.15">
      <c r="A11" s="69" t="s">
        <v>367</v>
      </c>
      <c r="B11" s="69"/>
      <c r="C11" s="69"/>
      <c r="D11" s="69"/>
      <c r="E11" s="61">
        <v>7</v>
      </c>
      <c r="F11" s="59" t="s">
        <v>381</v>
      </c>
      <c r="G11" s="61" t="s">
        <v>361</v>
      </c>
      <c r="H11" s="71">
        <v>25.328099999999999</v>
      </c>
      <c r="I11" s="71">
        <v>7</v>
      </c>
      <c r="J11" s="71">
        <v>1.4</v>
      </c>
      <c r="K11" s="71">
        <v>1.0449999999999999</v>
      </c>
      <c r="L11" s="71">
        <v>25.328099999999999</v>
      </c>
      <c r="M11" s="71">
        <v>33.971299999999999</v>
      </c>
      <c r="N11" s="71">
        <v>0.399824841350788</v>
      </c>
      <c r="O11" s="71">
        <v>0.546693615338114</v>
      </c>
      <c r="P11" s="71">
        <v>0.22094648571438599</v>
      </c>
      <c r="Q11" s="71">
        <v>0.38702100869115702</v>
      </c>
      <c r="R11" s="72">
        <v>4.28061600918077E-3</v>
      </c>
    </row>
    <row r="12" spans="1:18" x14ac:dyDescent="0.15">
      <c r="A12" s="69" t="s">
        <v>368</v>
      </c>
      <c r="B12" s="69"/>
      <c r="C12" s="69"/>
      <c r="D12" s="69"/>
      <c r="E12" s="61">
        <v>8</v>
      </c>
      <c r="F12" s="59" t="s">
        <v>382</v>
      </c>
      <c r="G12" s="61" t="s">
        <v>361</v>
      </c>
      <c r="H12" s="71">
        <v>0</v>
      </c>
      <c r="I12" s="71">
        <v>0</v>
      </c>
      <c r="J12" s="71">
        <v>0</v>
      </c>
      <c r="K12" s="71">
        <v>0</v>
      </c>
      <c r="L12" s="71">
        <v>0</v>
      </c>
      <c r="M12" s="71">
        <v>0</v>
      </c>
      <c r="N12" s="71">
        <v>1.3833505530231101</v>
      </c>
      <c r="O12" s="71">
        <v>0.63411293430325899</v>
      </c>
      <c r="P12" s="71">
        <v>1.29136458739162</v>
      </c>
      <c r="Q12" s="71">
        <v>1.0468611192825701</v>
      </c>
      <c r="R12" s="72">
        <v>1.1578726647797801E-2</v>
      </c>
    </row>
    <row r="13" spans="1:18" x14ac:dyDescent="0.15">
      <c r="A13" s="69" t="s">
        <v>369</v>
      </c>
      <c r="B13" s="69"/>
      <c r="C13" s="69"/>
      <c r="D13" s="69"/>
      <c r="E13" s="61">
        <v>9</v>
      </c>
      <c r="F13" s="59" t="s">
        <v>383</v>
      </c>
      <c r="G13" s="61" t="s">
        <v>361</v>
      </c>
      <c r="H13" s="71">
        <v>19.284500000000001</v>
      </c>
      <c r="I13" s="71">
        <v>0</v>
      </c>
      <c r="J13" s="71">
        <v>4.1760000000000002</v>
      </c>
      <c r="K13" s="71">
        <v>3.3734000000000002</v>
      </c>
      <c r="L13" s="71">
        <v>19.284500000000001</v>
      </c>
      <c r="M13" s="71">
        <v>23.792000000000002</v>
      </c>
      <c r="N13" s="71">
        <v>0.86984424304021302</v>
      </c>
      <c r="O13" s="71">
        <v>0.73811260884779295</v>
      </c>
      <c r="P13" s="71">
        <v>0.47489383145751202</v>
      </c>
      <c r="Q13" s="71">
        <v>0.65917142473016499</v>
      </c>
      <c r="R13" s="72">
        <v>7.2907146902356596E-3</v>
      </c>
    </row>
    <row r="14" spans="1:18" x14ac:dyDescent="0.15">
      <c r="A14" s="69" t="s">
        <v>370</v>
      </c>
      <c r="B14" s="69"/>
      <c r="C14" s="69"/>
      <c r="D14" s="69"/>
      <c r="E14" s="61">
        <v>10</v>
      </c>
      <c r="F14" s="59" t="s">
        <v>384</v>
      </c>
      <c r="G14" s="61" t="s">
        <v>361</v>
      </c>
      <c r="H14" s="71">
        <v>0</v>
      </c>
      <c r="I14" s="71">
        <v>0</v>
      </c>
      <c r="J14" s="71">
        <v>0</v>
      </c>
      <c r="K14" s="71">
        <v>0</v>
      </c>
      <c r="L14" s="71">
        <v>0</v>
      </c>
      <c r="M14" s="71">
        <v>0</v>
      </c>
      <c r="N14" s="71">
        <v>1.13197930104849</v>
      </c>
      <c r="O14" s="71">
        <v>0.63365617945499597</v>
      </c>
      <c r="P14" s="71">
        <v>0.30253941470608398</v>
      </c>
      <c r="Q14" s="71">
        <v>0.60087409787413104</v>
      </c>
      <c r="R14" s="72">
        <v>6.6459216039990304E-3</v>
      </c>
    </row>
    <row r="15" spans="1:18" x14ac:dyDescent="0.15">
      <c r="A15" s="69" t="s">
        <v>371</v>
      </c>
      <c r="B15" s="69"/>
      <c r="C15" s="69"/>
      <c r="D15" s="69"/>
      <c r="E15" s="61">
        <v>11</v>
      </c>
      <c r="F15" s="59" t="s">
        <v>385</v>
      </c>
      <c r="G15" s="61" t="s">
        <v>361</v>
      </c>
      <c r="H15" s="71">
        <v>9.2882999999999996</v>
      </c>
      <c r="I15" s="71">
        <v>8.1999999999999993</v>
      </c>
      <c r="J15" s="71">
        <v>2.2000000000000002</v>
      </c>
      <c r="K15" s="71">
        <v>1.83</v>
      </c>
      <c r="L15" s="71">
        <v>9.2882999999999996</v>
      </c>
      <c r="M15" s="71">
        <v>20.218599999999999</v>
      </c>
      <c r="N15" s="71">
        <v>0.60637946166104895</v>
      </c>
      <c r="O15" s="71">
        <v>0.64280352335414404</v>
      </c>
      <c r="P15" s="71">
        <v>0.46169632759517498</v>
      </c>
      <c r="Q15" s="71">
        <v>0.56307583271193695</v>
      </c>
      <c r="R15" s="72">
        <v>6.2278568081892997E-3</v>
      </c>
    </row>
    <row r="16" spans="1:18" x14ac:dyDescent="0.15">
      <c r="A16" s="69" t="s">
        <v>372</v>
      </c>
      <c r="B16" s="69"/>
      <c r="C16" s="69"/>
      <c r="D16" s="69"/>
      <c r="E16" s="73" t="s">
        <v>392</v>
      </c>
      <c r="F16" s="73" t="s">
        <v>392</v>
      </c>
      <c r="G16" s="73" t="s">
        <v>392</v>
      </c>
      <c r="H16" s="73" t="s">
        <v>392</v>
      </c>
      <c r="I16" s="73" t="s">
        <v>392</v>
      </c>
      <c r="J16" s="73" t="s">
        <v>392</v>
      </c>
      <c r="K16" s="73" t="s">
        <v>392</v>
      </c>
      <c r="L16" s="73" t="s">
        <v>392</v>
      </c>
      <c r="M16" s="73" t="s">
        <v>392</v>
      </c>
      <c r="N16" s="73" t="s">
        <v>392</v>
      </c>
      <c r="O16" s="73" t="s">
        <v>392</v>
      </c>
      <c r="P16" s="73" t="s">
        <v>392</v>
      </c>
      <c r="Q16" s="73" t="s">
        <v>392</v>
      </c>
      <c r="R16" s="73" t="s">
        <v>392</v>
      </c>
    </row>
    <row r="17" spans="1:16" x14ac:dyDescent="0.15">
      <c r="P17" s="54"/>
    </row>
    <row r="18" spans="1:16" x14ac:dyDescent="0.15">
      <c r="P18" s="54"/>
    </row>
    <row r="19" spans="1:16" x14ac:dyDescent="0.15">
      <c r="P19" s="54"/>
    </row>
    <row r="20" spans="1:16" x14ac:dyDescent="0.15">
      <c r="P20" s="54"/>
    </row>
    <row r="21" spans="1:16" x14ac:dyDescent="0.15">
      <c r="P21" s="54"/>
    </row>
    <row r="22" spans="1:16" x14ac:dyDescent="0.15">
      <c r="P22" s="54"/>
    </row>
    <row r="23" spans="1:16" x14ac:dyDescent="0.15">
      <c r="P23" s="54"/>
    </row>
    <row r="24" spans="1:16" ht="45.75" customHeight="1" x14ac:dyDescent="0.15">
      <c r="A24" s="21" t="s">
        <v>337</v>
      </c>
      <c r="B24" s="21"/>
      <c r="C24" s="21"/>
      <c r="D24" s="21"/>
      <c r="P24" s="54"/>
    </row>
    <row r="25" spans="1:16" x14ac:dyDescent="0.15">
      <c r="E25" t="s">
        <v>393</v>
      </c>
      <c r="P25" s="54"/>
    </row>
    <row r="26" spans="1:16" x14ac:dyDescent="0.15">
      <c r="A26" s="75" t="s">
        <v>413</v>
      </c>
      <c r="B26" s="75" t="s">
        <v>414</v>
      </c>
      <c r="C26" s="75" t="s">
        <v>423</v>
      </c>
      <c r="E26" t="s">
        <v>394</v>
      </c>
      <c r="P26" s="54"/>
    </row>
    <row r="27" spans="1:16" x14ac:dyDescent="0.15">
      <c r="A27" s="64" t="s">
        <v>401</v>
      </c>
      <c r="B27" s="64" t="s">
        <v>415</v>
      </c>
      <c r="C27" s="64" t="s">
        <v>424</v>
      </c>
      <c r="E27" t="s">
        <v>395</v>
      </c>
      <c r="P27" s="54"/>
    </row>
    <row r="28" spans="1:16" x14ac:dyDescent="0.15">
      <c r="A28" s="64" t="s">
        <v>402</v>
      </c>
      <c r="B28" s="64" t="s">
        <v>416</v>
      </c>
      <c r="C28" s="64" t="s">
        <v>403</v>
      </c>
      <c r="E28" t="s">
        <v>396</v>
      </c>
      <c r="P28" s="54"/>
    </row>
    <row r="29" spans="1:16" x14ac:dyDescent="0.15">
      <c r="A29" s="64" t="s">
        <v>404</v>
      </c>
      <c r="B29" s="64" t="s">
        <v>417</v>
      </c>
      <c r="C29" s="64" t="s">
        <v>405</v>
      </c>
      <c r="E29" t="s">
        <v>397</v>
      </c>
      <c r="P29" s="54"/>
    </row>
    <row r="30" spans="1:16" x14ac:dyDescent="0.15">
      <c r="A30" s="64" t="s">
        <v>406</v>
      </c>
      <c r="B30" s="64" t="s">
        <v>418</v>
      </c>
      <c r="C30" s="64" t="s">
        <v>407</v>
      </c>
      <c r="E30" t="s">
        <v>398</v>
      </c>
      <c r="P30" s="54"/>
    </row>
    <row r="31" spans="1:16" x14ac:dyDescent="0.15">
      <c r="A31" s="64" t="s">
        <v>408</v>
      </c>
      <c r="B31" s="64" t="s">
        <v>419</v>
      </c>
      <c r="C31" s="64" t="s">
        <v>407</v>
      </c>
      <c r="E31" t="s">
        <v>399</v>
      </c>
      <c r="P31" s="54"/>
    </row>
    <row r="32" spans="1:16" x14ac:dyDescent="0.15">
      <c r="A32" s="64" t="s">
        <v>409</v>
      </c>
      <c r="B32" s="64" t="s">
        <v>420</v>
      </c>
      <c r="C32" s="64" t="s">
        <v>407</v>
      </c>
      <c r="E32" t="s">
        <v>400</v>
      </c>
      <c r="P32" s="54"/>
    </row>
    <row r="33" spans="1:16" x14ac:dyDescent="0.15">
      <c r="A33" s="64" t="s">
        <v>410</v>
      </c>
      <c r="B33" s="64" t="s">
        <v>421</v>
      </c>
      <c r="C33" s="64" t="s">
        <v>411</v>
      </c>
      <c r="P33" s="54"/>
    </row>
    <row r="34" spans="1:16" x14ac:dyDescent="0.15">
      <c r="A34" s="74" t="s">
        <v>412</v>
      </c>
      <c r="B34" s="74" t="s">
        <v>422</v>
      </c>
      <c r="C34" s="74" t="s">
        <v>411</v>
      </c>
      <c r="P34" s="54"/>
    </row>
    <row r="35" spans="1:16" x14ac:dyDescent="0.15">
      <c r="P35" s="54"/>
    </row>
    <row r="36" spans="1:16" x14ac:dyDescent="0.15">
      <c r="P36" s="54"/>
    </row>
    <row r="37" spans="1:16" x14ac:dyDescent="0.15">
      <c r="P37" s="54"/>
    </row>
    <row r="38" spans="1:16" x14ac:dyDescent="0.15">
      <c r="P38" s="54"/>
    </row>
    <row r="39" spans="1:16" x14ac:dyDescent="0.15">
      <c r="P39" s="54"/>
    </row>
    <row r="40" spans="1:16" x14ac:dyDescent="0.15">
      <c r="P40" s="54"/>
    </row>
    <row r="41" spans="1:16" x14ac:dyDescent="0.15">
      <c r="P41" s="54"/>
    </row>
    <row r="42" spans="1:16" x14ac:dyDescent="0.15">
      <c r="P42" s="54"/>
    </row>
    <row r="43" spans="1:16" x14ac:dyDescent="0.15">
      <c r="P43" s="54"/>
    </row>
    <row r="44" spans="1:16" x14ac:dyDescent="0.15">
      <c r="P44" s="54"/>
    </row>
    <row r="45" spans="1:16" x14ac:dyDescent="0.15">
      <c r="P45" s="54"/>
    </row>
    <row r="46" spans="1:16" x14ac:dyDescent="0.15">
      <c r="P46" s="54"/>
    </row>
    <row r="47" spans="1:16" ht="27" x14ac:dyDescent="0.15">
      <c r="A47" s="21" t="s">
        <v>338</v>
      </c>
      <c r="B47" s="21"/>
      <c r="C47" s="21"/>
      <c r="D47" s="21"/>
      <c r="P47" s="54"/>
    </row>
    <row r="48" spans="1:16" x14ac:dyDescent="0.15">
      <c r="P48" s="54"/>
    </row>
    <row r="49" spans="16:16" x14ac:dyDescent="0.15">
      <c r="P49" s="54"/>
    </row>
    <row r="50" spans="16:16" x14ac:dyDescent="0.15">
      <c r="P50" s="54"/>
    </row>
    <row r="51" spans="16:16" x14ac:dyDescent="0.15">
      <c r="P51" s="54"/>
    </row>
    <row r="52" spans="16:16" x14ac:dyDescent="0.15">
      <c r="P52" s="54"/>
    </row>
    <row r="53" spans="16:16" x14ac:dyDescent="0.15">
      <c r="P53" s="54"/>
    </row>
    <row r="54" spans="16:16" x14ac:dyDescent="0.15">
      <c r="P54" s="54"/>
    </row>
    <row r="55" spans="16:16" x14ac:dyDescent="0.15">
      <c r="P55" s="54"/>
    </row>
    <row r="56" spans="16:16" x14ac:dyDescent="0.15">
      <c r="P56" s="54"/>
    </row>
    <row r="57" spans="16:16" x14ac:dyDescent="0.15">
      <c r="P57" s="54"/>
    </row>
    <row r="58" spans="16:16" x14ac:dyDescent="0.15">
      <c r="P58" s="54"/>
    </row>
    <row r="59" spans="16:16" x14ac:dyDescent="0.15">
      <c r="P59" s="54"/>
    </row>
    <row r="60" spans="16:16" x14ac:dyDescent="0.15">
      <c r="P60" s="54"/>
    </row>
    <row r="61" spans="16:16" x14ac:dyDescent="0.15">
      <c r="P61" s="54"/>
    </row>
    <row r="62" spans="16:16" x14ac:dyDescent="0.15">
      <c r="P62" s="54"/>
    </row>
    <row r="63" spans="16:16" x14ac:dyDescent="0.15">
      <c r="P63" s="54"/>
    </row>
    <row r="64" spans="16:16" x14ac:dyDescent="0.15">
      <c r="P64" s="54"/>
    </row>
    <row r="65" spans="16:16" x14ac:dyDescent="0.15">
      <c r="P65" s="54"/>
    </row>
    <row r="66" spans="16:16" x14ac:dyDescent="0.15">
      <c r="P66" s="54"/>
    </row>
    <row r="67" spans="16:16" x14ac:dyDescent="0.15">
      <c r="P67" s="54"/>
    </row>
    <row r="68" spans="16:16" x14ac:dyDescent="0.15">
      <c r="P68" s="54"/>
    </row>
    <row r="69" spans="16:16" x14ac:dyDescent="0.15">
      <c r="P69" s="54"/>
    </row>
    <row r="70" spans="16:16" x14ac:dyDescent="0.15">
      <c r="P70" s="54"/>
    </row>
    <row r="71" spans="16:16" x14ac:dyDescent="0.15">
      <c r="P71" s="54"/>
    </row>
    <row r="72" spans="16:16" x14ac:dyDescent="0.15">
      <c r="P72" s="54"/>
    </row>
    <row r="73" spans="16:16" x14ac:dyDescent="0.15">
      <c r="P73" s="54"/>
    </row>
    <row r="74" spans="16:16" x14ac:dyDescent="0.15">
      <c r="P74" s="54"/>
    </row>
    <row r="75" spans="16:16" x14ac:dyDescent="0.15">
      <c r="P75" s="54"/>
    </row>
    <row r="76" spans="16:16" x14ac:dyDescent="0.15">
      <c r="P76" s="54"/>
    </row>
    <row r="77" spans="16:16" x14ac:dyDescent="0.15">
      <c r="P77" s="54"/>
    </row>
    <row r="78" spans="16:16" x14ac:dyDescent="0.15">
      <c r="P78" s="54"/>
    </row>
    <row r="79" spans="16:16" x14ac:dyDescent="0.15">
      <c r="P79" s="54"/>
    </row>
    <row r="80" spans="16:16" x14ac:dyDescent="0.15">
      <c r="P80" s="54"/>
    </row>
    <row r="81" spans="16:16" x14ac:dyDescent="0.15">
      <c r="P81" s="54"/>
    </row>
    <row r="82" spans="16:16" x14ac:dyDescent="0.15">
      <c r="P82" s="54"/>
    </row>
    <row r="83" spans="16:16" x14ac:dyDescent="0.15">
      <c r="P83" s="54"/>
    </row>
    <row r="84" spans="16:16" x14ac:dyDescent="0.15">
      <c r="P84" s="54"/>
    </row>
    <row r="85" spans="16:16" x14ac:dyDescent="0.15">
      <c r="P85" s="54"/>
    </row>
    <row r="86" spans="16:16" x14ac:dyDescent="0.15">
      <c r="P86" s="54"/>
    </row>
    <row r="87" spans="16:16" x14ac:dyDescent="0.15">
      <c r="P87" s="54"/>
    </row>
    <row r="88" spans="16:16" x14ac:dyDescent="0.15">
      <c r="P88" s="54"/>
    </row>
    <row r="89" spans="16:16" x14ac:dyDescent="0.15">
      <c r="P89" s="54"/>
    </row>
    <row r="90" spans="16:16" x14ac:dyDescent="0.15">
      <c r="P90" s="54"/>
    </row>
    <row r="91" spans="16:16" x14ac:dyDescent="0.15">
      <c r="P91" s="54"/>
    </row>
    <row r="92" spans="16:16" x14ac:dyDescent="0.15">
      <c r="P92" s="54"/>
    </row>
    <row r="93" spans="16:16" x14ac:dyDescent="0.15">
      <c r="P93" s="54"/>
    </row>
    <row r="94" spans="16:16" x14ac:dyDescent="0.15">
      <c r="P94" s="54"/>
    </row>
    <row r="95" spans="16:16" x14ac:dyDescent="0.15">
      <c r="P95" s="54"/>
    </row>
    <row r="96" spans="16:16" x14ac:dyDescent="0.15">
      <c r="P96" s="54"/>
    </row>
    <row r="97" spans="16:16" x14ac:dyDescent="0.15">
      <c r="P97" s="54"/>
    </row>
    <row r="98" spans="16:16" x14ac:dyDescent="0.15">
      <c r="P98" s="54"/>
    </row>
    <row r="99" spans="16:16" x14ac:dyDescent="0.15">
      <c r="P99" s="54"/>
    </row>
    <row r="100" spans="16:16" x14ac:dyDescent="0.15">
      <c r="P100" s="54"/>
    </row>
    <row r="101" spans="16:16" x14ac:dyDescent="0.15">
      <c r="P101" s="54"/>
    </row>
    <row r="102" spans="16:16" x14ac:dyDescent="0.15">
      <c r="P102" s="54"/>
    </row>
    <row r="103" spans="16:16" x14ac:dyDescent="0.15">
      <c r="P103" s="54"/>
    </row>
    <row r="104" spans="16:16" x14ac:dyDescent="0.15">
      <c r="P104" s="54"/>
    </row>
    <row r="105" spans="16:16" x14ac:dyDescent="0.15">
      <c r="P105" s="54"/>
    </row>
    <row r="106" spans="16:16" x14ac:dyDescent="0.15">
      <c r="P106" s="54"/>
    </row>
    <row r="107" spans="16:16" x14ac:dyDescent="0.15">
      <c r="P107" s="54"/>
    </row>
    <row r="108" spans="16:16" x14ac:dyDescent="0.15">
      <c r="P108" s="54"/>
    </row>
    <row r="109" spans="16:16" x14ac:dyDescent="0.15">
      <c r="P109" s="54"/>
    </row>
    <row r="110" spans="16:16" x14ac:dyDescent="0.15">
      <c r="P110" s="54"/>
    </row>
    <row r="111" spans="16:16" x14ac:dyDescent="0.15">
      <c r="P111" s="54"/>
    </row>
    <row r="112" spans="16:16" x14ac:dyDescent="0.15">
      <c r="P112" s="54"/>
    </row>
    <row r="113" spans="16:16" x14ac:dyDescent="0.15">
      <c r="P113" s="54"/>
    </row>
    <row r="114" spans="16:16" x14ac:dyDescent="0.15">
      <c r="P114" s="54"/>
    </row>
    <row r="115" spans="16:16" x14ac:dyDescent="0.15">
      <c r="P115" s="54"/>
    </row>
    <row r="116" spans="16:16" x14ac:dyDescent="0.15">
      <c r="P116" s="54"/>
    </row>
    <row r="117" spans="16:16" x14ac:dyDescent="0.15">
      <c r="P117" s="54"/>
    </row>
    <row r="118" spans="16:16" x14ac:dyDescent="0.15">
      <c r="P118" s="54"/>
    </row>
    <row r="119" spans="16:16" x14ac:dyDescent="0.15">
      <c r="P119" s="54"/>
    </row>
    <row r="120" spans="16:16" x14ac:dyDescent="0.15">
      <c r="P120" s="54"/>
    </row>
    <row r="121" spans="16:16" x14ac:dyDescent="0.15">
      <c r="P121" s="54"/>
    </row>
    <row r="122" spans="16:16" x14ac:dyDescent="0.15">
      <c r="P122" s="54"/>
    </row>
    <row r="123" spans="16:16" x14ac:dyDescent="0.15">
      <c r="P123" s="54"/>
    </row>
    <row r="124" spans="16:16" x14ac:dyDescent="0.15">
      <c r="P124" s="54"/>
    </row>
    <row r="125" spans="16:16" x14ac:dyDescent="0.15">
      <c r="P125" s="54"/>
    </row>
    <row r="126" spans="16:16" x14ac:dyDescent="0.15">
      <c r="P126" s="54"/>
    </row>
    <row r="127" spans="16:16" x14ac:dyDescent="0.15">
      <c r="P127" s="54"/>
    </row>
    <row r="128" spans="16:16" x14ac:dyDescent="0.15">
      <c r="P128" s="54"/>
    </row>
    <row r="129" spans="16:16" x14ac:dyDescent="0.15">
      <c r="P129" s="54"/>
    </row>
    <row r="130" spans="16:16" x14ac:dyDescent="0.15">
      <c r="P130" s="54"/>
    </row>
    <row r="131" spans="16:16" x14ac:dyDescent="0.15">
      <c r="P131" s="54"/>
    </row>
    <row r="132" spans="16:16" x14ac:dyDescent="0.15">
      <c r="P132" s="54"/>
    </row>
    <row r="133" spans="16:16" x14ac:dyDescent="0.15">
      <c r="P133" s="54"/>
    </row>
    <row r="134" spans="16:16" x14ac:dyDescent="0.15">
      <c r="P134" s="54"/>
    </row>
    <row r="135" spans="16:16" x14ac:dyDescent="0.15">
      <c r="P135" s="54"/>
    </row>
    <row r="136" spans="16:16" x14ac:dyDescent="0.15">
      <c r="P136" s="54"/>
    </row>
    <row r="137" spans="16:16" x14ac:dyDescent="0.15">
      <c r="P137" s="54"/>
    </row>
    <row r="138" spans="16:16" x14ac:dyDescent="0.15">
      <c r="P138" s="54"/>
    </row>
    <row r="139" spans="16:16" x14ac:dyDescent="0.15">
      <c r="P139" s="54"/>
    </row>
    <row r="140" spans="16:16" x14ac:dyDescent="0.15">
      <c r="P140" s="54"/>
    </row>
    <row r="141" spans="16:16" x14ac:dyDescent="0.15">
      <c r="P141" s="54"/>
    </row>
    <row r="142" spans="16:16" x14ac:dyDescent="0.15">
      <c r="P142" s="54"/>
    </row>
    <row r="143" spans="16:16" x14ac:dyDescent="0.15">
      <c r="P143" s="54"/>
    </row>
    <row r="144" spans="16:16" x14ac:dyDescent="0.15">
      <c r="P144" s="54"/>
    </row>
    <row r="145" spans="16:16" x14ac:dyDescent="0.15">
      <c r="P145" s="54"/>
    </row>
    <row r="146" spans="16:16" x14ac:dyDescent="0.15">
      <c r="P146" s="54"/>
    </row>
    <row r="147" spans="16:16" x14ac:dyDescent="0.15">
      <c r="P147" s="54"/>
    </row>
    <row r="148" spans="16:16" x14ac:dyDescent="0.15">
      <c r="P148" s="54"/>
    </row>
    <row r="149" spans="16:16" x14ac:dyDescent="0.15">
      <c r="P149" s="54"/>
    </row>
    <row r="150" spans="16:16" x14ac:dyDescent="0.15">
      <c r="P150" s="54"/>
    </row>
    <row r="151" spans="16:16" x14ac:dyDescent="0.15">
      <c r="P151" s="54"/>
    </row>
    <row r="152" spans="16:16" x14ac:dyDescent="0.15">
      <c r="P152" s="54"/>
    </row>
    <row r="153" spans="16:16" x14ac:dyDescent="0.15">
      <c r="P153" s="54"/>
    </row>
    <row r="154" spans="16:16" x14ac:dyDescent="0.15">
      <c r="P154" s="54"/>
    </row>
    <row r="155" spans="16:16" x14ac:dyDescent="0.15">
      <c r="P155" s="54"/>
    </row>
    <row r="156" spans="16:16" x14ac:dyDescent="0.15">
      <c r="P156" s="54"/>
    </row>
    <row r="157" spans="16:16" x14ac:dyDescent="0.15">
      <c r="P157" s="54"/>
    </row>
    <row r="158" spans="16:16" x14ac:dyDescent="0.15">
      <c r="P158" s="54"/>
    </row>
    <row r="159" spans="16:16" x14ac:dyDescent="0.15">
      <c r="P159" s="54"/>
    </row>
    <row r="160" spans="16:16" x14ac:dyDescent="0.15">
      <c r="P160" s="54"/>
    </row>
    <row r="161" spans="16:16" x14ac:dyDescent="0.15">
      <c r="P161" s="54"/>
    </row>
    <row r="162" spans="16:16" x14ac:dyDescent="0.15">
      <c r="P162" s="54"/>
    </row>
    <row r="163" spans="16:16" x14ac:dyDescent="0.15">
      <c r="P163" s="54"/>
    </row>
    <row r="164" spans="16:16" x14ac:dyDescent="0.15">
      <c r="P164" s="54"/>
    </row>
    <row r="165" spans="16:16" x14ac:dyDescent="0.15">
      <c r="P165" s="54"/>
    </row>
    <row r="166" spans="16:16" x14ac:dyDescent="0.15">
      <c r="P166" s="54"/>
    </row>
    <row r="167" spans="16:16" x14ac:dyDescent="0.15">
      <c r="P167" s="54"/>
    </row>
    <row r="168" spans="16:16" x14ac:dyDescent="0.15">
      <c r="P168" s="54"/>
    </row>
    <row r="169" spans="16:16" x14ac:dyDescent="0.15">
      <c r="P169" s="54"/>
    </row>
    <row r="170" spans="16:16" x14ac:dyDescent="0.15">
      <c r="P170" s="54"/>
    </row>
    <row r="171" spans="16:16" x14ac:dyDescent="0.15">
      <c r="P171" s="54"/>
    </row>
    <row r="172" spans="16:16" x14ac:dyDescent="0.15">
      <c r="P172" s="54"/>
    </row>
    <row r="173" spans="16:16" x14ac:dyDescent="0.15">
      <c r="P173" s="54"/>
    </row>
    <row r="174" spans="16:16" x14ac:dyDescent="0.15">
      <c r="P174" s="54"/>
    </row>
    <row r="175" spans="16:16" x14ac:dyDescent="0.15">
      <c r="P175" s="54"/>
    </row>
    <row r="176" spans="16:16" x14ac:dyDescent="0.15">
      <c r="P176" s="54"/>
    </row>
    <row r="177" spans="16:16" x14ac:dyDescent="0.15">
      <c r="P177" s="54"/>
    </row>
    <row r="178" spans="16:16" x14ac:dyDescent="0.15">
      <c r="P178" s="54"/>
    </row>
    <row r="179" spans="16:16" x14ac:dyDescent="0.15">
      <c r="P179" s="54"/>
    </row>
    <row r="180" spans="16:16" x14ac:dyDescent="0.15">
      <c r="P180" s="54"/>
    </row>
    <row r="181" spans="16:16" x14ac:dyDescent="0.15">
      <c r="P181" s="54"/>
    </row>
    <row r="182" spans="16:16" x14ac:dyDescent="0.15">
      <c r="P182" s="54"/>
    </row>
    <row r="183" spans="16:16" x14ac:dyDescent="0.15">
      <c r="P183" s="54"/>
    </row>
    <row r="184" spans="16:16" x14ac:dyDescent="0.15">
      <c r="P184" s="54"/>
    </row>
    <row r="185" spans="16:16" x14ac:dyDescent="0.15">
      <c r="P185" s="54"/>
    </row>
    <row r="186" spans="16:16" x14ac:dyDescent="0.15">
      <c r="P186" s="54"/>
    </row>
    <row r="187" spans="16:16" x14ac:dyDescent="0.15">
      <c r="P187" s="54"/>
    </row>
    <row r="188" spans="16:16" x14ac:dyDescent="0.15">
      <c r="P188" s="54"/>
    </row>
    <row r="189" spans="16:16" x14ac:dyDescent="0.15">
      <c r="P189" s="54"/>
    </row>
    <row r="190" spans="16:16" x14ac:dyDescent="0.15">
      <c r="P190" s="54"/>
    </row>
    <row r="191" spans="16:16" x14ac:dyDescent="0.15">
      <c r="P191" s="54"/>
    </row>
    <row r="192" spans="16:16" x14ac:dyDescent="0.15">
      <c r="P192" s="54"/>
    </row>
    <row r="193" spans="16:16" x14ac:dyDescent="0.15">
      <c r="P193" s="54"/>
    </row>
    <row r="194" spans="16:16" x14ac:dyDescent="0.15">
      <c r="P194" s="54"/>
    </row>
    <row r="195" spans="16:16" x14ac:dyDescent="0.15">
      <c r="P195" s="54"/>
    </row>
    <row r="196" spans="16:16" x14ac:dyDescent="0.15">
      <c r="P196" s="54"/>
    </row>
    <row r="197" spans="16:16" x14ac:dyDescent="0.15">
      <c r="P197" s="54"/>
    </row>
    <row r="198" spans="16:16" x14ac:dyDescent="0.15">
      <c r="P198" s="54"/>
    </row>
    <row r="199" spans="16:16" x14ac:dyDescent="0.15">
      <c r="P199" s="54"/>
    </row>
    <row r="200" spans="16:16" x14ac:dyDescent="0.15">
      <c r="P200" s="54"/>
    </row>
    <row r="201" spans="16:16" x14ac:dyDescent="0.15">
      <c r="P201" s="54"/>
    </row>
    <row r="202" spans="16:16" x14ac:dyDescent="0.15">
      <c r="P202" s="54"/>
    </row>
    <row r="203" spans="16:16" x14ac:dyDescent="0.15">
      <c r="P203" s="54"/>
    </row>
    <row r="204" spans="16:16" x14ac:dyDescent="0.15">
      <c r="P204" s="54"/>
    </row>
    <row r="205" spans="16:16" x14ac:dyDescent="0.15">
      <c r="P205" s="54"/>
    </row>
    <row r="206" spans="16:16" x14ac:dyDescent="0.15">
      <c r="P206" s="54"/>
    </row>
    <row r="207" spans="16:16" x14ac:dyDescent="0.15">
      <c r="P207" s="54"/>
    </row>
    <row r="208" spans="16:16" x14ac:dyDescent="0.15">
      <c r="P208" s="54"/>
    </row>
    <row r="209" spans="16:16" x14ac:dyDescent="0.15">
      <c r="P209" s="54"/>
    </row>
    <row r="210" spans="16:16" x14ac:dyDescent="0.15">
      <c r="P210" s="54"/>
    </row>
    <row r="211" spans="16:16" x14ac:dyDescent="0.15">
      <c r="P211" s="54"/>
    </row>
    <row r="212" spans="16:16" x14ac:dyDescent="0.15">
      <c r="P212" s="54"/>
    </row>
    <row r="213" spans="16:16" x14ac:dyDescent="0.15">
      <c r="P213" s="54"/>
    </row>
    <row r="214" spans="16:16" x14ac:dyDescent="0.15">
      <c r="P214" s="54"/>
    </row>
    <row r="215" spans="16:16" x14ac:dyDescent="0.15">
      <c r="P215" s="54"/>
    </row>
    <row r="216" spans="16:16" x14ac:dyDescent="0.15">
      <c r="P216" s="54"/>
    </row>
    <row r="217" spans="16:16" x14ac:dyDescent="0.15">
      <c r="P217" s="54"/>
    </row>
    <row r="218" spans="16:16" x14ac:dyDescent="0.15">
      <c r="P218" s="54"/>
    </row>
    <row r="219" spans="16:16" x14ac:dyDescent="0.15">
      <c r="P219" s="54"/>
    </row>
    <row r="220" spans="16:16" x14ac:dyDescent="0.15">
      <c r="P220" s="54"/>
    </row>
    <row r="221" spans="16:16" x14ac:dyDescent="0.15">
      <c r="P221" s="54"/>
    </row>
    <row r="222" spans="16:16" x14ac:dyDescent="0.15">
      <c r="P222" s="54"/>
    </row>
    <row r="223" spans="16:16" x14ac:dyDescent="0.15">
      <c r="P223" s="54"/>
    </row>
    <row r="224" spans="16:16" x14ac:dyDescent="0.15">
      <c r="P224" s="54"/>
    </row>
    <row r="225" spans="16:16" x14ac:dyDescent="0.15">
      <c r="P225" s="54"/>
    </row>
    <row r="226" spans="16:16" x14ac:dyDescent="0.15">
      <c r="P226" s="54"/>
    </row>
    <row r="227" spans="16:16" x14ac:dyDescent="0.15">
      <c r="P227" s="54"/>
    </row>
    <row r="228" spans="16:16" x14ac:dyDescent="0.15">
      <c r="P228" s="54"/>
    </row>
    <row r="229" spans="16:16" x14ac:dyDescent="0.15">
      <c r="P229" s="54"/>
    </row>
    <row r="230" spans="16:16" x14ac:dyDescent="0.15">
      <c r="P230" s="54"/>
    </row>
    <row r="231" spans="16:16" x14ac:dyDescent="0.15">
      <c r="P231" s="54"/>
    </row>
    <row r="232" spans="16:16" x14ac:dyDescent="0.15">
      <c r="P232" s="54"/>
    </row>
    <row r="233" spans="16:16" x14ac:dyDescent="0.15">
      <c r="P233" s="54"/>
    </row>
    <row r="234" spans="16:16" x14ac:dyDescent="0.15">
      <c r="P234" s="54"/>
    </row>
    <row r="235" spans="16:16" x14ac:dyDescent="0.15">
      <c r="P235" s="54"/>
    </row>
    <row r="236" spans="16:16" x14ac:dyDescent="0.15">
      <c r="P236" s="54"/>
    </row>
    <row r="237" spans="16:16" x14ac:dyDescent="0.15">
      <c r="P237" s="54"/>
    </row>
    <row r="238" spans="16:16" x14ac:dyDescent="0.15">
      <c r="P238" s="54"/>
    </row>
    <row r="239" spans="16:16" x14ac:dyDescent="0.15">
      <c r="P239" s="54"/>
    </row>
    <row r="240" spans="16:16" x14ac:dyDescent="0.15">
      <c r="P240" s="54"/>
    </row>
    <row r="241" spans="16:16" x14ac:dyDescent="0.15">
      <c r="P241" s="54"/>
    </row>
    <row r="242" spans="16:16" x14ac:dyDescent="0.15">
      <c r="P242" s="54"/>
    </row>
    <row r="243" spans="16:16" x14ac:dyDescent="0.15">
      <c r="P243" s="54"/>
    </row>
    <row r="244" spans="16:16" x14ac:dyDescent="0.15">
      <c r="P244" s="54"/>
    </row>
    <row r="245" spans="16:16" x14ac:dyDescent="0.15">
      <c r="P245" s="54"/>
    </row>
    <row r="246" spans="16:16" x14ac:dyDescent="0.15">
      <c r="P246" s="54"/>
    </row>
    <row r="247" spans="16:16" x14ac:dyDescent="0.15">
      <c r="P247" s="54"/>
    </row>
    <row r="248" spans="16:16" x14ac:dyDescent="0.15">
      <c r="P248" s="54"/>
    </row>
    <row r="249" spans="16:16" x14ac:dyDescent="0.15">
      <c r="P249" s="54"/>
    </row>
    <row r="250" spans="16:16" x14ac:dyDescent="0.15">
      <c r="P250" s="54"/>
    </row>
    <row r="251" spans="16:16" x14ac:dyDescent="0.15">
      <c r="P251" s="54"/>
    </row>
    <row r="252" spans="16:16" x14ac:dyDescent="0.15">
      <c r="P252" s="54"/>
    </row>
    <row r="253" spans="16:16" x14ac:dyDescent="0.15">
      <c r="P253" s="54"/>
    </row>
    <row r="254" spans="16:16" x14ac:dyDescent="0.15">
      <c r="P254" s="54"/>
    </row>
    <row r="255" spans="16:16" x14ac:dyDescent="0.15">
      <c r="P255" s="54"/>
    </row>
    <row r="256" spans="16:16" x14ac:dyDescent="0.15">
      <c r="P256" s="54"/>
    </row>
    <row r="257" spans="16:16" x14ac:dyDescent="0.15">
      <c r="P257" s="54"/>
    </row>
    <row r="258" spans="16:16" x14ac:dyDescent="0.15">
      <c r="P258" s="54"/>
    </row>
    <row r="259" spans="16:16" x14ac:dyDescent="0.15">
      <c r="P259" s="54"/>
    </row>
    <row r="260" spans="16:16" x14ac:dyDescent="0.15">
      <c r="P260" s="54"/>
    </row>
    <row r="261" spans="16:16" x14ac:dyDescent="0.15">
      <c r="P261" s="54"/>
    </row>
    <row r="262" spans="16:16" x14ac:dyDescent="0.15">
      <c r="P262" s="54"/>
    </row>
    <row r="263" spans="16:16" x14ac:dyDescent="0.15">
      <c r="P263" s="54"/>
    </row>
    <row r="264" spans="16:16" x14ac:dyDescent="0.15">
      <c r="P264" s="54"/>
    </row>
    <row r="265" spans="16:16" x14ac:dyDescent="0.15">
      <c r="P265" s="54"/>
    </row>
    <row r="266" spans="16:16" x14ac:dyDescent="0.15">
      <c r="P266" s="54"/>
    </row>
    <row r="267" spans="16:16" x14ac:dyDescent="0.15">
      <c r="P267" s="54"/>
    </row>
    <row r="268" spans="16:16" x14ac:dyDescent="0.15">
      <c r="P268" s="54"/>
    </row>
    <row r="269" spans="16:16" x14ac:dyDescent="0.15">
      <c r="P269" s="54"/>
    </row>
    <row r="270" spans="16:16" x14ac:dyDescent="0.15">
      <c r="P270" s="54"/>
    </row>
    <row r="271" spans="16:16" x14ac:dyDescent="0.15">
      <c r="P271" s="54"/>
    </row>
    <row r="272" spans="16:16" x14ac:dyDescent="0.15">
      <c r="P272" s="54"/>
    </row>
    <row r="273" spans="16:16" x14ac:dyDescent="0.15">
      <c r="P273" s="54"/>
    </row>
    <row r="274" spans="16:16" x14ac:dyDescent="0.15">
      <c r="P274" s="54"/>
    </row>
    <row r="275" spans="16:16" x14ac:dyDescent="0.15">
      <c r="P275" s="54"/>
    </row>
    <row r="276" spans="16:16" x14ac:dyDescent="0.15">
      <c r="P276" s="54"/>
    </row>
    <row r="277" spans="16:16" x14ac:dyDescent="0.15">
      <c r="P277" s="54"/>
    </row>
    <row r="278" spans="16:16" x14ac:dyDescent="0.15">
      <c r="P278" s="54"/>
    </row>
    <row r="279" spans="16:16" x14ac:dyDescent="0.15">
      <c r="P279" s="54"/>
    </row>
    <row r="280" spans="16:16" x14ac:dyDescent="0.15">
      <c r="P280" s="54"/>
    </row>
    <row r="281" spans="16:16" x14ac:dyDescent="0.15">
      <c r="P281" s="54"/>
    </row>
    <row r="282" spans="16:16" x14ac:dyDescent="0.15">
      <c r="P282" s="54"/>
    </row>
    <row r="283" spans="16:16" x14ac:dyDescent="0.15">
      <c r="P283" s="54"/>
    </row>
    <row r="284" spans="16:16" x14ac:dyDescent="0.15">
      <c r="P284" s="54"/>
    </row>
    <row r="285" spans="16:16" x14ac:dyDescent="0.15">
      <c r="P285" s="54"/>
    </row>
    <row r="286" spans="16:16" x14ac:dyDescent="0.15">
      <c r="P286" s="54"/>
    </row>
    <row r="287" spans="16:16" x14ac:dyDescent="0.15">
      <c r="P287" s="54"/>
    </row>
    <row r="288" spans="16:16" x14ac:dyDescent="0.15">
      <c r="P288" s="54"/>
    </row>
    <row r="289" spans="16:16" x14ac:dyDescent="0.15">
      <c r="P289" s="54"/>
    </row>
    <row r="290" spans="16:16" x14ac:dyDescent="0.15">
      <c r="P290" s="54"/>
    </row>
    <row r="291" spans="16:16" x14ac:dyDescent="0.15">
      <c r="P291" s="54"/>
    </row>
    <row r="292" spans="16:16" x14ac:dyDescent="0.15">
      <c r="P292" s="54"/>
    </row>
    <row r="293" spans="16:16" x14ac:dyDescent="0.15">
      <c r="P293" s="54"/>
    </row>
    <row r="294" spans="16:16" x14ac:dyDescent="0.15">
      <c r="P294" s="54"/>
    </row>
    <row r="295" spans="16:16" x14ac:dyDescent="0.15">
      <c r="P295" s="54"/>
    </row>
    <row r="296" spans="16:16" x14ac:dyDescent="0.15">
      <c r="P296" s="54"/>
    </row>
    <row r="297" spans="16:16" x14ac:dyDescent="0.15">
      <c r="P297" s="54"/>
    </row>
    <row r="298" spans="16:16" x14ac:dyDescent="0.15">
      <c r="P298" s="54"/>
    </row>
    <row r="299" spans="16:16" x14ac:dyDescent="0.15">
      <c r="P299" s="54"/>
    </row>
    <row r="300" spans="16:16" x14ac:dyDescent="0.15">
      <c r="P300" s="54"/>
    </row>
    <row r="301" spans="16:16" x14ac:dyDescent="0.15">
      <c r="P301" s="54"/>
    </row>
    <row r="302" spans="16:16" x14ac:dyDescent="0.15">
      <c r="P302" s="54"/>
    </row>
    <row r="303" spans="16:16" x14ac:dyDescent="0.15">
      <c r="P303" s="54"/>
    </row>
    <row r="304" spans="16:16" x14ac:dyDescent="0.15">
      <c r="P304" s="54"/>
    </row>
    <row r="305" spans="16:16" x14ac:dyDescent="0.15">
      <c r="P305" s="54"/>
    </row>
    <row r="306" spans="16:16" x14ac:dyDescent="0.15">
      <c r="P306" s="54"/>
    </row>
    <row r="307" spans="16:16" x14ac:dyDescent="0.15">
      <c r="P307" s="54"/>
    </row>
    <row r="308" spans="16:16" x14ac:dyDescent="0.15">
      <c r="P308" s="54"/>
    </row>
    <row r="309" spans="16:16" x14ac:dyDescent="0.15">
      <c r="P309" s="54"/>
    </row>
    <row r="310" spans="16:16" x14ac:dyDescent="0.15">
      <c r="P310" s="54"/>
    </row>
    <row r="311" spans="16:16" x14ac:dyDescent="0.15">
      <c r="P311" s="54"/>
    </row>
    <row r="312" spans="16:16" x14ac:dyDescent="0.15">
      <c r="P312" s="54"/>
    </row>
    <row r="313" spans="16:16" x14ac:dyDescent="0.15">
      <c r="P313" s="54"/>
    </row>
    <row r="314" spans="16:16" x14ac:dyDescent="0.15">
      <c r="P314" s="54"/>
    </row>
    <row r="315" spans="16:16" x14ac:dyDescent="0.15">
      <c r="P315" s="54"/>
    </row>
    <row r="316" spans="16:16" x14ac:dyDescent="0.15">
      <c r="P316" s="54"/>
    </row>
    <row r="317" spans="16:16" x14ac:dyDescent="0.15">
      <c r="P317" s="54"/>
    </row>
    <row r="318" spans="16:16" x14ac:dyDescent="0.15">
      <c r="P318" s="54"/>
    </row>
    <row r="319" spans="16:16" x14ac:dyDescent="0.15">
      <c r="P319" s="54"/>
    </row>
    <row r="320" spans="16:16" x14ac:dyDescent="0.15">
      <c r="P320" s="54"/>
    </row>
    <row r="321" spans="16:16" x14ac:dyDescent="0.15">
      <c r="P321" s="54"/>
    </row>
    <row r="322" spans="16:16" x14ac:dyDescent="0.15">
      <c r="P322" s="54"/>
    </row>
    <row r="323" spans="16:16" x14ac:dyDescent="0.15">
      <c r="P323" s="54"/>
    </row>
    <row r="324" spans="16:16" x14ac:dyDescent="0.15">
      <c r="P324" s="54"/>
    </row>
    <row r="325" spans="16:16" x14ac:dyDescent="0.15">
      <c r="P325" s="54"/>
    </row>
    <row r="326" spans="16:16" x14ac:dyDescent="0.15">
      <c r="P326" s="54"/>
    </row>
    <row r="327" spans="16:16" x14ac:dyDescent="0.15">
      <c r="P327" s="54"/>
    </row>
    <row r="328" spans="16:16" x14ac:dyDescent="0.15">
      <c r="P328" s="54"/>
    </row>
    <row r="329" spans="16:16" x14ac:dyDescent="0.15">
      <c r="P329" s="54"/>
    </row>
    <row r="330" spans="16:16" x14ac:dyDescent="0.15">
      <c r="P330" s="54"/>
    </row>
    <row r="331" spans="16:16" x14ac:dyDescent="0.15">
      <c r="P331" s="54"/>
    </row>
    <row r="332" spans="16:16" x14ac:dyDescent="0.15">
      <c r="P332" s="54"/>
    </row>
    <row r="333" spans="16:16" x14ac:dyDescent="0.15">
      <c r="P333" s="54"/>
    </row>
    <row r="334" spans="16:16" x14ac:dyDescent="0.15">
      <c r="P334" s="54"/>
    </row>
    <row r="335" spans="16:16" x14ac:dyDescent="0.15">
      <c r="P335" s="54"/>
    </row>
    <row r="336" spans="16:16" x14ac:dyDescent="0.15">
      <c r="P336" s="54"/>
    </row>
    <row r="337" spans="16:16" x14ac:dyDescent="0.15">
      <c r="P337" s="54"/>
    </row>
    <row r="338" spans="16:16" x14ac:dyDescent="0.15">
      <c r="P338" s="54"/>
    </row>
    <row r="339" spans="16:16" x14ac:dyDescent="0.15">
      <c r="P339" s="54"/>
    </row>
    <row r="340" spans="16:16" x14ac:dyDescent="0.15">
      <c r="P340" s="54"/>
    </row>
    <row r="341" spans="16:16" x14ac:dyDescent="0.15">
      <c r="P341" s="54"/>
    </row>
    <row r="342" spans="16:16" x14ac:dyDescent="0.15">
      <c r="P342" s="54"/>
    </row>
    <row r="343" spans="16:16" x14ac:dyDescent="0.15">
      <c r="P343" s="54"/>
    </row>
    <row r="344" spans="16:16" x14ac:dyDescent="0.15">
      <c r="P344" s="54"/>
    </row>
    <row r="345" spans="16:16" x14ac:dyDescent="0.15">
      <c r="P345" s="54"/>
    </row>
    <row r="346" spans="16:16" x14ac:dyDescent="0.15">
      <c r="P346" s="54"/>
    </row>
    <row r="347" spans="16:16" x14ac:dyDescent="0.15">
      <c r="P347" s="54"/>
    </row>
    <row r="348" spans="16:16" x14ac:dyDescent="0.15">
      <c r="P348" s="54"/>
    </row>
    <row r="349" spans="16:16" x14ac:dyDescent="0.15">
      <c r="P349" s="54"/>
    </row>
    <row r="350" spans="16:16" x14ac:dyDescent="0.15">
      <c r="P350" s="54"/>
    </row>
    <row r="351" spans="16:16" x14ac:dyDescent="0.15">
      <c r="P351" s="54"/>
    </row>
    <row r="352" spans="16:16" x14ac:dyDescent="0.15">
      <c r="P352" s="54"/>
    </row>
    <row r="353" spans="16:16" x14ac:dyDescent="0.15">
      <c r="P353" s="54"/>
    </row>
    <row r="354" spans="16:16" x14ac:dyDescent="0.15">
      <c r="P354" s="54"/>
    </row>
    <row r="355" spans="16:16" x14ac:dyDescent="0.15">
      <c r="P355" s="54"/>
    </row>
    <row r="356" spans="16:16" x14ac:dyDescent="0.15">
      <c r="P356" s="54"/>
    </row>
    <row r="357" spans="16:16" x14ac:dyDescent="0.15">
      <c r="P357" s="54"/>
    </row>
    <row r="358" spans="16:16" x14ac:dyDescent="0.15">
      <c r="P358" s="54"/>
    </row>
    <row r="359" spans="16:16" x14ac:dyDescent="0.15">
      <c r="P359" s="54"/>
    </row>
    <row r="360" spans="16:16" x14ac:dyDescent="0.15">
      <c r="P360" s="54"/>
    </row>
    <row r="361" spans="16:16" x14ac:dyDescent="0.15">
      <c r="P361" s="54"/>
    </row>
    <row r="362" spans="16:16" x14ac:dyDescent="0.15">
      <c r="P362" s="54"/>
    </row>
    <row r="363" spans="16:16" x14ac:dyDescent="0.15">
      <c r="P363" s="54"/>
    </row>
    <row r="364" spans="16:16" x14ac:dyDescent="0.15">
      <c r="P364" s="54"/>
    </row>
    <row r="365" spans="16:16" x14ac:dyDescent="0.15">
      <c r="P365" s="54"/>
    </row>
    <row r="366" spans="16:16" x14ac:dyDescent="0.15">
      <c r="P366" s="54"/>
    </row>
    <row r="367" spans="16:16" x14ac:dyDescent="0.15">
      <c r="P367" s="54"/>
    </row>
    <row r="368" spans="16:16" x14ac:dyDescent="0.15">
      <c r="P368" s="54"/>
    </row>
    <row r="369" spans="16:16" x14ac:dyDescent="0.15">
      <c r="P369" s="54"/>
    </row>
    <row r="370" spans="16:16" x14ac:dyDescent="0.15">
      <c r="P370" s="54"/>
    </row>
    <row r="371" spans="16:16" x14ac:dyDescent="0.15">
      <c r="P371" s="54"/>
    </row>
    <row r="372" spans="16:16" x14ac:dyDescent="0.15">
      <c r="P372" s="54"/>
    </row>
    <row r="373" spans="16:16" x14ac:dyDescent="0.15">
      <c r="P373" s="54"/>
    </row>
    <row r="374" spans="16:16" x14ac:dyDescent="0.15">
      <c r="P374" s="54"/>
    </row>
    <row r="375" spans="16:16" x14ac:dyDescent="0.15">
      <c r="P375" s="54"/>
    </row>
    <row r="376" spans="16:16" x14ac:dyDescent="0.15">
      <c r="P376" s="54"/>
    </row>
    <row r="377" spans="16:16" x14ac:dyDescent="0.15">
      <c r="P377" s="54"/>
    </row>
    <row r="378" spans="16:16" x14ac:dyDescent="0.15">
      <c r="P378" s="54"/>
    </row>
    <row r="379" spans="16:16" x14ac:dyDescent="0.15">
      <c r="P379" s="54"/>
    </row>
    <row r="380" spans="16:16" x14ac:dyDescent="0.15">
      <c r="P380" s="54"/>
    </row>
    <row r="381" spans="16:16" x14ac:dyDescent="0.15">
      <c r="P381" s="54"/>
    </row>
    <row r="382" spans="16:16" x14ac:dyDescent="0.15">
      <c r="P382" s="54"/>
    </row>
    <row r="383" spans="16:16" x14ac:dyDescent="0.15">
      <c r="P383" s="54"/>
    </row>
    <row r="384" spans="16:16" x14ac:dyDescent="0.15">
      <c r="P384" s="54"/>
    </row>
    <row r="385" spans="16:16" x14ac:dyDescent="0.15">
      <c r="P385" s="54"/>
    </row>
    <row r="386" spans="16:16" x14ac:dyDescent="0.15">
      <c r="P386" s="54"/>
    </row>
    <row r="387" spans="16:16" x14ac:dyDescent="0.15">
      <c r="P387" s="54"/>
    </row>
    <row r="388" spans="16:16" x14ac:dyDescent="0.15">
      <c r="P388" s="54"/>
    </row>
    <row r="389" spans="16:16" x14ac:dyDescent="0.15">
      <c r="P389" s="54"/>
    </row>
    <row r="390" spans="16:16" x14ac:dyDescent="0.15">
      <c r="P390" s="54"/>
    </row>
    <row r="391" spans="16:16" x14ac:dyDescent="0.15">
      <c r="P391" s="54"/>
    </row>
    <row r="392" spans="16:16" x14ac:dyDescent="0.15">
      <c r="P392" s="54"/>
    </row>
    <row r="393" spans="16:16" x14ac:dyDescent="0.15">
      <c r="P393" s="54"/>
    </row>
    <row r="394" spans="16:16" x14ac:dyDescent="0.15">
      <c r="P394" s="54"/>
    </row>
    <row r="395" spans="16:16" x14ac:dyDescent="0.15">
      <c r="P395" s="54"/>
    </row>
    <row r="396" spans="16:16" x14ac:dyDescent="0.15">
      <c r="P396" s="54"/>
    </row>
    <row r="397" spans="16:16" x14ac:dyDescent="0.15">
      <c r="P397" s="54"/>
    </row>
    <row r="398" spans="16:16" x14ac:dyDescent="0.15">
      <c r="P398" s="54"/>
    </row>
    <row r="399" spans="16:16" x14ac:dyDescent="0.15">
      <c r="P399" s="54"/>
    </row>
    <row r="400" spans="16:16" x14ac:dyDescent="0.15">
      <c r="P400" s="54"/>
    </row>
    <row r="401" spans="16:16" x14ac:dyDescent="0.15">
      <c r="P401" s="54"/>
    </row>
    <row r="402" spans="16:16" x14ac:dyDescent="0.15">
      <c r="P402" s="54"/>
    </row>
    <row r="403" spans="16:16" x14ac:dyDescent="0.15">
      <c r="P403" s="54"/>
    </row>
    <row r="404" spans="16:16" x14ac:dyDescent="0.15">
      <c r="P404" s="54"/>
    </row>
    <row r="405" spans="16:16" x14ac:dyDescent="0.15">
      <c r="P405" s="54"/>
    </row>
    <row r="406" spans="16:16" x14ac:dyDescent="0.15">
      <c r="P406" s="54"/>
    </row>
    <row r="407" spans="16:16" x14ac:dyDescent="0.15">
      <c r="P407" s="54"/>
    </row>
    <row r="408" spans="16:16" x14ac:dyDescent="0.15">
      <c r="P408" s="54"/>
    </row>
    <row r="409" spans="16:16" x14ac:dyDescent="0.15">
      <c r="P409" s="54"/>
    </row>
    <row r="410" spans="16:16" x14ac:dyDescent="0.15">
      <c r="P410" s="54"/>
    </row>
    <row r="411" spans="16:16" x14ac:dyDescent="0.15">
      <c r="P411" s="54"/>
    </row>
    <row r="412" spans="16:16" x14ac:dyDescent="0.15">
      <c r="P412" s="54"/>
    </row>
    <row r="413" spans="16:16" x14ac:dyDescent="0.15">
      <c r="P413" s="54"/>
    </row>
    <row r="414" spans="16:16" x14ac:dyDescent="0.15">
      <c r="P414" s="54"/>
    </row>
    <row r="415" spans="16:16" x14ac:dyDescent="0.15">
      <c r="P415" s="54"/>
    </row>
    <row r="416" spans="16:16" x14ac:dyDescent="0.15">
      <c r="P416" s="54"/>
    </row>
    <row r="417" spans="16:16" x14ac:dyDescent="0.15">
      <c r="P417" s="54"/>
    </row>
    <row r="418" spans="16:16" x14ac:dyDescent="0.15">
      <c r="P418" s="54"/>
    </row>
    <row r="419" spans="16:16" x14ac:dyDescent="0.15">
      <c r="P419" s="54"/>
    </row>
    <row r="420" spans="16:16" x14ac:dyDescent="0.15">
      <c r="P420" s="54"/>
    </row>
    <row r="421" spans="16:16" x14ac:dyDescent="0.15">
      <c r="P421" s="54"/>
    </row>
    <row r="422" spans="16:16" x14ac:dyDescent="0.15">
      <c r="P422" s="54"/>
    </row>
    <row r="423" spans="16:16" x14ac:dyDescent="0.15">
      <c r="P423" s="54"/>
    </row>
    <row r="424" spans="16:16" x14ac:dyDescent="0.15">
      <c r="P424" s="54"/>
    </row>
    <row r="425" spans="16:16" x14ac:dyDescent="0.15">
      <c r="P425" s="54"/>
    </row>
    <row r="426" spans="16:16" x14ac:dyDescent="0.15">
      <c r="P426" s="54"/>
    </row>
    <row r="427" spans="16:16" x14ac:dyDescent="0.15">
      <c r="P427" s="54"/>
    </row>
    <row r="428" spans="16:16" x14ac:dyDescent="0.15">
      <c r="P428" s="54"/>
    </row>
    <row r="429" spans="16:16" x14ac:dyDescent="0.15">
      <c r="P429" s="54"/>
    </row>
    <row r="430" spans="16:16" x14ac:dyDescent="0.15">
      <c r="P430" s="54"/>
    </row>
    <row r="431" spans="16:16" x14ac:dyDescent="0.15">
      <c r="P431" s="54"/>
    </row>
    <row r="432" spans="16:16" x14ac:dyDescent="0.15">
      <c r="P432" s="54"/>
    </row>
    <row r="433" spans="16:16" x14ac:dyDescent="0.15">
      <c r="P433" s="54"/>
    </row>
    <row r="434" spans="16:16" x14ac:dyDescent="0.15">
      <c r="P434" s="54"/>
    </row>
    <row r="435" spans="16:16" x14ac:dyDescent="0.15">
      <c r="P435" s="54"/>
    </row>
    <row r="436" spans="16:16" x14ac:dyDescent="0.15">
      <c r="P436" s="54"/>
    </row>
    <row r="437" spans="16:16" x14ac:dyDescent="0.15">
      <c r="P437" s="54"/>
    </row>
    <row r="438" spans="16:16" x14ac:dyDescent="0.15">
      <c r="P438" s="54"/>
    </row>
    <row r="439" spans="16:16" x14ac:dyDescent="0.15">
      <c r="P439" s="54"/>
    </row>
    <row r="440" spans="16:16" x14ac:dyDescent="0.15">
      <c r="P440" s="54"/>
    </row>
    <row r="441" spans="16:16" x14ac:dyDescent="0.15">
      <c r="P441" s="54"/>
    </row>
    <row r="442" spans="16:16" x14ac:dyDescent="0.15">
      <c r="P442" s="54"/>
    </row>
    <row r="443" spans="16:16" x14ac:dyDescent="0.15">
      <c r="P443" s="54"/>
    </row>
    <row r="444" spans="16:16" x14ac:dyDescent="0.15">
      <c r="P444" s="54"/>
    </row>
    <row r="445" spans="16:16" x14ac:dyDescent="0.15">
      <c r="P445" s="54"/>
    </row>
    <row r="446" spans="16:16" x14ac:dyDescent="0.15">
      <c r="P446" s="54"/>
    </row>
    <row r="447" spans="16:16" x14ac:dyDescent="0.15">
      <c r="P447" s="54"/>
    </row>
    <row r="448" spans="16:16" x14ac:dyDescent="0.15">
      <c r="P448" s="54"/>
    </row>
    <row r="449" spans="16:16" x14ac:dyDescent="0.15">
      <c r="P449" s="54"/>
    </row>
    <row r="450" spans="16:16" x14ac:dyDescent="0.15">
      <c r="P450" s="54"/>
    </row>
    <row r="451" spans="16:16" x14ac:dyDescent="0.15">
      <c r="P451" s="54"/>
    </row>
    <row r="452" spans="16:16" x14ac:dyDescent="0.15">
      <c r="P452" s="54"/>
    </row>
    <row r="453" spans="16:16" x14ac:dyDescent="0.15">
      <c r="P453" s="54"/>
    </row>
    <row r="454" spans="16:16" x14ac:dyDescent="0.15">
      <c r="P454" s="54"/>
    </row>
    <row r="455" spans="16:16" x14ac:dyDescent="0.15">
      <c r="P455" s="54"/>
    </row>
    <row r="456" spans="16:16" x14ac:dyDescent="0.15">
      <c r="P456" s="54"/>
    </row>
    <row r="457" spans="16:16" x14ac:dyDescent="0.15">
      <c r="P457" s="54"/>
    </row>
    <row r="458" spans="16:16" x14ac:dyDescent="0.15">
      <c r="P458" s="54"/>
    </row>
    <row r="459" spans="16:16" x14ac:dyDescent="0.15">
      <c r="P459" s="54"/>
    </row>
    <row r="460" spans="16:16" x14ac:dyDescent="0.15">
      <c r="P460" s="54"/>
    </row>
    <row r="461" spans="16:16" x14ac:dyDescent="0.15">
      <c r="P461" s="54"/>
    </row>
    <row r="462" spans="16:16" x14ac:dyDescent="0.15">
      <c r="P462" s="54"/>
    </row>
    <row r="463" spans="16:16" x14ac:dyDescent="0.15">
      <c r="P463" s="54"/>
    </row>
    <row r="464" spans="16:16" x14ac:dyDescent="0.15">
      <c r="P464" s="54"/>
    </row>
    <row r="465" spans="16:16" x14ac:dyDescent="0.15">
      <c r="P465" s="54"/>
    </row>
    <row r="466" spans="16:16" x14ac:dyDescent="0.15">
      <c r="P466" s="54"/>
    </row>
    <row r="467" spans="16:16" x14ac:dyDescent="0.15">
      <c r="P467" s="54"/>
    </row>
    <row r="468" spans="16:16" x14ac:dyDescent="0.15">
      <c r="P468" s="54"/>
    </row>
    <row r="469" spans="16:16" x14ac:dyDescent="0.15">
      <c r="P469" s="54"/>
    </row>
    <row r="470" spans="16:16" x14ac:dyDescent="0.15">
      <c r="P470" s="54"/>
    </row>
    <row r="471" spans="16:16" x14ac:dyDescent="0.15">
      <c r="P471" s="54"/>
    </row>
    <row r="472" spans="16:16" x14ac:dyDescent="0.15">
      <c r="P472" s="54"/>
    </row>
    <row r="473" spans="16:16" x14ac:dyDescent="0.15">
      <c r="P473" s="54"/>
    </row>
    <row r="474" spans="16:16" x14ac:dyDescent="0.15">
      <c r="P474" s="54"/>
    </row>
    <row r="475" spans="16:16" x14ac:dyDescent="0.15">
      <c r="P475" s="54"/>
    </row>
    <row r="476" spans="16:16" x14ac:dyDescent="0.15">
      <c r="P476" s="54"/>
    </row>
    <row r="477" spans="16:16" x14ac:dyDescent="0.15">
      <c r="P477" s="54"/>
    </row>
    <row r="478" spans="16:16" x14ac:dyDescent="0.15">
      <c r="P478" s="54"/>
    </row>
    <row r="479" spans="16:16" x14ac:dyDescent="0.15">
      <c r="P479" s="54"/>
    </row>
    <row r="480" spans="16:16" x14ac:dyDescent="0.15">
      <c r="P480" s="54"/>
    </row>
    <row r="481" spans="16:16" x14ac:dyDescent="0.15">
      <c r="P481" s="54"/>
    </row>
    <row r="482" spans="16:16" x14ac:dyDescent="0.15">
      <c r="P482" s="54"/>
    </row>
    <row r="483" spans="16:16" x14ac:dyDescent="0.15">
      <c r="P483" s="54"/>
    </row>
    <row r="484" spans="16:16" x14ac:dyDescent="0.15">
      <c r="P484" s="54"/>
    </row>
    <row r="485" spans="16:16" x14ac:dyDescent="0.15">
      <c r="P485" s="54"/>
    </row>
    <row r="486" spans="16:16" x14ac:dyDescent="0.15">
      <c r="P486" s="54"/>
    </row>
    <row r="487" spans="16:16" x14ac:dyDescent="0.15">
      <c r="P487" s="54"/>
    </row>
    <row r="488" spans="16:16" x14ac:dyDescent="0.15">
      <c r="P488" s="54"/>
    </row>
    <row r="489" spans="16:16" x14ac:dyDescent="0.15">
      <c r="P489" s="54"/>
    </row>
    <row r="490" spans="16:16" x14ac:dyDescent="0.15">
      <c r="P490" s="54"/>
    </row>
    <row r="491" spans="16:16" x14ac:dyDescent="0.15">
      <c r="P491" s="54"/>
    </row>
    <row r="492" spans="16:16" x14ac:dyDescent="0.15">
      <c r="P492" s="54"/>
    </row>
    <row r="493" spans="16:16" x14ac:dyDescent="0.15">
      <c r="P493" s="54"/>
    </row>
    <row r="494" spans="16:16" x14ac:dyDescent="0.15">
      <c r="P494" s="54"/>
    </row>
    <row r="495" spans="16:16" x14ac:dyDescent="0.15">
      <c r="P495" s="54"/>
    </row>
    <row r="496" spans="16:16" x14ac:dyDescent="0.15">
      <c r="P496" s="54"/>
    </row>
    <row r="497" spans="16:16" x14ac:dyDescent="0.15">
      <c r="P497" s="54"/>
    </row>
    <row r="498" spans="16:16" x14ac:dyDescent="0.15">
      <c r="P498" s="54"/>
    </row>
    <row r="499" spans="16:16" x14ac:dyDescent="0.15">
      <c r="P499" s="54"/>
    </row>
    <row r="500" spans="16:16" x14ac:dyDescent="0.15">
      <c r="P500" s="54"/>
    </row>
    <row r="501" spans="16:16" x14ac:dyDescent="0.15">
      <c r="P501" s="54"/>
    </row>
    <row r="502" spans="16:16" x14ac:dyDescent="0.15">
      <c r="P502" s="54"/>
    </row>
    <row r="503" spans="16:16" x14ac:dyDescent="0.15">
      <c r="P503" s="54"/>
    </row>
    <row r="504" spans="16:16" x14ac:dyDescent="0.15">
      <c r="P504" s="54"/>
    </row>
    <row r="505" spans="16:16" x14ac:dyDescent="0.15">
      <c r="P505" s="54"/>
    </row>
    <row r="506" spans="16:16" x14ac:dyDescent="0.15">
      <c r="P506" s="54"/>
    </row>
    <row r="507" spans="16:16" x14ac:dyDescent="0.15">
      <c r="P507" s="54"/>
    </row>
    <row r="508" spans="16:16" x14ac:dyDescent="0.15">
      <c r="P508" s="54"/>
    </row>
    <row r="509" spans="16:16" x14ac:dyDescent="0.15">
      <c r="P509" s="54"/>
    </row>
    <row r="510" spans="16:16" x14ac:dyDescent="0.15">
      <c r="P510" s="54"/>
    </row>
    <row r="511" spans="16:16" x14ac:dyDescent="0.15">
      <c r="P511" s="54"/>
    </row>
    <row r="512" spans="16:16" x14ac:dyDescent="0.15">
      <c r="P512" s="54"/>
    </row>
    <row r="513" spans="16:16" x14ac:dyDescent="0.15">
      <c r="P513" s="54"/>
    </row>
    <row r="514" spans="16:16" x14ac:dyDescent="0.15">
      <c r="P514" s="54"/>
    </row>
    <row r="515" spans="16:16" x14ac:dyDescent="0.15">
      <c r="P515" s="54"/>
    </row>
    <row r="516" spans="16:16" x14ac:dyDescent="0.15">
      <c r="P516" s="54"/>
    </row>
    <row r="517" spans="16:16" x14ac:dyDescent="0.15">
      <c r="P517" s="54"/>
    </row>
    <row r="518" spans="16:16" x14ac:dyDescent="0.15">
      <c r="P518" s="54"/>
    </row>
    <row r="519" spans="16:16" x14ac:dyDescent="0.15">
      <c r="P519" s="54"/>
    </row>
    <row r="520" spans="16:16" x14ac:dyDescent="0.15">
      <c r="P520" s="54"/>
    </row>
    <row r="521" spans="16:16" x14ac:dyDescent="0.15">
      <c r="P521" s="54"/>
    </row>
    <row r="522" spans="16:16" x14ac:dyDescent="0.15">
      <c r="P522" s="54"/>
    </row>
    <row r="523" spans="16:16" x14ac:dyDescent="0.15">
      <c r="P523" s="54"/>
    </row>
    <row r="524" spans="16:16" x14ac:dyDescent="0.15">
      <c r="P524" s="54"/>
    </row>
    <row r="525" spans="16:16" x14ac:dyDescent="0.15">
      <c r="P525" s="54"/>
    </row>
    <row r="526" spans="16:16" x14ac:dyDescent="0.15">
      <c r="P526" s="54"/>
    </row>
    <row r="527" spans="16:16" x14ac:dyDescent="0.15">
      <c r="P527" s="54"/>
    </row>
    <row r="528" spans="16:16" x14ac:dyDescent="0.15">
      <c r="P528" s="54"/>
    </row>
    <row r="529" spans="16:16" x14ac:dyDescent="0.15">
      <c r="P529" s="54"/>
    </row>
    <row r="530" spans="16:16" x14ac:dyDescent="0.15">
      <c r="P530" s="54"/>
    </row>
    <row r="531" spans="16:16" x14ac:dyDescent="0.15">
      <c r="P531" s="54"/>
    </row>
    <row r="532" spans="16:16" x14ac:dyDescent="0.15">
      <c r="P532" s="54"/>
    </row>
    <row r="533" spans="16:16" x14ac:dyDescent="0.15">
      <c r="P533" s="54"/>
    </row>
    <row r="534" spans="16:16" x14ac:dyDescent="0.15">
      <c r="P534" s="54"/>
    </row>
    <row r="535" spans="16:16" x14ac:dyDescent="0.15">
      <c r="P535" s="54"/>
    </row>
    <row r="536" spans="16:16" x14ac:dyDescent="0.15">
      <c r="P536" s="54"/>
    </row>
    <row r="537" spans="16:16" x14ac:dyDescent="0.15">
      <c r="P537" s="54"/>
    </row>
    <row r="538" spans="16:16" x14ac:dyDescent="0.15">
      <c r="P538" s="54"/>
    </row>
    <row r="539" spans="16:16" x14ac:dyDescent="0.15">
      <c r="P539" s="54"/>
    </row>
    <row r="540" spans="16:16" x14ac:dyDescent="0.15">
      <c r="P540" s="54"/>
    </row>
    <row r="541" spans="16:16" x14ac:dyDescent="0.15">
      <c r="P541" s="54"/>
    </row>
    <row r="542" spans="16:16" x14ac:dyDescent="0.15">
      <c r="P542" s="54"/>
    </row>
    <row r="543" spans="16:16" x14ac:dyDescent="0.15">
      <c r="P543" s="54"/>
    </row>
    <row r="544" spans="16:16" x14ac:dyDescent="0.15">
      <c r="P544" s="54"/>
    </row>
    <row r="545" spans="16:16" x14ac:dyDescent="0.15">
      <c r="P545" s="54"/>
    </row>
    <row r="546" spans="16:16" x14ac:dyDescent="0.15">
      <c r="P546" s="54"/>
    </row>
    <row r="547" spans="16:16" x14ac:dyDescent="0.15">
      <c r="P547" s="54"/>
    </row>
    <row r="548" spans="16:16" x14ac:dyDescent="0.15">
      <c r="P548" s="54"/>
    </row>
    <row r="549" spans="16:16" x14ac:dyDescent="0.15">
      <c r="P549" s="54"/>
    </row>
    <row r="550" spans="16:16" x14ac:dyDescent="0.15">
      <c r="P550" s="54"/>
    </row>
    <row r="551" spans="16:16" x14ac:dyDescent="0.15">
      <c r="P551" s="54"/>
    </row>
    <row r="552" spans="16:16" x14ac:dyDescent="0.15">
      <c r="P552" s="54"/>
    </row>
    <row r="553" spans="16:16" x14ac:dyDescent="0.15">
      <c r="P553" s="54"/>
    </row>
    <row r="554" spans="16:16" x14ac:dyDescent="0.15">
      <c r="P554" s="54"/>
    </row>
    <row r="555" spans="16:16" x14ac:dyDescent="0.15">
      <c r="P555" s="54"/>
    </row>
    <row r="556" spans="16:16" x14ac:dyDescent="0.15">
      <c r="P556" s="54"/>
    </row>
    <row r="557" spans="16:16" x14ac:dyDescent="0.15">
      <c r="P557" s="54"/>
    </row>
    <row r="558" spans="16:16" x14ac:dyDescent="0.15">
      <c r="P558" s="54"/>
    </row>
    <row r="559" spans="16:16" x14ac:dyDescent="0.15">
      <c r="P559" s="54"/>
    </row>
    <row r="560" spans="16:16" x14ac:dyDescent="0.15">
      <c r="P560" s="54"/>
    </row>
    <row r="561" spans="16:16" x14ac:dyDescent="0.15">
      <c r="P561" s="54"/>
    </row>
    <row r="562" spans="16:16" x14ac:dyDescent="0.15">
      <c r="P562" s="54"/>
    </row>
    <row r="563" spans="16:16" x14ac:dyDescent="0.15">
      <c r="P563" s="54"/>
    </row>
    <row r="564" spans="16:16" x14ac:dyDescent="0.15">
      <c r="P564" s="54"/>
    </row>
    <row r="565" spans="16:16" x14ac:dyDescent="0.15">
      <c r="P565" s="54"/>
    </row>
    <row r="566" spans="16:16" x14ac:dyDescent="0.15">
      <c r="P566" s="54"/>
    </row>
    <row r="567" spans="16:16" x14ac:dyDescent="0.15">
      <c r="P567" s="54"/>
    </row>
    <row r="568" spans="16:16" x14ac:dyDescent="0.15">
      <c r="P568" s="54"/>
    </row>
    <row r="569" spans="16:16" x14ac:dyDescent="0.15">
      <c r="P569" s="54"/>
    </row>
    <row r="570" spans="16:16" x14ac:dyDescent="0.15">
      <c r="P570" s="54"/>
    </row>
    <row r="571" spans="16:16" x14ac:dyDescent="0.15">
      <c r="P571" s="54"/>
    </row>
    <row r="572" spans="16:16" x14ac:dyDescent="0.15">
      <c r="P572" s="54"/>
    </row>
    <row r="573" spans="16:16" x14ac:dyDescent="0.15">
      <c r="P573" s="54"/>
    </row>
    <row r="574" spans="16:16" x14ac:dyDescent="0.15">
      <c r="P574" s="54"/>
    </row>
    <row r="575" spans="16:16" x14ac:dyDescent="0.15">
      <c r="P575" s="54"/>
    </row>
    <row r="576" spans="16:16" x14ac:dyDescent="0.15">
      <c r="P576" s="54"/>
    </row>
    <row r="577" spans="16:16" x14ac:dyDescent="0.15">
      <c r="P577" s="54"/>
    </row>
    <row r="578" spans="16:16" x14ac:dyDescent="0.15">
      <c r="P578" s="54"/>
    </row>
    <row r="579" spans="16:16" x14ac:dyDescent="0.15">
      <c r="P579" s="54"/>
    </row>
    <row r="580" spans="16:16" x14ac:dyDescent="0.15">
      <c r="P580" s="54"/>
    </row>
    <row r="581" spans="16:16" x14ac:dyDescent="0.15">
      <c r="P581" s="54"/>
    </row>
    <row r="582" spans="16:16" x14ac:dyDescent="0.15">
      <c r="P582" s="54"/>
    </row>
    <row r="583" spans="16:16" x14ac:dyDescent="0.15">
      <c r="P583" s="54"/>
    </row>
    <row r="584" spans="16:16" x14ac:dyDescent="0.15">
      <c r="P584" s="54"/>
    </row>
    <row r="585" spans="16:16" x14ac:dyDescent="0.15">
      <c r="P585" s="54"/>
    </row>
    <row r="586" spans="16:16" x14ac:dyDescent="0.15">
      <c r="P586" s="54"/>
    </row>
    <row r="587" spans="16:16" x14ac:dyDescent="0.15">
      <c r="P587" s="54"/>
    </row>
    <row r="588" spans="16:16" x14ac:dyDescent="0.15">
      <c r="P588" s="54"/>
    </row>
    <row r="589" spans="16:16" x14ac:dyDescent="0.15">
      <c r="P589" s="54"/>
    </row>
    <row r="590" spans="16:16" x14ac:dyDescent="0.15">
      <c r="P590" s="54"/>
    </row>
    <row r="591" spans="16:16" x14ac:dyDescent="0.15">
      <c r="P591" s="54"/>
    </row>
    <row r="592" spans="16:16" x14ac:dyDescent="0.15">
      <c r="P592" s="54"/>
    </row>
    <row r="593" spans="16:16" x14ac:dyDescent="0.15">
      <c r="P593" s="54"/>
    </row>
    <row r="594" spans="16:16" x14ac:dyDescent="0.15">
      <c r="P594" s="54"/>
    </row>
    <row r="595" spans="16:16" x14ac:dyDescent="0.15">
      <c r="P595" s="54"/>
    </row>
    <row r="596" spans="16:16" x14ac:dyDescent="0.15">
      <c r="P596" s="54"/>
    </row>
    <row r="597" spans="16:16" x14ac:dyDescent="0.15">
      <c r="P597" s="54"/>
    </row>
    <row r="598" spans="16:16" x14ac:dyDescent="0.15">
      <c r="P598" s="54"/>
    </row>
    <row r="599" spans="16:16" x14ac:dyDescent="0.15">
      <c r="P599" s="54"/>
    </row>
    <row r="600" spans="16:16" x14ac:dyDescent="0.15">
      <c r="P600" s="54"/>
    </row>
    <row r="601" spans="16:16" x14ac:dyDescent="0.15">
      <c r="P601" s="54"/>
    </row>
    <row r="602" spans="16:16" x14ac:dyDescent="0.15">
      <c r="P602" s="54"/>
    </row>
    <row r="603" spans="16:16" x14ac:dyDescent="0.15">
      <c r="P603" s="54"/>
    </row>
    <row r="604" spans="16:16" x14ac:dyDescent="0.15">
      <c r="P604" s="54"/>
    </row>
    <row r="605" spans="16:16" x14ac:dyDescent="0.15">
      <c r="P605" s="54"/>
    </row>
    <row r="606" spans="16:16" x14ac:dyDescent="0.15">
      <c r="P606" s="54"/>
    </row>
    <row r="607" spans="16:16" x14ac:dyDescent="0.15">
      <c r="P607" s="54"/>
    </row>
    <row r="608" spans="16:16" x14ac:dyDescent="0.15">
      <c r="P608" s="54"/>
    </row>
    <row r="609" spans="16:16" x14ac:dyDescent="0.15">
      <c r="P609" s="54"/>
    </row>
    <row r="610" spans="16:16" x14ac:dyDescent="0.15">
      <c r="P610" s="54"/>
    </row>
    <row r="611" spans="16:16" x14ac:dyDescent="0.15">
      <c r="P611" s="54"/>
    </row>
    <row r="612" spans="16:16" x14ac:dyDescent="0.15">
      <c r="P612" s="54"/>
    </row>
    <row r="613" spans="16:16" x14ac:dyDescent="0.15">
      <c r="P613" s="54"/>
    </row>
    <row r="614" spans="16:16" x14ac:dyDescent="0.15">
      <c r="P614" s="54"/>
    </row>
    <row r="615" spans="16:16" x14ac:dyDescent="0.15">
      <c r="P615" s="54"/>
    </row>
    <row r="616" spans="16:16" x14ac:dyDescent="0.15">
      <c r="P616" s="54"/>
    </row>
    <row r="617" spans="16:16" x14ac:dyDescent="0.15">
      <c r="P617" s="54"/>
    </row>
    <row r="618" spans="16:16" x14ac:dyDescent="0.15">
      <c r="P618" s="54"/>
    </row>
    <row r="619" spans="16:16" x14ac:dyDescent="0.15">
      <c r="P619" s="54"/>
    </row>
    <row r="620" spans="16:16" x14ac:dyDescent="0.15">
      <c r="P620" s="54"/>
    </row>
    <row r="621" spans="16:16" x14ac:dyDescent="0.15">
      <c r="P621" s="54"/>
    </row>
    <row r="622" spans="16:16" x14ac:dyDescent="0.15">
      <c r="P622" s="54"/>
    </row>
    <row r="623" spans="16:16" x14ac:dyDescent="0.15">
      <c r="P623" s="54"/>
    </row>
    <row r="624" spans="16:16" x14ac:dyDescent="0.15">
      <c r="P624" s="54"/>
    </row>
    <row r="625" spans="16:16" x14ac:dyDescent="0.15">
      <c r="P625" s="54"/>
    </row>
    <row r="626" spans="16:16" x14ac:dyDescent="0.15">
      <c r="P626" s="54"/>
    </row>
    <row r="627" spans="16:16" x14ac:dyDescent="0.15">
      <c r="P627" s="54"/>
    </row>
    <row r="628" spans="16:16" x14ac:dyDescent="0.15">
      <c r="P628" s="54"/>
    </row>
    <row r="629" spans="16:16" x14ac:dyDescent="0.15">
      <c r="P629" s="54"/>
    </row>
    <row r="630" spans="16:16" x14ac:dyDescent="0.15">
      <c r="P630" s="54"/>
    </row>
    <row r="631" spans="16:16" x14ac:dyDescent="0.15">
      <c r="P631" s="54"/>
    </row>
    <row r="632" spans="16:16" x14ac:dyDescent="0.15">
      <c r="P632" s="54"/>
    </row>
    <row r="633" spans="16:16" x14ac:dyDescent="0.15">
      <c r="P633" s="54"/>
    </row>
    <row r="634" spans="16:16" x14ac:dyDescent="0.15">
      <c r="P634" s="54"/>
    </row>
    <row r="635" spans="16:16" x14ac:dyDescent="0.15">
      <c r="P635" s="54"/>
    </row>
    <row r="636" spans="16:16" x14ac:dyDescent="0.15">
      <c r="P636" s="54"/>
    </row>
    <row r="637" spans="16:16" x14ac:dyDescent="0.15">
      <c r="P637" s="54"/>
    </row>
    <row r="638" spans="16:16" x14ac:dyDescent="0.15">
      <c r="P638" s="54"/>
    </row>
    <row r="639" spans="16:16" x14ac:dyDescent="0.15">
      <c r="P639" s="54"/>
    </row>
    <row r="640" spans="16:16" x14ac:dyDescent="0.15">
      <c r="P640" s="54"/>
    </row>
    <row r="641" spans="16:16" x14ac:dyDescent="0.15">
      <c r="P641" s="54"/>
    </row>
    <row r="642" spans="16:16" x14ac:dyDescent="0.15">
      <c r="P642" s="54"/>
    </row>
    <row r="643" spans="16:16" x14ac:dyDescent="0.15">
      <c r="P643" s="54"/>
    </row>
    <row r="644" spans="16:16" x14ac:dyDescent="0.15">
      <c r="P644" s="54"/>
    </row>
    <row r="645" spans="16:16" x14ac:dyDescent="0.15">
      <c r="P645" s="54"/>
    </row>
    <row r="646" spans="16:16" x14ac:dyDescent="0.15">
      <c r="P646" s="54"/>
    </row>
    <row r="647" spans="16:16" x14ac:dyDescent="0.15">
      <c r="P647" s="54"/>
    </row>
    <row r="648" spans="16:16" x14ac:dyDescent="0.15">
      <c r="P648" s="54"/>
    </row>
    <row r="649" spans="16:16" x14ac:dyDescent="0.15">
      <c r="P649" s="54"/>
    </row>
    <row r="650" spans="16:16" x14ac:dyDescent="0.15">
      <c r="P650" s="54"/>
    </row>
    <row r="651" spans="16:16" x14ac:dyDescent="0.15">
      <c r="P651" s="54"/>
    </row>
    <row r="652" spans="16:16" x14ac:dyDescent="0.15">
      <c r="P652" s="54"/>
    </row>
    <row r="653" spans="16:16" x14ac:dyDescent="0.15">
      <c r="P653" s="54"/>
    </row>
    <row r="654" spans="16:16" x14ac:dyDescent="0.15">
      <c r="P654" s="54"/>
    </row>
    <row r="655" spans="16:16" x14ac:dyDescent="0.15">
      <c r="P655" s="54"/>
    </row>
    <row r="656" spans="16:16" x14ac:dyDescent="0.15">
      <c r="P656" s="54"/>
    </row>
    <row r="657" spans="16:16" x14ac:dyDescent="0.15">
      <c r="P657" s="54"/>
    </row>
    <row r="658" spans="16:16" x14ac:dyDescent="0.15">
      <c r="P658" s="54"/>
    </row>
    <row r="659" spans="16:16" x14ac:dyDescent="0.15">
      <c r="P659" s="54"/>
    </row>
    <row r="660" spans="16:16" x14ac:dyDescent="0.15">
      <c r="P660" s="54"/>
    </row>
    <row r="661" spans="16:16" x14ac:dyDescent="0.15">
      <c r="P661" s="54"/>
    </row>
    <row r="662" spans="16:16" x14ac:dyDescent="0.15">
      <c r="P662" s="54"/>
    </row>
    <row r="663" spans="16:16" x14ac:dyDescent="0.15">
      <c r="P663" s="54"/>
    </row>
    <row r="664" spans="16:16" x14ac:dyDescent="0.15">
      <c r="P664" s="54"/>
    </row>
    <row r="665" spans="16:16" x14ac:dyDescent="0.15">
      <c r="P665" s="54"/>
    </row>
    <row r="666" spans="16:16" x14ac:dyDescent="0.15">
      <c r="P666" s="54"/>
    </row>
    <row r="667" spans="16:16" x14ac:dyDescent="0.15">
      <c r="P667" s="54"/>
    </row>
    <row r="668" spans="16:16" x14ac:dyDescent="0.15">
      <c r="P668" s="54"/>
    </row>
    <row r="669" spans="16:16" x14ac:dyDescent="0.15">
      <c r="P669" s="54"/>
    </row>
    <row r="670" spans="16:16" x14ac:dyDescent="0.15">
      <c r="P670" s="54"/>
    </row>
    <row r="671" spans="16:16" x14ac:dyDescent="0.15">
      <c r="P671" s="54"/>
    </row>
    <row r="672" spans="16:16" x14ac:dyDescent="0.15">
      <c r="P672" s="54"/>
    </row>
    <row r="673" spans="16:16" x14ac:dyDescent="0.15">
      <c r="P673" s="54"/>
    </row>
    <row r="674" spans="16:16" x14ac:dyDescent="0.15">
      <c r="P674" s="54"/>
    </row>
    <row r="675" spans="16:16" x14ac:dyDescent="0.15">
      <c r="P675" s="54"/>
    </row>
    <row r="676" spans="16:16" x14ac:dyDescent="0.15">
      <c r="P676" s="54"/>
    </row>
    <row r="677" spans="16:16" x14ac:dyDescent="0.15">
      <c r="P677" s="54"/>
    </row>
    <row r="678" spans="16:16" x14ac:dyDescent="0.15">
      <c r="P678" s="54"/>
    </row>
    <row r="679" spans="16:16" x14ac:dyDescent="0.15">
      <c r="P679" s="54"/>
    </row>
    <row r="680" spans="16:16" x14ac:dyDescent="0.15">
      <c r="P680" s="54"/>
    </row>
    <row r="681" spans="16:16" x14ac:dyDescent="0.15">
      <c r="P681" s="54"/>
    </row>
    <row r="682" spans="16:16" x14ac:dyDescent="0.15">
      <c r="P682" s="54"/>
    </row>
    <row r="683" spans="16:16" x14ac:dyDescent="0.15">
      <c r="P683" s="54"/>
    </row>
    <row r="684" spans="16:16" x14ac:dyDescent="0.15">
      <c r="P684" s="54"/>
    </row>
    <row r="685" spans="16:16" x14ac:dyDescent="0.15">
      <c r="P685" s="54"/>
    </row>
    <row r="686" spans="16:16" x14ac:dyDescent="0.15">
      <c r="P686" s="54"/>
    </row>
    <row r="687" spans="16:16" x14ac:dyDescent="0.15">
      <c r="P687" s="54"/>
    </row>
    <row r="688" spans="16:16" x14ac:dyDescent="0.15">
      <c r="P688" s="54"/>
    </row>
    <row r="689" spans="16:16" x14ac:dyDescent="0.15">
      <c r="P689" s="54"/>
    </row>
    <row r="690" spans="16:16" x14ac:dyDescent="0.15">
      <c r="P690" s="54"/>
    </row>
    <row r="691" spans="16:16" x14ac:dyDescent="0.15">
      <c r="P691" s="54"/>
    </row>
    <row r="692" spans="16:16" x14ac:dyDescent="0.15">
      <c r="P692" s="54"/>
    </row>
    <row r="693" spans="16:16" x14ac:dyDescent="0.15">
      <c r="P693" s="54"/>
    </row>
    <row r="694" spans="16:16" x14ac:dyDescent="0.15">
      <c r="P694" s="54"/>
    </row>
    <row r="695" spans="16:16" x14ac:dyDescent="0.15">
      <c r="P695" s="54"/>
    </row>
    <row r="696" spans="16:16" x14ac:dyDescent="0.15">
      <c r="P696" s="54"/>
    </row>
    <row r="697" spans="16:16" x14ac:dyDescent="0.15">
      <c r="P697" s="54"/>
    </row>
    <row r="698" spans="16:16" x14ac:dyDescent="0.15">
      <c r="P698" s="54"/>
    </row>
    <row r="699" spans="16:16" x14ac:dyDescent="0.15">
      <c r="P699" s="54"/>
    </row>
    <row r="700" spans="16:16" x14ac:dyDescent="0.15">
      <c r="P700" s="54"/>
    </row>
    <row r="701" spans="16:16" x14ac:dyDescent="0.15">
      <c r="P701" s="54"/>
    </row>
    <row r="702" spans="16:16" x14ac:dyDescent="0.15">
      <c r="P702" s="54"/>
    </row>
    <row r="703" spans="16:16" x14ac:dyDescent="0.15">
      <c r="P703" s="54"/>
    </row>
    <row r="704" spans="16:16" x14ac:dyDescent="0.15">
      <c r="P704" s="54"/>
    </row>
    <row r="705" spans="16:16" x14ac:dyDescent="0.15">
      <c r="P705" s="54"/>
    </row>
    <row r="706" spans="16:16" x14ac:dyDescent="0.15">
      <c r="P706" s="54"/>
    </row>
    <row r="707" spans="16:16" x14ac:dyDescent="0.15">
      <c r="P707" s="54"/>
    </row>
    <row r="708" spans="16:16" x14ac:dyDescent="0.15">
      <c r="P708" s="54"/>
    </row>
    <row r="709" spans="16:16" x14ac:dyDescent="0.15">
      <c r="P709" s="54"/>
    </row>
    <row r="710" spans="16:16" x14ac:dyDescent="0.15">
      <c r="P710" s="54"/>
    </row>
    <row r="711" spans="16:16" x14ac:dyDescent="0.15">
      <c r="P711" s="54"/>
    </row>
    <row r="712" spans="16:16" x14ac:dyDescent="0.15">
      <c r="P712" s="54"/>
    </row>
    <row r="713" spans="16:16" x14ac:dyDescent="0.15">
      <c r="P713" s="54"/>
    </row>
    <row r="714" spans="16:16" x14ac:dyDescent="0.15">
      <c r="P714" s="54"/>
    </row>
    <row r="715" spans="16:16" x14ac:dyDescent="0.15">
      <c r="P715" s="54"/>
    </row>
    <row r="716" spans="16:16" x14ac:dyDescent="0.15">
      <c r="P716" s="54"/>
    </row>
    <row r="717" spans="16:16" x14ac:dyDescent="0.15">
      <c r="P717" s="54"/>
    </row>
    <row r="718" spans="16:16" x14ac:dyDescent="0.15">
      <c r="P718" s="54"/>
    </row>
    <row r="719" spans="16:16" x14ac:dyDescent="0.15">
      <c r="P719" s="54"/>
    </row>
    <row r="720" spans="16:16" x14ac:dyDescent="0.15">
      <c r="P720" s="54"/>
    </row>
    <row r="721" spans="16:16" x14ac:dyDescent="0.15">
      <c r="P721" s="54"/>
    </row>
    <row r="722" spans="16:16" x14ac:dyDescent="0.15">
      <c r="P722" s="54"/>
    </row>
    <row r="723" spans="16:16" x14ac:dyDescent="0.15">
      <c r="P723" s="54"/>
    </row>
    <row r="724" spans="16:16" x14ac:dyDescent="0.15">
      <c r="P724" s="54"/>
    </row>
    <row r="725" spans="16:16" x14ac:dyDescent="0.15">
      <c r="P725" s="54"/>
    </row>
    <row r="726" spans="16:16" x14ac:dyDescent="0.15">
      <c r="P726" s="54"/>
    </row>
    <row r="727" spans="16:16" x14ac:dyDescent="0.15">
      <c r="P727" s="54"/>
    </row>
    <row r="728" spans="16:16" x14ac:dyDescent="0.15">
      <c r="P728" s="54"/>
    </row>
    <row r="729" spans="16:16" x14ac:dyDescent="0.15">
      <c r="P729" s="54"/>
    </row>
    <row r="730" spans="16:16" x14ac:dyDescent="0.15">
      <c r="P730" s="54"/>
    </row>
    <row r="731" spans="16:16" x14ac:dyDescent="0.15">
      <c r="P731" s="54"/>
    </row>
    <row r="732" spans="16:16" x14ac:dyDescent="0.15">
      <c r="P732" s="54"/>
    </row>
    <row r="733" spans="16:16" x14ac:dyDescent="0.15">
      <c r="P733" s="54"/>
    </row>
    <row r="734" spans="16:16" x14ac:dyDescent="0.15">
      <c r="P734" s="54"/>
    </row>
    <row r="735" spans="16:16" x14ac:dyDescent="0.15">
      <c r="P735" s="54"/>
    </row>
    <row r="736" spans="16:16" x14ac:dyDescent="0.15">
      <c r="P736" s="54"/>
    </row>
    <row r="737" spans="16:16" x14ac:dyDescent="0.15">
      <c r="P737" s="54"/>
    </row>
    <row r="738" spans="16:16" x14ac:dyDescent="0.15">
      <c r="P738" s="54"/>
    </row>
    <row r="739" spans="16:16" x14ac:dyDescent="0.15">
      <c r="P739" s="54"/>
    </row>
    <row r="740" spans="16:16" x14ac:dyDescent="0.15">
      <c r="P740" s="54"/>
    </row>
    <row r="741" spans="16:16" x14ac:dyDescent="0.15">
      <c r="P741" s="54"/>
    </row>
    <row r="742" spans="16:16" x14ac:dyDescent="0.15">
      <c r="P742" s="54"/>
    </row>
    <row r="743" spans="16:16" x14ac:dyDescent="0.15">
      <c r="P743" s="54"/>
    </row>
    <row r="744" spans="16:16" x14ac:dyDescent="0.15">
      <c r="P744" s="54"/>
    </row>
    <row r="745" spans="16:16" x14ac:dyDescent="0.15">
      <c r="P745" s="54"/>
    </row>
    <row r="746" spans="16:16" x14ac:dyDescent="0.15">
      <c r="P746" s="54"/>
    </row>
    <row r="747" spans="16:16" x14ac:dyDescent="0.15">
      <c r="P747" s="54"/>
    </row>
    <row r="748" spans="16:16" x14ac:dyDescent="0.15">
      <c r="P748" s="54"/>
    </row>
    <row r="749" spans="16:16" x14ac:dyDescent="0.15">
      <c r="P749" s="54"/>
    </row>
    <row r="750" spans="16:16" x14ac:dyDescent="0.15">
      <c r="P750" s="54"/>
    </row>
    <row r="751" spans="16:16" x14ac:dyDescent="0.15">
      <c r="P751" s="54"/>
    </row>
    <row r="752" spans="16:16" x14ac:dyDescent="0.15">
      <c r="P752" s="54"/>
    </row>
    <row r="753" spans="16:16" x14ac:dyDescent="0.15">
      <c r="P753" s="54"/>
    </row>
    <row r="754" spans="16:16" x14ac:dyDescent="0.15">
      <c r="P754" s="54"/>
    </row>
    <row r="755" spans="16:16" x14ac:dyDescent="0.15">
      <c r="P755" s="54"/>
    </row>
    <row r="756" spans="16:16" x14ac:dyDescent="0.15">
      <c r="P756" s="54"/>
    </row>
    <row r="757" spans="16:16" x14ac:dyDescent="0.15">
      <c r="P757" s="54"/>
    </row>
    <row r="758" spans="16:16" x14ac:dyDescent="0.15">
      <c r="P758" s="54"/>
    </row>
    <row r="759" spans="16:16" x14ac:dyDescent="0.15">
      <c r="P759" s="54"/>
    </row>
    <row r="760" spans="16:16" x14ac:dyDescent="0.15">
      <c r="P760" s="54"/>
    </row>
    <row r="761" spans="16:16" x14ac:dyDescent="0.15">
      <c r="P761" s="54"/>
    </row>
    <row r="762" spans="16:16" x14ac:dyDescent="0.15">
      <c r="P762" s="54"/>
    </row>
    <row r="763" spans="16:16" x14ac:dyDescent="0.15">
      <c r="P763" s="54"/>
    </row>
    <row r="764" spans="16:16" x14ac:dyDescent="0.15">
      <c r="P764" s="54"/>
    </row>
    <row r="765" spans="16:16" x14ac:dyDescent="0.15">
      <c r="P765" s="54"/>
    </row>
    <row r="766" spans="16:16" x14ac:dyDescent="0.15">
      <c r="P766" s="54"/>
    </row>
    <row r="767" spans="16:16" x14ac:dyDescent="0.15">
      <c r="P767" s="54"/>
    </row>
    <row r="768" spans="16:16" x14ac:dyDescent="0.15">
      <c r="P768" s="54"/>
    </row>
    <row r="769" spans="16:16" x14ac:dyDescent="0.15">
      <c r="P769" s="54"/>
    </row>
    <row r="770" spans="16:16" x14ac:dyDescent="0.15">
      <c r="P770" s="54"/>
    </row>
    <row r="771" spans="16:16" x14ac:dyDescent="0.15">
      <c r="P771" s="54"/>
    </row>
    <row r="772" spans="16:16" x14ac:dyDescent="0.15">
      <c r="P772" s="54"/>
    </row>
    <row r="773" spans="16:16" x14ac:dyDescent="0.15">
      <c r="P773" s="54"/>
    </row>
    <row r="774" spans="16:16" x14ac:dyDescent="0.15">
      <c r="P774" s="54"/>
    </row>
    <row r="775" spans="16:16" x14ac:dyDescent="0.15">
      <c r="P775" s="54"/>
    </row>
    <row r="776" spans="16:16" x14ac:dyDescent="0.15">
      <c r="P776" s="54"/>
    </row>
    <row r="777" spans="16:16" x14ac:dyDescent="0.15">
      <c r="P777" s="54"/>
    </row>
    <row r="778" spans="16:16" x14ac:dyDescent="0.15">
      <c r="P778" s="54"/>
    </row>
    <row r="779" spans="16:16" x14ac:dyDescent="0.15">
      <c r="P779" s="54"/>
    </row>
    <row r="780" spans="16:16" x14ac:dyDescent="0.15">
      <c r="P780" s="54"/>
    </row>
    <row r="781" spans="16:16" x14ac:dyDescent="0.15">
      <c r="P781" s="54"/>
    </row>
    <row r="782" spans="16:16" x14ac:dyDescent="0.15">
      <c r="P782" s="54"/>
    </row>
    <row r="783" spans="16:16" x14ac:dyDescent="0.15">
      <c r="P783" s="54"/>
    </row>
    <row r="784" spans="16:16" x14ac:dyDescent="0.15">
      <c r="P784" s="54"/>
    </row>
    <row r="785" spans="16:16" x14ac:dyDescent="0.15">
      <c r="P785" s="54"/>
    </row>
    <row r="786" spans="16:16" x14ac:dyDescent="0.15">
      <c r="P786" s="54"/>
    </row>
    <row r="787" spans="16:16" x14ac:dyDescent="0.15">
      <c r="P787" s="54"/>
    </row>
    <row r="788" spans="16:16" x14ac:dyDescent="0.15">
      <c r="P788" s="54"/>
    </row>
    <row r="789" spans="16:16" x14ac:dyDescent="0.15">
      <c r="P789" s="54"/>
    </row>
    <row r="790" spans="16:16" x14ac:dyDescent="0.15">
      <c r="P790" s="54"/>
    </row>
    <row r="791" spans="16:16" x14ac:dyDescent="0.15">
      <c r="P791" s="54"/>
    </row>
    <row r="792" spans="16:16" x14ac:dyDescent="0.15">
      <c r="P792" s="54"/>
    </row>
    <row r="793" spans="16:16" x14ac:dyDescent="0.15">
      <c r="P793" s="54"/>
    </row>
    <row r="794" spans="16:16" x14ac:dyDescent="0.15">
      <c r="P794" s="54"/>
    </row>
    <row r="795" spans="16:16" x14ac:dyDescent="0.15">
      <c r="P795" s="54"/>
    </row>
    <row r="796" spans="16:16" x14ac:dyDescent="0.15">
      <c r="P796" s="54"/>
    </row>
    <row r="797" spans="16:16" x14ac:dyDescent="0.15">
      <c r="P797" s="54"/>
    </row>
    <row r="798" spans="16:16" x14ac:dyDescent="0.15">
      <c r="P798" s="54"/>
    </row>
    <row r="799" spans="16:16" x14ac:dyDescent="0.15">
      <c r="P799" s="54"/>
    </row>
    <row r="800" spans="16:16" x14ac:dyDescent="0.15">
      <c r="P800" s="54"/>
    </row>
    <row r="801" spans="16:16" x14ac:dyDescent="0.15">
      <c r="P801" s="54"/>
    </row>
    <row r="802" spans="16:16" x14ac:dyDescent="0.15">
      <c r="P802" s="54"/>
    </row>
    <row r="803" spans="16:16" x14ac:dyDescent="0.15">
      <c r="P803" s="54"/>
    </row>
    <row r="804" spans="16:16" x14ac:dyDescent="0.15">
      <c r="P804" s="54"/>
    </row>
    <row r="805" spans="16:16" x14ac:dyDescent="0.15">
      <c r="P805" s="54"/>
    </row>
    <row r="806" spans="16:16" x14ac:dyDescent="0.15">
      <c r="P806" s="54"/>
    </row>
    <row r="807" spans="16:16" x14ac:dyDescent="0.15">
      <c r="P807" s="54"/>
    </row>
    <row r="808" spans="16:16" x14ac:dyDescent="0.15">
      <c r="P808" s="54"/>
    </row>
    <row r="809" spans="16:16" x14ac:dyDescent="0.15">
      <c r="P809" s="54"/>
    </row>
    <row r="810" spans="16:16" x14ac:dyDescent="0.15">
      <c r="P810" s="54"/>
    </row>
    <row r="811" spans="16:16" x14ac:dyDescent="0.15">
      <c r="P811" s="54"/>
    </row>
    <row r="812" spans="16:16" x14ac:dyDescent="0.15">
      <c r="P812" s="54"/>
    </row>
    <row r="813" spans="16:16" x14ac:dyDescent="0.15">
      <c r="P813" s="54"/>
    </row>
    <row r="814" spans="16:16" x14ac:dyDescent="0.15">
      <c r="P814" s="54"/>
    </row>
    <row r="815" spans="16:16" x14ac:dyDescent="0.15">
      <c r="P815" s="54"/>
    </row>
    <row r="816" spans="16:16" x14ac:dyDescent="0.15">
      <c r="P816" s="54"/>
    </row>
    <row r="817" spans="16:16" x14ac:dyDescent="0.15">
      <c r="P817" s="54"/>
    </row>
    <row r="818" spans="16:16" x14ac:dyDescent="0.15">
      <c r="P818" s="54"/>
    </row>
    <row r="819" spans="16:16" x14ac:dyDescent="0.15">
      <c r="P819" s="54"/>
    </row>
    <row r="820" spans="16:16" x14ac:dyDescent="0.15">
      <c r="P820" s="54"/>
    </row>
    <row r="821" spans="16:16" x14ac:dyDescent="0.15">
      <c r="P821" s="54"/>
    </row>
    <row r="822" spans="16:16" x14ac:dyDescent="0.15">
      <c r="P822" s="54"/>
    </row>
    <row r="823" spans="16:16" x14ac:dyDescent="0.15">
      <c r="P823" s="54"/>
    </row>
    <row r="824" spans="16:16" x14ac:dyDescent="0.15">
      <c r="P824" s="54"/>
    </row>
    <row r="825" spans="16:16" x14ac:dyDescent="0.15">
      <c r="P825" s="54"/>
    </row>
    <row r="826" spans="16:16" x14ac:dyDescent="0.15">
      <c r="P826" s="54"/>
    </row>
    <row r="827" spans="16:16" x14ac:dyDescent="0.15">
      <c r="P827" s="54"/>
    </row>
    <row r="828" spans="16:16" x14ac:dyDescent="0.15">
      <c r="P828" s="54"/>
    </row>
    <row r="829" spans="16:16" x14ac:dyDescent="0.15">
      <c r="P829" s="54"/>
    </row>
    <row r="830" spans="16:16" x14ac:dyDescent="0.15">
      <c r="P830" s="54"/>
    </row>
    <row r="831" spans="16:16" x14ac:dyDescent="0.15">
      <c r="P831" s="54"/>
    </row>
    <row r="832" spans="16:16" x14ac:dyDescent="0.15">
      <c r="P832" s="54"/>
    </row>
    <row r="833" spans="16:16" x14ac:dyDescent="0.15">
      <c r="P833" s="54"/>
    </row>
    <row r="834" spans="16:16" x14ac:dyDescent="0.15">
      <c r="P834" s="54"/>
    </row>
    <row r="835" spans="16:16" x14ac:dyDescent="0.15">
      <c r="P835" s="54"/>
    </row>
    <row r="836" spans="16:16" x14ac:dyDescent="0.15">
      <c r="P836" s="54"/>
    </row>
    <row r="837" spans="16:16" x14ac:dyDescent="0.15">
      <c r="P837" s="54"/>
    </row>
    <row r="838" spans="16:16" x14ac:dyDescent="0.15">
      <c r="P838" s="54"/>
    </row>
    <row r="839" spans="16:16" x14ac:dyDescent="0.15">
      <c r="P839" s="54"/>
    </row>
    <row r="840" spans="16:16" x14ac:dyDescent="0.15">
      <c r="P840" s="54"/>
    </row>
    <row r="841" spans="16:16" x14ac:dyDescent="0.15">
      <c r="P841" s="54"/>
    </row>
    <row r="842" spans="16:16" x14ac:dyDescent="0.15">
      <c r="P842" s="54"/>
    </row>
    <row r="843" spans="16:16" x14ac:dyDescent="0.15">
      <c r="P843" s="54"/>
    </row>
    <row r="844" spans="16:16" x14ac:dyDescent="0.15">
      <c r="P844" s="54"/>
    </row>
    <row r="845" spans="16:16" x14ac:dyDescent="0.15">
      <c r="P845" s="54"/>
    </row>
    <row r="846" spans="16:16" x14ac:dyDescent="0.15">
      <c r="P846" s="54"/>
    </row>
    <row r="847" spans="16:16" x14ac:dyDescent="0.15">
      <c r="P847" s="54"/>
    </row>
    <row r="848" spans="16:16" x14ac:dyDescent="0.15">
      <c r="P848" s="54"/>
    </row>
    <row r="849" spans="16:16" x14ac:dyDescent="0.15">
      <c r="P849" s="54"/>
    </row>
    <row r="850" spans="16:16" x14ac:dyDescent="0.15">
      <c r="P850" s="54"/>
    </row>
    <row r="851" spans="16:16" x14ac:dyDescent="0.15">
      <c r="P851" s="54"/>
    </row>
    <row r="852" spans="16:16" x14ac:dyDescent="0.15">
      <c r="P852" s="54"/>
    </row>
    <row r="853" spans="16:16" x14ac:dyDescent="0.15">
      <c r="P853" s="54"/>
    </row>
    <row r="854" spans="16:16" x14ac:dyDescent="0.15">
      <c r="P854" s="54"/>
    </row>
    <row r="855" spans="16:16" x14ac:dyDescent="0.15">
      <c r="P855" s="54"/>
    </row>
    <row r="856" spans="16:16" x14ac:dyDescent="0.15">
      <c r="P856" s="54"/>
    </row>
    <row r="857" spans="16:16" x14ac:dyDescent="0.15">
      <c r="P857" s="54"/>
    </row>
    <row r="858" spans="16:16" x14ac:dyDescent="0.15">
      <c r="P858" s="54"/>
    </row>
    <row r="859" spans="16:16" x14ac:dyDescent="0.15">
      <c r="P859" s="54"/>
    </row>
    <row r="860" spans="16:16" x14ac:dyDescent="0.15">
      <c r="P860" s="54"/>
    </row>
    <row r="861" spans="16:16" x14ac:dyDescent="0.15">
      <c r="P861" s="54"/>
    </row>
    <row r="862" spans="16:16" x14ac:dyDescent="0.15">
      <c r="P862" s="54"/>
    </row>
    <row r="863" spans="16:16" x14ac:dyDescent="0.15">
      <c r="P863" s="54"/>
    </row>
    <row r="864" spans="16:16" x14ac:dyDescent="0.15">
      <c r="P864" s="54"/>
    </row>
    <row r="865" spans="16:16" x14ac:dyDescent="0.15">
      <c r="P865" s="54"/>
    </row>
    <row r="866" spans="16:16" x14ac:dyDescent="0.15">
      <c r="P866" s="54"/>
    </row>
    <row r="867" spans="16:16" x14ac:dyDescent="0.15">
      <c r="P867" s="54"/>
    </row>
    <row r="868" spans="16:16" x14ac:dyDescent="0.15">
      <c r="P868" s="54"/>
    </row>
    <row r="869" spans="16:16" x14ac:dyDescent="0.15">
      <c r="P869" s="54"/>
    </row>
    <row r="870" spans="16:16" x14ac:dyDescent="0.15">
      <c r="P870" s="54"/>
    </row>
    <row r="871" spans="16:16" x14ac:dyDescent="0.15">
      <c r="P871" s="54"/>
    </row>
    <row r="872" spans="16:16" x14ac:dyDescent="0.15">
      <c r="P872" s="54"/>
    </row>
    <row r="873" spans="16:16" x14ac:dyDescent="0.15">
      <c r="P873" s="54"/>
    </row>
    <row r="874" spans="16:16" x14ac:dyDescent="0.15">
      <c r="P874" s="54"/>
    </row>
    <row r="875" spans="16:16" x14ac:dyDescent="0.15">
      <c r="P875" s="54"/>
    </row>
    <row r="876" spans="16:16" x14ac:dyDescent="0.15">
      <c r="P876" s="54"/>
    </row>
    <row r="877" spans="16:16" x14ac:dyDescent="0.15">
      <c r="P877" s="54"/>
    </row>
    <row r="878" spans="16:16" x14ac:dyDescent="0.15">
      <c r="P878" s="54"/>
    </row>
    <row r="879" spans="16:16" x14ac:dyDescent="0.15">
      <c r="P879" s="54"/>
    </row>
    <row r="880" spans="16:16" x14ac:dyDescent="0.15">
      <c r="P880" s="54"/>
    </row>
    <row r="881" spans="16:16" x14ac:dyDescent="0.15">
      <c r="P881" s="54"/>
    </row>
    <row r="882" spans="16:16" x14ac:dyDescent="0.15">
      <c r="P882" s="54"/>
    </row>
    <row r="883" spans="16:16" x14ac:dyDescent="0.15">
      <c r="P883" s="54"/>
    </row>
    <row r="884" spans="16:16" x14ac:dyDescent="0.15">
      <c r="P884" s="54"/>
    </row>
    <row r="885" spans="16:16" x14ac:dyDescent="0.15">
      <c r="P885" s="54"/>
    </row>
    <row r="886" spans="16:16" x14ac:dyDescent="0.15">
      <c r="P886" s="54"/>
    </row>
    <row r="887" spans="16:16" x14ac:dyDescent="0.15">
      <c r="P887" s="54"/>
    </row>
    <row r="888" spans="16:16" x14ac:dyDescent="0.15">
      <c r="P888" s="54"/>
    </row>
    <row r="889" spans="16:16" x14ac:dyDescent="0.15">
      <c r="P889" s="54"/>
    </row>
    <row r="890" spans="16:16" x14ac:dyDescent="0.15">
      <c r="P890" s="54"/>
    </row>
    <row r="891" spans="16:16" x14ac:dyDescent="0.15">
      <c r="P891" s="54"/>
    </row>
    <row r="892" spans="16:16" x14ac:dyDescent="0.15">
      <c r="P892" s="54"/>
    </row>
    <row r="893" spans="16:16" x14ac:dyDescent="0.15">
      <c r="P893" s="54"/>
    </row>
    <row r="894" spans="16:16" x14ac:dyDescent="0.15">
      <c r="P894" s="54"/>
    </row>
    <row r="895" spans="16:16" x14ac:dyDescent="0.15">
      <c r="P895" s="54"/>
    </row>
    <row r="896" spans="16:16" x14ac:dyDescent="0.15">
      <c r="P896" s="54"/>
    </row>
    <row r="897" spans="16:16" x14ac:dyDescent="0.15">
      <c r="P897" s="54"/>
    </row>
    <row r="898" spans="16:16" x14ac:dyDescent="0.15">
      <c r="P898" s="54"/>
    </row>
    <row r="899" spans="16:16" x14ac:dyDescent="0.15">
      <c r="P899" s="54"/>
    </row>
    <row r="900" spans="16:16" x14ac:dyDescent="0.15">
      <c r="P900" s="54"/>
    </row>
    <row r="901" spans="16:16" x14ac:dyDescent="0.15">
      <c r="P901" s="54"/>
    </row>
    <row r="902" spans="16:16" x14ac:dyDescent="0.15">
      <c r="P902" s="54"/>
    </row>
    <row r="903" spans="16:16" x14ac:dyDescent="0.15">
      <c r="P903" s="54"/>
    </row>
    <row r="904" spans="16:16" x14ac:dyDescent="0.15">
      <c r="P904" s="54"/>
    </row>
    <row r="905" spans="16:16" x14ac:dyDescent="0.15">
      <c r="P905" s="54"/>
    </row>
    <row r="906" spans="16:16" x14ac:dyDescent="0.15">
      <c r="P906" s="54"/>
    </row>
    <row r="907" spans="16:16" x14ac:dyDescent="0.15">
      <c r="P907" s="54"/>
    </row>
    <row r="908" spans="16:16" x14ac:dyDescent="0.15">
      <c r="P908" s="54"/>
    </row>
    <row r="909" spans="16:16" x14ac:dyDescent="0.15">
      <c r="P909" s="54"/>
    </row>
    <row r="910" spans="16:16" x14ac:dyDescent="0.15">
      <c r="P910" s="54"/>
    </row>
    <row r="911" spans="16:16" x14ac:dyDescent="0.15">
      <c r="P911" s="54"/>
    </row>
    <row r="912" spans="16:16" x14ac:dyDescent="0.15">
      <c r="P912" s="54"/>
    </row>
    <row r="913" spans="16:16" x14ac:dyDescent="0.15">
      <c r="P913" s="54"/>
    </row>
    <row r="914" spans="16:16" x14ac:dyDescent="0.15">
      <c r="P914" s="54"/>
    </row>
    <row r="915" spans="16:16" x14ac:dyDescent="0.15">
      <c r="P915" s="54"/>
    </row>
    <row r="916" spans="16:16" x14ac:dyDescent="0.15">
      <c r="P916" s="54"/>
    </row>
    <row r="917" spans="16:16" x14ac:dyDescent="0.15">
      <c r="P917" s="54"/>
    </row>
    <row r="918" spans="16:16" x14ac:dyDescent="0.15">
      <c r="P918" s="54"/>
    </row>
    <row r="919" spans="16:16" x14ac:dyDescent="0.15">
      <c r="P919" s="54"/>
    </row>
    <row r="920" spans="16:16" x14ac:dyDescent="0.15">
      <c r="P920" s="54"/>
    </row>
    <row r="921" spans="16:16" x14ac:dyDescent="0.15">
      <c r="P921" s="54"/>
    </row>
    <row r="922" spans="16:16" x14ac:dyDescent="0.15">
      <c r="P922" s="54"/>
    </row>
    <row r="923" spans="16:16" x14ac:dyDescent="0.15">
      <c r="P923" s="54"/>
    </row>
    <row r="924" spans="16:16" x14ac:dyDescent="0.15">
      <c r="P924" s="54"/>
    </row>
    <row r="925" spans="16:16" x14ac:dyDescent="0.15">
      <c r="P925" s="54"/>
    </row>
    <row r="926" spans="16:16" x14ac:dyDescent="0.15">
      <c r="P926" s="54"/>
    </row>
    <row r="927" spans="16:16" x14ac:dyDescent="0.15">
      <c r="P927" s="54"/>
    </row>
    <row r="928" spans="16:16" x14ac:dyDescent="0.15">
      <c r="P928" s="54"/>
    </row>
    <row r="929" spans="16:16" x14ac:dyDescent="0.15">
      <c r="P929" s="54"/>
    </row>
    <row r="930" spans="16:16" x14ac:dyDescent="0.15">
      <c r="P930" s="54"/>
    </row>
    <row r="931" spans="16:16" x14ac:dyDescent="0.15">
      <c r="P931" s="54"/>
    </row>
    <row r="932" spans="16:16" x14ac:dyDescent="0.15">
      <c r="P932" s="54"/>
    </row>
    <row r="933" spans="16:16" x14ac:dyDescent="0.15">
      <c r="P933" s="54"/>
    </row>
    <row r="934" spans="16:16" x14ac:dyDescent="0.15">
      <c r="P934" s="54"/>
    </row>
    <row r="935" spans="16:16" x14ac:dyDescent="0.15">
      <c r="P935" s="54"/>
    </row>
    <row r="936" spans="16:16" x14ac:dyDescent="0.15">
      <c r="P936" s="54"/>
    </row>
    <row r="937" spans="16:16" x14ac:dyDescent="0.15">
      <c r="P937" s="54"/>
    </row>
    <row r="938" spans="16:16" x14ac:dyDescent="0.15">
      <c r="P938" s="54"/>
    </row>
    <row r="939" spans="16:16" x14ac:dyDescent="0.15">
      <c r="P939" s="54"/>
    </row>
    <row r="940" spans="16:16" x14ac:dyDescent="0.15">
      <c r="P940" s="54"/>
    </row>
    <row r="941" spans="16:16" x14ac:dyDescent="0.15">
      <c r="P941" s="54"/>
    </row>
    <row r="942" spans="16:16" x14ac:dyDescent="0.15">
      <c r="P942" s="54"/>
    </row>
    <row r="943" spans="16:16" x14ac:dyDescent="0.15">
      <c r="P943" s="54"/>
    </row>
    <row r="944" spans="16:16" x14ac:dyDescent="0.15">
      <c r="P944" s="54"/>
    </row>
    <row r="945" spans="16:16" x14ac:dyDescent="0.15">
      <c r="P945" s="54"/>
    </row>
    <row r="946" spans="16:16" x14ac:dyDescent="0.15">
      <c r="P946" s="54"/>
    </row>
    <row r="947" spans="16:16" x14ac:dyDescent="0.15">
      <c r="P947" s="54"/>
    </row>
    <row r="948" spans="16:16" x14ac:dyDescent="0.15">
      <c r="P948" s="54"/>
    </row>
    <row r="949" spans="16:16" x14ac:dyDescent="0.15">
      <c r="P949" s="54"/>
    </row>
    <row r="950" spans="16:16" x14ac:dyDescent="0.15">
      <c r="P950" s="54"/>
    </row>
    <row r="951" spans="16:16" x14ac:dyDescent="0.15">
      <c r="P951" s="54"/>
    </row>
    <row r="952" spans="16:16" x14ac:dyDescent="0.15">
      <c r="P952" s="54"/>
    </row>
    <row r="953" spans="16:16" x14ac:dyDescent="0.15">
      <c r="P953" s="54"/>
    </row>
    <row r="954" spans="16:16" x14ac:dyDescent="0.15">
      <c r="P954" s="54"/>
    </row>
    <row r="955" spans="16:16" x14ac:dyDescent="0.15">
      <c r="P955" s="54"/>
    </row>
    <row r="956" spans="16:16" x14ac:dyDescent="0.15">
      <c r="P956" s="54"/>
    </row>
    <row r="957" spans="16:16" x14ac:dyDescent="0.15">
      <c r="P957" s="54"/>
    </row>
    <row r="958" spans="16:16" x14ac:dyDescent="0.15">
      <c r="P958" s="54"/>
    </row>
    <row r="959" spans="16:16" x14ac:dyDescent="0.15">
      <c r="P959" s="54"/>
    </row>
    <row r="960" spans="16:16" x14ac:dyDescent="0.15">
      <c r="P960" s="54"/>
    </row>
    <row r="961" spans="16:16" x14ac:dyDescent="0.15">
      <c r="P961" s="54"/>
    </row>
    <row r="962" spans="16:16" x14ac:dyDescent="0.15">
      <c r="P962" s="54"/>
    </row>
    <row r="963" spans="16:16" x14ac:dyDescent="0.15">
      <c r="P963" s="54"/>
    </row>
    <row r="964" spans="16:16" x14ac:dyDescent="0.15">
      <c r="P964" s="54"/>
    </row>
    <row r="965" spans="16:16" x14ac:dyDescent="0.15">
      <c r="P965" s="54"/>
    </row>
    <row r="966" spans="16:16" x14ac:dyDescent="0.15">
      <c r="P966" s="54"/>
    </row>
    <row r="967" spans="16:16" x14ac:dyDescent="0.15">
      <c r="P967" s="54"/>
    </row>
    <row r="968" spans="16:16" x14ac:dyDescent="0.15">
      <c r="P968" s="54"/>
    </row>
    <row r="969" spans="16:16" x14ac:dyDescent="0.15">
      <c r="P969" s="54"/>
    </row>
    <row r="970" spans="16:16" x14ac:dyDescent="0.15">
      <c r="P970" s="54"/>
    </row>
    <row r="971" spans="16:16" x14ac:dyDescent="0.15">
      <c r="P971" s="54"/>
    </row>
    <row r="972" spans="16:16" x14ac:dyDescent="0.15">
      <c r="P972" s="54"/>
    </row>
    <row r="973" spans="16:16" x14ac:dyDescent="0.15">
      <c r="P973" s="54"/>
    </row>
    <row r="974" spans="16:16" x14ac:dyDescent="0.15">
      <c r="P974" s="54"/>
    </row>
    <row r="975" spans="16:16" x14ac:dyDescent="0.15">
      <c r="P975" s="54"/>
    </row>
    <row r="976" spans="16:16" x14ac:dyDescent="0.15">
      <c r="P976" s="54"/>
    </row>
    <row r="977" spans="16:16" x14ac:dyDescent="0.15">
      <c r="P977" s="54"/>
    </row>
    <row r="978" spans="16:16" x14ac:dyDescent="0.15">
      <c r="P978" s="54"/>
    </row>
    <row r="979" spans="16:16" x14ac:dyDescent="0.15">
      <c r="P979" s="54"/>
    </row>
    <row r="980" spans="16:16" x14ac:dyDescent="0.15">
      <c r="P980" s="54"/>
    </row>
    <row r="981" spans="16:16" x14ac:dyDescent="0.15">
      <c r="P981" s="54"/>
    </row>
    <row r="982" spans="16:16" x14ac:dyDescent="0.15">
      <c r="P982" s="54"/>
    </row>
    <row r="983" spans="16:16" x14ac:dyDescent="0.15">
      <c r="P983" s="54"/>
    </row>
    <row r="984" spans="16:16" x14ac:dyDescent="0.15">
      <c r="P984" s="54"/>
    </row>
    <row r="985" spans="16:16" x14ac:dyDescent="0.15">
      <c r="P985" s="54"/>
    </row>
    <row r="986" spans="16:16" x14ac:dyDescent="0.15">
      <c r="P986" s="54"/>
    </row>
    <row r="987" spans="16:16" x14ac:dyDescent="0.15">
      <c r="P987" s="54"/>
    </row>
    <row r="988" spans="16:16" x14ac:dyDescent="0.15">
      <c r="P988" s="54"/>
    </row>
    <row r="989" spans="16:16" x14ac:dyDescent="0.15">
      <c r="P989" s="54"/>
    </row>
    <row r="990" spans="16:16" x14ac:dyDescent="0.15">
      <c r="P990" s="54"/>
    </row>
    <row r="991" spans="16:16" x14ac:dyDescent="0.15">
      <c r="P991" s="54"/>
    </row>
    <row r="992" spans="16:16" x14ac:dyDescent="0.15">
      <c r="P992" s="54"/>
    </row>
    <row r="993" spans="16:16" x14ac:dyDescent="0.15">
      <c r="P993" s="54"/>
    </row>
    <row r="994" spans="16:16" x14ac:dyDescent="0.15">
      <c r="P994" s="54"/>
    </row>
    <row r="995" spans="16:16" x14ac:dyDescent="0.15">
      <c r="P995" s="54"/>
    </row>
    <row r="996" spans="16:16" x14ac:dyDescent="0.15">
      <c r="P996" s="54"/>
    </row>
    <row r="997" spans="16:16" x14ac:dyDescent="0.15">
      <c r="P997" s="54"/>
    </row>
    <row r="998" spans="16:16" x14ac:dyDescent="0.15">
      <c r="P998" s="54"/>
    </row>
    <row r="999" spans="16:16" x14ac:dyDescent="0.15">
      <c r="P999" s="54"/>
    </row>
    <row r="1000" spans="16:16" x14ac:dyDescent="0.15">
      <c r="P1000" s="54"/>
    </row>
    <row r="1001" spans="16:16" x14ac:dyDescent="0.15">
      <c r="P1001" s="54"/>
    </row>
    <row r="1002" spans="16:16" x14ac:dyDescent="0.15">
      <c r="P1002" s="54"/>
    </row>
    <row r="1003" spans="16:16" x14ac:dyDescent="0.15">
      <c r="P1003" s="54"/>
    </row>
    <row r="1004" spans="16:16" x14ac:dyDescent="0.15">
      <c r="P1004" s="54"/>
    </row>
    <row r="1005" spans="16:16" x14ac:dyDescent="0.15">
      <c r="P1005" s="54"/>
    </row>
    <row r="1006" spans="16:16" x14ac:dyDescent="0.15">
      <c r="P1006" s="54"/>
    </row>
    <row r="1007" spans="16:16" x14ac:dyDescent="0.15">
      <c r="P1007" s="54"/>
    </row>
    <row r="1008" spans="16:16" x14ac:dyDescent="0.15">
      <c r="P1008" s="54"/>
    </row>
    <row r="1009" spans="16:16" x14ac:dyDescent="0.15">
      <c r="P1009" s="54"/>
    </row>
    <row r="1010" spans="16:16" x14ac:dyDescent="0.15">
      <c r="P1010" s="54"/>
    </row>
    <row r="1011" spans="16:16" x14ac:dyDescent="0.15">
      <c r="P1011" s="54"/>
    </row>
    <row r="1012" spans="16:16" x14ac:dyDescent="0.15">
      <c r="P1012" s="54"/>
    </row>
    <row r="1013" spans="16:16" x14ac:dyDescent="0.15">
      <c r="P1013" s="54"/>
    </row>
    <row r="1014" spans="16:16" x14ac:dyDescent="0.15">
      <c r="P1014" s="54"/>
    </row>
    <row r="1015" spans="16:16" x14ac:dyDescent="0.15">
      <c r="P1015" s="54"/>
    </row>
    <row r="1016" spans="16:16" x14ac:dyDescent="0.15">
      <c r="P1016" s="54"/>
    </row>
    <row r="1017" spans="16:16" x14ac:dyDescent="0.15">
      <c r="P1017" s="54"/>
    </row>
    <row r="1018" spans="16:16" x14ac:dyDescent="0.15">
      <c r="P1018" s="54"/>
    </row>
    <row r="1019" spans="16:16" x14ac:dyDescent="0.15">
      <c r="P1019" s="54"/>
    </row>
    <row r="1020" spans="16:16" x14ac:dyDescent="0.15">
      <c r="P1020" s="54"/>
    </row>
    <row r="1021" spans="16:16" x14ac:dyDescent="0.15">
      <c r="P1021" s="54"/>
    </row>
    <row r="1022" spans="16:16" x14ac:dyDescent="0.15">
      <c r="P1022" s="54"/>
    </row>
    <row r="1023" spans="16:16" x14ac:dyDescent="0.15">
      <c r="P1023" s="54"/>
    </row>
    <row r="1024" spans="16:16" x14ac:dyDescent="0.15">
      <c r="P1024" s="54"/>
    </row>
    <row r="1025" spans="16:16" x14ac:dyDescent="0.15">
      <c r="P1025" s="54"/>
    </row>
    <row r="1026" spans="16:16" x14ac:dyDescent="0.15">
      <c r="P1026" s="54"/>
    </row>
    <row r="1027" spans="16:16" x14ac:dyDescent="0.15">
      <c r="P1027" s="54"/>
    </row>
    <row r="1028" spans="16:16" x14ac:dyDescent="0.15">
      <c r="P1028" s="54"/>
    </row>
    <row r="1029" spans="16:16" x14ac:dyDescent="0.15">
      <c r="P1029" s="54"/>
    </row>
    <row r="1030" spans="16:16" x14ac:dyDescent="0.15">
      <c r="P1030" s="54"/>
    </row>
    <row r="1031" spans="16:16" x14ac:dyDescent="0.15">
      <c r="P1031" s="54"/>
    </row>
    <row r="1032" spans="16:16" x14ac:dyDescent="0.15">
      <c r="P1032" s="54"/>
    </row>
    <row r="1033" spans="16:16" x14ac:dyDescent="0.15">
      <c r="P1033" s="54"/>
    </row>
    <row r="1034" spans="16:16" x14ac:dyDescent="0.15">
      <c r="P1034" s="54"/>
    </row>
    <row r="1035" spans="16:16" x14ac:dyDescent="0.15">
      <c r="P1035" s="54"/>
    </row>
    <row r="1036" spans="16:16" x14ac:dyDescent="0.15">
      <c r="P1036" s="54"/>
    </row>
    <row r="1037" spans="16:16" x14ac:dyDescent="0.15">
      <c r="P1037" s="54"/>
    </row>
    <row r="1038" spans="16:16" x14ac:dyDescent="0.15">
      <c r="P1038" s="54"/>
    </row>
    <row r="1039" spans="16:16" x14ac:dyDescent="0.15">
      <c r="P1039" s="54"/>
    </row>
    <row r="1040" spans="16:16" x14ac:dyDescent="0.15">
      <c r="P1040" s="54"/>
    </row>
    <row r="1041" spans="16:16" x14ac:dyDescent="0.15">
      <c r="P1041" s="54"/>
    </row>
    <row r="1042" spans="16:16" x14ac:dyDescent="0.15">
      <c r="P1042" s="54"/>
    </row>
    <row r="1043" spans="16:16" x14ac:dyDescent="0.15">
      <c r="P1043" s="54"/>
    </row>
    <row r="1044" spans="16:16" x14ac:dyDescent="0.15">
      <c r="P1044" s="54"/>
    </row>
    <row r="1045" spans="16:16" x14ac:dyDescent="0.15">
      <c r="P1045" s="54"/>
    </row>
    <row r="1046" spans="16:16" x14ac:dyDescent="0.15">
      <c r="P1046" s="54"/>
    </row>
    <row r="1047" spans="16:16" x14ac:dyDescent="0.15">
      <c r="P1047" s="54"/>
    </row>
    <row r="1048" spans="16:16" x14ac:dyDescent="0.15">
      <c r="P1048" s="54"/>
    </row>
    <row r="1049" spans="16:16" x14ac:dyDescent="0.15">
      <c r="P1049" s="54"/>
    </row>
    <row r="1050" spans="16:16" x14ac:dyDescent="0.15">
      <c r="P1050" s="54"/>
    </row>
    <row r="1051" spans="16:16" x14ac:dyDescent="0.15">
      <c r="P1051" s="54"/>
    </row>
    <row r="1052" spans="16:16" x14ac:dyDescent="0.15">
      <c r="P1052" s="54"/>
    </row>
    <row r="1053" spans="16:16" x14ac:dyDescent="0.15">
      <c r="P1053" s="54"/>
    </row>
    <row r="1054" spans="16:16" x14ac:dyDescent="0.15">
      <c r="P1054" s="54"/>
    </row>
    <row r="1055" spans="16:16" x14ac:dyDescent="0.15">
      <c r="P1055" s="54"/>
    </row>
    <row r="1056" spans="16:16" x14ac:dyDescent="0.15">
      <c r="P1056" s="54"/>
    </row>
    <row r="1057" spans="16:16" x14ac:dyDescent="0.15">
      <c r="P1057" s="54"/>
    </row>
    <row r="1058" spans="16:16" x14ac:dyDescent="0.15">
      <c r="P1058" s="54"/>
    </row>
    <row r="1059" spans="16:16" x14ac:dyDescent="0.15">
      <c r="P1059" s="54"/>
    </row>
    <row r="1060" spans="16:16" x14ac:dyDescent="0.15">
      <c r="P1060" s="54"/>
    </row>
    <row r="1061" spans="16:16" x14ac:dyDescent="0.15">
      <c r="P1061" s="54"/>
    </row>
    <row r="1062" spans="16:16" x14ac:dyDescent="0.15">
      <c r="P1062" s="54"/>
    </row>
    <row r="1063" spans="16:16" x14ac:dyDescent="0.15">
      <c r="P1063" s="54"/>
    </row>
    <row r="1064" spans="16:16" x14ac:dyDescent="0.15">
      <c r="P1064" s="54"/>
    </row>
    <row r="1065" spans="16:16" x14ac:dyDescent="0.15">
      <c r="P1065" s="54"/>
    </row>
    <row r="1066" spans="16:16" x14ac:dyDescent="0.15">
      <c r="P1066" s="54"/>
    </row>
    <row r="1067" spans="16:16" x14ac:dyDescent="0.15">
      <c r="P1067" s="54"/>
    </row>
    <row r="1068" spans="16:16" x14ac:dyDescent="0.15">
      <c r="P1068" s="54"/>
    </row>
    <row r="1069" spans="16:16" x14ac:dyDescent="0.15">
      <c r="P1069" s="54"/>
    </row>
    <row r="1070" spans="16:16" x14ac:dyDescent="0.15">
      <c r="P1070" s="54"/>
    </row>
    <row r="1071" spans="16:16" x14ac:dyDescent="0.15">
      <c r="P1071" s="54"/>
    </row>
    <row r="1072" spans="16:16" x14ac:dyDescent="0.15">
      <c r="P1072" s="54"/>
    </row>
    <row r="1073" spans="16:16" x14ac:dyDescent="0.15">
      <c r="P1073" s="54"/>
    </row>
    <row r="1074" spans="16:16" x14ac:dyDescent="0.15">
      <c r="P1074" s="54"/>
    </row>
    <row r="1075" spans="16:16" x14ac:dyDescent="0.15">
      <c r="P1075" s="54"/>
    </row>
    <row r="1076" spans="16:16" x14ac:dyDescent="0.15">
      <c r="P1076" s="54"/>
    </row>
    <row r="1077" spans="16:16" x14ac:dyDescent="0.15">
      <c r="P1077" s="54"/>
    </row>
    <row r="1078" spans="16:16" x14ac:dyDescent="0.15">
      <c r="P1078" s="54"/>
    </row>
    <row r="1079" spans="16:16" x14ac:dyDescent="0.15">
      <c r="P1079" s="54"/>
    </row>
    <row r="1080" spans="16:16" x14ac:dyDescent="0.15">
      <c r="P1080" s="54"/>
    </row>
    <row r="1081" spans="16:16" x14ac:dyDescent="0.15">
      <c r="P1081" s="54"/>
    </row>
    <row r="1082" spans="16:16" x14ac:dyDescent="0.15">
      <c r="P1082" s="54"/>
    </row>
    <row r="1083" spans="16:16" x14ac:dyDescent="0.15">
      <c r="P1083" s="54"/>
    </row>
    <row r="1084" spans="16:16" x14ac:dyDescent="0.15">
      <c r="P1084" s="54"/>
    </row>
    <row r="1085" spans="16:16" x14ac:dyDescent="0.15">
      <c r="P1085" s="54"/>
    </row>
    <row r="1086" spans="16:16" x14ac:dyDescent="0.15">
      <c r="P1086" s="54"/>
    </row>
    <row r="1087" spans="16:16" x14ac:dyDescent="0.15">
      <c r="P1087" s="54"/>
    </row>
    <row r="1088" spans="16:16" x14ac:dyDescent="0.15">
      <c r="P1088" s="54"/>
    </row>
    <row r="1089" spans="16:16" x14ac:dyDescent="0.15">
      <c r="P1089" s="54"/>
    </row>
    <row r="1090" spans="16:16" x14ac:dyDescent="0.15">
      <c r="P1090" s="54"/>
    </row>
    <row r="1091" spans="16:16" x14ac:dyDescent="0.15">
      <c r="P1091" s="54"/>
    </row>
    <row r="1092" spans="16:16" x14ac:dyDescent="0.15">
      <c r="P1092" s="54"/>
    </row>
    <row r="1093" spans="16:16" x14ac:dyDescent="0.15">
      <c r="P1093" s="54"/>
    </row>
    <row r="1094" spans="16:16" x14ac:dyDescent="0.15">
      <c r="P1094" s="54"/>
    </row>
    <row r="1095" spans="16:16" x14ac:dyDescent="0.15">
      <c r="P1095" s="54"/>
    </row>
    <row r="1096" spans="16:16" x14ac:dyDescent="0.15">
      <c r="P1096" s="54"/>
    </row>
    <row r="1097" spans="16:16" x14ac:dyDescent="0.15">
      <c r="P1097" s="54"/>
    </row>
    <row r="1098" spans="16:16" x14ac:dyDescent="0.15">
      <c r="P1098" s="54"/>
    </row>
    <row r="1099" spans="16:16" x14ac:dyDescent="0.15">
      <c r="P1099" s="54"/>
    </row>
    <row r="1100" spans="16:16" x14ac:dyDescent="0.15">
      <c r="P1100" s="54"/>
    </row>
    <row r="1101" spans="16:16" x14ac:dyDescent="0.15">
      <c r="P1101" s="54"/>
    </row>
    <row r="1102" spans="16:16" x14ac:dyDescent="0.15">
      <c r="P1102" s="54"/>
    </row>
    <row r="1103" spans="16:16" x14ac:dyDescent="0.15">
      <c r="P1103" s="54"/>
    </row>
    <row r="1104" spans="16:16" x14ac:dyDescent="0.15">
      <c r="P1104" s="54"/>
    </row>
    <row r="1105" spans="16:16" x14ac:dyDescent="0.15">
      <c r="P1105" s="54"/>
    </row>
    <row r="1106" spans="16:16" x14ac:dyDescent="0.15">
      <c r="P1106" s="54"/>
    </row>
    <row r="1107" spans="16:16" x14ac:dyDescent="0.15">
      <c r="P1107" s="54"/>
    </row>
    <row r="1108" spans="16:16" x14ac:dyDescent="0.15">
      <c r="P1108" s="54"/>
    </row>
    <row r="1109" spans="16:16" x14ac:dyDescent="0.15">
      <c r="P1109" s="54"/>
    </row>
    <row r="1110" spans="16:16" x14ac:dyDescent="0.15">
      <c r="P1110" s="54"/>
    </row>
    <row r="1111" spans="16:16" x14ac:dyDescent="0.15">
      <c r="P1111" s="54"/>
    </row>
    <row r="1112" spans="16:16" x14ac:dyDescent="0.15">
      <c r="P1112" s="54"/>
    </row>
    <row r="1113" spans="16:16" x14ac:dyDescent="0.15">
      <c r="P1113" s="54"/>
    </row>
    <row r="1114" spans="16:16" x14ac:dyDescent="0.15">
      <c r="P1114" s="54"/>
    </row>
    <row r="1115" spans="16:16" x14ac:dyDescent="0.15">
      <c r="P1115" s="54"/>
    </row>
    <row r="1116" spans="16:16" x14ac:dyDescent="0.15">
      <c r="P1116" s="54"/>
    </row>
    <row r="1117" spans="16:16" x14ac:dyDescent="0.15">
      <c r="P1117" s="54"/>
    </row>
    <row r="1118" spans="16:16" x14ac:dyDescent="0.15">
      <c r="P1118" s="54"/>
    </row>
    <row r="1119" spans="16:16" x14ac:dyDescent="0.15">
      <c r="P1119" s="54"/>
    </row>
    <row r="1120" spans="16:16" x14ac:dyDescent="0.15">
      <c r="P1120" s="54"/>
    </row>
    <row r="1121" spans="16:16" x14ac:dyDescent="0.15">
      <c r="P1121" s="54"/>
    </row>
    <row r="1122" spans="16:16" x14ac:dyDescent="0.15">
      <c r="P1122" s="54"/>
    </row>
    <row r="1123" spans="16:16" x14ac:dyDescent="0.15">
      <c r="P1123" s="54"/>
    </row>
    <row r="1124" spans="16:16" x14ac:dyDescent="0.15">
      <c r="P1124" s="54"/>
    </row>
    <row r="1125" spans="16:16" x14ac:dyDescent="0.15">
      <c r="P1125" s="54"/>
    </row>
    <row r="1126" spans="16:16" x14ac:dyDescent="0.15">
      <c r="P1126" s="54"/>
    </row>
    <row r="1127" spans="16:16" x14ac:dyDescent="0.15">
      <c r="P1127" s="54"/>
    </row>
    <row r="1128" spans="16:16" x14ac:dyDescent="0.15">
      <c r="P1128" s="54"/>
    </row>
    <row r="1129" spans="16:16" x14ac:dyDescent="0.15">
      <c r="P1129" s="54"/>
    </row>
    <row r="1130" spans="16:16" x14ac:dyDescent="0.15">
      <c r="P1130" s="54"/>
    </row>
    <row r="1131" spans="16:16" x14ac:dyDescent="0.15">
      <c r="P1131" s="54"/>
    </row>
    <row r="1132" spans="16:16" x14ac:dyDescent="0.15">
      <c r="P1132" s="54"/>
    </row>
    <row r="1133" spans="16:16" x14ac:dyDescent="0.15">
      <c r="P1133" s="54"/>
    </row>
    <row r="1134" spans="16:16" x14ac:dyDescent="0.15">
      <c r="P1134" s="54"/>
    </row>
    <row r="1135" spans="16:16" x14ac:dyDescent="0.15">
      <c r="P1135" s="54"/>
    </row>
    <row r="1136" spans="16:16" x14ac:dyDescent="0.15">
      <c r="P1136" s="54"/>
    </row>
    <row r="1137" spans="16:16" x14ac:dyDescent="0.15">
      <c r="P1137" s="54"/>
    </row>
    <row r="1138" spans="16:16" x14ac:dyDescent="0.15">
      <c r="P1138" s="54"/>
    </row>
    <row r="1139" spans="16:16" x14ac:dyDescent="0.15">
      <c r="P1139" s="54"/>
    </row>
    <row r="1140" spans="16:16" x14ac:dyDescent="0.15">
      <c r="P1140" s="54"/>
    </row>
    <row r="1141" spans="16:16" x14ac:dyDescent="0.15">
      <c r="P1141" s="54"/>
    </row>
    <row r="1142" spans="16:16" x14ac:dyDescent="0.15">
      <c r="P1142" s="54"/>
    </row>
    <row r="1143" spans="16:16" x14ac:dyDescent="0.15">
      <c r="P1143" s="54"/>
    </row>
    <row r="1144" spans="16:16" x14ac:dyDescent="0.15">
      <c r="P1144" s="54"/>
    </row>
    <row r="1145" spans="16:16" x14ac:dyDescent="0.15">
      <c r="P1145" s="54"/>
    </row>
    <row r="1146" spans="16:16" x14ac:dyDescent="0.15">
      <c r="P1146" s="54"/>
    </row>
    <row r="1147" spans="16:16" x14ac:dyDescent="0.15">
      <c r="P1147" s="54"/>
    </row>
    <row r="1148" spans="16:16" x14ac:dyDescent="0.15">
      <c r="P1148" s="54"/>
    </row>
    <row r="1149" spans="16:16" x14ac:dyDescent="0.15">
      <c r="P1149" s="54"/>
    </row>
    <row r="1150" spans="16:16" x14ac:dyDescent="0.15">
      <c r="P1150" s="54"/>
    </row>
    <row r="1151" spans="16:16" x14ac:dyDescent="0.15">
      <c r="P1151" s="54"/>
    </row>
    <row r="1152" spans="16:16" x14ac:dyDescent="0.15">
      <c r="P1152" s="54"/>
    </row>
    <row r="1153" spans="16:16" x14ac:dyDescent="0.15">
      <c r="P1153" s="54"/>
    </row>
    <row r="1154" spans="16:16" x14ac:dyDescent="0.15">
      <c r="P1154" s="54"/>
    </row>
    <row r="1155" spans="16:16" x14ac:dyDescent="0.15">
      <c r="P1155" s="54"/>
    </row>
    <row r="1156" spans="16:16" x14ac:dyDescent="0.15">
      <c r="P1156" s="54"/>
    </row>
    <row r="1157" spans="16:16" x14ac:dyDescent="0.15">
      <c r="P1157" s="54"/>
    </row>
    <row r="1158" spans="16:16" x14ac:dyDescent="0.15">
      <c r="P1158" s="54"/>
    </row>
    <row r="1159" spans="16:16" x14ac:dyDescent="0.15">
      <c r="P1159" s="54"/>
    </row>
    <row r="1160" spans="16:16" x14ac:dyDescent="0.15">
      <c r="P1160" s="54"/>
    </row>
    <row r="1161" spans="16:16" x14ac:dyDescent="0.15">
      <c r="P1161" s="54"/>
    </row>
    <row r="1162" spans="16:16" x14ac:dyDescent="0.15">
      <c r="P1162" s="54"/>
    </row>
    <row r="1163" spans="16:16" x14ac:dyDescent="0.15">
      <c r="P1163" s="54"/>
    </row>
    <row r="1164" spans="16:16" x14ac:dyDescent="0.15">
      <c r="P1164" s="54"/>
    </row>
    <row r="1165" spans="16:16" x14ac:dyDescent="0.15">
      <c r="P1165" s="54"/>
    </row>
    <row r="1166" spans="16:16" x14ac:dyDescent="0.15">
      <c r="P1166" s="54"/>
    </row>
    <row r="1167" spans="16:16" x14ac:dyDescent="0.15">
      <c r="P1167" s="54"/>
    </row>
    <row r="1168" spans="16:16" x14ac:dyDescent="0.15">
      <c r="P1168" s="54"/>
    </row>
    <row r="1169" spans="16:16" x14ac:dyDescent="0.15">
      <c r="P1169" s="54"/>
    </row>
    <row r="1170" spans="16:16" x14ac:dyDescent="0.15">
      <c r="P1170" s="54"/>
    </row>
    <row r="1171" spans="16:16" x14ac:dyDescent="0.15">
      <c r="P1171" s="54"/>
    </row>
    <row r="1172" spans="16:16" x14ac:dyDescent="0.15">
      <c r="P1172" s="54"/>
    </row>
    <row r="1173" spans="16:16" x14ac:dyDescent="0.15">
      <c r="P1173" s="54"/>
    </row>
    <row r="1174" spans="16:16" x14ac:dyDescent="0.15">
      <c r="P1174" s="54"/>
    </row>
    <row r="1175" spans="16:16" x14ac:dyDescent="0.15">
      <c r="P1175" s="54"/>
    </row>
    <row r="1176" spans="16:16" x14ac:dyDescent="0.15">
      <c r="P1176" s="54"/>
    </row>
    <row r="1177" spans="16:16" x14ac:dyDescent="0.15">
      <c r="P1177" s="54"/>
    </row>
    <row r="1178" spans="16:16" x14ac:dyDescent="0.15">
      <c r="P1178" s="54"/>
    </row>
    <row r="1179" spans="16:16" x14ac:dyDescent="0.15">
      <c r="P1179" s="54"/>
    </row>
    <row r="1180" spans="16:16" x14ac:dyDescent="0.15">
      <c r="P1180" s="54"/>
    </row>
    <row r="1181" spans="16:16" x14ac:dyDescent="0.15">
      <c r="P1181" s="54"/>
    </row>
    <row r="1182" spans="16:16" x14ac:dyDescent="0.15">
      <c r="P1182" s="54"/>
    </row>
    <row r="1183" spans="16:16" x14ac:dyDescent="0.15">
      <c r="P1183" s="54"/>
    </row>
    <row r="1184" spans="16:16" x14ac:dyDescent="0.15">
      <c r="P1184" s="54"/>
    </row>
    <row r="1185" spans="16:16" x14ac:dyDescent="0.15">
      <c r="P1185" s="54"/>
    </row>
    <row r="1186" spans="16:16" x14ac:dyDescent="0.15">
      <c r="P1186" s="54"/>
    </row>
    <row r="1187" spans="16:16" x14ac:dyDescent="0.15">
      <c r="P1187" s="54"/>
    </row>
    <row r="1188" spans="16:16" x14ac:dyDescent="0.15">
      <c r="P1188" s="54"/>
    </row>
    <row r="1189" spans="16:16" x14ac:dyDescent="0.15">
      <c r="P1189" s="54"/>
    </row>
    <row r="1190" spans="16:16" x14ac:dyDescent="0.15">
      <c r="P1190" s="54"/>
    </row>
    <row r="1191" spans="16:16" x14ac:dyDescent="0.15">
      <c r="P1191" s="54"/>
    </row>
    <row r="1192" spans="16:16" x14ac:dyDescent="0.15">
      <c r="P1192" s="54"/>
    </row>
    <row r="1193" spans="16:16" x14ac:dyDescent="0.15">
      <c r="P1193" s="54"/>
    </row>
    <row r="1194" spans="16:16" x14ac:dyDescent="0.15">
      <c r="P1194" s="54"/>
    </row>
    <row r="1195" spans="16:16" x14ac:dyDescent="0.15">
      <c r="P1195" s="54"/>
    </row>
    <row r="1196" spans="16:16" x14ac:dyDescent="0.15">
      <c r="P1196" s="54"/>
    </row>
    <row r="1197" spans="16:16" x14ac:dyDescent="0.15">
      <c r="P1197" s="54"/>
    </row>
    <row r="1198" spans="16:16" x14ac:dyDescent="0.15">
      <c r="P1198" s="54"/>
    </row>
    <row r="1199" spans="16:16" x14ac:dyDescent="0.15">
      <c r="P1199" s="54"/>
    </row>
    <row r="1200" spans="16:16" x14ac:dyDescent="0.15">
      <c r="P1200" s="54"/>
    </row>
    <row r="1201" spans="16:16" x14ac:dyDescent="0.15">
      <c r="P1201" s="54"/>
    </row>
    <row r="1202" spans="16:16" x14ac:dyDescent="0.15">
      <c r="P1202" s="54"/>
    </row>
    <row r="1203" spans="16:16" x14ac:dyDescent="0.15">
      <c r="P1203" s="54"/>
    </row>
    <row r="1204" spans="16:16" x14ac:dyDescent="0.15">
      <c r="P1204" s="54"/>
    </row>
    <row r="1205" spans="16:16" x14ac:dyDescent="0.15">
      <c r="P1205" s="54"/>
    </row>
    <row r="1206" spans="16:16" x14ac:dyDescent="0.15">
      <c r="P1206" s="54"/>
    </row>
    <row r="1207" spans="16:16" x14ac:dyDescent="0.15">
      <c r="P1207" s="54"/>
    </row>
    <row r="1208" spans="16:16" x14ac:dyDescent="0.15">
      <c r="P1208" s="54"/>
    </row>
    <row r="1209" spans="16:16" x14ac:dyDescent="0.15">
      <c r="P1209" s="54"/>
    </row>
    <row r="1210" spans="16:16" x14ac:dyDescent="0.15">
      <c r="P1210" s="54"/>
    </row>
    <row r="1211" spans="16:16" x14ac:dyDescent="0.15">
      <c r="P1211" s="54"/>
    </row>
    <row r="1212" spans="16:16" x14ac:dyDescent="0.15">
      <c r="P1212" s="54"/>
    </row>
    <row r="1213" spans="16:16" x14ac:dyDescent="0.15">
      <c r="P1213" s="54"/>
    </row>
    <row r="1214" spans="16:16" x14ac:dyDescent="0.15">
      <c r="P1214" s="54"/>
    </row>
    <row r="1215" spans="16:16" x14ac:dyDescent="0.15">
      <c r="P1215" s="54"/>
    </row>
    <row r="1216" spans="16:16" x14ac:dyDescent="0.15">
      <c r="P1216" s="54"/>
    </row>
    <row r="1217" spans="16:16" x14ac:dyDescent="0.15">
      <c r="P1217" s="54"/>
    </row>
    <row r="1218" spans="16:16" x14ac:dyDescent="0.15">
      <c r="P1218" s="54"/>
    </row>
    <row r="1219" spans="16:16" x14ac:dyDescent="0.15">
      <c r="P1219" s="54"/>
    </row>
    <row r="1220" spans="16:16" x14ac:dyDescent="0.15">
      <c r="P1220" s="54"/>
    </row>
    <row r="1221" spans="16:16" x14ac:dyDescent="0.15">
      <c r="P1221" s="54"/>
    </row>
    <row r="1222" spans="16:16" x14ac:dyDescent="0.15">
      <c r="P1222" s="54"/>
    </row>
    <row r="1223" spans="16:16" x14ac:dyDescent="0.15">
      <c r="P1223" s="54"/>
    </row>
    <row r="1224" spans="16:16" x14ac:dyDescent="0.15">
      <c r="P1224" s="54"/>
    </row>
    <row r="1225" spans="16:16" x14ac:dyDescent="0.15">
      <c r="P1225" s="54"/>
    </row>
    <row r="1226" spans="16:16" x14ac:dyDescent="0.15">
      <c r="P1226" s="54"/>
    </row>
    <row r="1227" spans="16:16" x14ac:dyDescent="0.15">
      <c r="P1227" s="54"/>
    </row>
    <row r="1228" spans="16:16" x14ac:dyDescent="0.15">
      <c r="P1228" s="54"/>
    </row>
    <row r="1229" spans="16:16" x14ac:dyDescent="0.15">
      <c r="P1229" s="54"/>
    </row>
    <row r="1230" spans="16:16" x14ac:dyDescent="0.15">
      <c r="P1230" s="54"/>
    </row>
    <row r="1231" spans="16:16" x14ac:dyDescent="0.15">
      <c r="P1231" s="54"/>
    </row>
    <row r="1232" spans="16:16" x14ac:dyDescent="0.15">
      <c r="P1232" s="54"/>
    </row>
    <row r="1233" spans="16:16" x14ac:dyDescent="0.15">
      <c r="P1233" s="54"/>
    </row>
    <row r="1234" spans="16:16" x14ac:dyDescent="0.15">
      <c r="P1234" s="54"/>
    </row>
    <row r="1235" spans="16:16" x14ac:dyDescent="0.15">
      <c r="P1235" s="54"/>
    </row>
    <row r="1236" spans="16:16" x14ac:dyDescent="0.15">
      <c r="P1236" s="54"/>
    </row>
    <row r="1237" spans="16:16" x14ac:dyDescent="0.15">
      <c r="P1237" s="54"/>
    </row>
    <row r="1238" spans="16:16" x14ac:dyDescent="0.15">
      <c r="P1238" s="54"/>
    </row>
    <row r="1239" spans="16:16" x14ac:dyDescent="0.15">
      <c r="P1239" s="54"/>
    </row>
    <row r="1240" spans="16:16" x14ac:dyDescent="0.15">
      <c r="P1240" s="54"/>
    </row>
    <row r="1241" spans="16:16" x14ac:dyDescent="0.15">
      <c r="P1241" s="54"/>
    </row>
    <row r="1242" spans="16:16" x14ac:dyDescent="0.15">
      <c r="P1242" s="54"/>
    </row>
    <row r="1243" spans="16:16" x14ac:dyDescent="0.15">
      <c r="P1243" s="54"/>
    </row>
    <row r="1244" spans="16:16" x14ac:dyDescent="0.15">
      <c r="P1244" s="54"/>
    </row>
    <row r="1245" spans="16:16" x14ac:dyDescent="0.15">
      <c r="P1245" s="54"/>
    </row>
    <row r="1246" spans="16:16" x14ac:dyDescent="0.15">
      <c r="P1246" s="54"/>
    </row>
    <row r="1247" spans="16:16" x14ac:dyDescent="0.15">
      <c r="P1247" s="54"/>
    </row>
    <row r="1248" spans="16:16" x14ac:dyDescent="0.15">
      <c r="P1248" s="54"/>
    </row>
    <row r="1249" spans="16:16" x14ac:dyDescent="0.15">
      <c r="P1249" s="54"/>
    </row>
    <row r="1250" spans="16:16" x14ac:dyDescent="0.15">
      <c r="P1250" s="54"/>
    </row>
    <row r="1251" spans="16:16" x14ac:dyDescent="0.15">
      <c r="P1251" s="54"/>
    </row>
    <row r="1252" spans="16:16" x14ac:dyDescent="0.15">
      <c r="P1252" s="54"/>
    </row>
    <row r="1253" spans="16:16" x14ac:dyDescent="0.15">
      <c r="P1253" s="54"/>
    </row>
    <row r="1254" spans="16:16" x14ac:dyDescent="0.15">
      <c r="P1254" s="54"/>
    </row>
    <row r="1255" spans="16:16" x14ac:dyDescent="0.15">
      <c r="P1255" s="54"/>
    </row>
    <row r="1256" spans="16:16" x14ac:dyDescent="0.15">
      <c r="P1256" s="54"/>
    </row>
    <row r="1257" spans="16:16" x14ac:dyDescent="0.15">
      <c r="P1257" s="54"/>
    </row>
    <row r="1258" spans="16:16" x14ac:dyDescent="0.15">
      <c r="P1258" s="54"/>
    </row>
    <row r="1259" spans="16:16" x14ac:dyDescent="0.15">
      <c r="P1259" s="54"/>
    </row>
    <row r="1260" spans="16:16" x14ac:dyDescent="0.15">
      <c r="P1260" s="54"/>
    </row>
    <row r="1261" spans="16:16" x14ac:dyDescent="0.15">
      <c r="P1261" s="54"/>
    </row>
    <row r="1262" spans="16:16" x14ac:dyDescent="0.15">
      <c r="P1262" s="54"/>
    </row>
    <row r="1263" spans="16:16" x14ac:dyDescent="0.15">
      <c r="P1263" s="54"/>
    </row>
    <row r="1264" spans="16:16" x14ac:dyDescent="0.15">
      <c r="P1264" s="54"/>
    </row>
    <row r="1265" spans="16:16" x14ac:dyDescent="0.15">
      <c r="P1265" s="54"/>
    </row>
    <row r="1266" spans="16:16" x14ac:dyDescent="0.15">
      <c r="P1266" s="54"/>
    </row>
    <row r="1267" spans="16:16" x14ac:dyDescent="0.15">
      <c r="P1267" s="54"/>
    </row>
    <row r="1268" spans="16:16" x14ac:dyDescent="0.15">
      <c r="P1268" s="54"/>
    </row>
    <row r="1269" spans="16:16" x14ac:dyDescent="0.15">
      <c r="P1269" s="54"/>
    </row>
    <row r="1270" spans="16:16" x14ac:dyDescent="0.15">
      <c r="P1270" s="54"/>
    </row>
    <row r="1271" spans="16:16" x14ac:dyDescent="0.15">
      <c r="P1271" s="54"/>
    </row>
    <row r="1272" spans="16:16" x14ac:dyDescent="0.15">
      <c r="P1272" s="54"/>
    </row>
    <row r="1273" spans="16:16" x14ac:dyDescent="0.15">
      <c r="P1273" s="54"/>
    </row>
    <row r="1274" spans="16:16" x14ac:dyDescent="0.15">
      <c r="P1274" s="54"/>
    </row>
    <row r="1275" spans="16:16" x14ac:dyDescent="0.15">
      <c r="P1275" s="54"/>
    </row>
    <row r="1276" spans="16:16" x14ac:dyDescent="0.15">
      <c r="P1276" s="54"/>
    </row>
    <row r="1277" spans="16:16" x14ac:dyDescent="0.15">
      <c r="P1277" s="54"/>
    </row>
    <row r="1278" spans="16:16" x14ac:dyDescent="0.15">
      <c r="P1278" s="54"/>
    </row>
    <row r="1279" spans="16:16" x14ac:dyDescent="0.15">
      <c r="P1279" s="54"/>
    </row>
    <row r="1280" spans="16:16" x14ac:dyDescent="0.15">
      <c r="P1280" s="54"/>
    </row>
    <row r="1281" spans="16:16" x14ac:dyDescent="0.15">
      <c r="P1281" s="54"/>
    </row>
    <row r="1282" spans="16:16" x14ac:dyDescent="0.15">
      <c r="P1282" s="54"/>
    </row>
    <row r="1283" spans="16:16" x14ac:dyDescent="0.15">
      <c r="P1283" s="54"/>
    </row>
    <row r="1284" spans="16:16" x14ac:dyDescent="0.15">
      <c r="P1284" s="54"/>
    </row>
    <row r="1285" spans="16:16" x14ac:dyDescent="0.15">
      <c r="P1285" s="54"/>
    </row>
    <row r="1286" spans="16:16" x14ac:dyDescent="0.15">
      <c r="P1286" s="54"/>
    </row>
    <row r="1287" spans="16:16" x14ac:dyDescent="0.15">
      <c r="P1287" s="54"/>
    </row>
    <row r="1288" spans="16:16" x14ac:dyDescent="0.15">
      <c r="P1288" s="54"/>
    </row>
    <row r="1289" spans="16:16" x14ac:dyDescent="0.15">
      <c r="P1289" s="54"/>
    </row>
    <row r="1290" spans="16:16" x14ac:dyDescent="0.15">
      <c r="P1290" s="54"/>
    </row>
    <row r="1291" spans="16:16" x14ac:dyDescent="0.15">
      <c r="P1291" s="54"/>
    </row>
    <row r="1292" spans="16:16" x14ac:dyDescent="0.15">
      <c r="P1292" s="54"/>
    </row>
    <row r="1293" spans="16:16" x14ac:dyDescent="0.15">
      <c r="P1293" s="54"/>
    </row>
    <row r="1294" spans="16:16" x14ac:dyDescent="0.15">
      <c r="P1294" s="54"/>
    </row>
    <row r="1295" spans="16:16" x14ac:dyDescent="0.15">
      <c r="P1295" s="54"/>
    </row>
    <row r="1296" spans="16:16" x14ac:dyDescent="0.15">
      <c r="P1296" s="54"/>
    </row>
    <row r="1297" spans="16:16" x14ac:dyDescent="0.15">
      <c r="P1297" s="54"/>
    </row>
    <row r="1298" spans="16:16" x14ac:dyDescent="0.15">
      <c r="P1298" s="54"/>
    </row>
    <row r="1299" spans="16:16" x14ac:dyDescent="0.15">
      <c r="P1299" s="54"/>
    </row>
    <row r="1300" spans="16:16" x14ac:dyDescent="0.15">
      <c r="P1300" s="54"/>
    </row>
    <row r="1301" spans="16:16" x14ac:dyDescent="0.15">
      <c r="P1301" s="54"/>
    </row>
    <row r="1302" spans="16:16" x14ac:dyDescent="0.15">
      <c r="P1302" s="54"/>
    </row>
    <row r="1303" spans="16:16" x14ac:dyDescent="0.15">
      <c r="P1303" s="54"/>
    </row>
    <row r="1304" spans="16:16" x14ac:dyDescent="0.15">
      <c r="P1304" s="54"/>
    </row>
    <row r="1305" spans="16:16" x14ac:dyDescent="0.15">
      <c r="P1305" s="54"/>
    </row>
    <row r="1306" spans="16:16" x14ac:dyDescent="0.15">
      <c r="P1306" s="54"/>
    </row>
    <row r="1307" spans="16:16" x14ac:dyDescent="0.15">
      <c r="P1307" s="54"/>
    </row>
    <row r="1308" spans="16:16" x14ac:dyDescent="0.15">
      <c r="P1308" s="54"/>
    </row>
    <row r="1309" spans="16:16" x14ac:dyDescent="0.15">
      <c r="P1309" s="54"/>
    </row>
    <row r="1310" spans="16:16" x14ac:dyDescent="0.15">
      <c r="P1310" s="54"/>
    </row>
    <row r="1311" spans="16:16" x14ac:dyDescent="0.15">
      <c r="P1311" s="54"/>
    </row>
    <row r="1312" spans="16:16" x14ac:dyDescent="0.15">
      <c r="P1312" s="54"/>
    </row>
    <row r="1313" spans="16:16" x14ac:dyDescent="0.15">
      <c r="P1313" s="54"/>
    </row>
    <row r="1314" spans="16:16" x14ac:dyDescent="0.15">
      <c r="P1314" s="54"/>
    </row>
    <row r="1315" spans="16:16" x14ac:dyDescent="0.15">
      <c r="P1315" s="54"/>
    </row>
    <row r="1316" spans="16:16" x14ac:dyDescent="0.15">
      <c r="P1316" s="54"/>
    </row>
    <row r="1317" spans="16:16" x14ac:dyDescent="0.15">
      <c r="P1317" s="54"/>
    </row>
    <row r="1318" spans="16:16" x14ac:dyDescent="0.15">
      <c r="P1318" s="54"/>
    </row>
    <row r="1319" spans="16:16" x14ac:dyDescent="0.15">
      <c r="P1319" s="54"/>
    </row>
    <row r="1320" spans="16:16" x14ac:dyDescent="0.15">
      <c r="P1320" s="54"/>
    </row>
    <row r="1321" spans="16:16" x14ac:dyDescent="0.15">
      <c r="P1321" s="54"/>
    </row>
    <row r="1322" spans="16:16" x14ac:dyDescent="0.15">
      <c r="P1322" s="54"/>
    </row>
    <row r="1323" spans="16:16" x14ac:dyDescent="0.15">
      <c r="P1323" s="54"/>
    </row>
    <row r="1324" spans="16:16" x14ac:dyDescent="0.15">
      <c r="P1324" s="54"/>
    </row>
    <row r="1325" spans="16:16" x14ac:dyDescent="0.15">
      <c r="P1325" s="54"/>
    </row>
    <row r="1326" spans="16:16" x14ac:dyDescent="0.15">
      <c r="P1326" s="54"/>
    </row>
    <row r="1327" spans="16:16" x14ac:dyDescent="0.15">
      <c r="P1327" s="54"/>
    </row>
    <row r="1328" spans="16:16" x14ac:dyDescent="0.15">
      <c r="P1328" s="54"/>
    </row>
    <row r="1329" spans="16:16" x14ac:dyDescent="0.15">
      <c r="P1329" s="54"/>
    </row>
    <row r="1330" spans="16:16" x14ac:dyDescent="0.15">
      <c r="P1330" s="54"/>
    </row>
    <row r="1331" spans="16:16" x14ac:dyDescent="0.15">
      <c r="P1331" s="54"/>
    </row>
    <row r="1332" spans="16:16" x14ac:dyDescent="0.15">
      <c r="P1332" s="54"/>
    </row>
    <row r="1333" spans="16:16" x14ac:dyDescent="0.15">
      <c r="P1333" s="54"/>
    </row>
    <row r="1334" spans="16:16" x14ac:dyDescent="0.15">
      <c r="P1334" s="54"/>
    </row>
    <row r="1335" spans="16:16" x14ac:dyDescent="0.15">
      <c r="P1335" s="54"/>
    </row>
    <row r="1336" spans="16:16" x14ac:dyDescent="0.15">
      <c r="P1336" s="54"/>
    </row>
    <row r="1337" spans="16:16" x14ac:dyDescent="0.15">
      <c r="P1337" s="54"/>
    </row>
    <row r="1338" spans="16:16" x14ac:dyDescent="0.15">
      <c r="P1338" s="54"/>
    </row>
    <row r="1339" spans="16:16" x14ac:dyDescent="0.15">
      <c r="P1339" s="54"/>
    </row>
    <row r="1340" spans="16:16" x14ac:dyDescent="0.15">
      <c r="P1340" s="54"/>
    </row>
    <row r="1341" spans="16:16" x14ac:dyDescent="0.15">
      <c r="P1341" s="54"/>
    </row>
    <row r="1342" spans="16:16" x14ac:dyDescent="0.15">
      <c r="P1342" s="54"/>
    </row>
    <row r="1343" spans="16:16" x14ac:dyDescent="0.15">
      <c r="P1343" s="54"/>
    </row>
    <row r="1344" spans="16:16" x14ac:dyDescent="0.15">
      <c r="P1344" s="54"/>
    </row>
    <row r="1345" spans="16:16" x14ac:dyDescent="0.15">
      <c r="P1345" s="54"/>
    </row>
    <row r="1346" spans="16:16" x14ac:dyDescent="0.15">
      <c r="P1346" s="54"/>
    </row>
    <row r="1347" spans="16:16" x14ac:dyDescent="0.15">
      <c r="P1347" s="54"/>
    </row>
    <row r="1348" spans="16:16" x14ac:dyDescent="0.15">
      <c r="P1348" s="54"/>
    </row>
    <row r="1349" spans="16:16" x14ac:dyDescent="0.15">
      <c r="P1349" s="54"/>
    </row>
    <row r="1350" spans="16:16" x14ac:dyDescent="0.15">
      <c r="P1350" s="54"/>
    </row>
    <row r="1351" spans="16:16" x14ac:dyDescent="0.15">
      <c r="P1351" s="54"/>
    </row>
    <row r="1352" spans="16:16" x14ac:dyDescent="0.15">
      <c r="P1352" s="54"/>
    </row>
    <row r="1353" spans="16:16" x14ac:dyDescent="0.15">
      <c r="P1353" s="54"/>
    </row>
    <row r="1354" spans="16:16" x14ac:dyDescent="0.15">
      <c r="P1354" s="54"/>
    </row>
    <row r="1355" spans="16:16" x14ac:dyDescent="0.15">
      <c r="P1355" s="54"/>
    </row>
    <row r="1356" spans="16:16" x14ac:dyDescent="0.15">
      <c r="P1356" s="54"/>
    </row>
    <row r="1357" spans="16:16" x14ac:dyDescent="0.15">
      <c r="P1357" s="54"/>
    </row>
    <row r="1358" spans="16:16" x14ac:dyDescent="0.15">
      <c r="P1358" s="54"/>
    </row>
    <row r="1359" spans="16:16" x14ac:dyDescent="0.15">
      <c r="P1359" s="54"/>
    </row>
    <row r="1360" spans="16:16" x14ac:dyDescent="0.15">
      <c r="P1360" s="54"/>
    </row>
    <row r="1361" spans="16:16" x14ac:dyDescent="0.15">
      <c r="P1361" s="54"/>
    </row>
    <row r="1362" spans="16:16" x14ac:dyDescent="0.15">
      <c r="P1362" s="54"/>
    </row>
    <row r="1363" spans="16:16" x14ac:dyDescent="0.15">
      <c r="P1363" s="54"/>
    </row>
    <row r="1364" spans="16:16" x14ac:dyDescent="0.15">
      <c r="P1364" s="54"/>
    </row>
    <row r="1365" spans="16:16" x14ac:dyDescent="0.15">
      <c r="P1365" s="54"/>
    </row>
    <row r="1366" spans="16:16" x14ac:dyDescent="0.15">
      <c r="P1366" s="54"/>
    </row>
    <row r="1367" spans="16:16" x14ac:dyDescent="0.15">
      <c r="P1367" s="54"/>
    </row>
    <row r="1368" spans="16:16" x14ac:dyDescent="0.15">
      <c r="P1368" s="54"/>
    </row>
    <row r="1369" spans="16:16" x14ac:dyDescent="0.15">
      <c r="P1369" s="54"/>
    </row>
    <row r="1370" spans="16:16" x14ac:dyDescent="0.15">
      <c r="P1370" s="54"/>
    </row>
    <row r="1371" spans="16:16" x14ac:dyDescent="0.15">
      <c r="P1371" s="54"/>
    </row>
    <row r="1372" spans="16:16" x14ac:dyDescent="0.15">
      <c r="P1372" s="54"/>
    </row>
    <row r="1373" spans="16:16" x14ac:dyDescent="0.15">
      <c r="P1373" s="54"/>
    </row>
    <row r="1374" spans="16:16" x14ac:dyDescent="0.15">
      <c r="P1374" s="54"/>
    </row>
    <row r="1375" spans="16:16" x14ac:dyDescent="0.15">
      <c r="P1375" s="54"/>
    </row>
    <row r="1376" spans="16:16" x14ac:dyDescent="0.15">
      <c r="P1376" s="54"/>
    </row>
    <row r="1377" spans="16:16" x14ac:dyDescent="0.15">
      <c r="P1377" s="54"/>
    </row>
    <row r="1378" spans="16:16" x14ac:dyDescent="0.15">
      <c r="P1378" s="54"/>
    </row>
    <row r="1379" spans="16:16" x14ac:dyDescent="0.15">
      <c r="P1379" s="54"/>
    </row>
    <row r="1380" spans="16:16" x14ac:dyDescent="0.15">
      <c r="P1380" s="54"/>
    </row>
    <row r="1381" spans="16:16" x14ac:dyDescent="0.15">
      <c r="P1381" s="54"/>
    </row>
    <row r="1382" spans="16:16" x14ac:dyDescent="0.15">
      <c r="P1382" s="54"/>
    </row>
    <row r="1383" spans="16:16" x14ac:dyDescent="0.15">
      <c r="P1383" s="54"/>
    </row>
    <row r="1384" spans="16:16" x14ac:dyDescent="0.15">
      <c r="P1384" s="54"/>
    </row>
    <row r="1385" spans="16:16" x14ac:dyDescent="0.15">
      <c r="P1385" s="54"/>
    </row>
    <row r="1386" spans="16:16" x14ac:dyDescent="0.15">
      <c r="P1386" s="54"/>
    </row>
    <row r="1387" spans="16:16" x14ac:dyDescent="0.15">
      <c r="P1387" s="54"/>
    </row>
    <row r="1388" spans="16:16" x14ac:dyDescent="0.15">
      <c r="P1388" s="54"/>
    </row>
    <row r="1389" spans="16:16" x14ac:dyDescent="0.15">
      <c r="P1389" s="54"/>
    </row>
    <row r="1390" spans="16:16" x14ac:dyDescent="0.15">
      <c r="P1390" s="54"/>
    </row>
    <row r="1391" spans="16:16" x14ac:dyDescent="0.15">
      <c r="P1391" s="54"/>
    </row>
    <row r="1392" spans="16:16" x14ac:dyDescent="0.15">
      <c r="P1392" s="54"/>
    </row>
    <row r="1393" spans="16:16" x14ac:dyDescent="0.15">
      <c r="P1393" s="54"/>
    </row>
    <row r="1394" spans="16:16" x14ac:dyDescent="0.15">
      <c r="P1394" s="54"/>
    </row>
    <row r="1395" spans="16:16" x14ac:dyDescent="0.15">
      <c r="P1395" s="54"/>
    </row>
    <row r="1396" spans="16:16" x14ac:dyDescent="0.15">
      <c r="P1396" s="54"/>
    </row>
    <row r="1397" spans="16:16" x14ac:dyDescent="0.15">
      <c r="P1397" s="54"/>
    </row>
    <row r="1398" spans="16:16" x14ac:dyDescent="0.15">
      <c r="P1398" s="54"/>
    </row>
    <row r="1399" spans="16:16" x14ac:dyDescent="0.15">
      <c r="P1399" s="54"/>
    </row>
    <row r="1400" spans="16:16" x14ac:dyDescent="0.15">
      <c r="P1400" s="54"/>
    </row>
    <row r="1401" spans="16:16" x14ac:dyDescent="0.15">
      <c r="P1401" s="54"/>
    </row>
    <row r="1402" spans="16:16" x14ac:dyDescent="0.15">
      <c r="P1402" s="54"/>
    </row>
    <row r="1403" spans="16:16" x14ac:dyDescent="0.15">
      <c r="P1403" s="54"/>
    </row>
    <row r="1404" spans="16:16" x14ac:dyDescent="0.15">
      <c r="P1404" s="54"/>
    </row>
    <row r="1405" spans="16:16" x14ac:dyDescent="0.15">
      <c r="P1405" s="54"/>
    </row>
    <row r="1406" spans="16:16" x14ac:dyDescent="0.15">
      <c r="P1406" s="54"/>
    </row>
    <row r="1407" spans="16:16" x14ac:dyDescent="0.15">
      <c r="P1407" s="54"/>
    </row>
    <row r="1408" spans="16:16" x14ac:dyDescent="0.15">
      <c r="P1408" s="54"/>
    </row>
    <row r="1409" spans="16:16" x14ac:dyDescent="0.15">
      <c r="P1409" s="54"/>
    </row>
    <row r="1410" spans="16:16" x14ac:dyDescent="0.15">
      <c r="P1410" s="54"/>
    </row>
    <row r="1411" spans="16:16" x14ac:dyDescent="0.15">
      <c r="P1411" s="54"/>
    </row>
    <row r="1412" spans="16:16" x14ac:dyDescent="0.15">
      <c r="P1412" s="54"/>
    </row>
    <row r="1413" spans="16:16" x14ac:dyDescent="0.15">
      <c r="P1413" s="54"/>
    </row>
    <row r="1414" spans="16:16" x14ac:dyDescent="0.15">
      <c r="P1414" s="54"/>
    </row>
    <row r="1415" spans="16:16" x14ac:dyDescent="0.15">
      <c r="P1415" s="54"/>
    </row>
    <row r="1416" spans="16:16" x14ac:dyDescent="0.15">
      <c r="P1416" s="54"/>
    </row>
    <row r="1417" spans="16:16" x14ac:dyDescent="0.15">
      <c r="P1417" s="54"/>
    </row>
    <row r="1418" spans="16:16" x14ac:dyDescent="0.15">
      <c r="P1418" s="54"/>
    </row>
    <row r="1419" spans="16:16" x14ac:dyDescent="0.15">
      <c r="P1419" s="54"/>
    </row>
    <row r="1420" spans="16:16" x14ac:dyDescent="0.15">
      <c r="P1420" s="54"/>
    </row>
    <row r="1421" spans="16:16" x14ac:dyDescent="0.15">
      <c r="P1421" s="54"/>
    </row>
    <row r="1422" spans="16:16" x14ac:dyDescent="0.15">
      <c r="P1422" s="54"/>
    </row>
    <row r="1423" spans="16:16" x14ac:dyDescent="0.15">
      <c r="P1423" s="54"/>
    </row>
    <row r="1424" spans="16:16" x14ac:dyDescent="0.15">
      <c r="P1424" s="54"/>
    </row>
    <row r="1425" spans="16:16" x14ac:dyDescent="0.15">
      <c r="P1425" s="54"/>
    </row>
    <row r="1426" spans="16:16" x14ac:dyDescent="0.15">
      <c r="P1426" s="54"/>
    </row>
    <row r="1427" spans="16:16" x14ac:dyDescent="0.15">
      <c r="P1427" s="54"/>
    </row>
    <row r="1428" spans="16:16" x14ac:dyDescent="0.15">
      <c r="P1428" s="54"/>
    </row>
    <row r="1429" spans="16:16" x14ac:dyDescent="0.15">
      <c r="P1429" s="54"/>
    </row>
    <row r="1430" spans="16:16" x14ac:dyDescent="0.15">
      <c r="P1430" s="54"/>
    </row>
    <row r="1431" spans="16:16" x14ac:dyDescent="0.15">
      <c r="P1431" s="54"/>
    </row>
    <row r="1432" spans="16:16" x14ac:dyDescent="0.15">
      <c r="P1432" s="54"/>
    </row>
    <row r="1433" spans="16:16" x14ac:dyDescent="0.15">
      <c r="P1433" s="54"/>
    </row>
    <row r="1434" spans="16:16" x14ac:dyDescent="0.15">
      <c r="P1434" s="54"/>
    </row>
    <row r="1435" spans="16:16" x14ac:dyDescent="0.15">
      <c r="P1435" s="54"/>
    </row>
    <row r="1436" spans="16:16" x14ac:dyDescent="0.15">
      <c r="P1436" s="54"/>
    </row>
    <row r="1437" spans="16:16" x14ac:dyDescent="0.15">
      <c r="P1437" s="54"/>
    </row>
    <row r="1438" spans="16:16" x14ac:dyDescent="0.15">
      <c r="P1438" s="54"/>
    </row>
    <row r="1439" spans="16:16" x14ac:dyDescent="0.15">
      <c r="P1439" s="54"/>
    </row>
    <row r="1440" spans="16:16" x14ac:dyDescent="0.15">
      <c r="P1440" s="54"/>
    </row>
    <row r="1441" spans="16:16" x14ac:dyDescent="0.15">
      <c r="P1441" s="54"/>
    </row>
    <row r="1442" spans="16:16" x14ac:dyDescent="0.15">
      <c r="P1442" s="54"/>
    </row>
    <row r="1443" spans="16:16" x14ac:dyDescent="0.15">
      <c r="P1443" s="54"/>
    </row>
    <row r="1444" spans="16:16" x14ac:dyDescent="0.15">
      <c r="P1444" s="54"/>
    </row>
    <row r="1445" spans="16:16" x14ac:dyDescent="0.15">
      <c r="P1445" s="54"/>
    </row>
    <row r="1446" spans="16:16" x14ac:dyDescent="0.15">
      <c r="P1446" s="54"/>
    </row>
    <row r="1447" spans="16:16" x14ac:dyDescent="0.15">
      <c r="P1447" s="54"/>
    </row>
    <row r="1448" spans="16:16" x14ac:dyDescent="0.15">
      <c r="P1448" s="54"/>
    </row>
    <row r="1449" spans="16:16" x14ac:dyDescent="0.15">
      <c r="P1449" s="54"/>
    </row>
    <row r="1450" spans="16:16" x14ac:dyDescent="0.15">
      <c r="P1450" s="54"/>
    </row>
    <row r="1451" spans="16:16" x14ac:dyDescent="0.15">
      <c r="P1451" s="54"/>
    </row>
    <row r="1452" spans="16:16" x14ac:dyDescent="0.15">
      <c r="P1452" s="54"/>
    </row>
    <row r="1453" spans="16:16" x14ac:dyDescent="0.15">
      <c r="P1453" s="54"/>
    </row>
    <row r="1454" spans="16:16" x14ac:dyDescent="0.15">
      <c r="P1454" s="54"/>
    </row>
    <row r="1455" spans="16:16" x14ac:dyDescent="0.15">
      <c r="P1455" s="54"/>
    </row>
    <row r="1456" spans="16:16" x14ac:dyDescent="0.15">
      <c r="P1456" s="54"/>
    </row>
    <row r="1457" spans="16:16" x14ac:dyDescent="0.15">
      <c r="P1457" s="54"/>
    </row>
    <row r="1458" spans="16:16" x14ac:dyDescent="0.15">
      <c r="P1458" s="54"/>
    </row>
    <row r="1459" spans="16:16" x14ac:dyDescent="0.15">
      <c r="P1459" s="54"/>
    </row>
    <row r="1460" spans="16:16" x14ac:dyDescent="0.15">
      <c r="P1460" s="54"/>
    </row>
    <row r="1461" spans="16:16" x14ac:dyDescent="0.15">
      <c r="P1461" s="54"/>
    </row>
    <row r="1462" spans="16:16" x14ac:dyDescent="0.15">
      <c r="P1462" s="54"/>
    </row>
    <row r="1463" spans="16:16" x14ac:dyDescent="0.15">
      <c r="P1463" s="54"/>
    </row>
    <row r="1464" spans="16:16" x14ac:dyDescent="0.15">
      <c r="P1464" s="54"/>
    </row>
    <row r="1465" spans="16:16" x14ac:dyDescent="0.15">
      <c r="P1465" s="54"/>
    </row>
    <row r="1466" spans="16:16" x14ac:dyDescent="0.15">
      <c r="P1466" s="54"/>
    </row>
    <row r="1467" spans="16:16" x14ac:dyDescent="0.15">
      <c r="P1467" s="54"/>
    </row>
    <row r="1468" spans="16:16" x14ac:dyDescent="0.15">
      <c r="P1468" s="54"/>
    </row>
    <row r="1469" spans="16:16" x14ac:dyDescent="0.15">
      <c r="P1469" s="54"/>
    </row>
    <row r="1470" spans="16:16" x14ac:dyDescent="0.15">
      <c r="P1470" s="54"/>
    </row>
    <row r="1471" spans="16:16" x14ac:dyDescent="0.15">
      <c r="P1471" s="54"/>
    </row>
    <row r="1472" spans="16:16" x14ac:dyDescent="0.15">
      <c r="P1472" s="54"/>
    </row>
    <row r="1473" spans="16:16" x14ac:dyDescent="0.15">
      <c r="P1473" s="54"/>
    </row>
    <row r="1474" spans="16:16" x14ac:dyDescent="0.15">
      <c r="P1474" s="54"/>
    </row>
    <row r="1475" spans="16:16" x14ac:dyDescent="0.15">
      <c r="P1475" s="54"/>
    </row>
    <row r="1476" spans="16:16" x14ac:dyDescent="0.15">
      <c r="P1476" s="54"/>
    </row>
    <row r="1477" spans="16:16" x14ac:dyDescent="0.15">
      <c r="P1477" s="54"/>
    </row>
    <row r="1478" spans="16:16" x14ac:dyDescent="0.15">
      <c r="P1478" s="54"/>
    </row>
    <row r="1479" spans="16:16" x14ac:dyDescent="0.15">
      <c r="P1479" s="54"/>
    </row>
    <row r="1480" spans="16:16" x14ac:dyDescent="0.15">
      <c r="P1480" s="54"/>
    </row>
    <row r="1481" spans="16:16" x14ac:dyDescent="0.15">
      <c r="P1481" s="54"/>
    </row>
    <row r="1482" spans="16:16" x14ac:dyDescent="0.15">
      <c r="P1482" s="54"/>
    </row>
    <row r="1483" spans="16:16" x14ac:dyDescent="0.15">
      <c r="P1483" s="54"/>
    </row>
    <row r="1484" spans="16:16" x14ac:dyDescent="0.15">
      <c r="P1484" s="54"/>
    </row>
    <row r="1485" spans="16:16" x14ac:dyDescent="0.15">
      <c r="P1485" s="54"/>
    </row>
    <row r="1486" spans="16:16" x14ac:dyDescent="0.15">
      <c r="P1486" s="54"/>
    </row>
    <row r="1487" spans="16:16" x14ac:dyDescent="0.15">
      <c r="P1487" s="54"/>
    </row>
    <row r="1488" spans="16:16" x14ac:dyDescent="0.15">
      <c r="P1488" s="54"/>
    </row>
    <row r="1489" spans="16:16" x14ac:dyDescent="0.15">
      <c r="P1489" s="54"/>
    </row>
    <row r="1490" spans="16:16" x14ac:dyDescent="0.15">
      <c r="P1490" s="54"/>
    </row>
    <row r="1491" spans="16:16" x14ac:dyDescent="0.15">
      <c r="P1491" s="54"/>
    </row>
    <row r="1492" spans="16:16" x14ac:dyDescent="0.15">
      <c r="P1492" s="54"/>
    </row>
    <row r="1493" spans="16:16" x14ac:dyDescent="0.15">
      <c r="P1493" s="54"/>
    </row>
    <row r="1494" spans="16:16" x14ac:dyDescent="0.15">
      <c r="P1494" s="54"/>
    </row>
    <row r="1495" spans="16:16" x14ac:dyDescent="0.15">
      <c r="P1495" s="54"/>
    </row>
    <row r="1496" spans="16:16" x14ac:dyDescent="0.15">
      <c r="P1496" s="54"/>
    </row>
    <row r="1497" spans="16:16" x14ac:dyDescent="0.15">
      <c r="P1497" s="54"/>
    </row>
    <row r="1498" spans="16:16" x14ac:dyDescent="0.15">
      <c r="P1498" s="54"/>
    </row>
    <row r="1499" spans="16:16" x14ac:dyDescent="0.15">
      <c r="P1499" s="54"/>
    </row>
    <row r="1500" spans="16:16" x14ac:dyDescent="0.15">
      <c r="P1500" s="54"/>
    </row>
    <row r="1501" spans="16:16" x14ac:dyDescent="0.15">
      <c r="P1501" s="54"/>
    </row>
    <row r="1502" spans="16:16" x14ac:dyDescent="0.15">
      <c r="P1502" s="54"/>
    </row>
    <row r="1503" spans="16:16" x14ac:dyDescent="0.15">
      <c r="P1503" s="54"/>
    </row>
    <row r="1504" spans="16:16" x14ac:dyDescent="0.15">
      <c r="P1504" s="54"/>
    </row>
    <row r="1505" spans="16:16" x14ac:dyDescent="0.15">
      <c r="P1505" s="54"/>
    </row>
    <row r="1506" spans="16:16" x14ac:dyDescent="0.15">
      <c r="P1506" s="54"/>
    </row>
    <row r="1507" spans="16:16" x14ac:dyDescent="0.15">
      <c r="P1507" s="54"/>
    </row>
    <row r="1508" spans="16:16" x14ac:dyDescent="0.15">
      <c r="P1508" s="54"/>
    </row>
    <row r="1509" spans="16:16" x14ac:dyDescent="0.15">
      <c r="P1509" s="54"/>
    </row>
    <row r="1510" spans="16:16" x14ac:dyDescent="0.15">
      <c r="P1510" s="54"/>
    </row>
    <row r="1511" spans="16:16" x14ac:dyDescent="0.15">
      <c r="P1511" s="54"/>
    </row>
    <row r="1512" spans="16:16" x14ac:dyDescent="0.15">
      <c r="P1512" s="54"/>
    </row>
    <row r="1513" spans="16:16" x14ac:dyDescent="0.15">
      <c r="P1513" s="54"/>
    </row>
    <row r="1514" spans="16:16" x14ac:dyDescent="0.15">
      <c r="P1514" s="54"/>
    </row>
    <row r="1515" spans="16:16" x14ac:dyDescent="0.15">
      <c r="P1515" s="54"/>
    </row>
    <row r="1516" spans="16:16" x14ac:dyDescent="0.15">
      <c r="P1516" s="54"/>
    </row>
    <row r="1517" spans="16:16" x14ac:dyDescent="0.15">
      <c r="P1517" s="54"/>
    </row>
    <row r="1518" spans="16:16" x14ac:dyDescent="0.15">
      <c r="P1518" s="54"/>
    </row>
    <row r="1519" spans="16:16" x14ac:dyDescent="0.15">
      <c r="P1519" s="54"/>
    </row>
    <row r="1520" spans="16:16" x14ac:dyDescent="0.15">
      <c r="P1520" s="54"/>
    </row>
    <row r="1521" spans="16:16" x14ac:dyDescent="0.15">
      <c r="P1521" s="54"/>
    </row>
    <row r="1522" spans="16:16" x14ac:dyDescent="0.15">
      <c r="P1522" s="54"/>
    </row>
    <row r="1523" spans="16:16" x14ac:dyDescent="0.15">
      <c r="P1523" s="54"/>
    </row>
    <row r="1524" spans="16:16" x14ac:dyDescent="0.15">
      <c r="P1524" s="54"/>
    </row>
    <row r="1525" spans="16:16" x14ac:dyDescent="0.15">
      <c r="P1525" s="54"/>
    </row>
    <row r="1526" spans="16:16" x14ac:dyDescent="0.15">
      <c r="P1526" s="54"/>
    </row>
    <row r="1527" spans="16:16" x14ac:dyDescent="0.15">
      <c r="P1527" s="54"/>
    </row>
    <row r="1528" spans="16:16" x14ac:dyDescent="0.15">
      <c r="P1528" s="54"/>
    </row>
    <row r="1529" spans="16:16" x14ac:dyDescent="0.15">
      <c r="P1529" s="54"/>
    </row>
    <row r="1530" spans="16:16" x14ac:dyDescent="0.15">
      <c r="P1530" s="54"/>
    </row>
    <row r="1531" spans="16:16" x14ac:dyDescent="0.15">
      <c r="P1531" s="54"/>
    </row>
    <row r="1532" spans="16:16" x14ac:dyDescent="0.15">
      <c r="P1532" s="54"/>
    </row>
    <row r="1533" spans="16:16" x14ac:dyDescent="0.15">
      <c r="P1533" s="54"/>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A13" workbookViewId="0">
      <selection activeCell="H16" sqref="H16"/>
    </sheetView>
  </sheetViews>
  <sheetFormatPr defaultRowHeight="13.5" x14ac:dyDescent="0.15"/>
  <cols>
    <col min="1" max="1" width="9.5" bestFit="1" customWidth="1"/>
    <col min="5" max="7" width="10.5" customWidth="1"/>
    <col min="8" max="8" width="13.875" customWidth="1"/>
    <col min="9" max="9" width="43.5" customWidth="1"/>
  </cols>
  <sheetData>
    <row r="1" spans="1:12" x14ac:dyDescent="0.15">
      <c r="A1" s="31" t="s">
        <v>243</v>
      </c>
      <c r="B1" s="31" t="s">
        <v>244</v>
      </c>
      <c r="C1" s="31" t="s">
        <v>245</v>
      </c>
      <c r="D1" s="31" t="s">
        <v>246</v>
      </c>
      <c r="E1" s="31" t="s">
        <v>250</v>
      </c>
      <c r="F1" s="32" t="s">
        <v>249</v>
      </c>
      <c r="G1" s="32" t="s">
        <v>248</v>
      </c>
      <c r="H1" s="32" t="s">
        <v>247</v>
      </c>
      <c r="I1" s="31" t="s">
        <v>242</v>
      </c>
      <c r="J1" s="31"/>
      <c r="K1" s="31"/>
      <c r="L1" s="31"/>
    </row>
    <row r="2" spans="1:12" ht="40.5" x14ac:dyDescent="0.15">
      <c r="A2">
        <v>20191111</v>
      </c>
      <c r="I2" s="7" t="s">
        <v>241</v>
      </c>
    </row>
  </sheetData>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I40"/>
  <sheetViews>
    <sheetView zoomScale="115" zoomScaleNormal="115" workbookViewId="0">
      <pane ySplit="1" topLeftCell="A14" activePane="bottomLeft" state="frozen"/>
      <selection pane="bottomLeft" activeCell="F25" sqref="F25"/>
    </sheetView>
  </sheetViews>
  <sheetFormatPr defaultRowHeight="13.5" x14ac:dyDescent="0.15"/>
  <cols>
    <col min="4" max="4" width="21.5" customWidth="1"/>
    <col min="5" max="6" width="12.625" customWidth="1"/>
    <col min="7" max="7" width="59.125" customWidth="1"/>
    <col min="8" max="9" width="12.625" customWidth="1"/>
  </cols>
  <sheetData>
    <row r="1" spans="1:9" ht="27" x14ac:dyDescent="0.15">
      <c r="A1" s="5"/>
      <c r="B1" s="5" t="s">
        <v>113</v>
      </c>
      <c r="C1" s="5" t="s">
        <v>114</v>
      </c>
      <c r="D1" s="6" t="s">
        <v>92</v>
      </c>
      <c r="E1" s="6" t="s">
        <v>96</v>
      </c>
      <c r="F1" s="6" t="s">
        <v>93</v>
      </c>
      <c r="G1" s="6" t="s">
        <v>94</v>
      </c>
      <c r="H1" s="6" t="s">
        <v>127</v>
      </c>
      <c r="I1" s="6"/>
    </row>
    <row r="2" spans="1:9" ht="43.9" customHeight="1" x14ac:dyDescent="0.15">
      <c r="A2" s="8">
        <v>2</v>
      </c>
      <c r="B2" s="8" t="s">
        <v>106</v>
      </c>
      <c r="C2" s="8">
        <v>2.2000000000000002</v>
      </c>
      <c r="D2" s="9" t="s">
        <v>99</v>
      </c>
      <c r="E2" s="8" t="s">
        <v>112</v>
      </c>
      <c r="F2" s="8"/>
      <c r="G2" s="9" t="s">
        <v>100</v>
      </c>
      <c r="H2" s="8"/>
      <c r="I2" s="8"/>
    </row>
    <row r="3" spans="1:9" ht="27" x14ac:dyDescent="0.15">
      <c r="A3" s="8"/>
      <c r="B3" s="8"/>
      <c r="C3" s="8" t="s">
        <v>146</v>
      </c>
      <c r="D3" s="8" t="s">
        <v>148</v>
      </c>
      <c r="E3" s="8"/>
      <c r="F3" s="8"/>
      <c r="G3" s="9" t="s">
        <v>147</v>
      </c>
      <c r="H3" s="13" t="s">
        <v>143</v>
      </c>
      <c r="I3" s="8"/>
    </row>
    <row r="4" spans="1:9" x14ac:dyDescent="0.15">
      <c r="A4" s="8"/>
      <c r="B4" s="8"/>
      <c r="C4" s="8"/>
      <c r="D4" s="8" t="s">
        <v>163</v>
      </c>
      <c r="E4" s="8"/>
      <c r="F4" s="8"/>
      <c r="G4" s="9"/>
      <c r="H4" s="8" t="s">
        <v>162</v>
      </c>
      <c r="I4" s="8"/>
    </row>
    <row r="5" spans="1:9" x14ac:dyDescent="0.15">
      <c r="A5" s="8"/>
      <c r="B5" s="8"/>
      <c r="C5" s="8"/>
      <c r="D5" s="8" t="s">
        <v>231</v>
      </c>
      <c r="E5" s="8"/>
      <c r="F5" s="8"/>
      <c r="G5" s="9" t="s">
        <v>232</v>
      </c>
      <c r="H5" s="8"/>
      <c r="I5" s="8"/>
    </row>
    <row r="6" spans="1:9" x14ac:dyDescent="0.15">
      <c r="A6" s="8"/>
      <c r="B6" s="8"/>
      <c r="C6" s="8"/>
      <c r="D6" s="8"/>
      <c r="E6" s="8"/>
      <c r="F6" s="8"/>
      <c r="G6" s="9" t="s">
        <v>233</v>
      </c>
      <c r="H6" s="8"/>
      <c r="I6" s="8"/>
    </row>
    <row r="7" spans="1:9" x14ac:dyDescent="0.15">
      <c r="A7" s="8"/>
      <c r="B7" s="8"/>
      <c r="C7" s="8"/>
      <c r="D7" s="8"/>
      <c r="E7" s="8"/>
      <c r="F7" s="8"/>
      <c r="G7" s="9" t="s">
        <v>234</v>
      </c>
      <c r="H7" s="8"/>
      <c r="I7" s="8"/>
    </row>
    <row r="8" spans="1:9" ht="27" x14ac:dyDescent="0.15">
      <c r="A8" s="8">
        <v>1</v>
      </c>
      <c r="B8" s="8" t="s">
        <v>106</v>
      </c>
      <c r="C8" s="8">
        <v>2.2000000000000002</v>
      </c>
      <c r="D8" s="8" t="s">
        <v>95</v>
      </c>
      <c r="E8" s="8" t="s">
        <v>112</v>
      </c>
      <c r="F8" s="8"/>
      <c r="G8" s="9" t="s">
        <v>97</v>
      </c>
      <c r="H8" s="8"/>
      <c r="I8" s="8"/>
    </row>
    <row r="9" spans="1:9" x14ac:dyDescent="0.15">
      <c r="A9" s="8"/>
      <c r="B9" s="8"/>
      <c r="C9" s="8"/>
      <c r="D9" s="8"/>
      <c r="E9" s="8"/>
      <c r="F9" s="8"/>
      <c r="G9" s="9"/>
      <c r="H9" s="8"/>
      <c r="I9" s="8"/>
    </row>
    <row r="10" spans="1:9" ht="27" x14ac:dyDescent="0.15">
      <c r="A10" s="8">
        <v>3</v>
      </c>
      <c r="B10" s="8" t="s">
        <v>106</v>
      </c>
      <c r="C10" s="8" t="s">
        <v>123</v>
      </c>
      <c r="D10" s="8" t="s">
        <v>98</v>
      </c>
      <c r="E10" s="8" t="s">
        <v>112</v>
      </c>
      <c r="F10" s="8"/>
      <c r="G10" s="9" t="s">
        <v>101</v>
      </c>
      <c r="H10" s="8"/>
      <c r="I10" s="8"/>
    </row>
    <row r="11" spans="1:9" x14ac:dyDescent="0.15">
      <c r="A11" s="8">
        <v>5</v>
      </c>
      <c r="B11" s="8" t="s">
        <v>106</v>
      </c>
      <c r="C11" s="8" t="s">
        <v>122</v>
      </c>
      <c r="D11" s="8" t="s">
        <v>102</v>
      </c>
      <c r="E11" s="8" t="s">
        <v>112</v>
      </c>
      <c r="F11" s="8"/>
      <c r="G11" s="9" t="s">
        <v>103</v>
      </c>
      <c r="H11" s="8"/>
      <c r="I11" s="8"/>
    </row>
    <row r="12" spans="1:9" ht="27" x14ac:dyDescent="0.15">
      <c r="A12" s="8">
        <v>6</v>
      </c>
      <c r="B12" s="8" t="s">
        <v>106</v>
      </c>
      <c r="C12" s="8" t="s">
        <v>124</v>
      </c>
      <c r="D12" s="8" t="s">
        <v>104</v>
      </c>
      <c r="E12" s="8" t="s">
        <v>112</v>
      </c>
      <c r="F12" s="8"/>
      <c r="G12" s="9" t="s">
        <v>105</v>
      </c>
      <c r="H12" s="8"/>
      <c r="I12" s="8"/>
    </row>
    <row r="13" spans="1:9" ht="40.5" x14ac:dyDescent="0.15">
      <c r="A13" s="8">
        <v>1</v>
      </c>
      <c r="B13" s="8" t="s">
        <v>107</v>
      </c>
      <c r="C13" s="8" t="s">
        <v>125</v>
      </c>
      <c r="D13" s="8" t="s">
        <v>109</v>
      </c>
      <c r="E13" s="8"/>
      <c r="F13" s="8" t="s">
        <v>112</v>
      </c>
      <c r="G13" s="9" t="s">
        <v>108</v>
      </c>
      <c r="H13" s="8"/>
      <c r="I13" s="8"/>
    </row>
    <row r="14" spans="1:9" ht="27" x14ac:dyDescent="0.15">
      <c r="A14" s="8">
        <v>2</v>
      </c>
      <c r="B14" s="8" t="s">
        <v>107</v>
      </c>
      <c r="C14" s="8" t="s">
        <v>126</v>
      </c>
      <c r="D14" s="8" t="s">
        <v>110</v>
      </c>
      <c r="E14" s="8"/>
      <c r="F14" s="8" t="s">
        <v>112</v>
      </c>
      <c r="G14" s="9" t="s">
        <v>111</v>
      </c>
      <c r="H14" s="8"/>
      <c r="I14" s="8"/>
    </row>
    <row r="15" spans="1:9" x14ac:dyDescent="0.15">
      <c r="A15" s="8"/>
      <c r="B15" s="8"/>
      <c r="C15" s="8"/>
      <c r="D15" s="8"/>
      <c r="E15" s="8"/>
      <c r="F15" s="8"/>
      <c r="G15" s="9"/>
      <c r="H15" s="8"/>
      <c r="I15" s="8"/>
    </row>
    <row r="16" spans="1:9" x14ac:dyDescent="0.15">
      <c r="A16" s="8"/>
      <c r="B16" s="8"/>
      <c r="C16" s="8"/>
      <c r="D16" s="8"/>
      <c r="E16" s="8"/>
      <c r="F16" s="8"/>
      <c r="G16" s="9"/>
      <c r="H16" s="8"/>
      <c r="I16" s="8"/>
    </row>
    <row r="17" spans="1:9" x14ac:dyDescent="0.15">
      <c r="A17" s="8"/>
      <c r="B17" s="8" t="s">
        <v>137</v>
      </c>
      <c r="C17" s="8"/>
      <c r="D17" s="8" t="s">
        <v>141</v>
      </c>
      <c r="E17" s="8"/>
      <c r="F17" s="8"/>
      <c r="G17" s="9" t="s">
        <v>136</v>
      </c>
      <c r="H17" s="13" t="s">
        <v>139</v>
      </c>
      <c r="I17" s="8"/>
    </row>
    <row r="18" spans="1:9" ht="40.5" x14ac:dyDescent="0.15">
      <c r="A18" s="8"/>
      <c r="B18" s="8"/>
      <c r="C18" s="8"/>
      <c r="D18" s="8" t="s">
        <v>141</v>
      </c>
      <c r="E18" s="8"/>
      <c r="F18" s="8"/>
      <c r="G18" s="9" t="s">
        <v>140</v>
      </c>
      <c r="H18" s="13" t="s">
        <v>138</v>
      </c>
      <c r="I18" s="8"/>
    </row>
    <row r="19" spans="1:9" x14ac:dyDescent="0.15">
      <c r="A19" s="8"/>
      <c r="B19" s="8"/>
      <c r="C19" s="8"/>
      <c r="D19" s="8"/>
      <c r="E19" s="8"/>
      <c r="F19" s="8"/>
      <c r="G19" s="9"/>
      <c r="H19" s="8"/>
      <c r="I19" s="8"/>
    </row>
    <row r="20" spans="1:9" x14ac:dyDescent="0.15">
      <c r="A20" s="8"/>
      <c r="B20" s="8"/>
      <c r="C20" s="8"/>
      <c r="D20" s="8" t="s">
        <v>150</v>
      </c>
      <c r="E20" s="8"/>
      <c r="F20" s="8"/>
      <c r="G20" s="9" t="s">
        <v>149</v>
      </c>
      <c r="H20" s="13" t="s">
        <v>151</v>
      </c>
      <c r="I20" s="8"/>
    </row>
    <row r="21" spans="1:9" x14ac:dyDescent="0.15">
      <c r="A21" s="8"/>
      <c r="B21" s="8"/>
      <c r="C21" s="8"/>
      <c r="D21" s="8"/>
      <c r="E21" s="8"/>
      <c r="F21" s="8"/>
      <c r="G21" s="9"/>
      <c r="H21" s="8"/>
      <c r="I21" s="8"/>
    </row>
    <row r="22" spans="1:9" x14ac:dyDescent="0.15">
      <c r="A22" s="8"/>
      <c r="B22" s="8"/>
      <c r="C22" s="8"/>
      <c r="D22" s="8"/>
      <c r="E22" s="8"/>
      <c r="F22" s="8"/>
      <c r="G22" s="9"/>
      <c r="H22" s="8"/>
      <c r="I22" s="8"/>
    </row>
    <row r="23" spans="1:9" x14ac:dyDescent="0.15">
      <c r="A23" s="8"/>
      <c r="B23" s="8"/>
      <c r="C23" s="8"/>
      <c r="D23" s="8" t="s">
        <v>202</v>
      </c>
      <c r="E23" s="8"/>
      <c r="F23" s="8"/>
      <c r="G23" s="9" t="s">
        <v>203</v>
      </c>
      <c r="H23" s="8" t="s">
        <v>204</v>
      </c>
      <c r="I23" s="8"/>
    </row>
    <row r="24" spans="1:9" ht="40.5" x14ac:dyDescent="0.15">
      <c r="A24" s="8"/>
      <c r="B24" s="8"/>
      <c r="C24" s="8">
        <v>3.1</v>
      </c>
      <c r="D24" s="8" t="s">
        <v>235</v>
      </c>
      <c r="E24" s="8"/>
      <c r="F24" s="8"/>
      <c r="G24" s="9" t="s">
        <v>236</v>
      </c>
      <c r="H24" s="8"/>
      <c r="I24" s="8"/>
    </row>
    <row r="25" spans="1:9" x14ac:dyDescent="0.15">
      <c r="A25" s="8"/>
      <c r="B25" s="8"/>
      <c r="C25" s="8"/>
      <c r="D25" s="8"/>
      <c r="E25" s="8"/>
      <c r="F25" s="8"/>
      <c r="G25" s="9"/>
      <c r="H25" s="8"/>
      <c r="I25" s="8"/>
    </row>
    <row r="26" spans="1:9" x14ac:dyDescent="0.15">
      <c r="A26" s="8"/>
      <c r="B26" s="8"/>
      <c r="C26" s="8"/>
      <c r="D26" s="8"/>
      <c r="E26" s="8"/>
      <c r="F26" s="8"/>
      <c r="G26" s="9"/>
      <c r="H26" s="8"/>
      <c r="I26" s="8"/>
    </row>
    <row r="27" spans="1:9" x14ac:dyDescent="0.15">
      <c r="A27" s="8"/>
      <c r="B27" s="8"/>
      <c r="C27" s="8"/>
      <c r="D27" s="8"/>
      <c r="E27" s="8"/>
      <c r="F27" s="8"/>
      <c r="G27" s="9"/>
      <c r="H27" s="8"/>
      <c r="I27" s="8"/>
    </row>
    <row r="28" spans="1:9" x14ac:dyDescent="0.15">
      <c r="A28" s="8"/>
      <c r="B28" s="8"/>
      <c r="C28" s="8"/>
      <c r="D28" s="8"/>
      <c r="E28" s="8"/>
      <c r="F28" s="8"/>
      <c r="G28" s="9"/>
      <c r="H28" s="8"/>
      <c r="I28" s="8"/>
    </row>
    <row r="29" spans="1:9" x14ac:dyDescent="0.15">
      <c r="A29" s="8"/>
      <c r="B29" s="8"/>
      <c r="C29" s="8"/>
      <c r="D29" s="8"/>
      <c r="E29" s="8"/>
      <c r="F29" s="8"/>
      <c r="G29" s="9"/>
      <c r="H29" s="8"/>
      <c r="I29" s="8"/>
    </row>
    <row r="30" spans="1:9" x14ac:dyDescent="0.15">
      <c r="A30" s="8"/>
      <c r="B30" s="8"/>
      <c r="C30" s="8"/>
      <c r="D30" s="8"/>
      <c r="E30" s="8"/>
      <c r="F30" s="8"/>
      <c r="G30" s="9"/>
      <c r="H30" s="8"/>
      <c r="I30" s="8"/>
    </row>
    <row r="31" spans="1:9" x14ac:dyDescent="0.15">
      <c r="A31" s="8"/>
      <c r="B31" s="8"/>
      <c r="C31" s="8"/>
      <c r="D31" s="8"/>
      <c r="E31" s="8"/>
      <c r="F31" s="8"/>
      <c r="G31" s="9"/>
      <c r="H31" s="8"/>
      <c r="I31" s="8"/>
    </row>
    <row r="32" spans="1:9" x14ac:dyDescent="0.15">
      <c r="A32" s="8"/>
      <c r="B32" s="8"/>
      <c r="C32" s="8"/>
      <c r="D32" s="8"/>
      <c r="E32" s="8"/>
      <c r="F32" s="8"/>
      <c r="G32" s="9"/>
      <c r="H32" s="8"/>
      <c r="I32" s="8"/>
    </row>
    <row r="33" spans="1:9" x14ac:dyDescent="0.15">
      <c r="A33" s="8"/>
      <c r="B33" s="8"/>
      <c r="C33" s="8"/>
      <c r="D33" s="8"/>
      <c r="E33" s="8"/>
      <c r="F33" s="8"/>
      <c r="G33" s="9"/>
      <c r="H33" s="8"/>
      <c r="I33" s="8"/>
    </row>
    <row r="34" spans="1:9" x14ac:dyDescent="0.15">
      <c r="A34" s="8"/>
      <c r="B34" s="8"/>
      <c r="C34" s="8"/>
      <c r="D34" s="8"/>
      <c r="E34" s="8"/>
      <c r="F34" s="8"/>
      <c r="G34" s="9"/>
      <c r="H34" s="8"/>
      <c r="I34" s="8"/>
    </row>
    <row r="35" spans="1:9" x14ac:dyDescent="0.15">
      <c r="A35" s="8"/>
      <c r="B35" s="8"/>
      <c r="C35" s="8"/>
      <c r="D35" s="8"/>
      <c r="E35" s="8"/>
      <c r="F35" s="8"/>
      <c r="G35" s="9"/>
      <c r="H35" s="8"/>
      <c r="I35" s="8"/>
    </row>
    <row r="36" spans="1:9" x14ac:dyDescent="0.15">
      <c r="A36" s="8"/>
      <c r="B36" s="8"/>
      <c r="C36" s="8"/>
      <c r="D36" s="8"/>
      <c r="E36" s="8"/>
      <c r="F36" s="8"/>
      <c r="G36" s="9"/>
      <c r="H36" s="8"/>
      <c r="I36" s="8"/>
    </row>
    <row r="37" spans="1:9" x14ac:dyDescent="0.15">
      <c r="A37" s="8"/>
      <c r="B37" s="8"/>
      <c r="C37" s="8"/>
      <c r="D37" s="8"/>
      <c r="E37" s="8"/>
      <c r="F37" s="8"/>
      <c r="G37" s="9"/>
      <c r="H37" s="8"/>
      <c r="I37" s="8"/>
    </row>
    <row r="38" spans="1:9" x14ac:dyDescent="0.15">
      <c r="A38" s="8"/>
      <c r="B38" s="8"/>
      <c r="C38" s="8"/>
      <c r="D38" s="8"/>
      <c r="E38" s="8"/>
      <c r="F38" s="8"/>
      <c r="G38" s="9"/>
      <c r="H38" s="8"/>
      <c r="I38" s="8"/>
    </row>
    <row r="39" spans="1:9" x14ac:dyDescent="0.15">
      <c r="A39" s="8"/>
      <c r="B39" s="8"/>
      <c r="C39" s="8"/>
      <c r="D39" s="8"/>
      <c r="E39" s="8"/>
      <c r="F39" s="8"/>
      <c r="G39" s="9"/>
      <c r="H39" s="8"/>
      <c r="I39" s="8"/>
    </row>
    <row r="40" spans="1:9" x14ac:dyDescent="0.15">
      <c r="A40" s="8"/>
      <c r="B40" s="8"/>
      <c r="C40" s="8"/>
      <c r="D40" s="8"/>
      <c r="E40" s="8"/>
      <c r="F40" s="8"/>
      <c r="G40" s="9"/>
      <c r="H40" s="8"/>
      <c r="I40" s="8"/>
    </row>
  </sheetData>
  <phoneticPr fontId="1" type="noConversion"/>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40"/>
  <sheetViews>
    <sheetView topLeftCell="A2" workbookViewId="0">
      <pane ySplit="1" topLeftCell="A33" activePane="bottomLeft" state="frozen"/>
      <selection activeCell="A2" sqref="A2"/>
      <selection pane="bottomLeft" activeCell="F37" sqref="F37"/>
    </sheetView>
  </sheetViews>
  <sheetFormatPr defaultRowHeight="13.5" x14ac:dyDescent="0.15"/>
  <cols>
    <col min="2" max="2" width="11.75" customWidth="1"/>
    <col min="5" max="5" width="13" customWidth="1"/>
    <col min="6" max="6" width="43.875" customWidth="1"/>
    <col min="8" max="9" width="12.875" customWidth="1"/>
    <col min="10" max="10" width="10.875" customWidth="1"/>
    <col min="11" max="11" width="10.625" customWidth="1"/>
    <col min="13" max="13" width="35.625" customWidth="1"/>
    <col min="14" max="16" width="8.5" customWidth="1"/>
  </cols>
  <sheetData>
    <row r="2" spans="1:18" ht="27" x14ac:dyDescent="0.15">
      <c r="A2" s="10" t="s">
        <v>9</v>
      </c>
      <c r="B2" s="10" t="s">
        <v>65</v>
      </c>
      <c r="C2" s="10" t="s">
        <v>5</v>
      </c>
      <c r="D2" s="10" t="s">
        <v>6</v>
      </c>
      <c r="E2" s="10" t="s">
        <v>7</v>
      </c>
      <c r="F2" s="10" t="s">
        <v>2</v>
      </c>
      <c r="G2" s="10" t="s">
        <v>8</v>
      </c>
      <c r="H2" s="10" t="s">
        <v>130</v>
      </c>
      <c r="I2" s="10" t="s">
        <v>132</v>
      </c>
      <c r="J2" s="10" t="s">
        <v>3</v>
      </c>
      <c r="K2" s="10" t="s">
        <v>4</v>
      </c>
      <c r="L2" s="10" t="s">
        <v>14</v>
      </c>
      <c r="M2" s="10" t="s">
        <v>30</v>
      </c>
      <c r="N2" s="11" t="s">
        <v>15</v>
      </c>
      <c r="O2" s="11" t="s">
        <v>0</v>
      </c>
      <c r="P2" s="11" t="s">
        <v>1</v>
      </c>
      <c r="Q2" s="12"/>
      <c r="R2" s="12"/>
    </row>
    <row r="3" spans="1:18" x14ac:dyDescent="0.15">
      <c r="A3">
        <v>1</v>
      </c>
      <c r="B3" t="s">
        <v>66</v>
      </c>
      <c r="D3" t="s">
        <v>10</v>
      </c>
      <c r="E3" t="s">
        <v>12</v>
      </c>
      <c r="F3" t="s">
        <v>89</v>
      </c>
      <c r="G3">
        <v>2017</v>
      </c>
      <c r="J3" s="2" t="s">
        <v>16</v>
      </c>
      <c r="L3" t="s">
        <v>13</v>
      </c>
      <c r="N3">
        <v>0</v>
      </c>
    </row>
    <row r="4" spans="1:18" x14ac:dyDescent="0.15">
      <c r="A4">
        <v>2</v>
      </c>
      <c r="B4" t="s">
        <v>66</v>
      </c>
      <c r="D4" t="s">
        <v>10</v>
      </c>
      <c r="E4" t="s">
        <v>12</v>
      </c>
      <c r="F4" t="s">
        <v>90</v>
      </c>
      <c r="G4">
        <v>2018</v>
      </c>
      <c r="J4" s="2" t="s">
        <v>17</v>
      </c>
      <c r="L4" t="s">
        <v>18</v>
      </c>
      <c r="N4">
        <v>0</v>
      </c>
    </row>
    <row r="5" spans="1:18" x14ac:dyDescent="0.15">
      <c r="A5">
        <v>3</v>
      </c>
      <c r="B5" t="s">
        <v>66</v>
      </c>
      <c r="D5" t="s">
        <v>10</v>
      </c>
      <c r="E5" t="s">
        <v>12</v>
      </c>
      <c r="F5" t="s">
        <v>19</v>
      </c>
      <c r="G5">
        <v>2012</v>
      </c>
      <c r="J5" s="2" t="s">
        <v>91</v>
      </c>
      <c r="L5" t="s">
        <v>20</v>
      </c>
    </row>
    <row r="6" spans="1:18" x14ac:dyDescent="0.15">
      <c r="A6">
        <v>4</v>
      </c>
      <c r="B6" t="s">
        <v>66</v>
      </c>
      <c r="D6" t="s">
        <v>10</v>
      </c>
      <c r="E6" t="s">
        <v>12</v>
      </c>
      <c r="F6" t="s">
        <v>21</v>
      </c>
      <c r="G6">
        <v>2018</v>
      </c>
      <c r="J6" s="2" t="s">
        <v>22</v>
      </c>
      <c r="L6" s="3" t="s">
        <v>23</v>
      </c>
    </row>
    <row r="7" spans="1:18" x14ac:dyDescent="0.15">
      <c r="B7" t="s">
        <v>66</v>
      </c>
      <c r="D7" t="s">
        <v>10</v>
      </c>
      <c r="E7" t="s">
        <v>12</v>
      </c>
      <c r="F7" t="s">
        <v>81</v>
      </c>
      <c r="G7">
        <v>2019</v>
      </c>
      <c r="J7" s="2" t="s">
        <v>79</v>
      </c>
      <c r="M7" s="4" t="s">
        <v>80</v>
      </c>
    </row>
    <row r="9" spans="1:18" x14ac:dyDescent="0.15">
      <c r="B9" t="s">
        <v>66</v>
      </c>
      <c r="D9" t="s">
        <v>10</v>
      </c>
      <c r="E9" t="s">
        <v>72</v>
      </c>
      <c r="F9" t="s">
        <v>82</v>
      </c>
      <c r="J9" s="2" t="s">
        <v>70</v>
      </c>
      <c r="M9" s="1" t="s">
        <v>71</v>
      </c>
    </row>
    <row r="10" spans="1:18" x14ac:dyDescent="0.15">
      <c r="B10" t="s">
        <v>66</v>
      </c>
      <c r="D10" t="s">
        <v>10</v>
      </c>
      <c r="E10" t="s">
        <v>26</v>
      </c>
      <c r="F10" t="s">
        <v>24</v>
      </c>
      <c r="G10">
        <v>2018</v>
      </c>
      <c r="J10" s="2" t="s">
        <v>27</v>
      </c>
      <c r="L10" t="s">
        <v>25</v>
      </c>
    </row>
    <row r="11" spans="1:18" x14ac:dyDescent="0.15">
      <c r="B11" t="s">
        <v>66</v>
      </c>
      <c r="D11" t="s">
        <v>10</v>
      </c>
      <c r="E11" t="s">
        <v>26</v>
      </c>
      <c r="F11" t="s">
        <v>83</v>
      </c>
      <c r="G11">
        <v>2018</v>
      </c>
      <c r="J11" s="2" t="s">
        <v>50</v>
      </c>
      <c r="L11" t="s">
        <v>51</v>
      </c>
      <c r="M11" t="s">
        <v>49</v>
      </c>
    </row>
    <row r="12" spans="1:18" x14ac:dyDescent="0.15">
      <c r="B12" t="s">
        <v>66</v>
      </c>
      <c r="D12" t="s">
        <v>56</v>
      </c>
      <c r="E12" t="s">
        <v>57</v>
      </c>
      <c r="F12" t="s">
        <v>52</v>
      </c>
      <c r="G12">
        <v>2019</v>
      </c>
      <c r="J12" s="2" t="s">
        <v>53</v>
      </c>
      <c r="L12" t="s">
        <v>54</v>
      </c>
      <c r="M12" t="s">
        <v>55</v>
      </c>
    </row>
    <row r="20" spans="2:13" x14ac:dyDescent="0.15">
      <c r="B20" t="s">
        <v>66</v>
      </c>
      <c r="D20" t="s">
        <v>10</v>
      </c>
      <c r="E20" t="s">
        <v>33</v>
      </c>
      <c r="F20" t="s">
        <v>46</v>
      </c>
      <c r="J20" s="2" t="s">
        <v>47</v>
      </c>
      <c r="L20" t="s">
        <v>48</v>
      </c>
    </row>
    <row r="21" spans="2:13" x14ac:dyDescent="0.15">
      <c r="B21" t="s">
        <v>66</v>
      </c>
      <c r="D21" t="s">
        <v>10</v>
      </c>
      <c r="E21" t="s">
        <v>45</v>
      </c>
      <c r="F21" t="s">
        <v>42</v>
      </c>
      <c r="J21" s="2" t="s">
        <v>43</v>
      </c>
      <c r="L21" t="s">
        <v>44</v>
      </c>
    </row>
    <row r="22" spans="2:13" x14ac:dyDescent="0.15">
      <c r="B22" t="s">
        <v>66</v>
      </c>
      <c r="D22" t="s">
        <v>11</v>
      </c>
      <c r="E22" t="s">
        <v>32</v>
      </c>
      <c r="F22" t="s">
        <v>28</v>
      </c>
      <c r="G22">
        <v>2017</v>
      </c>
      <c r="L22" t="s">
        <v>29</v>
      </c>
    </row>
    <row r="23" spans="2:13" x14ac:dyDescent="0.15">
      <c r="B23" t="s">
        <v>66</v>
      </c>
      <c r="D23" t="s">
        <v>11</v>
      </c>
      <c r="E23" t="s">
        <v>33</v>
      </c>
      <c r="F23" t="s">
        <v>84</v>
      </c>
      <c r="G23">
        <v>2017</v>
      </c>
      <c r="J23" s="2" t="s">
        <v>34</v>
      </c>
      <c r="L23" t="s">
        <v>31</v>
      </c>
    </row>
    <row r="24" spans="2:13" x14ac:dyDescent="0.15">
      <c r="B24" t="s">
        <v>66</v>
      </c>
      <c r="D24" t="s">
        <v>11</v>
      </c>
      <c r="F24" t="s">
        <v>85</v>
      </c>
      <c r="G24">
        <v>2019</v>
      </c>
      <c r="J24" s="2" t="s">
        <v>39</v>
      </c>
      <c r="L24" t="s">
        <v>40</v>
      </c>
      <c r="M24" t="s">
        <v>41</v>
      </c>
    </row>
    <row r="25" spans="2:13" x14ac:dyDescent="0.15">
      <c r="B25" t="s">
        <v>66</v>
      </c>
      <c r="D25" t="s">
        <v>11</v>
      </c>
      <c r="E25" t="s">
        <v>35</v>
      </c>
      <c r="F25" t="s">
        <v>86</v>
      </c>
      <c r="J25" s="2" t="s">
        <v>37</v>
      </c>
      <c r="L25" t="s">
        <v>38</v>
      </c>
      <c r="M25" t="s">
        <v>36</v>
      </c>
    </row>
    <row r="26" spans="2:13" x14ac:dyDescent="0.15">
      <c r="B26" t="s">
        <v>66</v>
      </c>
      <c r="D26" t="s">
        <v>10</v>
      </c>
      <c r="E26" t="s">
        <v>61</v>
      </c>
      <c r="F26" t="s">
        <v>87</v>
      </c>
      <c r="J26" s="2" t="s">
        <v>58</v>
      </c>
      <c r="L26" t="s">
        <v>59</v>
      </c>
      <c r="M26" t="s">
        <v>60</v>
      </c>
    </row>
    <row r="27" spans="2:13" x14ac:dyDescent="0.15">
      <c r="B27" t="s">
        <v>66</v>
      </c>
      <c r="D27" t="s">
        <v>11</v>
      </c>
      <c r="E27" t="s">
        <v>62</v>
      </c>
      <c r="F27" t="s">
        <v>88</v>
      </c>
      <c r="J27" s="2" t="s">
        <v>63</v>
      </c>
      <c r="M27" s="1" t="s">
        <v>64</v>
      </c>
    </row>
    <row r="28" spans="2:13" x14ac:dyDescent="0.15">
      <c r="F28" t="s">
        <v>67</v>
      </c>
      <c r="J28" s="2" t="s">
        <v>68</v>
      </c>
      <c r="M28" t="s">
        <v>69</v>
      </c>
    </row>
    <row r="30" spans="2:13" x14ac:dyDescent="0.15">
      <c r="D30" t="s">
        <v>11</v>
      </c>
      <c r="E30" t="s">
        <v>32</v>
      </c>
      <c r="F30" t="s">
        <v>73</v>
      </c>
      <c r="J30" s="2" t="s">
        <v>74</v>
      </c>
      <c r="M30" s="4" t="s">
        <v>75</v>
      </c>
    </row>
    <row r="31" spans="2:13" x14ac:dyDescent="0.15">
      <c r="D31" t="s">
        <v>11</v>
      </c>
      <c r="E31" t="s">
        <v>32</v>
      </c>
      <c r="F31" t="s">
        <v>76</v>
      </c>
      <c r="J31" s="2" t="s">
        <v>77</v>
      </c>
      <c r="M31" s="1" t="s">
        <v>78</v>
      </c>
    </row>
    <row r="33" spans="2:14" ht="40.5" x14ac:dyDescent="0.15">
      <c r="B33" s="7" t="s">
        <v>133</v>
      </c>
      <c r="D33" t="s">
        <v>10</v>
      </c>
      <c r="E33" t="s">
        <v>12</v>
      </c>
      <c r="F33" s="7" t="s">
        <v>135</v>
      </c>
      <c r="G33">
        <v>2013</v>
      </c>
      <c r="H33" s="7" t="s">
        <v>129</v>
      </c>
      <c r="I33" s="7" t="s">
        <v>131</v>
      </c>
      <c r="L33" s="7" t="s">
        <v>128</v>
      </c>
      <c r="M33" t="s">
        <v>134</v>
      </c>
    </row>
    <row r="34" spans="2:14" ht="40.5" x14ac:dyDescent="0.15">
      <c r="B34" s="7" t="s">
        <v>133</v>
      </c>
      <c r="D34" t="s">
        <v>10</v>
      </c>
      <c r="E34" t="s">
        <v>12</v>
      </c>
      <c r="F34" s="15" t="s">
        <v>143</v>
      </c>
      <c r="G34" s="14">
        <v>2014</v>
      </c>
      <c r="H34" s="14" t="s">
        <v>144</v>
      </c>
      <c r="I34" s="15" t="s">
        <v>145</v>
      </c>
      <c r="J34" s="14"/>
      <c r="K34" s="14"/>
      <c r="L34" s="14" t="s">
        <v>142</v>
      </c>
      <c r="M34" s="14"/>
    </row>
    <row r="35" spans="2:14" ht="54" x14ac:dyDescent="0.15">
      <c r="B35" s="7" t="s">
        <v>133</v>
      </c>
      <c r="D35" t="s">
        <v>10</v>
      </c>
      <c r="E35" t="s">
        <v>12</v>
      </c>
      <c r="F35" s="17" t="s">
        <v>155</v>
      </c>
      <c r="G35" s="14">
        <v>2017</v>
      </c>
      <c r="H35" s="14" t="s">
        <v>153</v>
      </c>
      <c r="I35" s="16" t="s">
        <v>154</v>
      </c>
      <c r="J35" s="14"/>
      <c r="K35" s="14"/>
      <c r="L35" s="14" t="s">
        <v>152</v>
      </c>
      <c r="M35" s="14"/>
    </row>
    <row r="36" spans="2:14" ht="67.5" x14ac:dyDescent="0.15">
      <c r="D36" s="18" t="s">
        <v>157</v>
      </c>
      <c r="E36" t="s">
        <v>158</v>
      </c>
      <c r="F36" s="14" t="s">
        <v>159</v>
      </c>
      <c r="G36" s="14">
        <v>2017</v>
      </c>
      <c r="H36" s="14"/>
      <c r="I36" s="14"/>
      <c r="J36" s="14"/>
      <c r="K36" s="14"/>
      <c r="L36" s="14" t="s">
        <v>156</v>
      </c>
      <c r="M36" s="15" t="s">
        <v>160</v>
      </c>
      <c r="N36" t="s">
        <v>161</v>
      </c>
    </row>
    <row r="37" spans="2:14" x14ac:dyDescent="0.15">
      <c r="B37" s="7" t="s">
        <v>237</v>
      </c>
      <c r="C37" t="s">
        <v>238</v>
      </c>
      <c r="F37" s="14"/>
      <c r="G37" s="14"/>
      <c r="H37" s="14"/>
      <c r="I37" s="14"/>
      <c r="J37" s="14"/>
      <c r="K37" s="14"/>
      <c r="L37" s="14"/>
      <c r="M37" s="14"/>
    </row>
    <row r="38" spans="2:14" x14ac:dyDescent="0.15">
      <c r="F38" s="14"/>
      <c r="G38" s="14"/>
      <c r="H38" s="14"/>
      <c r="I38" s="14"/>
      <c r="J38" s="14"/>
      <c r="K38" s="14"/>
      <c r="L38" s="14"/>
      <c r="M38" s="14"/>
    </row>
    <row r="39" spans="2:14" x14ac:dyDescent="0.15">
      <c r="F39" s="14"/>
      <c r="G39" s="14"/>
      <c r="H39" s="14"/>
      <c r="I39" s="14"/>
      <c r="J39" s="14"/>
      <c r="K39" s="14"/>
      <c r="L39" s="14"/>
      <c r="M39" s="14"/>
    </row>
    <row r="40" spans="2:14" x14ac:dyDescent="0.15">
      <c r="F40" s="14"/>
      <c r="G40" s="14"/>
      <c r="H40" s="14"/>
      <c r="I40" s="14"/>
      <c r="J40" s="14"/>
      <c r="K40" s="14"/>
      <c r="L40" s="14"/>
      <c r="M40" s="14"/>
    </row>
  </sheetData>
  <phoneticPr fontId="1" type="noConversion"/>
  <hyperlinks>
    <hyperlink ref="J3" r:id="rId1"/>
    <hyperlink ref="J4" r:id="rId2"/>
    <hyperlink ref="J6" r:id="rId3"/>
    <hyperlink ref="J10" r:id="rId4"/>
    <hyperlink ref="J23" r:id="rId5"/>
    <hyperlink ref="J25" r:id="rId6"/>
    <hyperlink ref="J24" r:id="rId7"/>
    <hyperlink ref="J21" r:id="rId8"/>
    <hyperlink ref="J20" r:id="rId9"/>
    <hyperlink ref="J11" r:id="rId10"/>
    <hyperlink ref="J12" r:id="rId11"/>
    <hyperlink ref="J26" r:id="rId12"/>
    <hyperlink ref="J27" r:id="rId13"/>
    <hyperlink ref="J28" r:id="rId14"/>
    <hyperlink ref="J9" r:id="rId15"/>
    <hyperlink ref="J30" r:id="rId16"/>
    <hyperlink ref="J31" r:id="rId17"/>
    <hyperlink ref="J7" r:id="rId18"/>
    <hyperlink ref="J5" r:id="rId19"/>
  </hyperlinks>
  <pageMargins left="0.7" right="0.7" top="0.75" bottom="0.75" header="0.3" footer="0.3"/>
  <pageSetup paperSize="9" orientation="portrait" horizontalDpi="300" verticalDpi="300" r:id="rId2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2</vt:i4>
      </vt:variant>
    </vt:vector>
  </HeadingPairs>
  <TitlesOfParts>
    <vt:vector size="9" baseType="lpstr">
      <vt:lpstr>menu</vt:lpstr>
      <vt:lpstr>流程图</vt:lpstr>
      <vt:lpstr>图表</vt:lpstr>
      <vt:lpstr>卖方观点</vt:lpstr>
      <vt:lpstr>BL代办事项</vt:lpstr>
      <vt:lpstr>文献管理</vt:lpstr>
      <vt:lpstr>BL模型结构</vt:lpstr>
      <vt:lpstr>图表!temp</vt:lpstr>
      <vt:lpstr>图表!temp__2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程若愚</dc:creator>
  <cp:lastModifiedBy>aaronching07</cp:lastModifiedBy>
  <dcterms:created xsi:type="dcterms:W3CDTF">2019-09-18T08:07:18Z</dcterms:created>
  <dcterms:modified xsi:type="dcterms:W3CDTF">2019-11-15T13:28:53Z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DMCEIC_owner">
    <vt:lpwstr>chengry@csfunds.com.cn</vt:lpwstr>
  </property>
  <property fmtid="{D5CDD505-2E9C-101B-9397-08002B2CF9AE}" pid="3" name="CDMCEIC_ownerFullName">
    <vt:lpwstr>Chen Gang</vt:lpwstr>
  </property>
  <property fmtid="{D5CDD505-2E9C-101B-9397-08002B2CF9AE}" pid="4" name="CDMCEIC_readOnly">
    <vt:lpwstr>False</vt:lpwstr>
  </property>
  <property fmtid="{D5CDD505-2E9C-101B-9397-08002B2CF9AE}" pid="5" name="CDMCEIC_description">
    <vt:lpwstr/>
  </property>
</Properties>
</file>