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\Documents\NSS_Data_Analytics\projects\app-trader-rock_paper_scissors\"/>
    </mc:Choice>
  </mc:AlternateContent>
  <xr:revisionPtr revIDLastSave="0" documentId="13_ncr:1_{D116A037-9200-4AE2-8BC4-71EB61306BDA}" xr6:coauthVersionLast="45" xr6:coauthVersionMax="45" xr10:uidLastSave="{00000000-0000-0000-0000-000000000000}"/>
  <bookViews>
    <workbookView xWindow="-22290" yWindow="-2145" windowWidth="22125" windowHeight="13875" activeTab="1" xr2:uid="{B85CD563-3E0F-4470-892F-988FFE935629}"/>
  </bookViews>
  <sheets>
    <sheet name="content_rating" sheetId="1" r:id="rId1"/>
    <sheet name="money_projec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2" l="1"/>
  <c r="C15" i="2"/>
  <c r="C16" i="2"/>
  <c r="C13" i="2"/>
  <c r="B14" i="2"/>
  <c r="B15" i="2"/>
  <c r="B16" i="2"/>
  <c r="B13" i="2"/>
  <c r="C28" i="2" l="1"/>
  <c r="C21" i="2"/>
  <c r="C22" i="2"/>
  <c r="C23" i="2"/>
  <c r="C25" i="2" s="1"/>
  <c r="C20" i="2"/>
  <c r="B29" i="2"/>
  <c r="C29" i="2" s="1"/>
  <c r="B30" i="2"/>
  <c r="C30" i="2" s="1"/>
  <c r="B31" i="2"/>
  <c r="C31" i="2" s="1"/>
  <c r="B28" i="2"/>
  <c r="B22" i="2"/>
  <c r="B21" i="2"/>
  <c r="B20" i="2"/>
  <c r="C35" i="2" l="1"/>
  <c r="C33" i="2"/>
  <c r="C37" i="2" s="1"/>
  <c r="B23" i="2"/>
  <c r="C9" i="2"/>
  <c r="C10" i="2"/>
  <c r="B10" i="2"/>
  <c r="C8" i="2"/>
  <c r="C7" i="2"/>
  <c r="B9" i="2"/>
  <c r="B4" i="2"/>
  <c r="E8" i="1" l="1"/>
  <c r="D8" i="1"/>
  <c r="C8" i="1"/>
  <c r="B8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<sst xmlns="http://schemas.openxmlformats.org/spreadsheetml/2006/main" count="65" uniqueCount="40">
  <si>
    <t>App 4+</t>
  </si>
  <si>
    <t>App 9+</t>
  </si>
  <si>
    <t>App 11+</t>
  </si>
  <si>
    <t>App 17+</t>
  </si>
  <si>
    <t>Play E</t>
  </si>
  <si>
    <t>Play E10+</t>
  </si>
  <si>
    <t>Play Mature</t>
  </si>
  <si>
    <t>Play Teen</t>
  </si>
  <si>
    <t>App 4+/Play E (G)</t>
  </si>
  <si>
    <t>App 9+/Play E10+ (PG)</t>
  </si>
  <si>
    <t>App 11+/Play Teen (PG-13)</t>
  </si>
  <si>
    <t>App 17+/ Play Mature (R)</t>
  </si>
  <si>
    <t>price per app</t>
  </si>
  <si>
    <t>total spent</t>
  </si>
  <si>
    <t>apps purchased</t>
  </si>
  <si>
    <t>$ spent on advertising</t>
  </si>
  <si>
    <t>Per App</t>
  </si>
  <si>
    <t>Month</t>
  </si>
  <si>
    <t>Year</t>
  </si>
  <si>
    <t>General Info</t>
  </si>
  <si>
    <t>profit over all</t>
  </si>
  <si>
    <t>profit for App Trader</t>
  </si>
  <si>
    <t>$ earned from advertising</t>
  </si>
  <si>
    <t>Totals for the Six 5 Star Rated Apps</t>
  </si>
  <si>
    <t>profit for the life of the apps (11 yrs)</t>
  </si>
  <si>
    <t>profit for the life of the apps (9 yrs)</t>
  </si>
  <si>
    <t>Grand Total</t>
  </si>
  <si>
    <t>E (Everyone)</t>
  </si>
  <si>
    <t>E10+</t>
  </si>
  <si>
    <t>Teen</t>
  </si>
  <si>
    <t>Mature</t>
  </si>
  <si>
    <t>4+</t>
  </si>
  <si>
    <t>9+</t>
  </si>
  <si>
    <t>11+</t>
  </si>
  <si>
    <t>17+</t>
  </si>
  <si>
    <t>Rating</t>
  </si>
  <si>
    <t>Avg Rating</t>
  </si>
  <si>
    <t>Totals for the Four 4.5 Rated Apps</t>
  </si>
  <si>
    <t>Total Per year (for the first 9 years)</t>
  </si>
  <si>
    <t>All Apps Purchased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</si>
</sst>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  <xf numFmtId="164" fontId="0" fillId="0" borderId="0" xfId="1" applyNumberFormat="1" applyFont="1"/>
    <xf numFmtId="164" fontId="2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Review Count By Content Rating (suggested</a:t>
            </a:r>
            <a:r>
              <a:rPr lang="en-US" b="1" baseline="0"/>
              <a:t> age)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content_rating!$A$5</c:f>
              <c:strCache>
                <c:ptCount val="1"/>
                <c:pt idx="0">
                  <c:v>Avg Rating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2A1-436A-927C-B29FA0CF013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2A1-436A-927C-B29FA0CF013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2A1-436A-927C-B29FA0CF013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22A1-436A-927C-B29FA0CF013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2A1-436A-927C-B29FA0CF013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2A1-436A-927C-B29FA0CF0135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2A1-436A-927C-B29FA0CF0135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45C-4364-9DB9-F100DCD40C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content_rating!$B$4:$I$4</c:f>
              <c:strCache>
                <c:ptCount val="8"/>
                <c:pt idx="0">
                  <c:v>App 4+</c:v>
                </c:pt>
                <c:pt idx="1">
                  <c:v>Play E</c:v>
                </c:pt>
                <c:pt idx="2">
                  <c:v>App 9+</c:v>
                </c:pt>
                <c:pt idx="3">
                  <c:v>Play E10+</c:v>
                </c:pt>
                <c:pt idx="4">
                  <c:v>App 11+</c:v>
                </c:pt>
                <c:pt idx="5">
                  <c:v>Play Teen</c:v>
                </c:pt>
                <c:pt idx="6">
                  <c:v>App 17+</c:v>
                </c:pt>
                <c:pt idx="7">
                  <c:v>Play Mature</c:v>
                </c:pt>
              </c:strCache>
            </c:strRef>
          </c:cat>
          <c:val>
            <c:numRef>
              <c:f>content_rating!$B$5:$I$5</c:f>
              <c:numCache>
                <c:formatCode>General</c:formatCode>
                <c:ptCount val="8"/>
                <c:pt idx="0">
                  <c:v>3.57</c:v>
                </c:pt>
                <c:pt idx="1">
                  <c:v>4.1900000000000004</c:v>
                </c:pt>
                <c:pt idx="2">
                  <c:v>3.77</c:v>
                </c:pt>
                <c:pt idx="3">
                  <c:v>4.26</c:v>
                </c:pt>
                <c:pt idx="4">
                  <c:v>3.57</c:v>
                </c:pt>
                <c:pt idx="5">
                  <c:v>4.2300000000000004</c:v>
                </c:pt>
                <c:pt idx="6">
                  <c:v>2.76</c:v>
                </c:pt>
                <c:pt idx="7">
                  <c:v>4.12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1-436A-927C-B29FA0CF0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0"/>
        <c:axId val="1193038319"/>
        <c:axId val="1093294431"/>
      </c:barChart>
      <c:catAx>
        <c:axId val="119303831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294431"/>
        <c:crosses val="autoZero"/>
        <c:auto val="1"/>
        <c:lblAlgn val="ctr"/>
        <c:lblOffset val="100"/>
        <c:noMultiLvlLbl val="0"/>
      </c:catAx>
      <c:valAx>
        <c:axId val="109329443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03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Merged</a:t>
            </a:r>
            <a:r>
              <a:rPr lang="en-US" b="1" baseline="0"/>
              <a:t> Review Count By Content Rating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content_rating!$A$8</c:f>
              <c:strCache>
                <c:ptCount val="1"/>
                <c:pt idx="0">
                  <c:v>Avg Rating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EB-4FAA-9534-769F5459B43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5EB-4FAA-9534-769F5459B43A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5EB-4FAA-9534-769F5459B4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content_rating!$B$7:$E$7</c:f>
              <c:strCache>
                <c:ptCount val="4"/>
                <c:pt idx="0">
                  <c:v>App 4+/Play E (G)</c:v>
                </c:pt>
                <c:pt idx="1">
                  <c:v>App 9+/Play E10+ (PG)</c:v>
                </c:pt>
                <c:pt idx="2">
                  <c:v>App 11+/Play Teen (PG-13)</c:v>
                </c:pt>
                <c:pt idx="3">
                  <c:v>App 17+/ Play Mature (R)</c:v>
                </c:pt>
              </c:strCache>
            </c:strRef>
          </c:cat>
          <c:val>
            <c:numRef>
              <c:f>content_rating!$B$8:$E$8</c:f>
              <c:numCache>
                <c:formatCode>0.00</c:formatCode>
                <c:ptCount val="4"/>
                <c:pt idx="0" formatCode="General">
                  <c:v>3.88</c:v>
                </c:pt>
                <c:pt idx="1">
                  <c:v>4.0149999999999997</c:v>
                </c:pt>
                <c:pt idx="2" formatCode="General">
                  <c:v>3.9000000000000004</c:v>
                </c:pt>
                <c:pt idx="3">
                  <c:v>3.44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5-4B99-B48B-51D4E45A02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27982015"/>
        <c:axId val="1205960095"/>
      </c:barChart>
      <c:catAx>
        <c:axId val="10279820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960095"/>
        <c:crosses val="autoZero"/>
        <c:auto val="1"/>
        <c:lblAlgn val="ctr"/>
        <c:lblOffset val="100"/>
        <c:noMultiLvlLbl val="0"/>
      </c:catAx>
      <c:valAx>
        <c:axId val="1205960095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98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App Store Review</a:t>
            </a:r>
            <a:r>
              <a:rPr lang="en-US" b="1" baseline="0"/>
              <a:t> Count by Content Rating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content_rating!$A$2</c:f>
              <c:strCache>
                <c:ptCount val="1"/>
                <c:pt idx="0">
                  <c:v>Avg 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content_rating!$B$1:$E$1</c:f>
              <c:strCache>
                <c:ptCount val="4"/>
                <c:pt idx="0">
                  <c:v>4+</c:v>
                </c:pt>
                <c:pt idx="1">
                  <c:v>9+</c:v>
                </c:pt>
                <c:pt idx="2">
                  <c:v>11+</c:v>
                </c:pt>
                <c:pt idx="3">
                  <c:v>17+</c:v>
                </c:pt>
              </c:strCache>
            </c:strRef>
          </c:cat>
          <c:val>
            <c:numRef>
              <c:f>content_rating!$B$2:$E$2</c:f>
              <c:numCache>
                <c:formatCode>General</c:formatCode>
                <c:ptCount val="4"/>
                <c:pt idx="0">
                  <c:v>3.57</c:v>
                </c:pt>
                <c:pt idx="1">
                  <c:v>3.77</c:v>
                </c:pt>
                <c:pt idx="2">
                  <c:v>3.57</c:v>
                </c:pt>
                <c:pt idx="3">
                  <c:v>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1-45EF-A895-976E4A7FFB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25825311"/>
        <c:axId val="1219187199"/>
      </c:barChart>
      <c:catAx>
        <c:axId val="122582531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Content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187199"/>
        <c:crosses val="autoZero"/>
        <c:auto val="1"/>
        <c:lblAlgn val="ctr"/>
        <c:lblOffset val="100"/>
        <c:noMultiLvlLbl val="0"/>
      </c:catAx>
      <c:valAx>
        <c:axId val="1219187199"/>
        <c:scaling>
          <c:orientation val="minMax"/>
          <c:max val="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Review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82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Play Store</a:t>
            </a:r>
            <a:r>
              <a:rPr lang="en-US" b="1" baseline="0"/>
              <a:t> Review Count by Content Rating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content_rating!$K$2</c:f>
              <c:strCache>
                <c:ptCount val="1"/>
                <c:pt idx="0">
                  <c:v>Avg 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content_rating!$L$1:$O$1</c:f>
              <c:strCache>
                <c:ptCount val="4"/>
                <c:pt idx="0">
                  <c:v>E (Everyone)</c:v>
                </c:pt>
                <c:pt idx="1">
                  <c:v>E10+</c:v>
                </c:pt>
                <c:pt idx="2">
                  <c:v>Teen</c:v>
                </c:pt>
                <c:pt idx="3">
                  <c:v>Mature</c:v>
                </c:pt>
              </c:strCache>
            </c:strRef>
          </c:cat>
          <c:val>
            <c:numRef>
              <c:f>content_rating!$L$2:$O$2</c:f>
              <c:numCache>
                <c:formatCode>General</c:formatCode>
                <c:ptCount val="4"/>
                <c:pt idx="0">
                  <c:v>4.1900000000000004</c:v>
                </c:pt>
                <c:pt idx="1">
                  <c:v>4.26</c:v>
                </c:pt>
                <c:pt idx="2">
                  <c:v>4.2300000000000004</c:v>
                </c:pt>
                <c:pt idx="3">
                  <c:v>4.12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0-439A-B98A-26B8AB3022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53658175"/>
        <c:axId val="1399861455"/>
      </c:barChart>
      <c:catAx>
        <c:axId val="145365817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Content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861455"/>
        <c:crosses val="autoZero"/>
        <c:auto val="1"/>
        <c:lblAlgn val="ctr"/>
        <c:lblOffset val="100"/>
        <c:noMultiLvlLbl val="0"/>
      </c:catAx>
      <c:valAx>
        <c:axId val="1399861455"/>
        <c:scaling>
          <c:orientation val="minMax"/>
          <c:max val="5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Review Rating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5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767715</xdr:colOff>
      <xdr:row>32</xdr:row>
      <xdr:rowOff>28575</xdr:rowOff>
    </xdr:from>
    <xdr:to>
      <xdr:col>10</xdr:col>
      <xdr:colOff>596265</xdr:colOff>
      <xdr:row>47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17FB9B-04FB-4879-9E26-4E9C247F1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802957</xdr:colOff>
      <xdr:row>32</xdr:row>
      <xdr:rowOff>60007</xdr:rowOff>
    </xdr:from>
    <xdr:to>
      <xdr:col>18</xdr:col>
      <xdr:colOff>208597</xdr:colOff>
      <xdr:row>47</xdr:row>
      <xdr:rowOff>92392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7A0852-33CE-4618-A4D7-993B8898E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735330</xdr:colOff>
      <xdr:row>10</xdr:row>
      <xdr:rowOff>3809</xdr:rowOff>
    </xdr:from>
    <xdr:ext cx="3360420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560096A-C09A-4FAF-802C-88E675A24881}"/>
            </a:ext>
          </a:extLst>
        </xdr:cNvPr>
        <xdr:cNvSpPr txBox="1"/>
      </xdr:nvSpPr>
      <xdr:spPr>
        <a:xfrm>
          <a:off x="735330" y="1813559"/>
          <a:ext cx="3360420" cy="609013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These</a:t>
          </a:r>
          <a:r>
            <a:rPr lang="en-US" sz="1100" baseline="0"/>
            <a:t> don't have to be the final colors by any means. </a:t>
          </a:r>
        </a:p>
        <a:p>
          <a:r>
            <a:rPr lang="en-US" sz="1100" baseline="0"/>
            <a:t>I just wanted to show how the similar colors help to </a:t>
          </a:r>
        </a:p>
        <a:p>
          <a:r>
            <a:rPr lang="en-US" sz="1100" baseline="0"/>
            <a:t>understand the groupings I did.</a:t>
          </a:r>
          <a:endParaRPr lang="en-US" sz="1100"/>
        </a:p>
      </xdr:txBody>
    </xdr:sp>
    <xdr:clientData/>
  </xdr:oneCellAnchor>
  <xdr:twoCellAnchor>
    <xdr:from>
      <xdr:col>4</xdr:col>
      <xdr:colOff>207645</xdr:colOff>
      <xdr:row>12</xdr:row>
      <xdr:rowOff>107632</xdr:rowOff>
    </xdr:from>
    <xdr:to>
      <xdr:col>10</xdr:col>
      <xdr:colOff>34290</xdr:colOff>
      <xdr:row>27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CD2CD0-1883-4591-84BB-53CB591D8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460057</xdr:colOff>
      <xdr:row>12</xdr:row>
      <xdr:rowOff>73342</xdr:rowOff>
    </xdr:from>
    <xdr:to>
      <xdr:col>17</xdr:col>
      <xdr:colOff>482917</xdr:colOff>
      <xdr:row>27</xdr:row>
      <xdr:rowOff>101917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83459-3A95-4247-A609-D1CB153E8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BC7F8-D400-40FF-B825-69A109E288A3}">
  <dimension ref="A1:O8"/>
  <sheetViews>
    <sheetView topLeftCell="A4" workbookViewId="0">
      <selection activeCell="C16" sqref="C16"/>
    </sheetView>
  </sheetViews>
  <sheetFormatPr defaultRowHeight="14.4" x14ac:dyDescent="0.3"/>
  <cols>
    <col min="1" max="1" width="12.21875" bestFit="1" customWidth="1"/>
    <col min="2" max="2" width="15.77734375" bestFit="1" customWidth="1"/>
    <col min="3" max="3" width="20" bestFit="1" customWidth="1"/>
    <col min="4" max="4" width="24.109375" bestFit="1" customWidth="1"/>
    <col min="5" max="5" width="22.6640625" bestFit="1" customWidth="1"/>
    <col min="6" max="6" width="7.77734375" bestFit="1" customWidth="1"/>
    <col min="7" max="8" width="9.33203125" bestFit="1" customWidth="1"/>
    <col min="9" max="9" width="11.21875" bestFit="1" customWidth="1"/>
    <col min="11" max="11" width="13" bestFit="1" customWidth="1"/>
  </cols>
  <sheetData>
    <row r="1" spans="1:15" x14ac:dyDescent="0.3">
      <c r="A1" t="s">
        <v>35</v>
      </c>
      <c r="B1" t="s">
        <v>31</v>
      </c>
      <c r="C1" t="s">
        <v>32</v>
      </c>
      <c r="D1" t="s">
        <v>33</v>
      </c>
      <c r="E1" t="s">
        <v>34</v>
      </c>
      <c r="F1" t="s">
        <v>4</v>
      </c>
      <c r="G1" t="s">
        <v>5</v>
      </c>
      <c r="H1" t="s">
        <v>7</v>
      </c>
      <c r="I1" t="s">
        <v>6</v>
      </c>
      <c r="L1" t="s">
        <v>27</v>
      </c>
      <c r="M1" t="s">
        <v>28</v>
      </c>
      <c r="N1" t="s">
        <v>29</v>
      </c>
      <c r="O1" t="s">
        <v>30</v>
      </c>
    </row>
    <row r="2" spans="1:15" x14ac:dyDescent="0.3">
      <c r="A2" t="s">
        <v>36</v>
      </c>
      <c r="B2">
        <v>3.57</v>
      </c>
      <c r="C2">
        <v>3.77</v>
      </c>
      <c r="D2">
        <v>3.57</v>
      </c>
      <c r="E2">
        <v>2.76</v>
      </c>
      <c r="F2">
        <v>4.1900000000000004</v>
      </c>
      <c r="G2">
        <v>4.26</v>
      </c>
      <c r="H2">
        <v>4.2300000000000004</v>
      </c>
      <c r="I2">
        <v>4.12</v>
      </c>
      <c r="K2" t="s">
        <v>36</v>
      </c>
      <c r="L2">
        <v>4.1900000000000004</v>
      </c>
      <c r="M2">
        <v>4.26</v>
      </c>
      <c r="N2">
        <v>4.2300000000000004</v>
      </c>
      <c r="O2">
        <v>4.12</v>
      </c>
    </row>
    <row r="4" spans="1:15" x14ac:dyDescent="0.3">
      <c r="B4" t="s">
        <v>0</v>
      </c>
      <c r="C4" t="s">
        <v>4</v>
      </c>
      <c r="D4" t="s">
        <v>1</v>
      </c>
      <c r="E4" t="s">
        <v>5</v>
      </c>
      <c r="F4" t="s">
        <v>2</v>
      </c>
      <c r="G4" t="s">
        <v>7</v>
      </c>
      <c r="H4" t="s">
        <v>3</v>
      </c>
      <c r="I4" t="s">
        <v>6</v>
      </c>
    </row>
    <row r="5" spans="1:15" x14ac:dyDescent="0.3">
      <c r="A5" t="s">
        <v>36</v>
      </c>
      <c r="B5">
        <f>B2</f>
        <v>3.57</v>
      </c>
      <c r="C5">
        <f>F2</f>
        <v>4.1900000000000004</v>
      </c>
      <c r="D5">
        <f>C2</f>
        <v>3.77</v>
      </c>
      <c r="E5">
        <f>G2</f>
        <v>4.26</v>
      </c>
      <c r="F5">
        <f>D2</f>
        <v>3.57</v>
      </c>
      <c r="G5">
        <f>H2</f>
        <v>4.2300000000000004</v>
      </c>
      <c r="H5">
        <f>E2</f>
        <v>2.76</v>
      </c>
      <c r="I5">
        <f>I2</f>
        <v>4.12</v>
      </c>
    </row>
    <row r="7" spans="1:15" x14ac:dyDescent="0.3">
      <c r="B7" t="s">
        <v>8</v>
      </c>
      <c r="C7" t="s">
        <v>9</v>
      </c>
      <c r="D7" t="s">
        <v>10</v>
      </c>
      <c r="E7" t="s">
        <v>11</v>
      </c>
    </row>
    <row r="8" spans="1:15" x14ac:dyDescent="0.3">
      <c r="A8" t="s">
        <v>36</v>
      </c>
      <c r="B8">
        <f>AVERAGE(B5,C5)</f>
        <v>3.88</v>
      </c>
      <c r="C8" s="1">
        <f>AVERAGE(D5,E5)</f>
        <v>4.0149999999999997</v>
      </c>
      <c r="D8">
        <f>AVERAGE(F5,G5)</f>
        <v>3.9000000000000004</v>
      </c>
      <c r="E8" s="1">
        <f>AVERAGE(H5,I5)</f>
        <v>3.44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915AE-BED1-4F1C-AAD9-810232F627F1}">
  <dimension ref="A1:C37"/>
  <sheetViews>
    <sheetView tabSelected="1" topLeftCell="A9" workbookViewId="0">
      <selection activeCell="E16" sqref="E16"/>
    </sheetView>
  </sheetViews>
  <sheetFormatPr defaultRowHeight="14.4" x14ac:dyDescent="0.3"/>
  <cols>
    <col min="1" max="1" width="32.88671875" bestFit="1" customWidth="1"/>
    <col min="2" max="2" width="12.6640625" style="2" customWidth="1"/>
    <col min="3" max="3" width="13.88671875" style="2" bestFit="1" customWidth="1"/>
  </cols>
  <sheetData>
    <row r="1" spans="1:3" x14ac:dyDescent="0.3">
      <c r="A1" s="3" t="s">
        <v>19</v>
      </c>
    </row>
    <row r="2" spans="1:3" x14ac:dyDescent="0.3">
      <c r="A2" t="s">
        <v>12</v>
      </c>
      <c r="B2" s="5">
        <v>10000</v>
      </c>
    </row>
    <row r="3" spans="1:3" x14ac:dyDescent="0.3">
      <c r="A3" t="s">
        <v>14</v>
      </c>
      <c r="B3" s="2">
        <v>10</v>
      </c>
    </row>
    <row r="4" spans="1:3" x14ac:dyDescent="0.3">
      <c r="A4" t="s">
        <v>13</v>
      </c>
      <c r="B4" s="5">
        <f>(B2*B3)</f>
        <v>100000</v>
      </c>
    </row>
    <row r="6" spans="1:3" x14ac:dyDescent="0.3">
      <c r="A6" s="3" t="s">
        <v>16</v>
      </c>
      <c r="B6" s="4" t="s">
        <v>17</v>
      </c>
      <c r="C6" s="4" t="s">
        <v>18</v>
      </c>
    </row>
    <row r="7" spans="1:3" x14ac:dyDescent="0.3">
      <c r="A7" t="s">
        <v>15</v>
      </c>
      <c r="B7" s="5">
        <v>1000</v>
      </c>
      <c r="C7" s="5">
        <f>B7*12</f>
        <v>12000</v>
      </c>
    </row>
    <row r="8" spans="1:3" x14ac:dyDescent="0.3">
      <c r="A8" t="s">
        <v>22</v>
      </c>
      <c r="B8" s="5">
        <v>10000</v>
      </c>
      <c r="C8" s="5">
        <f>B8*12</f>
        <v>120000</v>
      </c>
    </row>
    <row r="9" spans="1:3" x14ac:dyDescent="0.3">
      <c r="A9" t="s">
        <v>20</v>
      </c>
      <c r="B9" s="5">
        <f>B8-B7</f>
        <v>9000</v>
      </c>
      <c r="C9" s="5">
        <f>B9*12</f>
        <v>108000</v>
      </c>
    </row>
    <row r="10" spans="1:3" x14ac:dyDescent="0.3">
      <c r="A10" t="s">
        <v>21</v>
      </c>
      <c r="B10" s="5">
        <f>B9/2</f>
        <v>4500</v>
      </c>
      <c r="C10" s="5">
        <f>B10*12</f>
        <v>54000</v>
      </c>
    </row>
    <row r="11" spans="1:3" x14ac:dyDescent="0.3">
      <c r="B11" s="5"/>
      <c r="C11" s="5"/>
    </row>
    <row r="12" spans="1:3" x14ac:dyDescent="0.3">
      <c r="A12" s="3" t="s">
        <v>39</v>
      </c>
      <c r="B12" s="6" t="s">
        <v>17</v>
      </c>
      <c r="C12" s="6" t="s">
        <v>18</v>
      </c>
    </row>
    <row r="13" spans="1:3" x14ac:dyDescent="0.3">
      <c r="A13" t="s">
        <v>15</v>
      </c>
      <c r="B13" s="5">
        <f>B7*10</f>
        <v>10000</v>
      </c>
      <c r="C13" s="5">
        <f>B13*12</f>
        <v>120000</v>
      </c>
    </row>
    <row r="14" spans="1:3" x14ac:dyDescent="0.3">
      <c r="A14" t="s">
        <v>22</v>
      </c>
      <c r="B14" s="5">
        <f t="shared" ref="B14:B16" si="0">B8*10</f>
        <v>100000</v>
      </c>
      <c r="C14" s="5">
        <f t="shared" ref="C14:C16" si="1">B14*12</f>
        <v>1200000</v>
      </c>
    </row>
    <row r="15" spans="1:3" x14ac:dyDescent="0.3">
      <c r="A15" t="s">
        <v>20</v>
      </c>
      <c r="B15" s="5">
        <f t="shared" si="0"/>
        <v>90000</v>
      </c>
      <c r="C15" s="5">
        <f t="shared" si="1"/>
        <v>1080000</v>
      </c>
    </row>
    <row r="16" spans="1:3" x14ac:dyDescent="0.3">
      <c r="A16" t="s">
        <v>21</v>
      </c>
      <c r="B16" s="5">
        <f t="shared" si="0"/>
        <v>45000</v>
      </c>
      <c r="C16" s="5">
        <f t="shared" si="1"/>
        <v>540000</v>
      </c>
    </row>
    <row r="19" spans="1:3" x14ac:dyDescent="0.3">
      <c r="A19" s="3" t="s">
        <v>23</v>
      </c>
      <c r="B19" s="4" t="s">
        <v>17</v>
      </c>
      <c r="C19" s="4" t="s">
        <v>18</v>
      </c>
    </row>
    <row r="20" spans="1:3" x14ac:dyDescent="0.3">
      <c r="A20" t="s">
        <v>15</v>
      </c>
      <c r="B20" s="5">
        <f>B7*6</f>
        <v>6000</v>
      </c>
      <c r="C20" s="5">
        <f>B20*12</f>
        <v>72000</v>
      </c>
    </row>
    <row r="21" spans="1:3" x14ac:dyDescent="0.3">
      <c r="A21" t="s">
        <v>22</v>
      </c>
      <c r="B21" s="5">
        <f>B8*6</f>
        <v>60000</v>
      </c>
      <c r="C21" s="5">
        <f t="shared" ref="C21:C23" si="2">B21*12</f>
        <v>720000</v>
      </c>
    </row>
    <row r="22" spans="1:3" x14ac:dyDescent="0.3">
      <c r="A22" t="s">
        <v>20</v>
      </c>
      <c r="B22" s="5">
        <f>B9*6</f>
        <v>54000</v>
      </c>
      <c r="C22" s="5">
        <f t="shared" si="2"/>
        <v>648000</v>
      </c>
    </row>
    <row r="23" spans="1:3" x14ac:dyDescent="0.3">
      <c r="A23" t="s">
        <v>21</v>
      </c>
      <c r="B23" s="5">
        <f>B22/2</f>
        <v>27000</v>
      </c>
      <c r="C23" s="5">
        <f t="shared" si="2"/>
        <v>324000</v>
      </c>
    </row>
    <row r="25" spans="1:3" x14ac:dyDescent="0.3">
      <c r="A25" s="3" t="s">
        <v>24</v>
      </c>
      <c r="C25" s="5">
        <f>C23*11</f>
        <v>3564000</v>
      </c>
    </row>
    <row r="27" spans="1:3" x14ac:dyDescent="0.3">
      <c r="A27" s="3" t="s">
        <v>37</v>
      </c>
      <c r="B27" s="4" t="s">
        <v>17</v>
      </c>
      <c r="C27" s="4" t="s">
        <v>18</v>
      </c>
    </row>
    <row r="28" spans="1:3" x14ac:dyDescent="0.3">
      <c r="A28" t="s">
        <v>15</v>
      </c>
      <c r="B28" s="5">
        <f>B7*4</f>
        <v>4000</v>
      </c>
      <c r="C28" s="5">
        <f>B28*12</f>
        <v>48000</v>
      </c>
    </row>
    <row r="29" spans="1:3" x14ac:dyDescent="0.3">
      <c r="A29" t="s">
        <v>22</v>
      </c>
      <c r="B29" s="5">
        <f>B8*4</f>
        <v>40000</v>
      </c>
      <c r="C29" s="5">
        <f t="shared" ref="C29:C31" si="3">B29*12</f>
        <v>480000</v>
      </c>
    </row>
    <row r="30" spans="1:3" x14ac:dyDescent="0.3">
      <c r="A30" t="s">
        <v>20</v>
      </c>
      <c r="B30" s="5">
        <f>B9*4</f>
        <v>36000</v>
      </c>
      <c r="C30" s="5">
        <f t="shared" si="3"/>
        <v>432000</v>
      </c>
    </row>
    <row r="31" spans="1:3" x14ac:dyDescent="0.3">
      <c r="A31" t="s">
        <v>21</v>
      </c>
      <c r="B31" s="5">
        <f>B10*4</f>
        <v>18000</v>
      </c>
      <c r="C31" s="5">
        <f t="shared" si="3"/>
        <v>216000</v>
      </c>
    </row>
    <row r="33" spans="1:3" x14ac:dyDescent="0.3">
      <c r="A33" s="3" t="s">
        <v>25</v>
      </c>
      <c r="C33" s="5">
        <f>C31*9</f>
        <v>1944000</v>
      </c>
    </row>
    <row r="34" spans="1:3" x14ac:dyDescent="0.3">
      <c r="A34" s="3"/>
      <c r="C34" s="5"/>
    </row>
    <row r="35" spans="1:3" x14ac:dyDescent="0.3">
      <c r="A35" s="3" t="s">
        <v>38</v>
      </c>
      <c r="C35" s="5">
        <f>C23+C31</f>
        <v>540000</v>
      </c>
    </row>
    <row r="37" spans="1:3" x14ac:dyDescent="0.3">
      <c r="A37" s="3" t="s">
        <v>26</v>
      </c>
      <c r="C37" s="5">
        <f>C25+C33</f>
        <v>5508000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content_rating</vt:lpstr>
      <vt:lpstr>money_projection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Lucas</dc:creator>
  <cp:lastModifiedBy>Kristen Lucas</cp:lastModifiedBy>
  <dcterms:created xsi:type="dcterms:W3CDTF">2020-08-19T01:23:23Z</dcterms:created>
  <dcterms:modified xsi:type="dcterms:W3CDTF">2020-08-25T00:50:50Z</dcterms:modified>
</cp:coreProperties>
</file>