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up\Desktop\IITB\വാർഷിക വിദ്യാഭ്യാസ ഫയലുകൾ\വർഷം 2\സെമസ്റ്റർ 3\EE236\P10\"/>
    </mc:Choice>
  </mc:AlternateContent>
  <xr:revisionPtr revIDLastSave="0" documentId="13_ncr:1_{592B55C0-4CF8-4582-83C0-8064BC77F4EC}" xr6:coauthVersionLast="37" xr6:coauthVersionMax="37" xr10:uidLastSave="{00000000-0000-0000-0000-000000000000}"/>
  <bookViews>
    <workbookView xWindow="0" yWindow="0" windowWidth="23040" windowHeight="9660" xr2:uid="{C379CC38-E8A4-43DF-B1F6-AA2B4DB525AB}"/>
  </bookViews>
  <sheets>
    <sheet name="Part A1" sheetId="22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2" l="1"/>
  <c r="E7" i="22"/>
  <c r="E8" i="22"/>
  <c r="F8" i="22" s="1"/>
  <c r="E9" i="22"/>
  <c r="E10" i="22"/>
  <c r="F10" i="22" s="1"/>
  <c r="E11" i="22"/>
  <c r="F11" i="22" s="1"/>
  <c r="E12" i="22"/>
  <c r="F12" i="22" s="1"/>
  <c r="E13" i="22"/>
  <c r="F13" i="22" s="1"/>
  <c r="E14" i="22"/>
  <c r="F14" i="22" s="1"/>
  <c r="E15" i="22"/>
  <c r="F15" i="22" s="1"/>
  <c r="E16" i="22"/>
  <c r="F16" i="22" s="1"/>
  <c r="E17" i="22"/>
  <c r="F17" i="22"/>
  <c r="F7" i="22" l="1"/>
  <c r="H36" i="22"/>
  <c r="E18" i="22"/>
  <c r="F18" i="22" s="1"/>
  <c r="E19" i="22"/>
  <c r="F19" i="22" s="1"/>
  <c r="E20" i="22"/>
  <c r="F20" i="22" s="1"/>
  <c r="E21" i="22"/>
  <c r="F21" i="22" s="1"/>
  <c r="E22" i="22"/>
  <c r="F22" i="22" s="1"/>
  <c r="E23" i="22"/>
  <c r="F23" i="22" s="1"/>
  <c r="E24" i="22"/>
  <c r="F24" i="22" s="1"/>
  <c r="E25" i="22"/>
  <c r="F25" i="22" s="1"/>
  <c r="E26" i="22"/>
  <c r="F26" i="22" s="1"/>
  <c r="E27" i="22"/>
  <c r="F27" i="22" s="1"/>
  <c r="E28" i="22"/>
  <c r="F28" i="22" s="1"/>
  <c r="E29" i="22"/>
  <c r="F29" i="22" s="1"/>
  <c r="E30" i="22"/>
  <c r="F30" i="22" s="1"/>
  <c r="E31" i="22"/>
  <c r="F31" i="22" s="1"/>
  <c r="E32" i="22"/>
  <c r="F32" i="22" s="1"/>
  <c r="E33" i="22"/>
  <c r="F33" i="22" s="1"/>
  <c r="E34" i="22"/>
  <c r="F34" i="22" s="1"/>
  <c r="E35" i="22"/>
  <c r="E36" i="22"/>
  <c r="F36" i="22" s="1"/>
  <c r="E37" i="22"/>
  <c r="F37" i="22" s="1"/>
  <c r="H35" i="22" l="1"/>
  <c r="H37" i="22" s="1"/>
  <c r="F35" i="22"/>
  <c r="E5" i="22"/>
  <c r="E3" i="22" l="1"/>
  <c r="E2" i="22"/>
  <c r="E4" i="22"/>
</calcChain>
</file>

<file path=xl/sharedStrings.xml><?xml version="1.0" encoding="utf-8"?>
<sst xmlns="http://schemas.openxmlformats.org/spreadsheetml/2006/main" count="25" uniqueCount="15">
  <si>
    <t>R_fb</t>
  </si>
  <si>
    <t>C_fb</t>
  </si>
  <si>
    <t>C_DUT = C_fb * (V_out / V_DUT) * (1+(1/(omega*R_fb*C_fb))^2)^0.5</t>
  </si>
  <si>
    <t>C_DUT (pF)</t>
  </si>
  <si>
    <t>Omega</t>
  </si>
  <si>
    <t>V_DC (V)</t>
  </si>
  <si>
    <t>V_out (mV)</t>
  </si>
  <si>
    <t>V_DUT</t>
  </si>
  <si>
    <t>-</t>
  </si>
  <si>
    <t>C_OX</t>
  </si>
  <si>
    <t>C_MIN</t>
  </si>
  <si>
    <t>C_S</t>
  </si>
  <si>
    <t>C_Debye</t>
  </si>
  <si>
    <t>C_FB</t>
  </si>
  <si>
    <t>C(C_FB)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</si>
</sst>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"/>
  </numFmts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9">
    <xf numFmtId="0" fontId="0" fillId="0" borderId="0" xfId="0"/>
    <xf numFmtId="0" fontId="1" fillId="2" borderId="1" xfId="1" applyFill="1"/>
    <xf numFmtId="164" fontId="2" fillId="2" borderId="2" xfId="2" applyNumberFormat="1"/>
    <xf numFmtId="164" fontId="1" fillId="2" borderId="1" xfId="1" applyNumberFormat="1" applyFill="1"/>
    <xf numFmtId="164" fontId="0" fillId="0" borderId="0" xfId="0" applyNumberFormat="1"/>
    <xf numFmtId="0" fontId="0" fillId="0" borderId="0" xfId="0" applyAlignment="1"/>
    <xf numFmtId="165" fontId="2" fillId="2" borderId="2" xfId="2" applyNumberFormat="1"/>
    <xf numFmtId="2" fontId="2" fillId="2" borderId="2" xfId="2" applyNumberFormat="1"/>
    <xf numFmtId="0" fontId="3" fillId="2" borderId="0" xfId="1" applyFont="1" applyFill="1" applyBorder="1" applyAlignment="1">
      <alignment horizontal="center"/>
    </xf>
  </cellXfs>
  <cellStyles count="3">
    <cellStyle name="Calculation" xfId="2" builtinId="22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A1'!$E$6</c:f>
              <c:strCache>
                <c:ptCount val="1"/>
                <c:pt idx="0">
                  <c:v>C_DUT (pF)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A1'!$C$7:$C$37</c:f>
              <c:numCache>
                <c:formatCode>0.000</c:formatCode>
                <c:ptCount val="3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-0.1</c:v>
                </c:pt>
                <c:pt idx="12">
                  <c:v>-0.4</c:v>
                </c:pt>
                <c:pt idx="13">
                  <c:v>-0.6</c:v>
                </c:pt>
                <c:pt idx="14">
                  <c:v>-0.7</c:v>
                </c:pt>
                <c:pt idx="15">
                  <c:v>-1</c:v>
                </c:pt>
                <c:pt idx="16">
                  <c:v>-1.3</c:v>
                </c:pt>
                <c:pt idx="17">
                  <c:v>-1.5</c:v>
                </c:pt>
                <c:pt idx="18">
                  <c:v>-1.6</c:v>
                </c:pt>
                <c:pt idx="19">
                  <c:v>-1.7</c:v>
                </c:pt>
                <c:pt idx="20">
                  <c:v>-1.8</c:v>
                </c:pt>
                <c:pt idx="21">
                  <c:v>-1.9</c:v>
                </c:pt>
                <c:pt idx="22">
                  <c:v>-2</c:v>
                </c:pt>
                <c:pt idx="23">
                  <c:v>-2.1</c:v>
                </c:pt>
                <c:pt idx="24">
                  <c:v>-2.2000000000000002</c:v>
                </c:pt>
                <c:pt idx="25">
                  <c:v>-2.4</c:v>
                </c:pt>
                <c:pt idx="26">
                  <c:v>-2.6</c:v>
                </c:pt>
                <c:pt idx="27">
                  <c:v>-2.8</c:v>
                </c:pt>
                <c:pt idx="28">
                  <c:v>-3</c:v>
                </c:pt>
                <c:pt idx="29">
                  <c:v>-3.2</c:v>
                </c:pt>
                <c:pt idx="30">
                  <c:v>-3.4</c:v>
                </c:pt>
              </c:numCache>
            </c:numRef>
          </c:xVal>
          <c:yVal>
            <c:numRef>
              <c:f>'Part A1'!$E$7:$E$37</c:f>
              <c:numCache>
                <c:formatCode>0.000</c:formatCode>
                <c:ptCount val="31"/>
                <c:pt idx="0">
                  <c:v>230.77</c:v>
                </c:pt>
                <c:pt idx="1">
                  <c:v>230.77</c:v>
                </c:pt>
                <c:pt idx="2">
                  <c:v>230.77</c:v>
                </c:pt>
                <c:pt idx="3">
                  <c:v>230.77</c:v>
                </c:pt>
                <c:pt idx="4">
                  <c:v>230.77</c:v>
                </c:pt>
                <c:pt idx="5">
                  <c:v>230.77</c:v>
                </c:pt>
                <c:pt idx="6">
                  <c:v>230.77</c:v>
                </c:pt>
                <c:pt idx="7">
                  <c:v>230.77</c:v>
                </c:pt>
                <c:pt idx="8">
                  <c:v>230.77</c:v>
                </c:pt>
                <c:pt idx="9">
                  <c:v>230.77</c:v>
                </c:pt>
                <c:pt idx="10">
                  <c:v>230.77</c:v>
                </c:pt>
                <c:pt idx="11">
                  <c:v>229.2798097479488</c:v>
                </c:pt>
                <c:pt idx="12">
                  <c:v>221.23490414275764</c:v>
                </c:pt>
                <c:pt idx="13">
                  <c:v>217.21245134016203</c:v>
                </c:pt>
                <c:pt idx="14">
                  <c:v>213.18999853756645</c:v>
                </c:pt>
                <c:pt idx="15">
                  <c:v>209.16754573497084</c:v>
                </c:pt>
                <c:pt idx="16">
                  <c:v>197.10018732718407</c:v>
                </c:pt>
                <c:pt idx="17">
                  <c:v>209.16754573497084</c:v>
                </c:pt>
                <c:pt idx="18">
                  <c:v>227.26858334665098</c:v>
                </c:pt>
                <c:pt idx="19">
                  <c:v>235.3134889518422</c:v>
                </c:pt>
                <c:pt idx="20">
                  <c:v>251.40330016222458</c:v>
                </c:pt>
                <c:pt idx="21">
                  <c:v>265.48188497130917</c:v>
                </c:pt>
                <c:pt idx="22">
                  <c:v>299.67273379337166</c:v>
                </c:pt>
                <c:pt idx="23">
                  <c:v>311.74009220115846</c:v>
                </c:pt>
                <c:pt idx="24">
                  <c:v>317.77377140505189</c:v>
                </c:pt>
                <c:pt idx="25">
                  <c:v>337.88603541802979</c:v>
                </c:pt>
                <c:pt idx="26">
                  <c:v>353.97584662841223</c:v>
                </c:pt>
                <c:pt idx="27">
                  <c:v>349.95339382581659</c:v>
                </c:pt>
                <c:pt idx="28">
                  <c:v>355.98707302970996</c:v>
                </c:pt>
                <c:pt idx="29">
                  <c:v>360.0095258323056</c:v>
                </c:pt>
                <c:pt idx="30">
                  <c:v>355.98707302970996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2-4F7A-910A-A1C2B890F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41344"/>
        <c:axId val="439542656"/>
      </c:scatterChart>
      <c:valAx>
        <c:axId val="43954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2656"/>
        <c:crosses val="autoZero"/>
        <c:crossBetween val="midCat"/>
      </c:valAx>
      <c:valAx>
        <c:axId val="4395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1384949</xdr:colOff>
      <xdr:row>3</xdr:row>
      <xdr:rowOff>191334</xdr:rowOff>
    </xdr:from>
    <xdr:to>
      <xdr:col>12</xdr:col>
      <xdr:colOff>561766</xdr:colOff>
      <xdr:row>18</xdr:row>
      <xdr:rowOff>25585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29985-2B2D-4A64-A36F-E1EE77A4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D3AD-1D1E-48AB-8D82-4EC82308FEEA}">
  <dimension ref="B2:M42"/>
  <sheetViews>
    <sheetView tabSelected="1" topLeftCell="B19" zoomScale="137" zoomScaleNormal="145" workbookViewId="0">
      <selection activeCell="C30" sqref="C30"/>
    </sheetView>
  </sheetViews>
  <sheetFormatPr defaultRowHeight="14.4" x14ac:dyDescent="0.3"/>
  <cols>
    <col min="3" max="3" width="11.21875" bestFit="1" customWidth="1"/>
    <col min="4" max="4" width="12.77734375" style="4" bestFit="1" customWidth="1"/>
    <col min="5" max="5" width="14.5546875" bestFit="1" customWidth="1"/>
    <col min="6" max="6" width="25.109375" bestFit="1" customWidth="1"/>
    <col min="8" max="8" width="12.33203125" bestFit="1" customWidth="1"/>
  </cols>
  <sheetData>
    <row r="2" spans="2:6" ht="18" thickBot="1" x14ac:dyDescent="0.4">
      <c r="D2" s="3" t="s">
        <v>4</v>
      </c>
      <c r="E2" s="2">
        <f>2*3.14159265*100*(10^3)</f>
        <v>628318.53</v>
      </c>
    </row>
    <row r="3" spans="2:6" ht="18.600000000000001" thickTop="1" thickBot="1" x14ac:dyDescent="0.4">
      <c r="D3" s="3" t="s">
        <v>0</v>
      </c>
      <c r="E3" s="2">
        <f>150*(10^3)</f>
        <v>150000</v>
      </c>
      <c r="F3" s="5"/>
    </row>
    <row r="4" spans="2:6" ht="18.600000000000001" thickTop="1" thickBot="1" x14ac:dyDescent="0.4">
      <c r="D4" s="3" t="s">
        <v>1</v>
      </c>
      <c r="E4" s="6">
        <f>100*(10^(-12))</f>
        <v>1E-10</v>
      </c>
      <c r="F4" s="5"/>
    </row>
    <row r="5" spans="2:6" ht="18.600000000000001" thickTop="1" thickBot="1" x14ac:dyDescent="0.4">
      <c r="D5" s="3" t="s">
        <v>7</v>
      </c>
      <c r="E5" s="7">
        <f>0.1</f>
        <v>0.1</v>
      </c>
    </row>
    <row r="6" spans="2:6" ht="18.600000000000001" thickTop="1" thickBot="1" x14ac:dyDescent="0.4">
      <c r="C6" s="3" t="s">
        <v>5</v>
      </c>
      <c r="D6" s="3" t="s">
        <v>6</v>
      </c>
      <c r="E6" s="1" t="s">
        <v>3</v>
      </c>
    </row>
    <row r="7" spans="2:6" ht="15" thickTop="1" x14ac:dyDescent="0.3">
      <c r="B7" s="4"/>
      <c r="C7" s="2">
        <v>5</v>
      </c>
      <c r="D7" s="2" t="s">
        <v>8</v>
      </c>
      <c r="E7" s="2">
        <f t="shared" ref="E7:E16" si="0">(230.77)</f>
        <v>230.77</v>
      </c>
      <c r="F7" t="str">
        <f t="shared" ref="F7:F37" si="1">CONCATENATE(C7, " ", ROUND(E7, 2))</f>
        <v>5 230.77</v>
      </c>
    </row>
    <row r="8" spans="2:6" x14ac:dyDescent="0.3">
      <c r="B8" s="4"/>
      <c r="C8" s="2">
        <v>4.5</v>
      </c>
      <c r="D8" s="2" t="s">
        <v>8</v>
      </c>
      <c r="E8" s="2">
        <f t="shared" si="0"/>
        <v>230.77</v>
      </c>
      <c r="F8" t="str">
        <f t="shared" si="1"/>
        <v>4.5 230.77</v>
      </c>
    </row>
    <row r="9" spans="2:6" x14ac:dyDescent="0.3">
      <c r="B9" s="4"/>
      <c r="C9" s="2">
        <v>4</v>
      </c>
      <c r="D9" s="2" t="s">
        <v>8</v>
      </c>
      <c r="E9" s="2">
        <f t="shared" si="0"/>
        <v>230.77</v>
      </c>
      <c r="F9" t="str">
        <f t="shared" si="1"/>
        <v>4 230.77</v>
      </c>
    </row>
    <row r="10" spans="2:6" x14ac:dyDescent="0.3">
      <c r="B10" s="4"/>
      <c r="C10" s="2">
        <v>3.5</v>
      </c>
      <c r="D10" s="2" t="s">
        <v>8</v>
      </c>
      <c r="E10" s="2">
        <f t="shared" si="0"/>
        <v>230.77</v>
      </c>
      <c r="F10" t="str">
        <f t="shared" si="1"/>
        <v>3.5 230.77</v>
      </c>
    </row>
    <row r="11" spans="2:6" x14ac:dyDescent="0.3">
      <c r="B11" s="4"/>
      <c r="C11" s="2">
        <v>3</v>
      </c>
      <c r="D11" s="2" t="s">
        <v>8</v>
      </c>
      <c r="E11" s="2">
        <f t="shared" si="0"/>
        <v>230.77</v>
      </c>
      <c r="F11" t="str">
        <f t="shared" si="1"/>
        <v>3 230.77</v>
      </c>
    </row>
    <row r="12" spans="2:6" x14ac:dyDescent="0.3">
      <c r="B12" s="4"/>
      <c r="C12" s="2">
        <v>2.5</v>
      </c>
      <c r="D12" s="2" t="s">
        <v>8</v>
      </c>
      <c r="E12" s="2">
        <f t="shared" si="0"/>
        <v>230.77</v>
      </c>
      <c r="F12" t="str">
        <f t="shared" si="1"/>
        <v>2.5 230.77</v>
      </c>
    </row>
    <row r="13" spans="2:6" x14ac:dyDescent="0.3">
      <c r="B13" s="4"/>
      <c r="C13" s="2">
        <v>2</v>
      </c>
      <c r="D13" s="2" t="s">
        <v>8</v>
      </c>
      <c r="E13" s="2">
        <f t="shared" si="0"/>
        <v>230.77</v>
      </c>
      <c r="F13" t="str">
        <f t="shared" si="1"/>
        <v>2 230.77</v>
      </c>
    </row>
    <row r="14" spans="2:6" x14ac:dyDescent="0.3">
      <c r="B14" s="4"/>
      <c r="C14" s="2">
        <v>1.5</v>
      </c>
      <c r="D14" s="2" t="s">
        <v>8</v>
      </c>
      <c r="E14" s="2">
        <f t="shared" si="0"/>
        <v>230.77</v>
      </c>
      <c r="F14" t="str">
        <f t="shared" si="1"/>
        <v>1.5 230.77</v>
      </c>
    </row>
    <row r="15" spans="2:6" x14ac:dyDescent="0.3">
      <c r="B15" s="4"/>
      <c r="C15" s="2">
        <v>1</v>
      </c>
      <c r="D15" s="2" t="s">
        <v>8</v>
      </c>
      <c r="E15" s="2">
        <f t="shared" si="0"/>
        <v>230.77</v>
      </c>
      <c r="F15" t="str">
        <f t="shared" si="1"/>
        <v>1 230.77</v>
      </c>
    </row>
    <row r="16" spans="2:6" x14ac:dyDescent="0.3">
      <c r="B16" s="4"/>
      <c r="C16" s="2">
        <v>0.5</v>
      </c>
      <c r="D16" s="2" t="s">
        <v>8</v>
      </c>
      <c r="E16" s="2">
        <f t="shared" si="0"/>
        <v>230.77</v>
      </c>
      <c r="F16" t="str">
        <f t="shared" si="1"/>
        <v>0.5 230.77</v>
      </c>
    </row>
    <row r="17" spans="2:13" x14ac:dyDescent="0.3">
      <c r="B17" s="4"/>
      <c r="C17" s="2">
        <v>0</v>
      </c>
      <c r="D17" s="2" t="s">
        <v>8</v>
      </c>
      <c r="E17" s="2">
        <f>(230.77)</f>
        <v>230.77</v>
      </c>
      <c r="F17" t="str">
        <f t="shared" si="1"/>
        <v>0 230.77</v>
      </c>
    </row>
    <row r="18" spans="2:13" x14ac:dyDescent="0.3">
      <c r="B18" s="4"/>
      <c r="C18" s="2">
        <v>-0.1</v>
      </c>
      <c r="D18" s="2">
        <v>228</v>
      </c>
      <c r="E18" s="2">
        <f t="shared" ref="E18:E37" si="2">100*(10^(-12))*(D18/100)*((1+(1/(2*3.14159265*100*(10^3)*150*(10^3)*100*(10^(-12)))^2))^0.5)*(10^(12))</f>
        <v>229.2798097479488</v>
      </c>
      <c r="F18" t="str">
        <f t="shared" si="1"/>
        <v>-0.1 229.28</v>
      </c>
    </row>
    <row r="19" spans="2:13" x14ac:dyDescent="0.3">
      <c r="B19" s="4"/>
      <c r="C19" s="2">
        <v>-0.4</v>
      </c>
      <c r="D19" s="2">
        <v>220</v>
      </c>
      <c r="E19" s="2">
        <f t="shared" si="2"/>
        <v>221.23490414275764</v>
      </c>
      <c r="F19" t="str">
        <f t="shared" si="1"/>
        <v>-0.4 221.23</v>
      </c>
    </row>
    <row r="20" spans="2:13" x14ac:dyDescent="0.3">
      <c r="B20" s="4"/>
      <c r="C20" s="2">
        <v>-0.6</v>
      </c>
      <c r="D20" s="2">
        <v>216</v>
      </c>
      <c r="E20" s="2">
        <f t="shared" si="2"/>
        <v>217.21245134016203</v>
      </c>
      <c r="F20" t="str">
        <f t="shared" si="1"/>
        <v>-0.6 217.21</v>
      </c>
      <c r="H20" s="8" t="s">
        <v>2</v>
      </c>
      <c r="I20" s="8"/>
      <c r="J20" s="8"/>
      <c r="K20" s="8"/>
      <c r="L20" s="8"/>
      <c r="M20" s="8"/>
    </row>
    <row r="21" spans="2:13" x14ac:dyDescent="0.3">
      <c r="B21" s="4"/>
      <c r="C21" s="2">
        <v>-0.7</v>
      </c>
      <c r="D21" s="2">
        <v>212</v>
      </c>
      <c r="E21" s="2">
        <f t="shared" si="2"/>
        <v>213.18999853756645</v>
      </c>
      <c r="F21" t="str">
        <f t="shared" si="1"/>
        <v>-0.7 213.19</v>
      </c>
    </row>
    <row r="22" spans="2:13" x14ac:dyDescent="0.3">
      <c r="B22" s="4"/>
      <c r="C22" s="2">
        <v>-1</v>
      </c>
      <c r="D22" s="2">
        <v>208</v>
      </c>
      <c r="E22" s="2">
        <f t="shared" si="2"/>
        <v>209.16754573497084</v>
      </c>
      <c r="F22" t="str">
        <f t="shared" si="1"/>
        <v>-1 209.17</v>
      </c>
    </row>
    <row r="23" spans="2:13" x14ac:dyDescent="0.3">
      <c r="B23" s="4"/>
      <c r="C23" s="2">
        <v>-1.3</v>
      </c>
      <c r="D23" s="2">
        <v>196</v>
      </c>
      <c r="E23" s="2">
        <f t="shared" si="2"/>
        <v>197.10018732718407</v>
      </c>
      <c r="F23" t="str">
        <f t="shared" si="1"/>
        <v>-1.3 197.1</v>
      </c>
    </row>
    <row r="24" spans="2:13" x14ac:dyDescent="0.3">
      <c r="B24" s="4"/>
      <c r="C24" s="2">
        <v>-1.5</v>
      </c>
      <c r="D24" s="2">
        <v>208</v>
      </c>
      <c r="E24" s="2">
        <f t="shared" si="2"/>
        <v>209.16754573497084</v>
      </c>
      <c r="F24" t="str">
        <f t="shared" si="1"/>
        <v>-1.5 209.17</v>
      </c>
    </row>
    <row r="25" spans="2:13" x14ac:dyDescent="0.3">
      <c r="B25" s="4"/>
      <c r="C25" s="2">
        <v>-1.6</v>
      </c>
      <c r="D25" s="2">
        <v>226</v>
      </c>
      <c r="E25" s="2">
        <f t="shared" si="2"/>
        <v>227.26858334665098</v>
      </c>
      <c r="F25" t="str">
        <f t="shared" si="1"/>
        <v>-1.6 227.27</v>
      </c>
    </row>
    <row r="26" spans="2:13" x14ac:dyDescent="0.3">
      <c r="B26" s="4"/>
      <c r="C26" s="2">
        <v>-1.7</v>
      </c>
      <c r="D26" s="2">
        <v>234</v>
      </c>
      <c r="E26" s="2">
        <f t="shared" si="2"/>
        <v>235.3134889518422</v>
      </c>
      <c r="F26" t="str">
        <f t="shared" si="1"/>
        <v>-1.7 235.31</v>
      </c>
    </row>
    <row r="27" spans="2:13" x14ac:dyDescent="0.3">
      <c r="C27" s="2">
        <v>-1.8</v>
      </c>
      <c r="D27" s="2">
        <v>250</v>
      </c>
      <c r="E27" s="2">
        <f t="shared" si="2"/>
        <v>251.40330016222458</v>
      </c>
      <c r="F27" t="str">
        <f t="shared" si="1"/>
        <v>-1.8 251.4</v>
      </c>
    </row>
    <row r="28" spans="2:13" x14ac:dyDescent="0.3">
      <c r="C28" s="2">
        <v>-1.9</v>
      </c>
      <c r="D28" s="2">
        <v>264</v>
      </c>
      <c r="E28" s="2">
        <f t="shared" si="2"/>
        <v>265.48188497130917</v>
      </c>
      <c r="F28" t="str">
        <f t="shared" si="1"/>
        <v>-1.9 265.48</v>
      </c>
    </row>
    <row r="29" spans="2:13" x14ac:dyDescent="0.3">
      <c r="C29" s="2">
        <v>-2</v>
      </c>
      <c r="D29" s="2">
        <v>298</v>
      </c>
      <c r="E29" s="2">
        <f t="shared" si="2"/>
        <v>299.67273379337166</v>
      </c>
      <c r="F29" t="str">
        <f t="shared" si="1"/>
        <v>-2 299.67</v>
      </c>
    </row>
    <row r="30" spans="2:13" x14ac:dyDescent="0.3">
      <c r="C30" s="2">
        <v>-2.1</v>
      </c>
      <c r="D30" s="2">
        <v>310</v>
      </c>
      <c r="E30" s="2">
        <f t="shared" si="2"/>
        <v>311.74009220115846</v>
      </c>
      <c r="F30" t="str">
        <f t="shared" si="1"/>
        <v>-2.1 311.74</v>
      </c>
    </row>
    <row r="31" spans="2:13" x14ac:dyDescent="0.3">
      <c r="C31" s="2">
        <v>-2.2000000000000002</v>
      </c>
      <c r="D31" s="2">
        <v>316</v>
      </c>
      <c r="E31" s="2">
        <f t="shared" si="2"/>
        <v>317.77377140505189</v>
      </c>
      <c r="F31" t="str">
        <f t="shared" si="1"/>
        <v>-2.2 317.77</v>
      </c>
    </row>
    <row r="32" spans="2:13" x14ac:dyDescent="0.3">
      <c r="C32" s="2">
        <v>-2.4</v>
      </c>
      <c r="D32" s="2">
        <v>336</v>
      </c>
      <c r="E32" s="2">
        <f t="shared" si="2"/>
        <v>337.88603541802979</v>
      </c>
      <c r="F32" t="str">
        <f t="shared" si="1"/>
        <v>-2.4 337.89</v>
      </c>
    </row>
    <row r="33" spans="3:8" x14ac:dyDescent="0.3">
      <c r="C33" s="2">
        <v>-2.6</v>
      </c>
      <c r="D33" s="2">
        <v>352</v>
      </c>
      <c r="E33" s="2">
        <f t="shared" si="2"/>
        <v>353.97584662841223</v>
      </c>
      <c r="F33" t="str">
        <f t="shared" si="1"/>
        <v>-2.6 353.98</v>
      </c>
    </row>
    <row r="34" spans="3:8" x14ac:dyDescent="0.3">
      <c r="C34" s="2">
        <v>-2.8</v>
      </c>
      <c r="D34" s="2">
        <v>348</v>
      </c>
      <c r="E34" s="2">
        <f t="shared" si="2"/>
        <v>349.95339382581659</v>
      </c>
      <c r="F34" t="str">
        <f t="shared" si="1"/>
        <v>-2.8 349.95</v>
      </c>
    </row>
    <row r="35" spans="3:8" x14ac:dyDescent="0.3">
      <c r="C35" s="2">
        <v>-3</v>
      </c>
      <c r="D35" s="2">
        <v>354</v>
      </c>
      <c r="E35" s="2">
        <f t="shared" si="2"/>
        <v>355.98707302970996</v>
      </c>
      <c r="F35" t="str">
        <f t="shared" si="1"/>
        <v>-3 355.99</v>
      </c>
      <c r="G35" t="s">
        <v>9</v>
      </c>
      <c r="H35">
        <f>E35/(3.14159265*(0.1^2)*1000/4)</f>
        <v>45.32568193138723</v>
      </c>
    </row>
    <row r="36" spans="3:8" x14ac:dyDescent="0.3">
      <c r="C36" s="2">
        <v>-3.2</v>
      </c>
      <c r="D36" s="2">
        <v>358</v>
      </c>
      <c r="E36" s="2">
        <f t="shared" si="2"/>
        <v>360.0095258323056</v>
      </c>
      <c r="F36" t="str">
        <f t="shared" si="1"/>
        <v>-3.2 360.01</v>
      </c>
      <c r="G36" t="s">
        <v>10</v>
      </c>
      <c r="H36">
        <f>E7/(3.14159265*(0.1^2)*1000/4)</f>
        <v>29.382549007427798</v>
      </c>
    </row>
    <row r="37" spans="3:8" x14ac:dyDescent="0.3">
      <c r="C37" s="2">
        <v>-3.4</v>
      </c>
      <c r="D37" s="2">
        <v>354</v>
      </c>
      <c r="E37" s="2">
        <f t="shared" si="2"/>
        <v>355.98707302970996</v>
      </c>
      <c r="F37" t="str">
        <f t="shared" si="1"/>
        <v>-3.4 355.99</v>
      </c>
      <c r="G37" t="s">
        <v>11</v>
      </c>
      <c r="H37">
        <f>1/((1/H36)-(1/H35))</f>
        <v>83.533398171864789</v>
      </c>
    </row>
    <row r="38" spans="3:8" x14ac:dyDescent="0.3">
      <c r="E38" s="4"/>
      <c r="F38" s="4"/>
      <c r="G38" t="s">
        <v>12</v>
      </c>
      <c r="H38">
        <v>288.010365836848</v>
      </c>
    </row>
    <row r="39" spans="3:8" x14ac:dyDescent="0.3">
      <c r="E39" s="4"/>
      <c r="F39" s="4"/>
      <c r="G39" t="s">
        <v>13</v>
      </c>
      <c r="H39">
        <v>39.162716025227297</v>
      </c>
    </row>
    <row r="40" spans="3:8" x14ac:dyDescent="0.3">
      <c r="E40" s="4"/>
      <c r="F40" s="4"/>
      <c r="G40" t="s">
        <v>14</v>
      </c>
      <c r="H40">
        <v>311.64699241004303</v>
      </c>
    </row>
    <row r="41" spans="3:8" x14ac:dyDescent="0.3">
      <c r="E41" s="4"/>
      <c r="F41" s="4"/>
    </row>
    <row r="42" spans="3:8" x14ac:dyDescent="0.3">
      <c r="E42" s="4"/>
      <c r="F42" s="4"/>
    </row>
  </sheetData>
  <mergeCells count="1">
    <mergeCell ref="H20:M2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F30661F-9033-4D93-ABAF-223346D6B9B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E2</xm:sqref>
            </x14:sparkline>
          </x14:sparklines>
        </x14:sparklineGroup>
        <x14:sparklineGroup displayEmptyCellsAs="gap" xr2:uid="{B79BCFD6-C475-4132-AD68-22A392B7777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D18</xm:sqref>
            </x14:sparkline>
            <x14:sparkline>
              <xm:sqref>E18</xm:sqref>
            </x14:sparkline>
            <x14:sparkline>
              <xm:sqref>D22</xm:sqref>
            </x14:sparkline>
            <x14:sparkline>
              <xm:sqref>D23</xm:sqref>
            </x14:sparkline>
            <x14:sparkline>
              <xm:sqref>D24</xm:sqref>
            </x14:sparkline>
            <x14:sparkline>
              <xm:sqref>D25</xm:sqref>
            </x14:sparkline>
            <x14:sparkline>
              <xm:sqref>D26</xm:sqref>
            </x14:sparkline>
            <x14:sparkline>
              <xm:sqref>D27</xm:sqref>
            </x14:sparkline>
            <x14:sparkline>
              <xm:sqref>D28</xm:sqref>
            </x14:sparkline>
            <x14:sparkline>
              <xm:sqref>D29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C21</xm:sqref>
            </x14:sparkline>
            <x14:sparkline>
              <xm:sqref>C22</xm:sqref>
            </x14:sparkline>
            <x14:sparkline>
              <xm:sqref>C23</xm:sqref>
            </x14:sparkline>
            <x14:sparkline>
              <xm:sqref>C24</xm:sqref>
            </x14:sparkline>
            <x14:sparkline>
              <xm:sqref>C25</xm:sqref>
            </x14:sparkline>
            <x14:sparkline>
              <xm:sqref>C26</xm:sqref>
            </x14:sparkline>
            <x14:sparkline>
              <xm:sqref>C27</xm:sqref>
            </x14:sparkline>
            <x14:sparkline>
              <xm:sqref>C28</xm:sqref>
            </x14:sparkline>
            <x14:sparkline>
              <xm:sqref>C29</xm:sqref>
            </x14:sparkline>
            <x14:sparkline>
              <xm:sqref>C30</xm:sqref>
            </x14:sparkline>
            <x14:sparkline>
              <xm:sqref>C31</xm:sqref>
            </x14:sparkline>
            <x14:sparkline>
              <xm:sqref>C32</xm:sqref>
            </x14:sparkline>
            <x14:sparkline>
              <xm:sqref>C33</xm:sqref>
            </x14:sparkline>
            <x14:sparkline>
              <xm:sqref>C34</xm:sqref>
            </x14:sparkline>
            <x14:sparkline>
              <xm:sqref>C35</xm:sqref>
            </x14:sparkline>
            <x14:sparkline>
              <xm:sqref>D19</xm:sqref>
            </x14:sparkline>
            <x14:sparkline>
              <xm:sqref>D21</xm:sqref>
            </x14:sparkline>
            <x14:sparkline>
              <xm:sqref>C20</xm:sqref>
            </x14:sparkline>
            <x14:sparkline>
              <xm:sqref>D20</xm:sqref>
            </x14:sparkline>
            <x14:sparkline>
              <xm:sqref>C36</xm:sqref>
            </x14:sparkline>
            <x14:sparkline>
              <xm:sqref>C37</xm:sqref>
            </x14:sparkline>
            <x14:sparkline>
              <xm:sqref>E19</xm:sqref>
            </x14:sparkline>
            <x14:sparkline>
              <xm:sqref>E20</xm:sqref>
            </x14:sparkline>
            <x14:sparkline>
              <xm:sqref>E21</xm:sqref>
            </x14:sparkline>
            <x14:sparkline>
              <xm:sqref>E22</xm:sqref>
            </x14:sparkline>
            <x14:sparkline>
              <xm:sqref>E23</xm:sqref>
            </x14:sparkline>
            <x14:sparkline>
              <xm:sqref>E24</xm:sqref>
            </x14:sparkline>
            <x14:sparkline>
              <xm:sqref>E25</xm:sqref>
            </x14:sparkline>
            <x14:sparkline>
              <xm:sqref>E26</xm:sqref>
            </x14:sparkline>
            <x14:sparkline>
              <xm:sqref>E27</xm:sqref>
            </x14:sparkline>
            <x14:sparkline>
              <xm:sqref>E28</xm:sqref>
            </x14:sparkline>
            <x14:sparkline>
              <xm:sqref>E29</xm:sqref>
            </x14:sparkline>
            <x14:sparkline>
              <xm:sqref>E30</xm:sqref>
            </x14:sparkline>
            <x14:sparkline>
              <xm:sqref>E31</xm:sqref>
            </x14:sparkline>
            <x14:sparkline>
              <xm:sqref>E32</xm:sqref>
            </x14:sparkline>
            <x14:sparkline>
              <xm:sqref>E33</xm:sqref>
            </x14:sparkline>
            <x14:sparkline>
              <xm:sqref>E34</xm:sqref>
            </x14:sparkline>
            <x14:sparkline>
              <xm:sqref>E35</xm:sqref>
            </x14:sparkline>
            <x14:sparkline>
              <xm:sqref>E36</xm:sqref>
            </x14:sparkline>
            <x14:sparkline>
              <xm:sqref>E37</xm:sqref>
            </x14:sparkline>
            <x14:sparkline>
              <xm:sqref>C16</xm:sqref>
            </x14:sparkline>
            <x14:sparkline>
              <xm:sqref>C17</xm:sqref>
            </x14:sparkline>
            <x14:sparkline>
              <xm:sqref>C14</xm:sqref>
            </x14:sparkline>
            <x14:sparkline>
              <xm:sqref>C15</xm:sqref>
            </x14:sparkline>
            <x14:sparkline>
              <xm:sqref>C12</xm:sqref>
            </x14:sparkline>
            <x14:sparkline>
              <xm:sqref>C13</xm:sqref>
            </x14:sparkline>
            <x14:sparkline>
              <xm:sqref>C11</xm:sqref>
            </x14:sparkline>
            <x14:sparkline>
              <xm:sqref>D17</xm:sqref>
            </x14:sparkline>
            <x14:sparkline>
              <xm:sqref>D16</xm:sqref>
            </x14:sparkline>
            <x14:sparkline>
              <xm:sqref>D15</xm:sqref>
            </x14:sparkline>
            <x14:sparkline>
              <xm:sqref>D14</xm:sqref>
            </x14:sparkline>
            <x14:sparkline>
              <xm:sqref>D13</xm:sqref>
            </x14:sparkline>
            <x14:sparkline>
              <xm:sqref>D12</xm:sqref>
            </x14:sparkline>
            <x14:sparkline>
              <xm:sqref>D11</xm:sqref>
            </x14:sparkline>
            <x14:sparkline>
              <xm:sqref>C10</xm:sqref>
            </x14:sparkline>
            <x14:sparkline>
              <xm:sqref>D10</xm:sqref>
            </x14:sparkline>
            <x14:sparkline>
              <xm:sqref>C9</xm:sqref>
            </x14:sparkline>
            <x14:sparkline>
              <xm:sqref>D9</xm:sqref>
            </x14:sparkline>
            <x14:sparkline>
              <xm:sqref>C8</xm:sqref>
            </x14:sparkline>
            <x14:sparkline>
              <xm:sqref>D8</xm:sqref>
            </x14:sparkline>
            <x14:sparkline>
              <xm:sqref>C7</xm:sqref>
            </x14:sparkline>
            <x14:sparkline>
              <xm:sqref>D7</xm:sqref>
            </x14:sparkline>
            <x14:sparkline>
              <xm:sqref>E17</xm:sqref>
            </x14:sparkline>
            <x14:sparkline>
              <xm:sqref>E16</xm:sqref>
            </x14:sparkline>
            <x14:sparkline>
              <xm:sqref>E15</xm:sqref>
            </x14:sparkline>
            <x14:sparkline>
              <xm:sqref>E14</xm:sqref>
            </x14:sparkline>
            <x14:sparkline>
              <xm:sqref>E13</xm:sqref>
            </x14:sparkline>
            <x14:sparkline>
              <xm:sqref>E12</xm:sqref>
            </x14:sparkline>
            <x14:sparkline>
              <xm:sqref>E11</xm:sqref>
            </x14:sparkline>
            <x14:sparkline>
              <xm:sqref>E10</xm:sqref>
            </x14:sparkline>
            <x14:sparkline>
              <xm:sqref>E9</xm:sqref>
            </x14:sparkline>
            <x14:sparkline>
              <xm:sqref>E8</xm:sqref>
            </x14:sparkline>
            <x14:sparkline>
              <xm:sqref>E7</xm:sqref>
            </x14:sparkline>
          </x14:sparklines>
        </x14:sparklineGroup>
        <x14:sparklineGroup displayEmptyCellsAs="gap" xr2:uid="{EB3266F0-F396-4743-97D4-61E055C5E79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D30</xm:sqref>
            </x14:sparkline>
            <x14:sparkline>
              <xm:sqref>D31</xm:sqref>
            </x14:sparkline>
            <x14:sparkline>
              <xm:sqref>D32</xm:sqref>
            </x14:sparkline>
            <x14:sparkline>
              <xm:sqref>D33</xm:sqref>
            </x14:sparkline>
            <x14:sparkline>
              <xm:sqref>D34</xm:sqref>
            </x14:sparkline>
            <x14:sparkline>
              <xm:sqref>D35</xm:sqref>
            </x14:sparkline>
            <x14:sparkline>
              <xm:sqref>D36</xm:sqref>
            </x14:sparkline>
            <x14:sparkline>
              <xm:sqref>D37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 John</dc:creator>
  <cp:lastModifiedBy>Sabu John</cp:lastModifiedBy>
  <dcterms:created xsi:type="dcterms:W3CDTF">2018-08-06T09:16:59Z</dcterms:created>
  <dcterms:modified xsi:type="dcterms:W3CDTF">2018-10-17T17:33:00Z</dcterms:modified>
</cp:coreProperties>
</file>