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27795" windowHeight="13110"/>
  </bookViews>
  <sheets>
    <sheet name="Q2.1" sheetId="1" r:id="rId1"/>
  </sheets>
  <calcPr calcId="145621"/>
</workbook>
</file>

<file path=xl/calcChain.xml><?xml version="1.0" encoding="utf-8"?>
<calcChain xmlns="http://schemas.openxmlformats.org/spreadsheetml/2006/main">
  <c r="M12" i="1" l="1"/>
  <c r="L12" i="1"/>
  <c r="K12" i="1"/>
  <c r="E14" i="1"/>
  <c r="F14" i="1"/>
  <c r="G14" i="1"/>
  <c r="H14" i="1"/>
  <c r="D14" i="1"/>
  <c r="E13" i="1"/>
  <c r="F13" i="1"/>
  <c r="G13" i="1"/>
  <c r="H13" i="1"/>
  <c r="D13" i="1"/>
  <c r="C11" i="1"/>
  <c r="J18" i="1"/>
  <c r="I4" i="1"/>
  <c r="I11" i="1" s="1"/>
  <c r="E4" i="1"/>
  <c r="E11" i="1" s="1"/>
  <c r="F4" i="1"/>
  <c r="F11" i="1" s="1"/>
  <c r="G4" i="1"/>
  <c r="G11" i="1" s="1"/>
  <c r="H4" i="1"/>
  <c r="H11" i="1" s="1"/>
  <c r="D4" i="1"/>
  <c r="D5" i="1"/>
  <c r="D11" i="1" s="1"/>
  <c r="D6" i="1"/>
  <c r="E6" i="1"/>
  <c r="F6" i="1"/>
  <c r="G6" i="1"/>
  <c r="H6" i="1"/>
  <c r="I6" i="1"/>
  <c r="D7" i="1"/>
  <c r="E7" i="1"/>
  <c r="F7" i="1"/>
  <c r="G7" i="1"/>
  <c r="H7" i="1"/>
  <c r="I7" i="1"/>
  <c r="D8" i="1"/>
  <c r="E8" i="1"/>
  <c r="F8" i="1"/>
  <c r="G8" i="1"/>
  <c r="H8" i="1"/>
  <c r="I8" i="1"/>
  <c r="D9" i="1"/>
  <c r="E9" i="1"/>
  <c r="F9" i="1"/>
  <c r="G9" i="1"/>
  <c r="H9" i="1"/>
  <c r="I9" i="1"/>
  <c r="D10" i="1"/>
  <c r="E10" i="1"/>
  <c r="F10" i="1"/>
  <c r="G10" i="1"/>
  <c r="H10" i="1"/>
  <c r="I10" i="1"/>
  <c r="E5" i="1"/>
  <c r="F5" i="1"/>
  <c r="G5" i="1"/>
  <c r="H5" i="1"/>
  <c r="I5" i="1"/>
  <c r="J19" i="1"/>
  <c r="J20" i="1"/>
  <c r="J21" i="1"/>
  <c r="J22" i="1"/>
  <c r="J23" i="1"/>
  <c r="J24" i="1"/>
  <c r="J11" i="1" l="1"/>
  <c r="E12" i="1" s="1"/>
  <c r="I12" i="1" l="1"/>
  <c r="F12" i="1"/>
  <c r="H12" i="1"/>
  <c r="G12" i="1"/>
  <c r="D12" i="1"/>
</calcChain>
</file>

<file path=xl/sharedStrings.xml><?xml version="1.0" encoding="utf-8"?>
<sst xmlns="http://schemas.openxmlformats.org/spreadsheetml/2006/main" count="7" uniqueCount="7">
  <si>
    <t>Paper</t>
  </si>
  <si>
    <t>CP</t>
  </si>
  <si>
    <t>Pl</t>
  </si>
  <si>
    <t>GT</t>
  </si>
  <si>
    <t>W</t>
  </si>
  <si>
    <t>Tin cans</t>
  </si>
  <si>
    <t>FW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</si>
</sst>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M24"/>
  <sheetViews>
    <sheetView tabSelected="1" workbookViewId="0">
      <selection activeCell="B12" sqref="B12"/>
    </sheetView>
  </sheetViews>
  <sheetFormatPr defaultRowHeight="15" x14ac:dyDescent="0.25"/>
  <sheetData>
    <row r="4" spans="2:13" x14ac:dyDescent="0.25">
      <c r="B4" t="s">
        <v>6</v>
      </c>
      <c r="C4">
        <v>4.5</v>
      </c>
      <c r="D4">
        <f>$C4*D18/100</f>
        <v>2.25</v>
      </c>
      <c r="E4">
        <f>$C4*E18/100</f>
        <v>0.27</v>
      </c>
      <c r="F4">
        <f>$C4*F18/100</f>
        <v>1.71</v>
      </c>
      <c r="G4">
        <f>$C4*G18/100</f>
        <v>0.13500000000000001</v>
      </c>
      <c r="H4">
        <f>$C4*H18/100</f>
        <v>1.8000000000000002E-2</v>
      </c>
      <c r="I4">
        <f>$C4*I18/100</f>
        <v>0.11700000000000001</v>
      </c>
    </row>
    <row r="5" spans="2:13" x14ac:dyDescent="0.25">
      <c r="B5" t="s">
        <v>0</v>
      </c>
      <c r="C5">
        <v>42.3</v>
      </c>
      <c r="D5">
        <f>$C5*D19/100</f>
        <v>18.611999999999998</v>
      </c>
      <c r="E5">
        <f>$C5*E19/100</f>
        <v>2.5379999999999998</v>
      </c>
      <c r="F5">
        <f>$C5*F19/100</f>
        <v>18.611999999999998</v>
      </c>
      <c r="G5">
        <f>$C5*G19/100</f>
        <v>0.12689999999999999</v>
      </c>
      <c r="H5">
        <f>$C5*H19/100</f>
        <v>8.4599999999999995E-2</v>
      </c>
      <c r="I5">
        <f>$C5*I19/100</f>
        <v>2.3264999999999998</v>
      </c>
    </row>
    <row r="6" spans="2:13" x14ac:dyDescent="0.25">
      <c r="B6" t="s">
        <v>1</v>
      </c>
      <c r="C6">
        <v>9.5</v>
      </c>
      <c r="D6">
        <f>$C6*D20/100</f>
        <v>4.18</v>
      </c>
      <c r="E6">
        <f>$C6*E20/100</f>
        <v>0.56999999999999995</v>
      </c>
      <c r="F6">
        <f>$C6*F20/100</f>
        <v>4.18</v>
      </c>
      <c r="G6">
        <f>$C6*G20/100</f>
        <v>2.8500000000000001E-2</v>
      </c>
      <c r="H6">
        <f>$C6*H20/100</f>
        <v>1.9000000000000003E-2</v>
      </c>
      <c r="I6">
        <f>$C6*I20/100</f>
        <v>0.52249999999999996</v>
      </c>
    </row>
    <row r="7" spans="2:13" x14ac:dyDescent="0.25">
      <c r="B7" t="s">
        <v>2</v>
      </c>
      <c r="C7">
        <v>9.8000000000000007</v>
      </c>
      <c r="D7">
        <f>$C7*D21/100</f>
        <v>5.88</v>
      </c>
      <c r="E7">
        <f>$C7*E21/100</f>
        <v>0.68600000000000005</v>
      </c>
      <c r="F7">
        <f>$C7*F21/100</f>
        <v>2.254</v>
      </c>
      <c r="G7">
        <f>$C7*G21/100</f>
        <v>0</v>
      </c>
      <c r="H7">
        <f>$C7*H21/100</f>
        <v>0</v>
      </c>
      <c r="I7">
        <f>$C7*I21/100</f>
        <v>0.98</v>
      </c>
    </row>
    <row r="8" spans="2:13" x14ac:dyDescent="0.25">
      <c r="B8" t="s">
        <v>3</v>
      </c>
      <c r="C8">
        <v>4</v>
      </c>
      <c r="D8">
        <f>$C8*D22/100</f>
        <v>1.92</v>
      </c>
      <c r="E8">
        <f>$C8*E22/100</f>
        <v>0.24</v>
      </c>
      <c r="F8">
        <f>$C8*F22/100</f>
        <v>1.52</v>
      </c>
      <c r="G8">
        <f>$C8*G22/100</f>
        <v>0.12</v>
      </c>
      <c r="H8">
        <f>$C8*H22/100</f>
        <v>1.2E-2</v>
      </c>
      <c r="I8">
        <f>$C8*I22/100</f>
        <v>0.188</v>
      </c>
    </row>
    <row r="9" spans="2:13" x14ac:dyDescent="0.25">
      <c r="B9" t="s">
        <v>4</v>
      </c>
      <c r="C9">
        <v>4</v>
      </c>
      <c r="D9">
        <f>$C9*D23/100</f>
        <v>2</v>
      </c>
      <c r="E9">
        <f>$C9*E23/100</f>
        <v>0.24</v>
      </c>
      <c r="F9">
        <f>$C9*F23/100</f>
        <v>1.72</v>
      </c>
      <c r="G9">
        <f>$C9*G23/100</f>
        <v>8.0000000000000002E-3</v>
      </c>
      <c r="H9">
        <f>$C9*H23/100</f>
        <v>4.0000000000000001E-3</v>
      </c>
      <c r="I9">
        <f>$C9*I23/100</f>
        <v>2.7999999999999997E-2</v>
      </c>
    </row>
    <row r="10" spans="2:13" x14ac:dyDescent="0.25">
      <c r="B10" t="s">
        <v>5</v>
      </c>
      <c r="C10">
        <v>4.8499999999999996</v>
      </c>
      <c r="D10">
        <f>$C10*D24/100</f>
        <v>0</v>
      </c>
      <c r="E10">
        <f>$C10*E24/100</f>
        <v>0</v>
      </c>
      <c r="F10">
        <f>$C10*F24/100</f>
        <v>0</v>
      </c>
      <c r="G10">
        <f>$C10*G24/100</f>
        <v>0</v>
      </c>
      <c r="H10">
        <f>$C10*H24/100</f>
        <v>0</v>
      </c>
      <c r="I10">
        <f>$C10*I24/100</f>
        <v>0</v>
      </c>
    </row>
    <row r="11" spans="2:13" x14ac:dyDescent="0.25">
      <c r="C11">
        <f>SUM(C4:C10)</f>
        <v>78.949999999999989</v>
      </c>
      <c r="D11">
        <f>SUM(D4:D10)</f>
        <v>34.841999999999999</v>
      </c>
      <c r="E11">
        <f t="shared" ref="E11:I11" si="0">SUM(E4:E10)</f>
        <v>4.5440000000000005</v>
      </c>
      <c r="F11">
        <f t="shared" si="0"/>
        <v>29.995999999999999</v>
      </c>
      <c r="G11">
        <f t="shared" si="0"/>
        <v>0.41840000000000005</v>
      </c>
      <c r="H11">
        <f t="shared" si="0"/>
        <v>0.1376</v>
      </c>
      <c r="I11">
        <f t="shared" si="0"/>
        <v>4.161999999999999</v>
      </c>
      <c r="J11">
        <f>SUM(D11:I11)</f>
        <v>74.099999999999994</v>
      </c>
    </row>
    <row r="12" spans="2:13" x14ac:dyDescent="0.25">
      <c r="D12">
        <f>D11*100/$J$11</f>
        <v>47.020242914979761</v>
      </c>
      <c r="E12">
        <f t="shared" ref="E12:I12" si="1">E11*100/$J$11</f>
        <v>6.1322537112010806</v>
      </c>
      <c r="F12">
        <f t="shared" si="1"/>
        <v>40.480431848852902</v>
      </c>
      <c r="G12">
        <f t="shared" si="1"/>
        <v>0.56464237516869109</v>
      </c>
      <c r="H12">
        <f t="shared" si="1"/>
        <v>0.18569500674763834</v>
      </c>
      <c r="I12">
        <f t="shared" si="1"/>
        <v>5.616734143049932</v>
      </c>
      <c r="K12">
        <f>(D12*337)+(1428*(E12-(F12/8)))+(9*H12)</f>
        <v>17378.594331983808</v>
      </c>
      <c r="L12">
        <f>K12*100/(100-21.05)</f>
        <v>22012.152415432309</v>
      </c>
      <c r="M12">
        <f>K12*100/(100-21.05-I12)</f>
        <v>23698.104985374481</v>
      </c>
    </row>
    <row r="13" spans="2:13" x14ac:dyDescent="0.25">
      <c r="D13">
        <f>D11/D16</f>
        <v>2.9034999999999997</v>
      </c>
      <c r="E13">
        <f t="shared" ref="E13:H13" si="2">E11/E16</f>
        <v>4.5440000000000005</v>
      </c>
      <c r="F13">
        <f t="shared" si="2"/>
        <v>1.8747499999999999</v>
      </c>
      <c r="G13">
        <f t="shared" si="2"/>
        <v>2.988571428571429E-2</v>
      </c>
      <c r="H13">
        <f t="shared" si="2"/>
        <v>4.3E-3</v>
      </c>
    </row>
    <row r="14" spans="2:13" x14ac:dyDescent="0.25">
      <c r="D14">
        <f>D13/$H$13</f>
        <v>675.23255813953483</v>
      </c>
      <c r="E14">
        <f t="shared" ref="E14:H14" si="3">E13/$H$13</f>
        <v>1056.7441860465117</v>
      </c>
      <c r="F14">
        <f t="shared" si="3"/>
        <v>435.98837209302326</v>
      </c>
      <c r="G14">
        <f t="shared" si="3"/>
        <v>6.9501661129568113</v>
      </c>
      <c r="H14">
        <f t="shared" si="3"/>
        <v>1</v>
      </c>
    </row>
    <row r="16" spans="2:13" x14ac:dyDescent="0.25">
      <c r="D16">
        <v>12</v>
      </c>
      <c r="E16">
        <v>1</v>
      </c>
      <c r="F16">
        <v>16</v>
      </c>
      <c r="G16">
        <v>14</v>
      </c>
      <c r="H16">
        <v>32</v>
      </c>
    </row>
    <row r="18" spans="4:10" x14ac:dyDescent="0.25">
      <c r="D18">
        <v>50</v>
      </c>
      <c r="E18">
        <v>6</v>
      </c>
      <c r="F18">
        <v>38</v>
      </c>
      <c r="G18">
        <v>3</v>
      </c>
      <c r="H18">
        <v>0.4</v>
      </c>
      <c r="I18">
        <v>2.6</v>
      </c>
      <c r="J18">
        <f t="shared" ref="J18:J23" si="4">SUM(D18:I18)</f>
        <v>100</v>
      </c>
    </row>
    <row r="19" spans="4:10" x14ac:dyDescent="0.25">
      <c r="D19">
        <v>44</v>
      </c>
      <c r="E19">
        <v>6</v>
      </c>
      <c r="F19">
        <v>44</v>
      </c>
      <c r="G19">
        <v>0.3</v>
      </c>
      <c r="H19">
        <v>0.2</v>
      </c>
      <c r="I19">
        <v>5.5</v>
      </c>
      <c r="J19">
        <f t="shared" si="4"/>
        <v>100</v>
      </c>
    </row>
    <row r="20" spans="4:10" x14ac:dyDescent="0.25">
      <c r="D20">
        <v>44</v>
      </c>
      <c r="E20">
        <v>6</v>
      </c>
      <c r="F20">
        <v>44</v>
      </c>
      <c r="G20">
        <v>0.3</v>
      </c>
      <c r="H20">
        <v>0.2</v>
      </c>
      <c r="I20">
        <v>5.5</v>
      </c>
      <c r="J20">
        <f t="shared" si="4"/>
        <v>100</v>
      </c>
    </row>
    <row r="21" spans="4:10" x14ac:dyDescent="0.25">
      <c r="D21">
        <v>60</v>
      </c>
      <c r="E21">
        <v>7</v>
      </c>
      <c r="F21">
        <v>23</v>
      </c>
      <c r="G21">
        <v>0</v>
      </c>
      <c r="H21">
        <v>0</v>
      </c>
      <c r="I21">
        <v>10</v>
      </c>
      <c r="J21">
        <f t="shared" si="4"/>
        <v>100</v>
      </c>
    </row>
    <row r="22" spans="4:10" x14ac:dyDescent="0.25">
      <c r="D22">
        <v>48</v>
      </c>
      <c r="E22">
        <v>6</v>
      </c>
      <c r="F22">
        <v>38</v>
      </c>
      <c r="G22">
        <v>3</v>
      </c>
      <c r="H22">
        <v>0.3</v>
      </c>
      <c r="I22">
        <v>4.7</v>
      </c>
      <c r="J22">
        <f t="shared" si="4"/>
        <v>100</v>
      </c>
    </row>
    <row r="23" spans="4:10" x14ac:dyDescent="0.25">
      <c r="D23">
        <v>50</v>
      </c>
      <c r="E23">
        <v>6</v>
      </c>
      <c r="F23">
        <v>43</v>
      </c>
      <c r="G23">
        <v>0.2</v>
      </c>
      <c r="H23">
        <v>0.1</v>
      </c>
      <c r="I23">
        <v>0.7</v>
      </c>
      <c r="J23">
        <f t="shared" si="4"/>
        <v>100</v>
      </c>
    </row>
    <row r="24" spans="4:10" x14ac:dyDescent="0.25"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f>SUM(D24:I24)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Q2.1</vt:lpstr>
    </vt:vector>
  </TitlesOfParts>
  <Company>Indian Institute of Technology Bombay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John Sabu</dc:creator>
  <cp:lastModifiedBy>Aaron John Sabu</cp:lastModifiedBy>
  <dcterms:created xsi:type="dcterms:W3CDTF">2020-09-25T19:42:19Z</dcterms:created>
  <dcterms:modified xsi:type="dcterms:W3CDTF">2020-09-25T20:57:31Z</dcterms:modified>
</cp:coreProperties>
</file>