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\Dropbox\NOAA\Hake MSE\Hake SS3 version\"/>
    </mc:Choice>
  </mc:AlternateContent>
  <bookViews>
    <workbookView xWindow="0" yWindow="0" windowWidth="24000" windowHeight="89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2" l="1"/>
  <c r="G11" i="2"/>
  <c r="G12" i="2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10" i="2"/>
  <c r="F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  <c r="H12" i="2"/>
  <c r="H14" i="2"/>
  <c r="H13" i="2"/>
  <c r="H11" i="2"/>
  <c r="H15" i="2"/>
  <c r="H16" i="2" l="1"/>
  <c r="H17" i="2" l="1"/>
  <c r="H18" i="2" l="1"/>
  <c r="H19" i="2" l="1"/>
  <c r="H20" i="2" l="1"/>
  <c r="H21" i="2" l="1"/>
  <c r="H22" i="2" l="1"/>
  <c r="H23" i="2" l="1"/>
  <c r="H24" i="2" l="1"/>
  <c r="I24" i="2" l="1"/>
  <c r="H25" i="2"/>
  <c r="I18" i="2"/>
  <c r="I19" i="2"/>
  <c r="I22" i="2"/>
  <c r="I17" i="2"/>
  <c r="I23" i="2"/>
  <c r="I25" i="2" l="1"/>
  <c r="I14" i="2"/>
  <c r="I11" i="2"/>
  <c r="I13" i="2"/>
  <c r="I15" i="2"/>
  <c r="I12" i="2"/>
  <c r="I10" i="2"/>
  <c r="I9" i="2"/>
  <c r="I16" i="2"/>
  <c r="I21" i="2"/>
  <c r="I20" i="2"/>
</calcChain>
</file>

<file path=xl/sharedStrings.xml><?xml version="1.0" encoding="utf-8"?>
<sst xmlns="http://schemas.openxmlformats.org/spreadsheetml/2006/main" count="32" uniqueCount="32">
  <si>
    <t>Early_InitAge_20</t>
  </si>
  <si>
    <t>Early_InitAge_19</t>
  </si>
  <si>
    <t>Early_InitAge_18</t>
  </si>
  <si>
    <t>Early_InitAge_17</t>
  </si>
  <si>
    <t>Early_InitAge_16</t>
  </si>
  <si>
    <t>Early_InitAge_15</t>
  </si>
  <si>
    <t>Early_InitAge_14</t>
  </si>
  <si>
    <t>Early_InitAge_13</t>
  </si>
  <si>
    <t>Early_InitAge_12</t>
  </si>
  <si>
    <t>Early_InitAge_11</t>
  </si>
  <si>
    <t>Early_InitAge_10</t>
  </si>
  <si>
    <t>Early_InitAge_9</t>
  </si>
  <si>
    <t>Early_InitAge_8</t>
  </si>
  <si>
    <t>Early_InitAge_7</t>
  </si>
  <si>
    <t>Early_InitAge_6</t>
  </si>
  <si>
    <t>Early_InitAge_5</t>
  </si>
  <si>
    <t>Early_InitAge_4</t>
  </si>
  <si>
    <t>Early_InitAge_3</t>
  </si>
  <si>
    <t>Early_InitAge_2</t>
  </si>
  <si>
    <t>Early_InitAge_1</t>
  </si>
  <si>
    <t>Early_RecrDev_1966</t>
  </si>
  <si>
    <t>AgeSel_P3_Fishery.1.</t>
  </si>
  <si>
    <t>AgeSel_P4_Fishery.1.</t>
  </si>
  <si>
    <t>AgeSel_P5_Fishery.1.</t>
  </si>
  <si>
    <t>AgeSel_P6_Fishery.1.</t>
  </si>
  <si>
    <t>AgeSel_P7_Fishery.1.</t>
  </si>
  <si>
    <t>AgeSel_P4_Acoustic_Survey.2.</t>
  </si>
  <si>
    <t>AgeSel_P5_Acoustic_Survey.2.</t>
  </si>
  <si>
    <t>AgeSel_P6_Acoustic_Survey.2.</t>
  </si>
  <si>
    <t>AgeSel_P7_Acoustic_Survey.2.</t>
  </si>
  <si>
    <t>Smax</t>
  </si>
  <si>
    <t>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</si>
</sst>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8" sqref="F8"/>
    </sheetView>
  </sheetViews>
  <sheetFormatPr defaultRowHeight="15" x14ac:dyDescent="0.25"/>
  <sheetData>
    <row r="1" spans="1:6" x14ac:dyDescent="0.25">
      <c r="A1" t="s">
        <v>0</v>
      </c>
      <c r="B1">
        <v>-0.20050000000000001</v>
      </c>
      <c r="C1">
        <f>EXP(B1)</f>
        <v>0.81832149002573218</v>
      </c>
    </row>
    <row r="2" spans="1:6" x14ac:dyDescent="0.25">
      <c r="A2" t="s">
        <v>1</v>
      </c>
      <c r="B2">
        <v>-2.0199999999999999E-2</v>
      </c>
      <c r="C2">
        <f t="shared" ref="C2:C21" si="0">EXP(B2)</f>
        <v>0.98000265317476054</v>
      </c>
    </row>
    <row r="3" spans="1:6" x14ac:dyDescent="0.25">
      <c r="A3" t="s">
        <v>2</v>
      </c>
      <c r="B3">
        <v>5.9999999999999995E-4</v>
      </c>
      <c r="C3">
        <f t="shared" si="0"/>
        <v>1.0006001800360054</v>
      </c>
    </row>
    <row r="4" spans="1:6" x14ac:dyDescent="0.25">
      <c r="A4" t="s">
        <v>3</v>
      </c>
      <c r="B4">
        <v>-8.1500000000000003E-2</v>
      </c>
      <c r="C4">
        <f t="shared" si="0"/>
        <v>0.92173270985388722</v>
      </c>
    </row>
    <row r="5" spans="1:6" x14ac:dyDescent="0.25">
      <c r="A5" t="s">
        <v>4</v>
      </c>
      <c r="B5">
        <v>-0.113</v>
      </c>
      <c r="C5">
        <f t="shared" si="0"/>
        <v>0.89315066011601552</v>
      </c>
    </row>
    <row r="6" spans="1:6" x14ac:dyDescent="0.25">
      <c r="A6" t="s">
        <v>5</v>
      </c>
      <c r="B6">
        <v>-7.4200000000000002E-2</v>
      </c>
      <c r="C6">
        <f t="shared" si="0"/>
        <v>0.92848597807471467</v>
      </c>
    </row>
    <row r="7" spans="1:6" x14ac:dyDescent="0.25">
      <c r="A7" t="s">
        <v>6</v>
      </c>
      <c r="B7">
        <v>-0.1222</v>
      </c>
      <c r="C7">
        <f t="shared" si="0"/>
        <v>0.88497135653071379</v>
      </c>
      <c r="F7">
        <f>SUM(C1:C21)</f>
        <v>17.320185013114301</v>
      </c>
    </row>
    <row r="8" spans="1:6" x14ac:dyDescent="0.25">
      <c r="A8" t="s">
        <v>7</v>
      </c>
      <c r="B8">
        <v>-0.1794</v>
      </c>
      <c r="C8">
        <f t="shared" si="0"/>
        <v>0.83577152391683107</v>
      </c>
    </row>
    <row r="9" spans="1:6" x14ac:dyDescent="0.25">
      <c r="A9" t="s">
        <v>8</v>
      </c>
      <c r="B9">
        <v>-0.19159999999999999</v>
      </c>
      <c r="C9">
        <f t="shared" si="0"/>
        <v>0.82563705727243275</v>
      </c>
    </row>
    <row r="10" spans="1:6" x14ac:dyDescent="0.25">
      <c r="A10" t="s">
        <v>9</v>
      </c>
      <c r="B10">
        <v>-0.20480000000000001</v>
      </c>
      <c r="C10">
        <f t="shared" si="0"/>
        <v>0.81481026216872943</v>
      </c>
    </row>
    <row r="11" spans="1:6" x14ac:dyDescent="0.25">
      <c r="A11" t="s">
        <v>10</v>
      </c>
      <c r="B11">
        <v>-0.32350000000000001</v>
      </c>
      <c r="C11">
        <f t="shared" si="0"/>
        <v>0.7236119579223822</v>
      </c>
    </row>
    <row r="12" spans="1:6" x14ac:dyDescent="0.25">
      <c r="A12" t="s">
        <v>11</v>
      </c>
      <c r="B12">
        <v>-0.31780000000000003</v>
      </c>
      <c r="C12">
        <f t="shared" si="0"/>
        <v>0.72774832352530427</v>
      </c>
    </row>
    <row r="13" spans="1:6" x14ac:dyDescent="0.25">
      <c r="A13" t="s">
        <v>12</v>
      </c>
      <c r="B13">
        <v>-0.4098</v>
      </c>
      <c r="C13">
        <f t="shared" si="0"/>
        <v>0.6637829934602365</v>
      </c>
    </row>
    <row r="14" spans="1:6" x14ac:dyDescent="0.25">
      <c r="A14" t="s">
        <v>13</v>
      </c>
      <c r="B14">
        <v>-0.4456</v>
      </c>
      <c r="C14">
        <f t="shared" si="0"/>
        <v>0.64043989679200286</v>
      </c>
    </row>
    <row r="15" spans="1:6" x14ac:dyDescent="0.25">
      <c r="A15" t="s">
        <v>14</v>
      </c>
      <c r="B15">
        <v>-0.48089999999999999</v>
      </c>
      <c r="C15">
        <f t="shared" si="0"/>
        <v>0.61822673728562372</v>
      </c>
    </row>
    <row r="16" spans="1:6" x14ac:dyDescent="0.25">
      <c r="A16" t="s">
        <v>15</v>
      </c>
      <c r="B16">
        <v>-0.46060000000000001</v>
      </c>
      <c r="C16">
        <f t="shared" si="0"/>
        <v>0.63090498892795521</v>
      </c>
    </row>
    <row r="17" spans="1:3" x14ac:dyDescent="0.25">
      <c r="A17" t="s">
        <v>16</v>
      </c>
      <c r="B17">
        <v>-0.44019999999999998</v>
      </c>
      <c r="C17">
        <f t="shared" si="0"/>
        <v>0.64390762667879453</v>
      </c>
    </row>
    <row r="18" spans="1:3" x14ac:dyDescent="0.25">
      <c r="A18" t="s">
        <v>17</v>
      </c>
      <c r="B18">
        <v>-0.41810000000000003</v>
      </c>
      <c r="C18">
        <f t="shared" si="0"/>
        <v>0.65829639549368613</v>
      </c>
    </row>
    <row r="19" spans="1:3" x14ac:dyDescent="0.25">
      <c r="A19" t="s">
        <v>18</v>
      </c>
      <c r="B19">
        <v>-0.22059999999999999</v>
      </c>
      <c r="C19">
        <f t="shared" si="0"/>
        <v>0.80203743110819825</v>
      </c>
    </row>
    <row r="20" spans="1:3" x14ac:dyDescent="0.25">
      <c r="A20" t="s">
        <v>19</v>
      </c>
      <c r="B20">
        <v>8.6999999999999994E-3</v>
      </c>
      <c r="C20">
        <f t="shared" si="0"/>
        <v>1.0087379549896234</v>
      </c>
    </row>
    <row r="21" spans="1:3" x14ac:dyDescent="0.25">
      <c r="A21" t="s">
        <v>20</v>
      </c>
      <c r="B21">
        <v>0.2616</v>
      </c>
      <c r="C21">
        <f t="shared" si="0"/>
        <v>1.2990068357606732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I9" sqref="I9"/>
    </sheetView>
  </sheetViews>
  <sheetFormatPr defaultRowHeight="15" x14ac:dyDescent="0.25"/>
  <cols>
    <col min="1" max="1" width="23.28515625" customWidth="1"/>
    <col min="2" max="2" width="20.42578125" customWidth="1"/>
  </cols>
  <sheetData>
    <row r="1" spans="1:9" x14ac:dyDescent="0.25">
      <c r="A1" t="s">
        <v>21</v>
      </c>
      <c r="B1">
        <v>2.8475999999999999</v>
      </c>
    </row>
    <row r="2" spans="1:9" x14ac:dyDescent="0.25">
      <c r="A2" t="s">
        <v>22</v>
      </c>
      <c r="B2">
        <v>0.97299999999999998</v>
      </c>
      <c r="H2" t="s">
        <v>30</v>
      </c>
    </row>
    <row r="3" spans="1:9" x14ac:dyDescent="0.25">
      <c r="A3" t="s">
        <v>23</v>
      </c>
      <c r="B3">
        <v>0.3861</v>
      </c>
      <c r="H3">
        <v>20</v>
      </c>
    </row>
    <row r="4" spans="1:9" x14ac:dyDescent="0.25">
      <c r="A4" t="s">
        <v>24</v>
      </c>
      <c r="B4">
        <v>-0.17749999999999999</v>
      </c>
    </row>
    <row r="5" spans="1:9" x14ac:dyDescent="0.25">
      <c r="A5" t="s">
        <v>25</v>
      </c>
      <c r="B5">
        <v>0.50480000000000003</v>
      </c>
      <c r="G5" t="s">
        <v>31</v>
      </c>
    </row>
    <row r="6" spans="1:9" x14ac:dyDescent="0.25">
      <c r="A6" t="s">
        <v>26</v>
      </c>
      <c r="B6">
        <v>0.59189999999999998</v>
      </c>
    </row>
    <row r="7" spans="1:9" x14ac:dyDescent="0.25">
      <c r="A7" t="s">
        <v>27</v>
      </c>
      <c r="B7">
        <v>-0.2258</v>
      </c>
    </row>
    <row r="8" spans="1:9" x14ac:dyDescent="0.25">
      <c r="A8" t="s">
        <v>28</v>
      </c>
      <c r="B8">
        <v>0.28760000000000002</v>
      </c>
    </row>
    <row r="9" spans="1:9" x14ac:dyDescent="0.25">
      <c r="A9" t="s">
        <v>29</v>
      </c>
      <c r="B9">
        <v>0.37280000000000002</v>
      </c>
      <c r="G9">
        <v>1</v>
      </c>
      <c r="H9">
        <v>0</v>
      </c>
      <c r="I9">
        <f>H9/MAX(H9:H25)</f>
        <v>0</v>
      </c>
    </row>
    <row r="10" spans="1:9" x14ac:dyDescent="0.25">
      <c r="G10">
        <f>G9+1</f>
        <v>2</v>
      </c>
      <c r="H10">
        <v>0</v>
      </c>
      <c r="I10">
        <f t="shared" ref="I10:I25" si="0">H10/MAX(H10:H26)</f>
        <v>0</v>
      </c>
    </row>
    <row r="11" spans="1:9" x14ac:dyDescent="0.25">
      <c r="G11">
        <f t="shared" ref="G11:G25" si="1">G10+1</f>
        <v>3</v>
      </c>
      <c r="H11">
        <f>EXP($B$1-$H$3)</f>
        <v>3.554735804695935E-8</v>
      </c>
      <c r="I11">
        <f t="shared" si="0"/>
        <v>0.18518499140199576</v>
      </c>
    </row>
    <row r="12" spans="1:9" x14ac:dyDescent="0.25">
      <c r="G12">
        <f t="shared" si="1"/>
        <v>4</v>
      </c>
      <c r="H12">
        <f>EXP(SUM($B$1:B2)-$H$3)</f>
        <v>9.4053694469361925E-8</v>
      </c>
      <c r="I12">
        <f t="shared" si="0"/>
        <v>0.48997544567519746</v>
      </c>
    </row>
    <row r="13" spans="1:9" x14ac:dyDescent="0.25">
      <c r="G13">
        <f t="shared" si="1"/>
        <v>5</v>
      </c>
      <c r="H13">
        <f>EXP(SUM($B$1:B3)-$H$3)</f>
        <v>1.3837478495401636E-7</v>
      </c>
      <c r="I13">
        <f t="shared" si="0"/>
        <v>0.72086745034922328</v>
      </c>
    </row>
    <row r="14" spans="1:9" x14ac:dyDescent="0.25">
      <c r="G14">
        <f t="shared" si="1"/>
        <v>6</v>
      </c>
      <c r="H14">
        <f>EXP(SUM($B$1:B4)-$H$3)</f>
        <v>1.1586964821196516E-7</v>
      </c>
      <c r="I14">
        <f t="shared" si="0"/>
        <v>0.60362628861304246</v>
      </c>
    </row>
    <row r="15" spans="1:9" x14ac:dyDescent="0.25">
      <c r="G15">
        <f t="shared" si="1"/>
        <v>7</v>
      </c>
      <c r="H15">
        <f>EXP(SUM($B$1:B5)-$H$3)</f>
        <v>1.9195593432187967E-7</v>
      </c>
      <c r="I15">
        <f t="shared" si="0"/>
        <v>1</v>
      </c>
    </row>
    <row r="16" spans="1:9" x14ac:dyDescent="0.25">
      <c r="G16">
        <f t="shared" si="1"/>
        <v>8</v>
      </c>
      <c r="H16">
        <f>H15</f>
        <v>1.9195593432187967E-7</v>
      </c>
      <c r="I16">
        <f t="shared" si="0"/>
        <v>1</v>
      </c>
    </row>
    <row r="17" spans="7:12" x14ac:dyDescent="0.25">
      <c r="G17">
        <f t="shared" si="1"/>
        <v>9</v>
      </c>
      <c r="H17">
        <f t="shared" ref="H16:H25" si="2">H16</f>
        <v>1.9195593432187967E-7</v>
      </c>
      <c r="I17">
        <f t="shared" si="0"/>
        <v>1</v>
      </c>
    </row>
    <row r="18" spans="7:12" x14ac:dyDescent="0.25">
      <c r="G18">
        <f t="shared" si="1"/>
        <v>10</v>
      </c>
      <c r="H18">
        <f t="shared" si="2"/>
        <v>1.9195593432187967E-7</v>
      </c>
      <c r="I18">
        <f t="shared" si="0"/>
        <v>1</v>
      </c>
    </row>
    <row r="19" spans="7:12" x14ac:dyDescent="0.25">
      <c r="G19">
        <f t="shared" si="1"/>
        <v>11</v>
      </c>
      <c r="H19">
        <f t="shared" si="2"/>
        <v>1.9195593432187967E-7</v>
      </c>
      <c r="I19">
        <f t="shared" si="0"/>
        <v>1</v>
      </c>
    </row>
    <row r="20" spans="7:12" x14ac:dyDescent="0.25">
      <c r="G20">
        <f t="shared" si="1"/>
        <v>12</v>
      </c>
      <c r="H20">
        <f t="shared" si="2"/>
        <v>1.9195593432187967E-7</v>
      </c>
      <c r="I20">
        <f t="shared" si="0"/>
        <v>1</v>
      </c>
    </row>
    <row r="21" spans="7:12" x14ac:dyDescent="0.25">
      <c r="G21">
        <f t="shared" si="1"/>
        <v>13</v>
      </c>
      <c r="H21">
        <f t="shared" si="2"/>
        <v>1.9195593432187967E-7</v>
      </c>
      <c r="I21">
        <f t="shared" si="0"/>
        <v>1</v>
      </c>
    </row>
    <row r="22" spans="7:12" x14ac:dyDescent="0.25">
      <c r="G22">
        <f t="shared" si="1"/>
        <v>14</v>
      </c>
      <c r="H22">
        <f t="shared" si="2"/>
        <v>1.9195593432187967E-7</v>
      </c>
      <c r="I22">
        <f t="shared" si="0"/>
        <v>1</v>
      </c>
    </row>
    <row r="23" spans="7:12" x14ac:dyDescent="0.25">
      <c r="G23">
        <f t="shared" si="1"/>
        <v>15</v>
      </c>
      <c r="H23">
        <f t="shared" si="2"/>
        <v>1.9195593432187967E-7</v>
      </c>
      <c r="I23">
        <f t="shared" si="0"/>
        <v>1</v>
      </c>
    </row>
    <row r="24" spans="7:12" x14ac:dyDescent="0.25">
      <c r="G24">
        <f t="shared" si="1"/>
        <v>16</v>
      </c>
      <c r="H24">
        <f t="shared" si="2"/>
        <v>1.9195593432187967E-7</v>
      </c>
      <c r="I24">
        <f t="shared" si="0"/>
        <v>1</v>
      </c>
    </row>
    <row r="25" spans="7:12" x14ac:dyDescent="0.25">
      <c r="G25">
        <f t="shared" si="1"/>
        <v>17</v>
      </c>
      <c r="H25">
        <f t="shared" si="2"/>
        <v>1.9195593432187967E-7</v>
      </c>
      <c r="I25">
        <f t="shared" si="0"/>
        <v>1</v>
      </c>
    </row>
    <row r="29" spans="7:12" x14ac:dyDescent="0.25">
      <c r="L29">
        <f>EXP(H31)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 Sand Jacobsen</dc:creator>
  <cp:lastModifiedBy>Nis Sand Jacobsen</cp:lastModifiedBy>
  <dcterms:created xsi:type="dcterms:W3CDTF">2018-02-21T05:23:05Z</dcterms:created>
  <dcterms:modified xsi:type="dcterms:W3CDTF">2018-02-21T06:29:21Z</dcterms:modified>
</cp:coreProperties>
</file>