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ocuments\Unity\Projects\unity-kings-of-the-beach\Resources\"/>
    </mc:Choice>
  </mc:AlternateContent>
  <xr:revisionPtr revIDLastSave="0" documentId="13_ncr:1_{FA378750-C1E6-4EFA-8A6B-782B27546219}" xr6:coauthVersionLast="47" xr6:coauthVersionMax="47" xr10:uidLastSave="{00000000-0000-0000-0000-000000000000}"/>
  <bookViews>
    <workbookView xWindow="-103" yWindow="-103" windowWidth="33120" windowHeight="18000" activeTab="2" xr2:uid="{570A925A-E5E3-4540-9B33-6FC3CFA8765F}"/>
  </bookViews>
  <sheets>
    <sheet name="2024-09-28" sheetId="1" r:id="rId1"/>
    <sheet name="2024-10-14" sheetId="2" r:id="rId2"/>
    <sheet name="game cal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3" l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B27" i="3"/>
  <c r="B23" i="3"/>
  <c r="B18" i="3"/>
  <c r="B16" i="3"/>
  <c r="B17" i="3" s="1"/>
  <c r="E4" i="3"/>
  <c r="H4" i="3"/>
  <c r="K4" i="3"/>
  <c r="F2" i="3"/>
  <c r="I2" i="3"/>
  <c r="L2" i="3"/>
  <c r="F3" i="3"/>
  <c r="F5" i="3" s="1"/>
  <c r="F6" i="3" s="1"/>
  <c r="I3" i="3"/>
  <c r="I5" i="3" s="1"/>
  <c r="I6" i="3" s="1"/>
  <c r="L3" i="3"/>
  <c r="L5" i="3" s="1"/>
  <c r="L6" i="3" s="1"/>
  <c r="C3" i="3"/>
  <c r="C5" i="3" s="1"/>
  <c r="C6" i="3" s="1"/>
  <c r="C2" i="3"/>
  <c r="B24" i="3" s="1"/>
  <c r="B4" i="3"/>
  <c r="K6" i="3"/>
  <c r="H6" i="3"/>
  <c r="E6" i="3"/>
  <c r="B6" i="3"/>
  <c r="B7" i="3" s="1"/>
  <c r="E6" i="2"/>
  <c r="D6" i="2"/>
  <c r="C6" i="2"/>
  <c r="B6" i="2"/>
  <c r="E6" i="1"/>
  <c r="D6" i="1"/>
  <c r="C6" i="1"/>
  <c r="B6" i="1"/>
  <c r="B19" i="3" l="1"/>
  <c r="F62" i="3" s="1"/>
  <c r="B25" i="3"/>
  <c r="H7" i="3"/>
  <c r="E7" i="3"/>
  <c r="L4" i="3"/>
  <c r="L7" i="3" s="1"/>
  <c r="L8" i="3" s="1"/>
  <c r="F4" i="3"/>
  <c r="F7" i="3" s="1"/>
  <c r="F8" i="3" s="1"/>
  <c r="K7" i="3"/>
  <c r="I4" i="3"/>
  <c r="I7" i="3" s="1"/>
  <c r="I8" i="3" s="1"/>
  <c r="C4" i="3"/>
  <c r="F35" i="3" l="1"/>
  <c r="F42" i="3"/>
  <c r="F33" i="3"/>
  <c r="F93" i="3"/>
  <c r="F76" i="3"/>
  <c r="F40" i="3"/>
  <c r="F59" i="3"/>
  <c r="F46" i="3"/>
  <c r="F43" i="3"/>
  <c r="F28" i="3"/>
  <c r="F70" i="3"/>
  <c r="F69" i="3"/>
  <c r="F19" i="3"/>
  <c r="F90" i="3"/>
  <c r="F34" i="3"/>
  <c r="F80" i="3"/>
  <c r="F81" i="3"/>
  <c r="F51" i="3"/>
  <c r="F49" i="3"/>
  <c r="F74" i="3"/>
  <c r="F26" i="3"/>
  <c r="F23" i="3"/>
  <c r="F32" i="3"/>
  <c r="F55" i="3"/>
  <c r="F52" i="3"/>
  <c r="F72" i="3"/>
  <c r="F25" i="3"/>
  <c r="F48" i="3"/>
  <c r="F73" i="3"/>
  <c r="F75" i="3"/>
  <c r="F50" i="3"/>
  <c r="F77" i="3"/>
  <c r="F24" i="3"/>
  <c r="F47" i="3"/>
  <c r="F54" i="3"/>
  <c r="F31" i="3"/>
  <c r="F38" i="3"/>
  <c r="F94" i="3"/>
  <c r="F21" i="3"/>
  <c r="F68" i="3"/>
  <c r="F92" i="3"/>
  <c r="F18" i="3"/>
  <c r="F66" i="3"/>
  <c r="F16" i="3"/>
  <c r="F41" i="3"/>
  <c r="F39" i="3"/>
  <c r="F79" i="3"/>
  <c r="F14" i="3"/>
  <c r="F36" i="3"/>
  <c r="F83" i="3"/>
  <c r="F56" i="3"/>
  <c r="F71" i="3"/>
  <c r="F22" i="3"/>
  <c r="F45" i="3"/>
  <c r="F67" i="3"/>
  <c r="F30" i="3"/>
  <c r="F53" i="3"/>
  <c r="F64" i="3"/>
  <c r="F17" i="3"/>
  <c r="F65" i="3"/>
  <c r="F88" i="3"/>
  <c r="F13" i="3"/>
  <c r="F58" i="3"/>
  <c r="F78" i="3"/>
  <c r="F57" i="3"/>
  <c r="F20" i="3"/>
  <c r="F44" i="3"/>
  <c r="F91" i="3"/>
  <c r="F29" i="3"/>
  <c r="F27" i="3"/>
  <c r="F87" i="3"/>
  <c r="F63" i="3"/>
  <c r="F89" i="3"/>
  <c r="F15" i="3"/>
  <c r="F85" i="3"/>
  <c r="F84" i="3"/>
  <c r="F86" i="3"/>
  <c r="F60" i="3"/>
  <c r="F37" i="3"/>
  <c r="F82" i="3"/>
  <c r="F61" i="3"/>
  <c r="F95" i="3"/>
  <c r="C7" i="3"/>
  <c r="C8" i="3" s="1"/>
  <c r="B26" i="3"/>
  <c r="Q40" i="3" s="1"/>
  <c r="Q41" i="3" l="1"/>
  <c r="Q42" i="3" s="1"/>
  <c r="Q43" i="3" s="1"/>
  <c r="M36" i="3"/>
  <c r="N37" i="3"/>
  <c r="L35" i="3"/>
  <c r="O38" i="3"/>
  <c r="K34" i="3"/>
  <c r="P39" i="3"/>
  <c r="K35" i="3" l="1"/>
  <c r="K36" i="3" s="1"/>
  <c r="K37" i="3" s="1"/>
  <c r="M37" i="3"/>
  <c r="M38" i="3" s="1"/>
  <c r="M39" i="3" s="1"/>
  <c r="P40" i="3"/>
  <c r="L36" i="3"/>
  <c r="O39" i="3"/>
  <c r="N38" i="3"/>
  <c r="N39" i="3" s="1"/>
  <c r="Q44" i="3"/>
  <c r="Q45" i="3" s="1"/>
  <c r="O40" i="3" l="1"/>
  <c r="O41" i="3" s="1"/>
  <c r="O42" i="3" s="1"/>
  <c r="N40" i="3"/>
  <c r="N41" i="3" s="1"/>
  <c r="L37" i="3"/>
  <c r="L38" i="3" s="1"/>
  <c r="L39" i="3" s="1"/>
  <c r="L40" i="3" s="1"/>
  <c r="L41" i="3" s="1"/>
  <c r="M40" i="3"/>
  <c r="M41" i="3" s="1"/>
  <c r="P41" i="3"/>
  <c r="P42" i="3" s="1"/>
  <c r="K38" i="3"/>
  <c r="Q46" i="3"/>
  <c r="Q47" i="3" s="1"/>
  <c r="O43" i="3" l="1"/>
  <c r="O44" i="3" s="1"/>
  <c r="Q48" i="3"/>
  <c r="Q49" i="3" s="1"/>
  <c r="Q50" i="3" s="1"/>
  <c r="Q51" i="3" s="1"/>
  <c r="Q52" i="3" s="1"/>
  <c r="Q53" i="3" s="1"/>
  <c r="M42" i="3"/>
  <c r="M43" i="3" s="1"/>
  <c r="M44" i="3" s="1"/>
  <c r="P43" i="3"/>
  <c r="K39" i="3"/>
  <c r="N42" i="3"/>
  <c r="N43" i="3" s="1"/>
  <c r="L42" i="3"/>
  <c r="L43" i="3" s="1"/>
  <c r="O45" i="3" l="1"/>
  <c r="O46" i="3" s="1"/>
  <c r="O47" i="3" s="1"/>
  <c r="L44" i="3"/>
  <c r="L45" i="3" s="1"/>
  <c r="M45" i="3"/>
  <c r="M46" i="3" s="1"/>
  <c r="M47" i="3" s="1"/>
  <c r="M48" i="3" s="1"/>
  <c r="M49" i="3" s="1"/>
  <c r="M50" i="3" s="1"/>
  <c r="M51" i="3" s="1"/>
  <c r="M52" i="3" s="1"/>
  <c r="M53" i="3" s="1"/>
  <c r="M54" i="3" s="1"/>
  <c r="M55" i="3" s="1"/>
  <c r="M56" i="3" s="1"/>
  <c r="M57" i="3" s="1"/>
  <c r="M58" i="3" s="1"/>
  <c r="M59" i="3" s="1"/>
  <c r="M60" i="3" s="1"/>
  <c r="M61" i="3" s="1"/>
  <c r="M62" i="3" s="1"/>
  <c r="M63" i="3" s="1"/>
  <c r="M64" i="3" s="1"/>
  <c r="M65" i="3" s="1"/>
  <c r="M66" i="3" s="1"/>
  <c r="M67" i="3" s="1"/>
  <c r="M68" i="3" s="1"/>
  <c r="M69" i="3" s="1"/>
  <c r="M70" i="3" s="1"/>
  <c r="M71" i="3" s="1"/>
  <c r="M72" i="3" s="1"/>
  <c r="M73" i="3" s="1"/>
  <c r="M74" i="3" s="1"/>
  <c r="M75" i="3" s="1"/>
  <c r="M76" i="3" s="1"/>
  <c r="M77" i="3" s="1"/>
  <c r="M78" i="3" s="1"/>
  <c r="M79" i="3" s="1"/>
  <c r="M80" i="3" s="1"/>
  <c r="M81" i="3" s="1"/>
  <c r="M82" i="3" s="1"/>
  <c r="M83" i="3" s="1"/>
  <c r="M84" i="3" s="1"/>
  <c r="M85" i="3" s="1"/>
  <c r="M86" i="3" s="1"/>
  <c r="Q54" i="3"/>
  <c r="Q55" i="3" s="1"/>
  <c r="Q56" i="3" s="1"/>
  <c r="Q57" i="3" s="1"/>
  <c r="Q58" i="3" s="1"/>
  <c r="Q59" i="3" s="1"/>
  <c r="Q60" i="3" s="1"/>
  <c r="Q61" i="3" s="1"/>
  <c r="Q62" i="3" s="1"/>
  <c r="Q63" i="3" s="1"/>
  <c r="Q64" i="3" s="1"/>
  <c r="Q65" i="3" s="1"/>
  <c r="Q66" i="3" s="1"/>
  <c r="Q67" i="3" s="1"/>
  <c r="Q68" i="3" s="1"/>
  <c r="Q69" i="3" s="1"/>
  <c r="Q70" i="3" s="1"/>
  <c r="Q71" i="3" s="1"/>
  <c r="Q72" i="3" s="1"/>
  <c r="Q73" i="3" s="1"/>
  <c r="Q74" i="3" s="1"/>
  <c r="Q75" i="3" s="1"/>
  <c r="Q76" i="3" s="1"/>
  <c r="Q77" i="3" s="1"/>
  <c r="Q78" i="3" s="1"/>
  <c r="Q79" i="3" s="1"/>
  <c r="Q80" i="3" s="1"/>
  <c r="Q81" i="3" s="1"/>
  <c r="Q82" i="3" s="1"/>
  <c r="Q83" i="3" s="1"/>
  <c r="Q84" i="3" s="1"/>
  <c r="Q85" i="3" s="1"/>
  <c r="Q86" i="3" s="1"/>
  <c r="K40" i="3"/>
  <c r="P44" i="3"/>
  <c r="O48" i="3"/>
  <c r="O49" i="3" s="1"/>
  <c r="O50" i="3" s="1"/>
  <c r="O51" i="3" s="1"/>
  <c r="O52" i="3" s="1"/>
  <c r="O53" i="3" s="1"/>
  <c r="O54" i="3" s="1"/>
  <c r="O55" i="3" s="1"/>
  <c r="O56" i="3" s="1"/>
  <c r="O57" i="3" s="1"/>
  <c r="O58" i="3" s="1"/>
  <c r="O59" i="3" s="1"/>
  <c r="O60" i="3" s="1"/>
  <c r="O61" i="3" s="1"/>
  <c r="O62" i="3" s="1"/>
  <c r="O63" i="3" s="1"/>
  <c r="O64" i="3" s="1"/>
  <c r="O65" i="3" s="1"/>
  <c r="O66" i="3" s="1"/>
  <c r="O67" i="3" s="1"/>
  <c r="O68" i="3" s="1"/>
  <c r="O69" i="3" s="1"/>
  <c r="O70" i="3" s="1"/>
  <c r="O71" i="3" s="1"/>
  <c r="O72" i="3" s="1"/>
  <c r="O73" i="3" s="1"/>
  <c r="O74" i="3" s="1"/>
  <c r="O75" i="3" s="1"/>
  <c r="O76" i="3" s="1"/>
  <c r="O77" i="3" s="1"/>
  <c r="O78" i="3" s="1"/>
  <c r="O79" i="3" s="1"/>
  <c r="O80" i="3" s="1"/>
  <c r="O81" i="3" s="1"/>
  <c r="O82" i="3" s="1"/>
  <c r="O83" i="3" s="1"/>
  <c r="O84" i="3" s="1"/>
  <c r="O85" i="3" s="1"/>
  <c r="O86" i="3" s="1"/>
  <c r="N44" i="3"/>
  <c r="N45" i="3" s="1"/>
  <c r="N46" i="3" s="1"/>
  <c r="N47" i="3" s="1"/>
  <c r="N48" i="3" s="1"/>
  <c r="N49" i="3" s="1"/>
  <c r="N50" i="3" s="1"/>
  <c r="N51" i="3" s="1"/>
  <c r="N52" i="3" s="1"/>
  <c r="N53" i="3" s="1"/>
  <c r="N54" i="3" s="1"/>
  <c r="N55" i="3" s="1"/>
  <c r="N56" i="3" s="1"/>
  <c r="N57" i="3" s="1"/>
  <c r="N58" i="3" s="1"/>
  <c r="N59" i="3" s="1"/>
  <c r="N60" i="3" s="1"/>
  <c r="N61" i="3" s="1"/>
  <c r="N62" i="3" s="1"/>
  <c r="N63" i="3" s="1"/>
  <c r="N64" i="3" s="1"/>
  <c r="N65" i="3" s="1"/>
  <c r="N66" i="3" s="1"/>
  <c r="N67" i="3" s="1"/>
  <c r="N68" i="3" s="1"/>
  <c r="N69" i="3" s="1"/>
  <c r="N70" i="3" s="1"/>
  <c r="N71" i="3" s="1"/>
  <c r="N72" i="3" s="1"/>
  <c r="N73" i="3" s="1"/>
  <c r="N74" i="3" s="1"/>
  <c r="N75" i="3" s="1"/>
  <c r="N76" i="3" s="1"/>
  <c r="N77" i="3" s="1"/>
  <c r="N78" i="3" s="1"/>
  <c r="N79" i="3" s="1"/>
  <c r="N80" i="3" s="1"/>
  <c r="N81" i="3" s="1"/>
  <c r="N82" i="3" s="1"/>
  <c r="N83" i="3" s="1"/>
  <c r="N84" i="3" s="1"/>
  <c r="N85" i="3" s="1"/>
  <c r="N86" i="3" s="1"/>
  <c r="L46" i="3" l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L84" i="3" s="1"/>
  <c r="L85" i="3" s="1"/>
  <c r="L86" i="3" s="1"/>
  <c r="K41" i="3"/>
  <c r="K42" i="3" s="1"/>
  <c r="P45" i="3"/>
  <c r="P46" i="3" s="1"/>
  <c r="P47" i="3" s="1"/>
  <c r="K43" i="3" l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57" i="3" s="1"/>
  <c r="K58" i="3" s="1"/>
  <c r="K59" i="3" s="1"/>
  <c r="K60" i="3" s="1"/>
  <c r="K61" i="3" s="1"/>
  <c r="K62" i="3" s="1"/>
  <c r="K63" i="3" s="1"/>
  <c r="K64" i="3" s="1"/>
  <c r="K65" i="3" s="1"/>
  <c r="K66" i="3" s="1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P48" i="3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69" i="3" s="1"/>
  <c r="P70" i="3" s="1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</calcChain>
</file>

<file path=xl/sharedStrings.xml><?xml version="1.0" encoding="utf-8"?>
<sst xmlns="http://schemas.openxmlformats.org/spreadsheetml/2006/main" count="48" uniqueCount="37">
  <si>
    <t>Male</t>
  </si>
  <si>
    <t>Female</t>
  </si>
  <si>
    <t>Average Player Height (cm)</t>
  </si>
  <si>
    <t>Min</t>
  </si>
  <si>
    <t>Max</t>
  </si>
  <si>
    <t>Vertical Jump</t>
  </si>
  <si>
    <t>Arm Reach</t>
  </si>
  <si>
    <t>min</t>
  </si>
  <si>
    <t>max</t>
  </si>
  <si>
    <t>height</t>
  </si>
  <si>
    <t>jump height</t>
  </si>
  <si>
    <t>arm reach</t>
  </si>
  <si>
    <t>total reach</t>
  </si>
  <si>
    <t>avg spike height</t>
  </si>
  <si>
    <t>col c</t>
  </si>
  <si>
    <t>col h</t>
  </si>
  <si>
    <t>h</t>
  </si>
  <si>
    <t>colh/2</t>
  </si>
  <si>
    <t>col top</t>
  </si>
  <si>
    <t>reach %</t>
  </si>
  <si>
    <t>male-min</t>
  </si>
  <si>
    <t>male-max</t>
  </si>
  <si>
    <t>female-max</t>
  </si>
  <si>
    <t>compare</t>
  </si>
  <si>
    <t>dur</t>
  </si>
  <si>
    <t>framerate</t>
  </si>
  <si>
    <t>decending</t>
  </si>
  <si>
    <t>desc frames</t>
  </si>
  <si>
    <t>desc dist/frame</t>
  </si>
  <si>
    <t>desc dist</t>
  </si>
  <si>
    <t>frame</t>
  </si>
  <si>
    <t>ball pos</t>
  </si>
  <si>
    <t>time to apex</t>
  </si>
  <si>
    <t>asc frames</t>
  </si>
  <si>
    <t>reach pos</t>
  </si>
  <si>
    <t>jump dist</t>
  </si>
  <si>
    <t>jump dist/frame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</si>
</sst>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0.000"/>
  </numFmts>
  <fonts count="2" x14ac:knownFonts="1">
    <font>
      <sz val="11"/>
      <color theme="1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/>
    <xf numFmtId="2" fontId="0" fillId="0" borderId="0" xfId="0" applyNumberFormat="1"/>
    <xf numFmtId="0" fontId="1" fillId="0" borderId="0" xfId="0" applyFont="1"/>
    <xf numFmtId="9" fontId="1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'game calc'!$E$13:$E$95</c:f>
              <c:numCache>
                <c:formatCode>General</c:formatCode>
                <c:ptCount val="83"/>
                <c:pt idx="0">
                  <c:v>82</c:v>
                </c:pt>
                <c:pt idx="1">
                  <c:v>81</c:v>
                </c:pt>
                <c:pt idx="2">
                  <c:v>80</c:v>
                </c:pt>
                <c:pt idx="3">
                  <c:v>79</c:v>
                </c:pt>
                <c:pt idx="4">
                  <c:v>78</c:v>
                </c:pt>
                <c:pt idx="5">
                  <c:v>77</c:v>
                </c:pt>
                <c:pt idx="6">
                  <c:v>76</c:v>
                </c:pt>
                <c:pt idx="7">
                  <c:v>75</c:v>
                </c:pt>
                <c:pt idx="8">
                  <c:v>74</c:v>
                </c:pt>
                <c:pt idx="9">
                  <c:v>73</c:v>
                </c:pt>
                <c:pt idx="10">
                  <c:v>72</c:v>
                </c:pt>
                <c:pt idx="11">
                  <c:v>71</c:v>
                </c:pt>
                <c:pt idx="12">
                  <c:v>70</c:v>
                </c:pt>
                <c:pt idx="13">
                  <c:v>69</c:v>
                </c:pt>
                <c:pt idx="14">
                  <c:v>68</c:v>
                </c:pt>
                <c:pt idx="15">
                  <c:v>67</c:v>
                </c:pt>
                <c:pt idx="16">
                  <c:v>66</c:v>
                </c:pt>
                <c:pt idx="17">
                  <c:v>65</c:v>
                </c:pt>
                <c:pt idx="18">
                  <c:v>64</c:v>
                </c:pt>
                <c:pt idx="19">
                  <c:v>63</c:v>
                </c:pt>
                <c:pt idx="20">
                  <c:v>62</c:v>
                </c:pt>
                <c:pt idx="21">
                  <c:v>61</c:v>
                </c:pt>
                <c:pt idx="22">
                  <c:v>60</c:v>
                </c:pt>
                <c:pt idx="23">
                  <c:v>59</c:v>
                </c:pt>
                <c:pt idx="24">
                  <c:v>58</c:v>
                </c:pt>
                <c:pt idx="25">
                  <c:v>57</c:v>
                </c:pt>
                <c:pt idx="26">
                  <c:v>56</c:v>
                </c:pt>
                <c:pt idx="27">
                  <c:v>55</c:v>
                </c:pt>
                <c:pt idx="28">
                  <c:v>54</c:v>
                </c:pt>
                <c:pt idx="29">
                  <c:v>53</c:v>
                </c:pt>
                <c:pt idx="30">
                  <c:v>52</c:v>
                </c:pt>
                <c:pt idx="31">
                  <c:v>51</c:v>
                </c:pt>
                <c:pt idx="32">
                  <c:v>50</c:v>
                </c:pt>
                <c:pt idx="33">
                  <c:v>49</c:v>
                </c:pt>
                <c:pt idx="34">
                  <c:v>48</c:v>
                </c:pt>
                <c:pt idx="35">
                  <c:v>47</c:v>
                </c:pt>
                <c:pt idx="36">
                  <c:v>46</c:v>
                </c:pt>
                <c:pt idx="37">
                  <c:v>45</c:v>
                </c:pt>
                <c:pt idx="38">
                  <c:v>44</c:v>
                </c:pt>
                <c:pt idx="39">
                  <c:v>43</c:v>
                </c:pt>
                <c:pt idx="40">
                  <c:v>42</c:v>
                </c:pt>
                <c:pt idx="41">
                  <c:v>41</c:v>
                </c:pt>
                <c:pt idx="42">
                  <c:v>40</c:v>
                </c:pt>
                <c:pt idx="43">
                  <c:v>39</c:v>
                </c:pt>
                <c:pt idx="44">
                  <c:v>38</c:v>
                </c:pt>
                <c:pt idx="45">
                  <c:v>37</c:v>
                </c:pt>
                <c:pt idx="46">
                  <c:v>36</c:v>
                </c:pt>
                <c:pt idx="47">
                  <c:v>35</c:v>
                </c:pt>
                <c:pt idx="48">
                  <c:v>34</c:v>
                </c:pt>
                <c:pt idx="49">
                  <c:v>33</c:v>
                </c:pt>
                <c:pt idx="50">
                  <c:v>32</c:v>
                </c:pt>
                <c:pt idx="51">
                  <c:v>31</c:v>
                </c:pt>
                <c:pt idx="52">
                  <c:v>30</c:v>
                </c:pt>
                <c:pt idx="53">
                  <c:v>29</c:v>
                </c:pt>
                <c:pt idx="54">
                  <c:v>28</c:v>
                </c:pt>
                <c:pt idx="55">
                  <c:v>27</c:v>
                </c:pt>
                <c:pt idx="56">
                  <c:v>26</c:v>
                </c:pt>
                <c:pt idx="57">
                  <c:v>25</c:v>
                </c:pt>
                <c:pt idx="58">
                  <c:v>24</c:v>
                </c:pt>
                <c:pt idx="59">
                  <c:v>23</c:v>
                </c:pt>
                <c:pt idx="60">
                  <c:v>22</c:v>
                </c:pt>
                <c:pt idx="61">
                  <c:v>21</c:v>
                </c:pt>
                <c:pt idx="62">
                  <c:v>20</c:v>
                </c:pt>
                <c:pt idx="63">
                  <c:v>19</c:v>
                </c:pt>
                <c:pt idx="64">
                  <c:v>18</c:v>
                </c:pt>
                <c:pt idx="65">
                  <c:v>17</c:v>
                </c:pt>
                <c:pt idx="66">
                  <c:v>16</c:v>
                </c:pt>
                <c:pt idx="67">
                  <c:v>15</c:v>
                </c:pt>
                <c:pt idx="68">
                  <c:v>14</c:v>
                </c:pt>
                <c:pt idx="69">
                  <c:v>13</c:v>
                </c:pt>
                <c:pt idx="70">
                  <c:v>12</c:v>
                </c:pt>
                <c:pt idx="71">
                  <c:v>11</c:v>
                </c:pt>
                <c:pt idx="72">
                  <c:v>10</c:v>
                </c:pt>
                <c:pt idx="73">
                  <c:v>9</c:v>
                </c:pt>
                <c:pt idx="74">
                  <c:v>8</c:v>
                </c:pt>
                <c:pt idx="75">
                  <c:v>7</c:v>
                </c:pt>
                <c:pt idx="76">
                  <c:v>6</c:v>
                </c:pt>
                <c:pt idx="77">
                  <c:v>5</c:v>
                </c:pt>
                <c:pt idx="78">
                  <c:v>4</c:v>
                </c:pt>
                <c:pt idx="79">
                  <c:v>3</c:v>
                </c:pt>
                <c:pt idx="80">
                  <c:v>2</c:v>
                </c:pt>
                <c:pt idx="81">
                  <c:v>1</c:v>
                </c:pt>
                <c:pt idx="82">
                  <c:v>0</c:v>
                </c:pt>
              </c:numCache>
            </c:numRef>
          </c:cat>
          <c:val>
            <c:numRef>
              <c:f>'game calc'!$F$13:$F$95</c:f>
              <c:numCache>
                <c:formatCode>0.000</c:formatCode>
                <c:ptCount val="83"/>
                <c:pt idx="0">
                  <c:v>1.5333333333333334</c:v>
                </c:pt>
                <c:pt idx="1">
                  <c:v>1.6</c:v>
                </c:pt>
                <c:pt idx="2">
                  <c:v>1.6666666666666667</c:v>
                </c:pt>
                <c:pt idx="3">
                  <c:v>1.7333333333333334</c:v>
                </c:pt>
                <c:pt idx="4">
                  <c:v>1.8</c:v>
                </c:pt>
                <c:pt idx="5">
                  <c:v>1.8666666666666667</c:v>
                </c:pt>
                <c:pt idx="6">
                  <c:v>1.9333333333333333</c:v>
                </c:pt>
                <c:pt idx="7">
                  <c:v>2</c:v>
                </c:pt>
                <c:pt idx="8">
                  <c:v>2.0666666666666664</c:v>
                </c:pt>
                <c:pt idx="9">
                  <c:v>2.1333333333333333</c:v>
                </c:pt>
                <c:pt idx="10">
                  <c:v>2.2000000000000002</c:v>
                </c:pt>
                <c:pt idx="11">
                  <c:v>2.2666666666666666</c:v>
                </c:pt>
                <c:pt idx="12">
                  <c:v>2.333333333333333</c:v>
                </c:pt>
                <c:pt idx="13">
                  <c:v>2.4</c:v>
                </c:pt>
                <c:pt idx="14">
                  <c:v>2.4666666666666668</c:v>
                </c:pt>
                <c:pt idx="15">
                  <c:v>2.5333333333333332</c:v>
                </c:pt>
                <c:pt idx="16">
                  <c:v>2.6</c:v>
                </c:pt>
                <c:pt idx="17">
                  <c:v>2.6666666666666665</c:v>
                </c:pt>
                <c:pt idx="18">
                  <c:v>2.7333333333333334</c:v>
                </c:pt>
                <c:pt idx="19">
                  <c:v>2.8</c:v>
                </c:pt>
                <c:pt idx="20">
                  <c:v>2.8666666666666667</c:v>
                </c:pt>
                <c:pt idx="21">
                  <c:v>2.9333333333333336</c:v>
                </c:pt>
                <c:pt idx="22">
                  <c:v>3</c:v>
                </c:pt>
                <c:pt idx="23">
                  <c:v>3.0666666666666664</c:v>
                </c:pt>
                <c:pt idx="24">
                  <c:v>3.1333333333333333</c:v>
                </c:pt>
                <c:pt idx="25">
                  <c:v>3.2</c:v>
                </c:pt>
                <c:pt idx="26">
                  <c:v>3.2666666666666666</c:v>
                </c:pt>
                <c:pt idx="27">
                  <c:v>3.3333333333333335</c:v>
                </c:pt>
                <c:pt idx="28">
                  <c:v>3.4</c:v>
                </c:pt>
                <c:pt idx="29">
                  <c:v>3.4666666666666668</c:v>
                </c:pt>
                <c:pt idx="30">
                  <c:v>3.4666666666666668</c:v>
                </c:pt>
                <c:pt idx="31">
                  <c:v>3.4</c:v>
                </c:pt>
                <c:pt idx="32">
                  <c:v>3.3333333333333335</c:v>
                </c:pt>
                <c:pt idx="33">
                  <c:v>3.2666666666666666</c:v>
                </c:pt>
                <c:pt idx="34">
                  <c:v>3.2</c:v>
                </c:pt>
                <c:pt idx="35">
                  <c:v>3.1333333333333333</c:v>
                </c:pt>
                <c:pt idx="36">
                  <c:v>3.0666666666666664</c:v>
                </c:pt>
                <c:pt idx="37">
                  <c:v>3</c:v>
                </c:pt>
                <c:pt idx="38">
                  <c:v>2.9333333333333336</c:v>
                </c:pt>
                <c:pt idx="39">
                  <c:v>2.8666666666666667</c:v>
                </c:pt>
                <c:pt idx="40">
                  <c:v>2.8</c:v>
                </c:pt>
                <c:pt idx="41">
                  <c:v>2.7333333333333334</c:v>
                </c:pt>
                <c:pt idx="42">
                  <c:v>2.6666666666666665</c:v>
                </c:pt>
                <c:pt idx="43">
                  <c:v>2.6</c:v>
                </c:pt>
                <c:pt idx="44">
                  <c:v>2.5333333333333332</c:v>
                </c:pt>
                <c:pt idx="45">
                  <c:v>2.4666666666666668</c:v>
                </c:pt>
                <c:pt idx="46">
                  <c:v>2.4</c:v>
                </c:pt>
                <c:pt idx="47">
                  <c:v>2.333333333333333</c:v>
                </c:pt>
                <c:pt idx="48">
                  <c:v>2.2666666666666666</c:v>
                </c:pt>
                <c:pt idx="49">
                  <c:v>2.2000000000000002</c:v>
                </c:pt>
                <c:pt idx="50">
                  <c:v>2.1333333333333333</c:v>
                </c:pt>
                <c:pt idx="51">
                  <c:v>2.0666666666666664</c:v>
                </c:pt>
                <c:pt idx="52">
                  <c:v>2</c:v>
                </c:pt>
                <c:pt idx="53">
                  <c:v>1.9333333333333333</c:v>
                </c:pt>
                <c:pt idx="54">
                  <c:v>1.8666666666666667</c:v>
                </c:pt>
                <c:pt idx="55">
                  <c:v>1.8</c:v>
                </c:pt>
                <c:pt idx="56">
                  <c:v>1.7333333333333334</c:v>
                </c:pt>
                <c:pt idx="57">
                  <c:v>1.6666666666666667</c:v>
                </c:pt>
                <c:pt idx="58">
                  <c:v>1.6</c:v>
                </c:pt>
                <c:pt idx="59">
                  <c:v>1.5333333333333334</c:v>
                </c:pt>
                <c:pt idx="60">
                  <c:v>1.4666666666666668</c:v>
                </c:pt>
                <c:pt idx="61">
                  <c:v>1.4</c:v>
                </c:pt>
                <c:pt idx="62">
                  <c:v>1.3333333333333335</c:v>
                </c:pt>
                <c:pt idx="63">
                  <c:v>1.2666666666666666</c:v>
                </c:pt>
                <c:pt idx="64">
                  <c:v>1.2000000000000002</c:v>
                </c:pt>
                <c:pt idx="65">
                  <c:v>1.1333333333333333</c:v>
                </c:pt>
                <c:pt idx="66">
                  <c:v>1.0666666666666669</c:v>
                </c:pt>
                <c:pt idx="67">
                  <c:v>1</c:v>
                </c:pt>
                <c:pt idx="68">
                  <c:v>0.93333333333333357</c:v>
                </c:pt>
                <c:pt idx="69">
                  <c:v>0.8666666666666667</c:v>
                </c:pt>
                <c:pt idx="70">
                  <c:v>0.79999999999999982</c:v>
                </c:pt>
                <c:pt idx="71">
                  <c:v>0.73333333333333339</c:v>
                </c:pt>
                <c:pt idx="72">
                  <c:v>0.66666666666666652</c:v>
                </c:pt>
                <c:pt idx="73">
                  <c:v>0.60000000000000009</c:v>
                </c:pt>
                <c:pt idx="74">
                  <c:v>0.53333333333333321</c:v>
                </c:pt>
                <c:pt idx="75">
                  <c:v>0.46666666666666679</c:v>
                </c:pt>
                <c:pt idx="76">
                  <c:v>0.39999999999999991</c:v>
                </c:pt>
                <c:pt idx="77">
                  <c:v>0.33333333333333348</c:v>
                </c:pt>
                <c:pt idx="78">
                  <c:v>0.26666666666666661</c:v>
                </c:pt>
                <c:pt idx="79">
                  <c:v>0.20000000000000018</c:v>
                </c:pt>
                <c:pt idx="80">
                  <c:v>0.1333333333333333</c:v>
                </c:pt>
                <c:pt idx="81">
                  <c:v>6.6666666666666874E-2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A4-47A1-9429-CC8CE13EDD3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'game calc'!$E$13:$E$95</c:f>
              <c:numCache>
                <c:formatCode>General</c:formatCode>
                <c:ptCount val="83"/>
                <c:pt idx="0">
                  <c:v>82</c:v>
                </c:pt>
                <c:pt idx="1">
                  <c:v>81</c:v>
                </c:pt>
                <c:pt idx="2">
                  <c:v>80</c:v>
                </c:pt>
                <c:pt idx="3">
                  <c:v>79</c:v>
                </c:pt>
                <c:pt idx="4">
                  <c:v>78</c:v>
                </c:pt>
                <c:pt idx="5">
                  <c:v>77</c:v>
                </c:pt>
                <c:pt idx="6">
                  <c:v>76</c:v>
                </c:pt>
                <c:pt idx="7">
                  <c:v>75</c:v>
                </c:pt>
                <c:pt idx="8">
                  <c:v>74</c:v>
                </c:pt>
                <c:pt idx="9">
                  <c:v>73</c:v>
                </c:pt>
                <c:pt idx="10">
                  <c:v>72</c:v>
                </c:pt>
                <c:pt idx="11">
                  <c:v>71</c:v>
                </c:pt>
                <c:pt idx="12">
                  <c:v>70</c:v>
                </c:pt>
                <c:pt idx="13">
                  <c:v>69</c:v>
                </c:pt>
                <c:pt idx="14">
                  <c:v>68</c:v>
                </c:pt>
                <c:pt idx="15">
                  <c:v>67</c:v>
                </c:pt>
                <c:pt idx="16">
                  <c:v>66</c:v>
                </c:pt>
                <c:pt idx="17">
                  <c:v>65</c:v>
                </c:pt>
                <c:pt idx="18">
                  <c:v>64</c:v>
                </c:pt>
                <c:pt idx="19">
                  <c:v>63</c:v>
                </c:pt>
                <c:pt idx="20">
                  <c:v>62</c:v>
                </c:pt>
                <c:pt idx="21">
                  <c:v>61</c:v>
                </c:pt>
                <c:pt idx="22">
                  <c:v>60</c:v>
                </c:pt>
                <c:pt idx="23">
                  <c:v>59</c:v>
                </c:pt>
                <c:pt idx="24">
                  <c:v>58</c:v>
                </c:pt>
                <c:pt idx="25">
                  <c:v>57</c:v>
                </c:pt>
                <c:pt idx="26">
                  <c:v>56</c:v>
                </c:pt>
                <c:pt idx="27">
                  <c:v>55</c:v>
                </c:pt>
                <c:pt idx="28">
                  <c:v>54</c:v>
                </c:pt>
                <c:pt idx="29">
                  <c:v>53</c:v>
                </c:pt>
                <c:pt idx="30">
                  <c:v>52</c:v>
                </c:pt>
                <c:pt idx="31">
                  <c:v>51</c:v>
                </c:pt>
                <c:pt idx="32">
                  <c:v>50</c:v>
                </c:pt>
                <c:pt idx="33">
                  <c:v>49</c:v>
                </c:pt>
                <c:pt idx="34">
                  <c:v>48</c:v>
                </c:pt>
                <c:pt idx="35">
                  <c:v>47</c:v>
                </c:pt>
                <c:pt idx="36">
                  <c:v>46</c:v>
                </c:pt>
                <c:pt idx="37">
                  <c:v>45</c:v>
                </c:pt>
                <c:pt idx="38">
                  <c:v>44</c:v>
                </c:pt>
                <c:pt idx="39">
                  <c:v>43</c:v>
                </c:pt>
                <c:pt idx="40">
                  <c:v>42</c:v>
                </c:pt>
                <c:pt idx="41">
                  <c:v>41</c:v>
                </c:pt>
                <c:pt idx="42">
                  <c:v>40</c:v>
                </c:pt>
                <c:pt idx="43">
                  <c:v>39</c:v>
                </c:pt>
                <c:pt idx="44">
                  <c:v>38</c:v>
                </c:pt>
                <c:pt idx="45">
                  <c:v>37</c:v>
                </c:pt>
                <c:pt idx="46">
                  <c:v>36</c:v>
                </c:pt>
                <c:pt idx="47">
                  <c:v>35</c:v>
                </c:pt>
                <c:pt idx="48">
                  <c:v>34</c:v>
                </c:pt>
                <c:pt idx="49">
                  <c:v>33</c:v>
                </c:pt>
                <c:pt idx="50">
                  <c:v>32</c:v>
                </c:pt>
                <c:pt idx="51">
                  <c:v>31</c:v>
                </c:pt>
                <c:pt idx="52">
                  <c:v>30</c:v>
                </c:pt>
                <c:pt idx="53">
                  <c:v>29</c:v>
                </c:pt>
                <c:pt idx="54">
                  <c:v>28</c:v>
                </c:pt>
                <c:pt idx="55">
                  <c:v>27</c:v>
                </c:pt>
                <c:pt idx="56">
                  <c:v>26</c:v>
                </c:pt>
                <c:pt idx="57">
                  <c:v>25</c:v>
                </c:pt>
                <c:pt idx="58">
                  <c:v>24</c:v>
                </c:pt>
                <c:pt idx="59">
                  <c:v>23</c:v>
                </c:pt>
                <c:pt idx="60">
                  <c:v>22</c:v>
                </c:pt>
                <c:pt idx="61">
                  <c:v>21</c:v>
                </c:pt>
                <c:pt idx="62">
                  <c:v>20</c:v>
                </c:pt>
                <c:pt idx="63">
                  <c:v>19</c:v>
                </c:pt>
                <c:pt idx="64">
                  <c:v>18</c:v>
                </c:pt>
                <c:pt idx="65">
                  <c:v>17</c:v>
                </c:pt>
                <c:pt idx="66">
                  <c:v>16</c:v>
                </c:pt>
                <c:pt idx="67">
                  <c:v>15</c:v>
                </c:pt>
                <c:pt idx="68">
                  <c:v>14</c:v>
                </c:pt>
                <c:pt idx="69">
                  <c:v>13</c:v>
                </c:pt>
                <c:pt idx="70">
                  <c:v>12</c:v>
                </c:pt>
                <c:pt idx="71">
                  <c:v>11</c:v>
                </c:pt>
                <c:pt idx="72">
                  <c:v>10</c:v>
                </c:pt>
                <c:pt idx="73">
                  <c:v>9</c:v>
                </c:pt>
                <c:pt idx="74">
                  <c:v>8</c:v>
                </c:pt>
                <c:pt idx="75">
                  <c:v>7</c:v>
                </c:pt>
                <c:pt idx="76">
                  <c:v>6</c:v>
                </c:pt>
                <c:pt idx="77">
                  <c:v>5</c:v>
                </c:pt>
                <c:pt idx="78">
                  <c:v>4</c:v>
                </c:pt>
                <c:pt idx="79">
                  <c:v>3</c:v>
                </c:pt>
                <c:pt idx="80">
                  <c:v>2</c:v>
                </c:pt>
                <c:pt idx="81">
                  <c:v>1</c:v>
                </c:pt>
                <c:pt idx="82">
                  <c:v>0</c:v>
                </c:pt>
              </c:numCache>
            </c:numRef>
          </c:cat>
          <c:val>
            <c:numRef>
              <c:f>'game calc'!$K$13:$K$86</c:f>
              <c:numCache>
                <c:formatCode>General</c:formatCode>
                <c:ptCount val="74"/>
                <c:pt idx="21" formatCode="0.00">
                  <c:v>2.5089999999999999</c:v>
                </c:pt>
                <c:pt idx="22" formatCode="0.00">
                  <c:v>2.5385833333333334</c:v>
                </c:pt>
                <c:pt idx="23" formatCode="0.00">
                  <c:v>2.5681666666666665</c:v>
                </c:pt>
                <c:pt idx="24" formatCode="0.00">
                  <c:v>2.59775</c:v>
                </c:pt>
                <c:pt idx="25" formatCode="0.00">
                  <c:v>2.6273333333333331</c:v>
                </c:pt>
                <c:pt idx="26" formatCode="0.00">
                  <c:v>2.6569166666666666</c:v>
                </c:pt>
                <c:pt idx="27" formatCode="0.00">
                  <c:v>2.6864999999999997</c:v>
                </c:pt>
                <c:pt idx="28" formatCode="0.00">
                  <c:v>2.7160833333333332</c:v>
                </c:pt>
                <c:pt idx="29" formatCode="0.00">
                  <c:v>2.7456666666666667</c:v>
                </c:pt>
                <c:pt idx="30" formatCode="0.00">
                  <c:v>2.7752499999999998</c:v>
                </c:pt>
                <c:pt idx="31" formatCode="0.00">
                  <c:v>2.8048333333333333</c:v>
                </c:pt>
                <c:pt idx="32" formatCode="0.00">
                  <c:v>2.8344166666666668</c:v>
                </c:pt>
                <c:pt idx="33" formatCode="0.00">
                  <c:v>2.8639999999999999</c:v>
                </c:pt>
                <c:pt idx="34" formatCode="0.00">
                  <c:v>2.8935833333333334</c:v>
                </c:pt>
                <c:pt idx="35" formatCode="0.00">
                  <c:v>2.9231666666666665</c:v>
                </c:pt>
                <c:pt idx="36" formatCode="0.00">
                  <c:v>2.95275</c:v>
                </c:pt>
                <c:pt idx="37" formatCode="0.00">
                  <c:v>#N/A</c:v>
                </c:pt>
                <c:pt idx="38" formatCode="0.00">
                  <c:v>#N/A</c:v>
                </c:pt>
                <c:pt idx="39" formatCode="0.00">
                  <c:v>#N/A</c:v>
                </c:pt>
                <c:pt idx="40" formatCode="0.00">
                  <c:v>#N/A</c:v>
                </c:pt>
                <c:pt idx="41" formatCode="0.00">
                  <c:v>#N/A</c:v>
                </c:pt>
                <c:pt idx="42" formatCode="0.00">
                  <c:v>#N/A</c:v>
                </c:pt>
                <c:pt idx="43" formatCode="0.00">
                  <c:v>#N/A</c:v>
                </c:pt>
                <c:pt idx="44" formatCode="0.00">
                  <c:v>#N/A</c:v>
                </c:pt>
                <c:pt idx="45" formatCode="0.00">
                  <c:v>#N/A</c:v>
                </c:pt>
                <c:pt idx="46" formatCode="0.00">
                  <c:v>#N/A</c:v>
                </c:pt>
                <c:pt idx="47" formatCode="0.00">
                  <c:v>#N/A</c:v>
                </c:pt>
                <c:pt idx="48" formatCode="0.00">
                  <c:v>#N/A</c:v>
                </c:pt>
                <c:pt idx="49" formatCode="0.00">
                  <c:v>#N/A</c:v>
                </c:pt>
                <c:pt idx="50" formatCode="0.00">
                  <c:v>#N/A</c:v>
                </c:pt>
                <c:pt idx="51" formatCode="0.00">
                  <c:v>#N/A</c:v>
                </c:pt>
                <c:pt idx="52" formatCode="0.00">
                  <c:v>#N/A</c:v>
                </c:pt>
                <c:pt idx="53" formatCode="0.00">
                  <c:v>#N/A</c:v>
                </c:pt>
                <c:pt idx="54" formatCode="0.00">
                  <c:v>#N/A</c:v>
                </c:pt>
                <c:pt idx="55" formatCode="0.00">
                  <c:v>#N/A</c:v>
                </c:pt>
                <c:pt idx="56" formatCode="0.00">
                  <c:v>#N/A</c:v>
                </c:pt>
                <c:pt idx="57" formatCode="0.00">
                  <c:v>#N/A</c:v>
                </c:pt>
                <c:pt idx="58" formatCode="0.00">
                  <c:v>#N/A</c:v>
                </c:pt>
                <c:pt idx="59" formatCode="0.00">
                  <c:v>#N/A</c:v>
                </c:pt>
                <c:pt idx="60" formatCode="0.00">
                  <c:v>#N/A</c:v>
                </c:pt>
                <c:pt idx="61" formatCode="0.00">
                  <c:v>#N/A</c:v>
                </c:pt>
                <c:pt idx="62" formatCode="0.00">
                  <c:v>#N/A</c:v>
                </c:pt>
                <c:pt idx="63" formatCode="0.00">
                  <c:v>#N/A</c:v>
                </c:pt>
                <c:pt idx="64" formatCode="0.00">
                  <c:v>#N/A</c:v>
                </c:pt>
                <c:pt idx="65" formatCode="0.00">
                  <c:v>#N/A</c:v>
                </c:pt>
                <c:pt idx="66" formatCode="0.00">
                  <c:v>#N/A</c:v>
                </c:pt>
                <c:pt idx="67" formatCode="0.00">
                  <c:v>#N/A</c:v>
                </c:pt>
                <c:pt idx="68" formatCode="0.00">
                  <c:v>#N/A</c:v>
                </c:pt>
                <c:pt idx="69" formatCode="0.00">
                  <c:v>#N/A</c:v>
                </c:pt>
                <c:pt idx="70" formatCode="0.00">
                  <c:v>#N/A</c:v>
                </c:pt>
                <c:pt idx="71" formatCode="0.00">
                  <c:v>#N/A</c:v>
                </c:pt>
                <c:pt idx="72" formatCode="0.00">
                  <c:v>#N/A</c:v>
                </c:pt>
                <c:pt idx="73" formatCode="0.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A4-47A1-9429-CC8CE13EDD3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'game calc'!$E$13:$E$95</c:f>
              <c:numCache>
                <c:formatCode>General</c:formatCode>
                <c:ptCount val="83"/>
                <c:pt idx="0">
                  <c:v>82</c:v>
                </c:pt>
                <c:pt idx="1">
                  <c:v>81</c:v>
                </c:pt>
                <c:pt idx="2">
                  <c:v>80</c:v>
                </c:pt>
                <c:pt idx="3">
                  <c:v>79</c:v>
                </c:pt>
                <c:pt idx="4">
                  <c:v>78</c:v>
                </c:pt>
                <c:pt idx="5">
                  <c:v>77</c:v>
                </c:pt>
                <c:pt idx="6">
                  <c:v>76</c:v>
                </c:pt>
                <c:pt idx="7">
                  <c:v>75</c:v>
                </c:pt>
                <c:pt idx="8">
                  <c:v>74</c:v>
                </c:pt>
                <c:pt idx="9">
                  <c:v>73</c:v>
                </c:pt>
                <c:pt idx="10">
                  <c:v>72</c:v>
                </c:pt>
                <c:pt idx="11">
                  <c:v>71</c:v>
                </c:pt>
                <c:pt idx="12">
                  <c:v>70</c:v>
                </c:pt>
                <c:pt idx="13">
                  <c:v>69</c:v>
                </c:pt>
                <c:pt idx="14">
                  <c:v>68</c:v>
                </c:pt>
                <c:pt idx="15">
                  <c:v>67</c:v>
                </c:pt>
                <c:pt idx="16">
                  <c:v>66</c:v>
                </c:pt>
                <c:pt idx="17">
                  <c:v>65</c:v>
                </c:pt>
                <c:pt idx="18">
                  <c:v>64</c:v>
                </c:pt>
                <c:pt idx="19">
                  <c:v>63</c:v>
                </c:pt>
                <c:pt idx="20">
                  <c:v>62</c:v>
                </c:pt>
                <c:pt idx="21">
                  <c:v>61</c:v>
                </c:pt>
                <c:pt idx="22">
                  <c:v>60</c:v>
                </c:pt>
                <c:pt idx="23">
                  <c:v>59</c:v>
                </c:pt>
                <c:pt idx="24">
                  <c:v>58</c:v>
                </c:pt>
                <c:pt idx="25">
                  <c:v>57</c:v>
                </c:pt>
                <c:pt idx="26">
                  <c:v>56</c:v>
                </c:pt>
                <c:pt idx="27">
                  <c:v>55</c:v>
                </c:pt>
                <c:pt idx="28">
                  <c:v>54</c:v>
                </c:pt>
                <c:pt idx="29">
                  <c:v>53</c:v>
                </c:pt>
                <c:pt idx="30">
                  <c:v>52</c:v>
                </c:pt>
                <c:pt idx="31">
                  <c:v>51</c:v>
                </c:pt>
                <c:pt idx="32">
                  <c:v>50</c:v>
                </c:pt>
                <c:pt idx="33">
                  <c:v>49</c:v>
                </c:pt>
                <c:pt idx="34">
                  <c:v>48</c:v>
                </c:pt>
                <c:pt idx="35">
                  <c:v>47</c:v>
                </c:pt>
                <c:pt idx="36">
                  <c:v>46</c:v>
                </c:pt>
                <c:pt idx="37">
                  <c:v>45</c:v>
                </c:pt>
                <c:pt idx="38">
                  <c:v>44</c:v>
                </c:pt>
                <c:pt idx="39">
                  <c:v>43</c:v>
                </c:pt>
                <c:pt idx="40">
                  <c:v>42</c:v>
                </c:pt>
                <c:pt idx="41">
                  <c:v>41</c:v>
                </c:pt>
                <c:pt idx="42">
                  <c:v>40</c:v>
                </c:pt>
                <c:pt idx="43">
                  <c:v>39</c:v>
                </c:pt>
                <c:pt idx="44">
                  <c:v>38</c:v>
                </c:pt>
                <c:pt idx="45">
                  <c:v>37</c:v>
                </c:pt>
                <c:pt idx="46">
                  <c:v>36</c:v>
                </c:pt>
                <c:pt idx="47">
                  <c:v>35</c:v>
                </c:pt>
                <c:pt idx="48">
                  <c:v>34</c:v>
                </c:pt>
                <c:pt idx="49">
                  <c:v>33</c:v>
                </c:pt>
                <c:pt idx="50">
                  <c:v>32</c:v>
                </c:pt>
                <c:pt idx="51">
                  <c:v>31</c:v>
                </c:pt>
                <c:pt idx="52">
                  <c:v>30</c:v>
                </c:pt>
                <c:pt idx="53">
                  <c:v>29</c:v>
                </c:pt>
                <c:pt idx="54">
                  <c:v>28</c:v>
                </c:pt>
                <c:pt idx="55">
                  <c:v>27</c:v>
                </c:pt>
                <c:pt idx="56">
                  <c:v>26</c:v>
                </c:pt>
                <c:pt idx="57">
                  <c:v>25</c:v>
                </c:pt>
                <c:pt idx="58">
                  <c:v>24</c:v>
                </c:pt>
                <c:pt idx="59">
                  <c:v>23</c:v>
                </c:pt>
                <c:pt idx="60">
                  <c:v>22</c:v>
                </c:pt>
                <c:pt idx="61">
                  <c:v>21</c:v>
                </c:pt>
                <c:pt idx="62">
                  <c:v>20</c:v>
                </c:pt>
                <c:pt idx="63">
                  <c:v>19</c:v>
                </c:pt>
                <c:pt idx="64">
                  <c:v>18</c:v>
                </c:pt>
                <c:pt idx="65">
                  <c:v>17</c:v>
                </c:pt>
                <c:pt idx="66">
                  <c:v>16</c:v>
                </c:pt>
                <c:pt idx="67">
                  <c:v>15</c:v>
                </c:pt>
                <c:pt idx="68">
                  <c:v>14</c:v>
                </c:pt>
                <c:pt idx="69">
                  <c:v>13</c:v>
                </c:pt>
                <c:pt idx="70">
                  <c:v>12</c:v>
                </c:pt>
                <c:pt idx="71">
                  <c:v>11</c:v>
                </c:pt>
                <c:pt idx="72">
                  <c:v>10</c:v>
                </c:pt>
                <c:pt idx="73">
                  <c:v>9</c:v>
                </c:pt>
                <c:pt idx="74">
                  <c:v>8</c:v>
                </c:pt>
                <c:pt idx="75">
                  <c:v>7</c:v>
                </c:pt>
                <c:pt idx="76">
                  <c:v>6</c:v>
                </c:pt>
                <c:pt idx="77">
                  <c:v>5</c:v>
                </c:pt>
                <c:pt idx="78">
                  <c:v>4</c:v>
                </c:pt>
                <c:pt idx="79">
                  <c:v>3</c:v>
                </c:pt>
                <c:pt idx="80">
                  <c:v>2</c:v>
                </c:pt>
                <c:pt idx="81">
                  <c:v>1</c:v>
                </c:pt>
                <c:pt idx="82">
                  <c:v>0</c:v>
                </c:pt>
              </c:numCache>
            </c:numRef>
          </c:cat>
          <c:val>
            <c:numRef>
              <c:f>'game calc'!$L$13:$L$86</c:f>
              <c:numCache>
                <c:formatCode>General</c:formatCode>
                <c:ptCount val="74"/>
                <c:pt idx="22" formatCode="0.00">
                  <c:v>2.5089999999999999</c:v>
                </c:pt>
                <c:pt idx="23" formatCode="0.00">
                  <c:v>2.5385833333333334</c:v>
                </c:pt>
                <c:pt idx="24" formatCode="0.00">
                  <c:v>2.5681666666666665</c:v>
                </c:pt>
                <c:pt idx="25" formatCode="0.00">
                  <c:v>2.59775</c:v>
                </c:pt>
                <c:pt idx="26" formatCode="0.00">
                  <c:v>2.6273333333333331</c:v>
                </c:pt>
                <c:pt idx="27" formatCode="0.00">
                  <c:v>2.6569166666666666</c:v>
                </c:pt>
                <c:pt idx="28" formatCode="0.00">
                  <c:v>2.6864999999999997</c:v>
                </c:pt>
                <c:pt idx="29" formatCode="0.00">
                  <c:v>2.7160833333333332</c:v>
                </c:pt>
                <c:pt idx="30" formatCode="0.00">
                  <c:v>2.7456666666666667</c:v>
                </c:pt>
                <c:pt idx="31" formatCode="0.00">
                  <c:v>2.7752499999999998</c:v>
                </c:pt>
                <c:pt idx="32" formatCode="0.00">
                  <c:v>2.8048333333333333</c:v>
                </c:pt>
                <c:pt idx="33" formatCode="0.00">
                  <c:v>2.8344166666666668</c:v>
                </c:pt>
                <c:pt idx="34" formatCode="0.00">
                  <c:v>2.8639999999999999</c:v>
                </c:pt>
                <c:pt idx="35" formatCode="0.00">
                  <c:v>2.8935833333333334</c:v>
                </c:pt>
                <c:pt idx="36" formatCode="0.00">
                  <c:v>2.9231666666666665</c:v>
                </c:pt>
                <c:pt idx="37" formatCode="0.00">
                  <c:v>2.95275</c:v>
                </c:pt>
                <c:pt idx="38" formatCode="0.00">
                  <c:v>#N/A</c:v>
                </c:pt>
                <c:pt idx="39" formatCode="0.00">
                  <c:v>#N/A</c:v>
                </c:pt>
                <c:pt idx="40" formatCode="0.00">
                  <c:v>#N/A</c:v>
                </c:pt>
                <c:pt idx="41" formatCode="0.00">
                  <c:v>#N/A</c:v>
                </c:pt>
                <c:pt idx="42" formatCode="0.00">
                  <c:v>#N/A</c:v>
                </c:pt>
                <c:pt idx="43" formatCode="0.00">
                  <c:v>#N/A</c:v>
                </c:pt>
                <c:pt idx="44" formatCode="0.00">
                  <c:v>#N/A</c:v>
                </c:pt>
                <c:pt idx="45" formatCode="0.00">
                  <c:v>#N/A</c:v>
                </c:pt>
                <c:pt idx="46" formatCode="0.00">
                  <c:v>#N/A</c:v>
                </c:pt>
                <c:pt idx="47" formatCode="0.00">
                  <c:v>#N/A</c:v>
                </c:pt>
                <c:pt idx="48" formatCode="0.00">
                  <c:v>#N/A</c:v>
                </c:pt>
                <c:pt idx="49" formatCode="0.00">
                  <c:v>#N/A</c:v>
                </c:pt>
                <c:pt idx="50" formatCode="0.00">
                  <c:v>#N/A</c:v>
                </c:pt>
                <c:pt idx="51" formatCode="0.00">
                  <c:v>#N/A</c:v>
                </c:pt>
                <c:pt idx="52" formatCode="0.00">
                  <c:v>#N/A</c:v>
                </c:pt>
                <c:pt idx="53" formatCode="0.00">
                  <c:v>#N/A</c:v>
                </c:pt>
                <c:pt idx="54" formatCode="0.00">
                  <c:v>#N/A</c:v>
                </c:pt>
                <c:pt idx="55" formatCode="0.00">
                  <c:v>#N/A</c:v>
                </c:pt>
                <c:pt idx="56" formatCode="0.00">
                  <c:v>#N/A</c:v>
                </c:pt>
                <c:pt idx="57" formatCode="0.00">
                  <c:v>#N/A</c:v>
                </c:pt>
                <c:pt idx="58" formatCode="0.00">
                  <c:v>#N/A</c:v>
                </c:pt>
                <c:pt idx="59" formatCode="0.00">
                  <c:v>#N/A</c:v>
                </c:pt>
                <c:pt idx="60" formatCode="0.00">
                  <c:v>#N/A</c:v>
                </c:pt>
                <c:pt idx="61" formatCode="0.00">
                  <c:v>#N/A</c:v>
                </c:pt>
                <c:pt idx="62" formatCode="0.00">
                  <c:v>#N/A</c:v>
                </c:pt>
                <c:pt idx="63" formatCode="0.00">
                  <c:v>#N/A</c:v>
                </c:pt>
                <c:pt idx="64" formatCode="0.00">
                  <c:v>#N/A</c:v>
                </c:pt>
                <c:pt idx="65" formatCode="0.00">
                  <c:v>#N/A</c:v>
                </c:pt>
                <c:pt idx="66" formatCode="0.00">
                  <c:v>#N/A</c:v>
                </c:pt>
                <c:pt idx="67" formatCode="0.00">
                  <c:v>#N/A</c:v>
                </c:pt>
                <c:pt idx="68" formatCode="0.00">
                  <c:v>#N/A</c:v>
                </c:pt>
                <c:pt idx="69" formatCode="0.00">
                  <c:v>#N/A</c:v>
                </c:pt>
                <c:pt idx="70" formatCode="0.00">
                  <c:v>#N/A</c:v>
                </c:pt>
                <c:pt idx="71" formatCode="0.00">
                  <c:v>#N/A</c:v>
                </c:pt>
                <c:pt idx="72" formatCode="0.00">
                  <c:v>#N/A</c:v>
                </c:pt>
                <c:pt idx="73" formatCode="0.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A4-47A1-9429-CC8CE13EDD39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'game calc'!$E$13:$E$95</c:f>
              <c:numCache>
                <c:formatCode>General</c:formatCode>
                <c:ptCount val="83"/>
                <c:pt idx="0">
                  <c:v>82</c:v>
                </c:pt>
                <c:pt idx="1">
                  <c:v>81</c:v>
                </c:pt>
                <c:pt idx="2">
                  <c:v>80</c:v>
                </c:pt>
                <c:pt idx="3">
                  <c:v>79</c:v>
                </c:pt>
                <c:pt idx="4">
                  <c:v>78</c:v>
                </c:pt>
                <c:pt idx="5">
                  <c:v>77</c:v>
                </c:pt>
                <c:pt idx="6">
                  <c:v>76</c:v>
                </c:pt>
                <c:pt idx="7">
                  <c:v>75</c:v>
                </c:pt>
                <c:pt idx="8">
                  <c:v>74</c:v>
                </c:pt>
                <c:pt idx="9">
                  <c:v>73</c:v>
                </c:pt>
                <c:pt idx="10">
                  <c:v>72</c:v>
                </c:pt>
                <c:pt idx="11">
                  <c:v>71</c:v>
                </c:pt>
                <c:pt idx="12">
                  <c:v>70</c:v>
                </c:pt>
                <c:pt idx="13">
                  <c:v>69</c:v>
                </c:pt>
                <c:pt idx="14">
                  <c:v>68</c:v>
                </c:pt>
                <c:pt idx="15">
                  <c:v>67</c:v>
                </c:pt>
                <c:pt idx="16">
                  <c:v>66</c:v>
                </c:pt>
                <c:pt idx="17">
                  <c:v>65</c:v>
                </c:pt>
                <c:pt idx="18">
                  <c:v>64</c:v>
                </c:pt>
                <c:pt idx="19">
                  <c:v>63</c:v>
                </c:pt>
                <c:pt idx="20">
                  <c:v>62</c:v>
                </c:pt>
                <c:pt idx="21">
                  <c:v>61</c:v>
                </c:pt>
                <c:pt idx="22">
                  <c:v>60</c:v>
                </c:pt>
                <c:pt idx="23">
                  <c:v>59</c:v>
                </c:pt>
                <c:pt idx="24">
                  <c:v>58</c:v>
                </c:pt>
                <c:pt idx="25">
                  <c:v>57</c:v>
                </c:pt>
                <c:pt idx="26">
                  <c:v>56</c:v>
                </c:pt>
                <c:pt idx="27">
                  <c:v>55</c:v>
                </c:pt>
                <c:pt idx="28">
                  <c:v>54</c:v>
                </c:pt>
                <c:pt idx="29">
                  <c:v>53</c:v>
                </c:pt>
                <c:pt idx="30">
                  <c:v>52</c:v>
                </c:pt>
                <c:pt idx="31">
                  <c:v>51</c:v>
                </c:pt>
                <c:pt idx="32">
                  <c:v>50</c:v>
                </c:pt>
                <c:pt idx="33">
                  <c:v>49</c:v>
                </c:pt>
                <c:pt idx="34">
                  <c:v>48</c:v>
                </c:pt>
                <c:pt idx="35">
                  <c:v>47</c:v>
                </c:pt>
                <c:pt idx="36">
                  <c:v>46</c:v>
                </c:pt>
                <c:pt idx="37">
                  <c:v>45</c:v>
                </c:pt>
                <c:pt idx="38">
                  <c:v>44</c:v>
                </c:pt>
                <c:pt idx="39">
                  <c:v>43</c:v>
                </c:pt>
                <c:pt idx="40">
                  <c:v>42</c:v>
                </c:pt>
                <c:pt idx="41">
                  <c:v>41</c:v>
                </c:pt>
                <c:pt idx="42">
                  <c:v>40</c:v>
                </c:pt>
                <c:pt idx="43">
                  <c:v>39</c:v>
                </c:pt>
                <c:pt idx="44">
                  <c:v>38</c:v>
                </c:pt>
                <c:pt idx="45">
                  <c:v>37</c:v>
                </c:pt>
                <c:pt idx="46">
                  <c:v>36</c:v>
                </c:pt>
                <c:pt idx="47">
                  <c:v>35</c:v>
                </c:pt>
                <c:pt idx="48">
                  <c:v>34</c:v>
                </c:pt>
                <c:pt idx="49">
                  <c:v>33</c:v>
                </c:pt>
                <c:pt idx="50">
                  <c:v>32</c:v>
                </c:pt>
                <c:pt idx="51">
                  <c:v>31</c:v>
                </c:pt>
                <c:pt idx="52">
                  <c:v>30</c:v>
                </c:pt>
                <c:pt idx="53">
                  <c:v>29</c:v>
                </c:pt>
                <c:pt idx="54">
                  <c:v>28</c:v>
                </c:pt>
                <c:pt idx="55">
                  <c:v>27</c:v>
                </c:pt>
                <c:pt idx="56">
                  <c:v>26</c:v>
                </c:pt>
                <c:pt idx="57">
                  <c:v>25</c:v>
                </c:pt>
                <c:pt idx="58">
                  <c:v>24</c:v>
                </c:pt>
                <c:pt idx="59">
                  <c:v>23</c:v>
                </c:pt>
                <c:pt idx="60">
                  <c:v>22</c:v>
                </c:pt>
                <c:pt idx="61">
                  <c:v>21</c:v>
                </c:pt>
                <c:pt idx="62">
                  <c:v>20</c:v>
                </c:pt>
                <c:pt idx="63">
                  <c:v>19</c:v>
                </c:pt>
                <c:pt idx="64">
                  <c:v>18</c:v>
                </c:pt>
                <c:pt idx="65">
                  <c:v>17</c:v>
                </c:pt>
                <c:pt idx="66">
                  <c:v>16</c:v>
                </c:pt>
                <c:pt idx="67">
                  <c:v>15</c:v>
                </c:pt>
                <c:pt idx="68">
                  <c:v>14</c:v>
                </c:pt>
                <c:pt idx="69">
                  <c:v>13</c:v>
                </c:pt>
                <c:pt idx="70">
                  <c:v>12</c:v>
                </c:pt>
                <c:pt idx="71">
                  <c:v>11</c:v>
                </c:pt>
                <c:pt idx="72">
                  <c:v>10</c:v>
                </c:pt>
                <c:pt idx="73">
                  <c:v>9</c:v>
                </c:pt>
                <c:pt idx="74">
                  <c:v>8</c:v>
                </c:pt>
                <c:pt idx="75">
                  <c:v>7</c:v>
                </c:pt>
                <c:pt idx="76">
                  <c:v>6</c:v>
                </c:pt>
                <c:pt idx="77">
                  <c:v>5</c:v>
                </c:pt>
                <c:pt idx="78">
                  <c:v>4</c:v>
                </c:pt>
                <c:pt idx="79">
                  <c:v>3</c:v>
                </c:pt>
                <c:pt idx="80">
                  <c:v>2</c:v>
                </c:pt>
                <c:pt idx="81">
                  <c:v>1</c:v>
                </c:pt>
                <c:pt idx="82">
                  <c:v>0</c:v>
                </c:pt>
              </c:numCache>
            </c:numRef>
          </c:cat>
          <c:val>
            <c:numRef>
              <c:f>'game calc'!$M$13:$M$86</c:f>
              <c:numCache>
                <c:formatCode>General</c:formatCode>
                <c:ptCount val="74"/>
                <c:pt idx="23" formatCode="0.00">
                  <c:v>2.5089999999999999</c:v>
                </c:pt>
                <c:pt idx="24" formatCode="0.00">
                  <c:v>2.5385833333333334</c:v>
                </c:pt>
                <c:pt idx="25" formatCode="0.00">
                  <c:v>2.5681666666666665</c:v>
                </c:pt>
                <c:pt idx="26" formatCode="0.00">
                  <c:v>2.59775</c:v>
                </c:pt>
                <c:pt idx="27" formatCode="0.00">
                  <c:v>2.6273333333333331</c:v>
                </c:pt>
                <c:pt idx="28" formatCode="0.00">
                  <c:v>2.6569166666666666</c:v>
                </c:pt>
                <c:pt idx="29" formatCode="0.00">
                  <c:v>2.6864999999999997</c:v>
                </c:pt>
                <c:pt idx="30" formatCode="0.00">
                  <c:v>2.7160833333333332</c:v>
                </c:pt>
                <c:pt idx="31" formatCode="0.00">
                  <c:v>2.7456666666666667</c:v>
                </c:pt>
                <c:pt idx="32" formatCode="0.00">
                  <c:v>2.7752499999999998</c:v>
                </c:pt>
                <c:pt idx="33" formatCode="0.00">
                  <c:v>2.8048333333333333</c:v>
                </c:pt>
                <c:pt idx="34" formatCode="0.00">
                  <c:v>2.8344166666666668</c:v>
                </c:pt>
                <c:pt idx="35" formatCode="0.00">
                  <c:v>2.8639999999999999</c:v>
                </c:pt>
                <c:pt idx="36" formatCode="0.00">
                  <c:v>2.8935833333333334</c:v>
                </c:pt>
                <c:pt idx="37" formatCode="0.00">
                  <c:v>2.9231666666666665</c:v>
                </c:pt>
                <c:pt idx="38" formatCode="0.00">
                  <c:v>2.95275</c:v>
                </c:pt>
                <c:pt idx="39" formatCode="0.00">
                  <c:v>#N/A</c:v>
                </c:pt>
                <c:pt idx="40" formatCode="0.00">
                  <c:v>#N/A</c:v>
                </c:pt>
                <c:pt idx="41" formatCode="0.00">
                  <c:v>#N/A</c:v>
                </c:pt>
                <c:pt idx="42" formatCode="0.00">
                  <c:v>#N/A</c:v>
                </c:pt>
                <c:pt idx="43" formatCode="0.00">
                  <c:v>#N/A</c:v>
                </c:pt>
                <c:pt idx="44" formatCode="0.00">
                  <c:v>#N/A</c:v>
                </c:pt>
                <c:pt idx="45" formatCode="0.00">
                  <c:v>#N/A</c:v>
                </c:pt>
                <c:pt idx="46" formatCode="0.00">
                  <c:v>#N/A</c:v>
                </c:pt>
                <c:pt idx="47" formatCode="0.00">
                  <c:v>#N/A</c:v>
                </c:pt>
                <c:pt idx="48" formatCode="0.00">
                  <c:v>#N/A</c:v>
                </c:pt>
                <c:pt idx="49" formatCode="0.00">
                  <c:v>#N/A</c:v>
                </c:pt>
                <c:pt idx="50" formatCode="0.00">
                  <c:v>#N/A</c:v>
                </c:pt>
                <c:pt idx="51" formatCode="0.00">
                  <c:v>#N/A</c:v>
                </c:pt>
                <c:pt idx="52" formatCode="0.00">
                  <c:v>#N/A</c:v>
                </c:pt>
                <c:pt idx="53" formatCode="0.00">
                  <c:v>#N/A</c:v>
                </c:pt>
                <c:pt idx="54" formatCode="0.00">
                  <c:v>#N/A</c:v>
                </c:pt>
                <c:pt idx="55" formatCode="0.00">
                  <c:v>#N/A</c:v>
                </c:pt>
                <c:pt idx="56" formatCode="0.00">
                  <c:v>#N/A</c:v>
                </c:pt>
                <c:pt idx="57" formatCode="0.00">
                  <c:v>#N/A</c:v>
                </c:pt>
                <c:pt idx="58" formatCode="0.00">
                  <c:v>#N/A</c:v>
                </c:pt>
                <c:pt idx="59" formatCode="0.00">
                  <c:v>#N/A</c:v>
                </c:pt>
                <c:pt idx="60" formatCode="0.00">
                  <c:v>#N/A</c:v>
                </c:pt>
                <c:pt idx="61" formatCode="0.00">
                  <c:v>#N/A</c:v>
                </c:pt>
                <c:pt idx="62" formatCode="0.00">
                  <c:v>#N/A</c:v>
                </c:pt>
                <c:pt idx="63" formatCode="0.00">
                  <c:v>#N/A</c:v>
                </c:pt>
                <c:pt idx="64" formatCode="0.00">
                  <c:v>#N/A</c:v>
                </c:pt>
                <c:pt idx="65" formatCode="0.00">
                  <c:v>#N/A</c:v>
                </c:pt>
                <c:pt idx="66" formatCode="0.00">
                  <c:v>#N/A</c:v>
                </c:pt>
                <c:pt idx="67" formatCode="0.00">
                  <c:v>#N/A</c:v>
                </c:pt>
                <c:pt idx="68" formatCode="0.00">
                  <c:v>#N/A</c:v>
                </c:pt>
                <c:pt idx="69" formatCode="0.00">
                  <c:v>#N/A</c:v>
                </c:pt>
                <c:pt idx="70" formatCode="0.00">
                  <c:v>#N/A</c:v>
                </c:pt>
                <c:pt idx="71" formatCode="0.00">
                  <c:v>#N/A</c:v>
                </c:pt>
                <c:pt idx="72" formatCode="0.00">
                  <c:v>#N/A</c:v>
                </c:pt>
                <c:pt idx="73" formatCode="0.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A4-47A1-9429-CC8CE13EDD39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'game calc'!$E$13:$E$95</c:f>
              <c:numCache>
                <c:formatCode>General</c:formatCode>
                <c:ptCount val="83"/>
                <c:pt idx="0">
                  <c:v>82</c:v>
                </c:pt>
                <c:pt idx="1">
                  <c:v>81</c:v>
                </c:pt>
                <c:pt idx="2">
                  <c:v>80</c:v>
                </c:pt>
                <c:pt idx="3">
                  <c:v>79</c:v>
                </c:pt>
                <c:pt idx="4">
                  <c:v>78</c:v>
                </c:pt>
                <c:pt idx="5">
                  <c:v>77</c:v>
                </c:pt>
                <c:pt idx="6">
                  <c:v>76</c:v>
                </c:pt>
                <c:pt idx="7">
                  <c:v>75</c:v>
                </c:pt>
                <c:pt idx="8">
                  <c:v>74</c:v>
                </c:pt>
                <c:pt idx="9">
                  <c:v>73</c:v>
                </c:pt>
                <c:pt idx="10">
                  <c:v>72</c:v>
                </c:pt>
                <c:pt idx="11">
                  <c:v>71</c:v>
                </c:pt>
                <c:pt idx="12">
                  <c:v>70</c:v>
                </c:pt>
                <c:pt idx="13">
                  <c:v>69</c:v>
                </c:pt>
                <c:pt idx="14">
                  <c:v>68</c:v>
                </c:pt>
                <c:pt idx="15">
                  <c:v>67</c:v>
                </c:pt>
                <c:pt idx="16">
                  <c:v>66</c:v>
                </c:pt>
                <c:pt idx="17">
                  <c:v>65</c:v>
                </c:pt>
                <c:pt idx="18">
                  <c:v>64</c:v>
                </c:pt>
                <c:pt idx="19">
                  <c:v>63</c:v>
                </c:pt>
                <c:pt idx="20">
                  <c:v>62</c:v>
                </c:pt>
                <c:pt idx="21">
                  <c:v>61</c:v>
                </c:pt>
                <c:pt idx="22">
                  <c:v>60</c:v>
                </c:pt>
                <c:pt idx="23">
                  <c:v>59</c:v>
                </c:pt>
                <c:pt idx="24">
                  <c:v>58</c:v>
                </c:pt>
                <c:pt idx="25">
                  <c:v>57</c:v>
                </c:pt>
                <c:pt idx="26">
                  <c:v>56</c:v>
                </c:pt>
                <c:pt idx="27">
                  <c:v>55</c:v>
                </c:pt>
                <c:pt idx="28">
                  <c:v>54</c:v>
                </c:pt>
                <c:pt idx="29">
                  <c:v>53</c:v>
                </c:pt>
                <c:pt idx="30">
                  <c:v>52</c:v>
                </c:pt>
                <c:pt idx="31">
                  <c:v>51</c:v>
                </c:pt>
                <c:pt idx="32">
                  <c:v>50</c:v>
                </c:pt>
                <c:pt idx="33">
                  <c:v>49</c:v>
                </c:pt>
                <c:pt idx="34">
                  <c:v>48</c:v>
                </c:pt>
                <c:pt idx="35">
                  <c:v>47</c:v>
                </c:pt>
                <c:pt idx="36">
                  <c:v>46</c:v>
                </c:pt>
                <c:pt idx="37">
                  <c:v>45</c:v>
                </c:pt>
                <c:pt idx="38">
                  <c:v>44</c:v>
                </c:pt>
                <c:pt idx="39">
                  <c:v>43</c:v>
                </c:pt>
                <c:pt idx="40">
                  <c:v>42</c:v>
                </c:pt>
                <c:pt idx="41">
                  <c:v>41</c:v>
                </c:pt>
                <c:pt idx="42">
                  <c:v>40</c:v>
                </c:pt>
                <c:pt idx="43">
                  <c:v>39</c:v>
                </c:pt>
                <c:pt idx="44">
                  <c:v>38</c:v>
                </c:pt>
                <c:pt idx="45">
                  <c:v>37</c:v>
                </c:pt>
                <c:pt idx="46">
                  <c:v>36</c:v>
                </c:pt>
                <c:pt idx="47">
                  <c:v>35</c:v>
                </c:pt>
                <c:pt idx="48">
                  <c:v>34</c:v>
                </c:pt>
                <c:pt idx="49">
                  <c:v>33</c:v>
                </c:pt>
                <c:pt idx="50">
                  <c:v>32</c:v>
                </c:pt>
                <c:pt idx="51">
                  <c:v>31</c:v>
                </c:pt>
                <c:pt idx="52">
                  <c:v>30</c:v>
                </c:pt>
                <c:pt idx="53">
                  <c:v>29</c:v>
                </c:pt>
                <c:pt idx="54">
                  <c:v>28</c:v>
                </c:pt>
                <c:pt idx="55">
                  <c:v>27</c:v>
                </c:pt>
                <c:pt idx="56">
                  <c:v>26</c:v>
                </c:pt>
                <c:pt idx="57">
                  <c:v>25</c:v>
                </c:pt>
                <c:pt idx="58">
                  <c:v>24</c:v>
                </c:pt>
                <c:pt idx="59">
                  <c:v>23</c:v>
                </c:pt>
                <c:pt idx="60">
                  <c:v>22</c:v>
                </c:pt>
                <c:pt idx="61">
                  <c:v>21</c:v>
                </c:pt>
                <c:pt idx="62">
                  <c:v>20</c:v>
                </c:pt>
                <c:pt idx="63">
                  <c:v>19</c:v>
                </c:pt>
                <c:pt idx="64">
                  <c:v>18</c:v>
                </c:pt>
                <c:pt idx="65">
                  <c:v>17</c:v>
                </c:pt>
                <c:pt idx="66">
                  <c:v>16</c:v>
                </c:pt>
                <c:pt idx="67">
                  <c:v>15</c:v>
                </c:pt>
                <c:pt idx="68">
                  <c:v>14</c:v>
                </c:pt>
                <c:pt idx="69">
                  <c:v>13</c:v>
                </c:pt>
                <c:pt idx="70">
                  <c:v>12</c:v>
                </c:pt>
                <c:pt idx="71">
                  <c:v>11</c:v>
                </c:pt>
                <c:pt idx="72">
                  <c:v>10</c:v>
                </c:pt>
                <c:pt idx="73">
                  <c:v>9</c:v>
                </c:pt>
                <c:pt idx="74">
                  <c:v>8</c:v>
                </c:pt>
                <c:pt idx="75">
                  <c:v>7</c:v>
                </c:pt>
                <c:pt idx="76">
                  <c:v>6</c:v>
                </c:pt>
                <c:pt idx="77">
                  <c:v>5</c:v>
                </c:pt>
                <c:pt idx="78">
                  <c:v>4</c:v>
                </c:pt>
                <c:pt idx="79">
                  <c:v>3</c:v>
                </c:pt>
                <c:pt idx="80">
                  <c:v>2</c:v>
                </c:pt>
                <c:pt idx="81">
                  <c:v>1</c:v>
                </c:pt>
                <c:pt idx="82">
                  <c:v>0</c:v>
                </c:pt>
              </c:numCache>
            </c:numRef>
          </c:cat>
          <c:val>
            <c:numRef>
              <c:f>'game calc'!$N$13:$N$86</c:f>
              <c:numCache>
                <c:formatCode>General</c:formatCode>
                <c:ptCount val="74"/>
                <c:pt idx="24" formatCode="0.00">
                  <c:v>2.5089999999999999</c:v>
                </c:pt>
                <c:pt idx="25" formatCode="0.00">
                  <c:v>2.5385833333333334</c:v>
                </c:pt>
                <c:pt idx="26" formatCode="0.00">
                  <c:v>2.5681666666666665</c:v>
                </c:pt>
                <c:pt idx="27" formatCode="0.00">
                  <c:v>2.59775</c:v>
                </c:pt>
                <c:pt idx="28" formatCode="0.00">
                  <c:v>2.6273333333333331</c:v>
                </c:pt>
                <c:pt idx="29" formatCode="0.00">
                  <c:v>2.6569166666666666</c:v>
                </c:pt>
                <c:pt idx="30" formatCode="0.00">
                  <c:v>2.6864999999999997</c:v>
                </c:pt>
                <c:pt idx="31" formatCode="0.00">
                  <c:v>2.7160833333333332</c:v>
                </c:pt>
                <c:pt idx="32" formatCode="0.00">
                  <c:v>2.7456666666666667</c:v>
                </c:pt>
                <c:pt idx="33" formatCode="0.00">
                  <c:v>2.7752499999999998</c:v>
                </c:pt>
                <c:pt idx="34" formatCode="0.00">
                  <c:v>2.8048333333333333</c:v>
                </c:pt>
                <c:pt idx="35" formatCode="0.00">
                  <c:v>2.8344166666666668</c:v>
                </c:pt>
                <c:pt idx="36" formatCode="0.00">
                  <c:v>2.8639999999999999</c:v>
                </c:pt>
                <c:pt idx="37" formatCode="0.00">
                  <c:v>2.8935833333333334</c:v>
                </c:pt>
                <c:pt idx="38" formatCode="0.00">
                  <c:v>2.9231666666666665</c:v>
                </c:pt>
                <c:pt idx="39" formatCode="0.00">
                  <c:v>2.95275</c:v>
                </c:pt>
                <c:pt idx="40" formatCode="0.00">
                  <c:v>#N/A</c:v>
                </c:pt>
                <c:pt idx="41" formatCode="0.00">
                  <c:v>#N/A</c:v>
                </c:pt>
                <c:pt idx="42" formatCode="0.00">
                  <c:v>#N/A</c:v>
                </c:pt>
                <c:pt idx="43" formatCode="0.00">
                  <c:v>#N/A</c:v>
                </c:pt>
                <c:pt idx="44" formatCode="0.00">
                  <c:v>#N/A</c:v>
                </c:pt>
                <c:pt idx="45" formatCode="0.00">
                  <c:v>#N/A</c:v>
                </c:pt>
                <c:pt idx="46" formatCode="0.00">
                  <c:v>#N/A</c:v>
                </c:pt>
                <c:pt idx="47" formatCode="0.00">
                  <c:v>#N/A</c:v>
                </c:pt>
                <c:pt idx="48" formatCode="0.00">
                  <c:v>#N/A</c:v>
                </c:pt>
                <c:pt idx="49" formatCode="0.00">
                  <c:v>#N/A</c:v>
                </c:pt>
                <c:pt idx="50" formatCode="0.00">
                  <c:v>#N/A</c:v>
                </c:pt>
                <c:pt idx="51" formatCode="0.00">
                  <c:v>#N/A</c:v>
                </c:pt>
                <c:pt idx="52" formatCode="0.00">
                  <c:v>#N/A</c:v>
                </c:pt>
                <c:pt idx="53" formatCode="0.00">
                  <c:v>#N/A</c:v>
                </c:pt>
                <c:pt idx="54" formatCode="0.00">
                  <c:v>#N/A</c:v>
                </c:pt>
                <c:pt idx="55" formatCode="0.00">
                  <c:v>#N/A</c:v>
                </c:pt>
                <c:pt idx="56" formatCode="0.00">
                  <c:v>#N/A</c:v>
                </c:pt>
                <c:pt idx="57" formatCode="0.00">
                  <c:v>#N/A</c:v>
                </c:pt>
                <c:pt idx="58" formatCode="0.00">
                  <c:v>#N/A</c:v>
                </c:pt>
                <c:pt idx="59" formatCode="0.00">
                  <c:v>#N/A</c:v>
                </c:pt>
                <c:pt idx="60" formatCode="0.00">
                  <c:v>#N/A</c:v>
                </c:pt>
                <c:pt idx="61" formatCode="0.00">
                  <c:v>#N/A</c:v>
                </c:pt>
                <c:pt idx="62" formatCode="0.00">
                  <c:v>#N/A</c:v>
                </c:pt>
                <c:pt idx="63" formatCode="0.00">
                  <c:v>#N/A</c:v>
                </c:pt>
                <c:pt idx="64" formatCode="0.00">
                  <c:v>#N/A</c:v>
                </c:pt>
                <c:pt idx="65" formatCode="0.00">
                  <c:v>#N/A</c:v>
                </c:pt>
                <c:pt idx="66" formatCode="0.00">
                  <c:v>#N/A</c:v>
                </c:pt>
                <c:pt idx="67" formatCode="0.00">
                  <c:v>#N/A</c:v>
                </c:pt>
                <c:pt idx="68" formatCode="0.00">
                  <c:v>#N/A</c:v>
                </c:pt>
                <c:pt idx="69" formatCode="0.00">
                  <c:v>#N/A</c:v>
                </c:pt>
                <c:pt idx="70" formatCode="0.00">
                  <c:v>#N/A</c:v>
                </c:pt>
                <c:pt idx="71" formatCode="0.00">
                  <c:v>#N/A</c:v>
                </c:pt>
                <c:pt idx="72" formatCode="0.00">
                  <c:v>#N/A</c:v>
                </c:pt>
                <c:pt idx="73" formatCode="0.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A4-47A1-9429-CC8CE13EDD39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'game calc'!$E$13:$E$95</c:f>
              <c:numCache>
                <c:formatCode>General</c:formatCode>
                <c:ptCount val="83"/>
                <c:pt idx="0">
                  <c:v>82</c:v>
                </c:pt>
                <c:pt idx="1">
                  <c:v>81</c:v>
                </c:pt>
                <c:pt idx="2">
                  <c:v>80</c:v>
                </c:pt>
                <c:pt idx="3">
                  <c:v>79</c:v>
                </c:pt>
                <c:pt idx="4">
                  <c:v>78</c:v>
                </c:pt>
                <c:pt idx="5">
                  <c:v>77</c:v>
                </c:pt>
                <c:pt idx="6">
                  <c:v>76</c:v>
                </c:pt>
                <c:pt idx="7">
                  <c:v>75</c:v>
                </c:pt>
                <c:pt idx="8">
                  <c:v>74</c:v>
                </c:pt>
                <c:pt idx="9">
                  <c:v>73</c:v>
                </c:pt>
                <c:pt idx="10">
                  <c:v>72</c:v>
                </c:pt>
                <c:pt idx="11">
                  <c:v>71</c:v>
                </c:pt>
                <c:pt idx="12">
                  <c:v>70</c:v>
                </c:pt>
                <c:pt idx="13">
                  <c:v>69</c:v>
                </c:pt>
                <c:pt idx="14">
                  <c:v>68</c:v>
                </c:pt>
                <c:pt idx="15">
                  <c:v>67</c:v>
                </c:pt>
                <c:pt idx="16">
                  <c:v>66</c:v>
                </c:pt>
                <c:pt idx="17">
                  <c:v>65</c:v>
                </c:pt>
                <c:pt idx="18">
                  <c:v>64</c:v>
                </c:pt>
                <c:pt idx="19">
                  <c:v>63</c:v>
                </c:pt>
                <c:pt idx="20">
                  <c:v>62</c:v>
                </c:pt>
                <c:pt idx="21">
                  <c:v>61</c:v>
                </c:pt>
                <c:pt idx="22">
                  <c:v>60</c:v>
                </c:pt>
                <c:pt idx="23">
                  <c:v>59</c:v>
                </c:pt>
                <c:pt idx="24">
                  <c:v>58</c:v>
                </c:pt>
                <c:pt idx="25">
                  <c:v>57</c:v>
                </c:pt>
                <c:pt idx="26">
                  <c:v>56</c:v>
                </c:pt>
                <c:pt idx="27">
                  <c:v>55</c:v>
                </c:pt>
                <c:pt idx="28">
                  <c:v>54</c:v>
                </c:pt>
                <c:pt idx="29">
                  <c:v>53</c:v>
                </c:pt>
                <c:pt idx="30">
                  <c:v>52</c:v>
                </c:pt>
                <c:pt idx="31">
                  <c:v>51</c:v>
                </c:pt>
                <c:pt idx="32">
                  <c:v>50</c:v>
                </c:pt>
                <c:pt idx="33">
                  <c:v>49</c:v>
                </c:pt>
                <c:pt idx="34">
                  <c:v>48</c:v>
                </c:pt>
                <c:pt idx="35">
                  <c:v>47</c:v>
                </c:pt>
                <c:pt idx="36">
                  <c:v>46</c:v>
                </c:pt>
                <c:pt idx="37">
                  <c:v>45</c:v>
                </c:pt>
                <c:pt idx="38">
                  <c:v>44</c:v>
                </c:pt>
                <c:pt idx="39">
                  <c:v>43</c:v>
                </c:pt>
                <c:pt idx="40">
                  <c:v>42</c:v>
                </c:pt>
                <c:pt idx="41">
                  <c:v>41</c:v>
                </c:pt>
                <c:pt idx="42">
                  <c:v>40</c:v>
                </c:pt>
                <c:pt idx="43">
                  <c:v>39</c:v>
                </c:pt>
                <c:pt idx="44">
                  <c:v>38</c:v>
                </c:pt>
                <c:pt idx="45">
                  <c:v>37</c:v>
                </c:pt>
                <c:pt idx="46">
                  <c:v>36</c:v>
                </c:pt>
                <c:pt idx="47">
                  <c:v>35</c:v>
                </c:pt>
                <c:pt idx="48">
                  <c:v>34</c:v>
                </c:pt>
                <c:pt idx="49">
                  <c:v>33</c:v>
                </c:pt>
                <c:pt idx="50">
                  <c:v>32</c:v>
                </c:pt>
                <c:pt idx="51">
                  <c:v>31</c:v>
                </c:pt>
                <c:pt idx="52">
                  <c:v>30</c:v>
                </c:pt>
                <c:pt idx="53">
                  <c:v>29</c:v>
                </c:pt>
                <c:pt idx="54">
                  <c:v>28</c:v>
                </c:pt>
                <c:pt idx="55">
                  <c:v>27</c:v>
                </c:pt>
                <c:pt idx="56">
                  <c:v>26</c:v>
                </c:pt>
                <c:pt idx="57">
                  <c:v>25</c:v>
                </c:pt>
                <c:pt idx="58">
                  <c:v>24</c:v>
                </c:pt>
                <c:pt idx="59">
                  <c:v>23</c:v>
                </c:pt>
                <c:pt idx="60">
                  <c:v>22</c:v>
                </c:pt>
                <c:pt idx="61">
                  <c:v>21</c:v>
                </c:pt>
                <c:pt idx="62">
                  <c:v>20</c:v>
                </c:pt>
                <c:pt idx="63">
                  <c:v>19</c:v>
                </c:pt>
                <c:pt idx="64">
                  <c:v>18</c:v>
                </c:pt>
                <c:pt idx="65">
                  <c:v>17</c:v>
                </c:pt>
                <c:pt idx="66">
                  <c:v>16</c:v>
                </c:pt>
                <c:pt idx="67">
                  <c:v>15</c:v>
                </c:pt>
                <c:pt idx="68">
                  <c:v>14</c:v>
                </c:pt>
                <c:pt idx="69">
                  <c:v>13</c:v>
                </c:pt>
                <c:pt idx="70">
                  <c:v>12</c:v>
                </c:pt>
                <c:pt idx="71">
                  <c:v>11</c:v>
                </c:pt>
                <c:pt idx="72">
                  <c:v>10</c:v>
                </c:pt>
                <c:pt idx="73">
                  <c:v>9</c:v>
                </c:pt>
                <c:pt idx="74">
                  <c:v>8</c:v>
                </c:pt>
                <c:pt idx="75">
                  <c:v>7</c:v>
                </c:pt>
                <c:pt idx="76">
                  <c:v>6</c:v>
                </c:pt>
                <c:pt idx="77">
                  <c:v>5</c:v>
                </c:pt>
                <c:pt idx="78">
                  <c:v>4</c:v>
                </c:pt>
                <c:pt idx="79">
                  <c:v>3</c:v>
                </c:pt>
                <c:pt idx="80">
                  <c:v>2</c:v>
                </c:pt>
                <c:pt idx="81">
                  <c:v>1</c:v>
                </c:pt>
                <c:pt idx="82">
                  <c:v>0</c:v>
                </c:pt>
              </c:numCache>
            </c:numRef>
          </c:cat>
          <c:val>
            <c:numRef>
              <c:f>'game calc'!$O$13:$O$86</c:f>
              <c:numCache>
                <c:formatCode>General</c:formatCode>
                <c:ptCount val="74"/>
                <c:pt idx="25" formatCode="0.00">
                  <c:v>2.5089999999999999</c:v>
                </c:pt>
                <c:pt idx="26" formatCode="0.00">
                  <c:v>2.5385833333333334</c:v>
                </c:pt>
                <c:pt idx="27" formatCode="0.00">
                  <c:v>2.5681666666666665</c:v>
                </c:pt>
                <c:pt idx="28" formatCode="0.00">
                  <c:v>2.59775</c:v>
                </c:pt>
                <c:pt idx="29" formatCode="0.00">
                  <c:v>2.6273333333333331</c:v>
                </c:pt>
                <c:pt idx="30" formatCode="0.00">
                  <c:v>2.6569166666666666</c:v>
                </c:pt>
                <c:pt idx="31" formatCode="0.00">
                  <c:v>2.6864999999999997</c:v>
                </c:pt>
                <c:pt idx="32" formatCode="0.00">
                  <c:v>2.7160833333333332</c:v>
                </c:pt>
                <c:pt idx="33" formatCode="0.00">
                  <c:v>2.7456666666666667</c:v>
                </c:pt>
                <c:pt idx="34" formatCode="0.00">
                  <c:v>2.7752499999999998</c:v>
                </c:pt>
                <c:pt idx="35" formatCode="0.00">
                  <c:v>2.8048333333333333</c:v>
                </c:pt>
                <c:pt idx="36" formatCode="0.00">
                  <c:v>2.8344166666666668</c:v>
                </c:pt>
                <c:pt idx="37" formatCode="0.00">
                  <c:v>2.8639999999999999</c:v>
                </c:pt>
                <c:pt idx="38" formatCode="0.00">
                  <c:v>2.8935833333333334</c:v>
                </c:pt>
                <c:pt idx="39" formatCode="0.00">
                  <c:v>2.9231666666666665</c:v>
                </c:pt>
                <c:pt idx="40" formatCode="0.00">
                  <c:v>2.95275</c:v>
                </c:pt>
                <c:pt idx="41" formatCode="0.00">
                  <c:v>#N/A</c:v>
                </c:pt>
                <c:pt idx="42" formatCode="0.00">
                  <c:v>#N/A</c:v>
                </c:pt>
                <c:pt idx="43" formatCode="0.00">
                  <c:v>#N/A</c:v>
                </c:pt>
                <c:pt idx="44" formatCode="0.00">
                  <c:v>#N/A</c:v>
                </c:pt>
                <c:pt idx="45" formatCode="0.00">
                  <c:v>#N/A</c:v>
                </c:pt>
                <c:pt idx="46" formatCode="0.00">
                  <c:v>#N/A</c:v>
                </c:pt>
                <c:pt idx="47" formatCode="0.00">
                  <c:v>#N/A</c:v>
                </c:pt>
                <c:pt idx="48" formatCode="0.00">
                  <c:v>#N/A</c:v>
                </c:pt>
                <c:pt idx="49" formatCode="0.00">
                  <c:v>#N/A</c:v>
                </c:pt>
                <c:pt idx="50" formatCode="0.00">
                  <c:v>#N/A</c:v>
                </c:pt>
                <c:pt idx="51" formatCode="0.00">
                  <c:v>#N/A</c:v>
                </c:pt>
                <c:pt idx="52" formatCode="0.00">
                  <c:v>#N/A</c:v>
                </c:pt>
                <c:pt idx="53" formatCode="0.00">
                  <c:v>#N/A</c:v>
                </c:pt>
                <c:pt idx="54" formatCode="0.00">
                  <c:v>#N/A</c:v>
                </c:pt>
                <c:pt idx="55" formatCode="0.00">
                  <c:v>#N/A</c:v>
                </c:pt>
                <c:pt idx="56" formatCode="0.00">
                  <c:v>#N/A</c:v>
                </c:pt>
                <c:pt idx="57" formatCode="0.00">
                  <c:v>#N/A</c:v>
                </c:pt>
                <c:pt idx="58" formatCode="0.00">
                  <c:v>#N/A</c:v>
                </c:pt>
                <c:pt idx="59" formatCode="0.00">
                  <c:v>#N/A</c:v>
                </c:pt>
                <c:pt idx="60" formatCode="0.00">
                  <c:v>#N/A</c:v>
                </c:pt>
                <c:pt idx="61" formatCode="0.00">
                  <c:v>#N/A</c:v>
                </c:pt>
                <c:pt idx="62" formatCode="0.00">
                  <c:v>#N/A</c:v>
                </c:pt>
                <c:pt idx="63" formatCode="0.00">
                  <c:v>#N/A</c:v>
                </c:pt>
                <c:pt idx="64" formatCode="0.00">
                  <c:v>#N/A</c:v>
                </c:pt>
                <c:pt idx="65" formatCode="0.00">
                  <c:v>#N/A</c:v>
                </c:pt>
                <c:pt idx="66" formatCode="0.00">
                  <c:v>#N/A</c:v>
                </c:pt>
                <c:pt idx="67" formatCode="0.00">
                  <c:v>#N/A</c:v>
                </c:pt>
                <c:pt idx="68" formatCode="0.00">
                  <c:v>#N/A</c:v>
                </c:pt>
                <c:pt idx="69" formatCode="0.00">
                  <c:v>#N/A</c:v>
                </c:pt>
                <c:pt idx="70" formatCode="0.00">
                  <c:v>#N/A</c:v>
                </c:pt>
                <c:pt idx="71" formatCode="0.00">
                  <c:v>#N/A</c:v>
                </c:pt>
                <c:pt idx="72" formatCode="0.00">
                  <c:v>#N/A</c:v>
                </c:pt>
                <c:pt idx="73" formatCode="0.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1A4-47A1-9429-CC8CE13EDD39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'game calc'!$E$13:$E$95</c:f>
              <c:numCache>
                <c:formatCode>General</c:formatCode>
                <c:ptCount val="83"/>
                <c:pt idx="0">
                  <c:v>82</c:v>
                </c:pt>
                <c:pt idx="1">
                  <c:v>81</c:v>
                </c:pt>
                <c:pt idx="2">
                  <c:v>80</c:v>
                </c:pt>
                <c:pt idx="3">
                  <c:v>79</c:v>
                </c:pt>
                <c:pt idx="4">
                  <c:v>78</c:v>
                </c:pt>
                <c:pt idx="5">
                  <c:v>77</c:v>
                </c:pt>
                <c:pt idx="6">
                  <c:v>76</c:v>
                </c:pt>
                <c:pt idx="7">
                  <c:v>75</c:v>
                </c:pt>
                <c:pt idx="8">
                  <c:v>74</c:v>
                </c:pt>
                <c:pt idx="9">
                  <c:v>73</c:v>
                </c:pt>
                <c:pt idx="10">
                  <c:v>72</c:v>
                </c:pt>
                <c:pt idx="11">
                  <c:v>71</c:v>
                </c:pt>
                <c:pt idx="12">
                  <c:v>70</c:v>
                </c:pt>
                <c:pt idx="13">
                  <c:v>69</c:v>
                </c:pt>
                <c:pt idx="14">
                  <c:v>68</c:v>
                </c:pt>
                <c:pt idx="15">
                  <c:v>67</c:v>
                </c:pt>
                <c:pt idx="16">
                  <c:v>66</c:v>
                </c:pt>
                <c:pt idx="17">
                  <c:v>65</c:v>
                </c:pt>
                <c:pt idx="18">
                  <c:v>64</c:v>
                </c:pt>
                <c:pt idx="19">
                  <c:v>63</c:v>
                </c:pt>
                <c:pt idx="20">
                  <c:v>62</c:v>
                </c:pt>
                <c:pt idx="21">
                  <c:v>61</c:v>
                </c:pt>
                <c:pt idx="22">
                  <c:v>60</c:v>
                </c:pt>
                <c:pt idx="23">
                  <c:v>59</c:v>
                </c:pt>
                <c:pt idx="24">
                  <c:v>58</c:v>
                </c:pt>
                <c:pt idx="25">
                  <c:v>57</c:v>
                </c:pt>
                <c:pt idx="26">
                  <c:v>56</c:v>
                </c:pt>
                <c:pt idx="27">
                  <c:v>55</c:v>
                </c:pt>
                <c:pt idx="28">
                  <c:v>54</c:v>
                </c:pt>
                <c:pt idx="29">
                  <c:v>53</c:v>
                </c:pt>
                <c:pt idx="30">
                  <c:v>52</c:v>
                </c:pt>
                <c:pt idx="31">
                  <c:v>51</c:v>
                </c:pt>
                <c:pt idx="32">
                  <c:v>50</c:v>
                </c:pt>
                <c:pt idx="33">
                  <c:v>49</c:v>
                </c:pt>
                <c:pt idx="34">
                  <c:v>48</c:v>
                </c:pt>
                <c:pt idx="35">
                  <c:v>47</c:v>
                </c:pt>
                <c:pt idx="36">
                  <c:v>46</c:v>
                </c:pt>
                <c:pt idx="37">
                  <c:v>45</c:v>
                </c:pt>
                <c:pt idx="38">
                  <c:v>44</c:v>
                </c:pt>
                <c:pt idx="39">
                  <c:v>43</c:v>
                </c:pt>
                <c:pt idx="40">
                  <c:v>42</c:v>
                </c:pt>
                <c:pt idx="41">
                  <c:v>41</c:v>
                </c:pt>
                <c:pt idx="42">
                  <c:v>40</c:v>
                </c:pt>
                <c:pt idx="43">
                  <c:v>39</c:v>
                </c:pt>
                <c:pt idx="44">
                  <c:v>38</c:v>
                </c:pt>
                <c:pt idx="45">
                  <c:v>37</c:v>
                </c:pt>
                <c:pt idx="46">
                  <c:v>36</c:v>
                </c:pt>
                <c:pt idx="47">
                  <c:v>35</c:v>
                </c:pt>
                <c:pt idx="48">
                  <c:v>34</c:v>
                </c:pt>
                <c:pt idx="49">
                  <c:v>33</c:v>
                </c:pt>
                <c:pt idx="50">
                  <c:v>32</c:v>
                </c:pt>
                <c:pt idx="51">
                  <c:v>31</c:v>
                </c:pt>
                <c:pt idx="52">
                  <c:v>30</c:v>
                </c:pt>
                <c:pt idx="53">
                  <c:v>29</c:v>
                </c:pt>
                <c:pt idx="54">
                  <c:v>28</c:v>
                </c:pt>
                <c:pt idx="55">
                  <c:v>27</c:v>
                </c:pt>
                <c:pt idx="56">
                  <c:v>26</c:v>
                </c:pt>
                <c:pt idx="57">
                  <c:v>25</c:v>
                </c:pt>
                <c:pt idx="58">
                  <c:v>24</c:v>
                </c:pt>
                <c:pt idx="59">
                  <c:v>23</c:v>
                </c:pt>
                <c:pt idx="60">
                  <c:v>22</c:v>
                </c:pt>
                <c:pt idx="61">
                  <c:v>21</c:v>
                </c:pt>
                <c:pt idx="62">
                  <c:v>20</c:v>
                </c:pt>
                <c:pt idx="63">
                  <c:v>19</c:v>
                </c:pt>
                <c:pt idx="64">
                  <c:v>18</c:v>
                </c:pt>
                <c:pt idx="65">
                  <c:v>17</c:v>
                </c:pt>
                <c:pt idx="66">
                  <c:v>16</c:v>
                </c:pt>
                <c:pt idx="67">
                  <c:v>15</c:v>
                </c:pt>
                <c:pt idx="68">
                  <c:v>14</c:v>
                </c:pt>
                <c:pt idx="69">
                  <c:v>13</c:v>
                </c:pt>
                <c:pt idx="70">
                  <c:v>12</c:v>
                </c:pt>
                <c:pt idx="71">
                  <c:v>11</c:v>
                </c:pt>
                <c:pt idx="72">
                  <c:v>10</c:v>
                </c:pt>
                <c:pt idx="73">
                  <c:v>9</c:v>
                </c:pt>
                <c:pt idx="74">
                  <c:v>8</c:v>
                </c:pt>
                <c:pt idx="75">
                  <c:v>7</c:v>
                </c:pt>
                <c:pt idx="76">
                  <c:v>6</c:v>
                </c:pt>
                <c:pt idx="77">
                  <c:v>5</c:v>
                </c:pt>
                <c:pt idx="78">
                  <c:v>4</c:v>
                </c:pt>
                <c:pt idx="79">
                  <c:v>3</c:v>
                </c:pt>
                <c:pt idx="80">
                  <c:v>2</c:v>
                </c:pt>
                <c:pt idx="81">
                  <c:v>1</c:v>
                </c:pt>
                <c:pt idx="82">
                  <c:v>0</c:v>
                </c:pt>
              </c:numCache>
            </c:numRef>
          </c:cat>
          <c:val>
            <c:numRef>
              <c:f>'game calc'!$P$13:$P$86</c:f>
              <c:numCache>
                <c:formatCode>General</c:formatCode>
                <c:ptCount val="74"/>
                <c:pt idx="26" formatCode="0.00">
                  <c:v>2.5089999999999999</c:v>
                </c:pt>
                <c:pt idx="27" formatCode="0.00">
                  <c:v>2.5385833333333334</c:v>
                </c:pt>
                <c:pt idx="28" formatCode="0.00">
                  <c:v>2.5681666666666665</c:v>
                </c:pt>
                <c:pt idx="29" formatCode="0.00">
                  <c:v>2.59775</c:v>
                </c:pt>
                <c:pt idx="30" formatCode="0.00">
                  <c:v>2.6273333333333331</c:v>
                </c:pt>
                <c:pt idx="31" formatCode="0.00">
                  <c:v>2.6569166666666666</c:v>
                </c:pt>
                <c:pt idx="32" formatCode="0.00">
                  <c:v>2.6864999999999997</c:v>
                </c:pt>
                <c:pt idx="33" formatCode="0.00">
                  <c:v>2.7160833333333332</c:v>
                </c:pt>
                <c:pt idx="34" formatCode="0.00">
                  <c:v>2.7456666666666667</c:v>
                </c:pt>
                <c:pt idx="35" formatCode="0.00">
                  <c:v>2.7752499999999998</c:v>
                </c:pt>
                <c:pt idx="36" formatCode="0.00">
                  <c:v>2.8048333333333333</c:v>
                </c:pt>
                <c:pt idx="37" formatCode="0.00">
                  <c:v>2.8344166666666668</c:v>
                </c:pt>
                <c:pt idx="38" formatCode="0.00">
                  <c:v>2.8639999999999999</c:v>
                </c:pt>
                <c:pt idx="39" formatCode="0.00">
                  <c:v>2.8935833333333334</c:v>
                </c:pt>
                <c:pt idx="40" formatCode="0.00">
                  <c:v>2.9231666666666665</c:v>
                </c:pt>
                <c:pt idx="41" formatCode="0.00">
                  <c:v>2.95275</c:v>
                </c:pt>
                <c:pt idx="42" formatCode="0.00">
                  <c:v>#N/A</c:v>
                </c:pt>
                <c:pt idx="43" formatCode="0.00">
                  <c:v>#N/A</c:v>
                </c:pt>
                <c:pt idx="44" formatCode="0.00">
                  <c:v>#N/A</c:v>
                </c:pt>
                <c:pt idx="45" formatCode="0.00">
                  <c:v>#N/A</c:v>
                </c:pt>
                <c:pt idx="46" formatCode="0.00">
                  <c:v>#N/A</c:v>
                </c:pt>
                <c:pt idx="47" formatCode="0.00">
                  <c:v>#N/A</c:v>
                </c:pt>
                <c:pt idx="48" formatCode="0.00">
                  <c:v>#N/A</c:v>
                </c:pt>
                <c:pt idx="49" formatCode="0.00">
                  <c:v>#N/A</c:v>
                </c:pt>
                <c:pt idx="50" formatCode="0.00">
                  <c:v>#N/A</c:v>
                </c:pt>
                <c:pt idx="51" formatCode="0.00">
                  <c:v>#N/A</c:v>
                </c:pt>
                <c:pt idx="52" formatCode="0.00">
                  <c:v>#N/A</c:v>
                </c:pt>
                <c:pt idx="53" formatCode="0.00">
                  <c:v>#N/A</c:v>
                </c:pt>
                <c:pt idx="54" formatCode="0.00">
                  <c:v>#N/A</c:v>
                </c:pt>
                <c:pt idx="55" formatCode="0.00">
                  <c:v>#N/A</c:v>
                </c:pt>
                <c:pt idx="56" formatCode="0.00">
                  <c:v>#N/A</c:v>
                </c:pt>
                <c:pt idx="57" formatCode="0.00">
                  <c:v>#N/A</c:v>
                </c:pt>
                <c:pt idx="58" formatCode="0.00">
                  <c:v>#N/A</c:v>
                </c:pt>
                <c:pt idx="59" formatCode="0.00">
                  <c:v>#N/A</c:v>
                </c:pt>
                <c:pt idx="60" formatCode="0.00">
                  <c:v>#N/A</c:v>
                </c:pt>
                <c:pt idx="61" formatCode="0.00">
                  <c:v>#N/A</c:v>
                </c:pt>
                <c:pt idx="62" formatCode="0.00">
                  <c:v>#N/A</c:v>
                </c:pt>
                <c:pt idx="63" formatCode="0.00">
                  <c:v>#N/A</c:v>
                </c:pt>
                <c:pt idx="64" formatCode="0.00">
                  <c:v>#N/A</c:v>
                </c:pt>
                <c:pt idx="65" formatCode="0.00">
                  <c:v>#N/A</c:v>
                </c:pt>
                <c:pt idx="66" formatCode="0.00">
                  <c:v>#N/A</c:v>
                </c:pt>
                <c:pt idx="67" formatCode="0.00">
                  <c:v>#N/A</c:v>
                </c:pt>
                <c:pt idx="68" formatCode="0.00">
                  <c:v>#N/A</c:v>
                </c:pt>
                <c:pt idx="69" formatCode="0.00">
                  <c:v>#N/A</c:v>
                </c:pt>
                <c:pt idx="70" formatCode="0.00">
                  <c:v>#N/A</c:v>
                </c:pt>
                <c:pt idx="71" formatCode="0.00">
                  <c:v>#N/A</c:v>
                </c:pt>
                <c:pt idx="72" formatCode="0.00">
                  <c:v>#N/A</c:v>
                </c:pt>
                <c:pt idx="73" formatCode="0.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1A4-47A1-9429-CC8CE13EDD39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'game calc'!$E$13:$E$95</c:f>
              <c:numCache>
                <c:formatCode>General</c:formatCode>
                <c:ptCount val="83"/>
                <c:pt idx="0">
                  <c:v>82</c:v>
                </c:pt>
                <c:pt idx="1">
                  <c:v>81</c:v>
                </c:pt>
                <c:pt idx="2">
                  <c:v>80</c:v>
                </c:pt>
                <c:pt idx="3">
                  <c:v>79</c:v>
                </c:pt>
                <c:pt idx="4">
                  <c:v>78</c:v>
                </c:pt>
                <c:pt idx="5">
                  <c:v>77</c:v>
                </c:pt>
                <c:pt idx="6">
                  <c:v>76</c:v>
                </c:pt>
                <c:pt idx="7">
                  <c:v>75</c:v>
                </c:pt>
                <c:pt idx="8">
                  <c:v>74</c:v>
                </c:pt>
                <c:pt idx="9">
                  <c:v>73</c:v>
                </c:pt>
                <c:pt idx="10">
                  <c:v>72</c:v>
                </c:pt>
                <c:pt idx="11">
                  <c:v>71</c:v>
                </c:pt>
                <c:pt idx="12">
                  <c:v>70</c:v>
                </c:pt>
                <c:pt idx="13">
                  <c:v>69</c:v>
                </c:pt>
                <c:pt idx="14">
                  <c:v>68</c:v>
                </c:pt>
                <c:pt idx="15">
                  <c:v>67</c:v>
                </c:pt>
                <c:pt idx="16">
                  <c:v>66</c:v>
                </c:pt>
                <c:pt idx="17">
                  <c:v>65</c:v>
                </c:pt>
                <c:pt idx="18">
                  <c:v>64</c:v>
                </c:pt>
                <c:pt idx="19">
                  <c:v>63</c:v>
                </c:pt>
                <c:pt idx="20">
                  <c:v>62</c:v>
                </c:pt>
                <c:pt idx="21">
                  <c:v>61</c:v>
                </c:pt>
                <c:pt idx="22">
                  <c:v>60</c:v>
                </c:pt>
                <c:pt idx="23">
                  <c:v>59</c:v>
                </c:pt>
                <c:pt idx="24">
                  <c:v>58</c:v>
                </c:pt>
                <c:pt idx="25">
                  <c:v>57</c:v>
                </c:pt>
                <c:pt idx="26">
                  <c:v>56</c:v>
                </c:pt>
                <c:pt idx="27">
                  <c:v>55</c:v>
                </c:pt>
                <c:pt idx="28">
                  <c:v>54</c:v>
                </c:pt>
                <c:pt idx="29">
                  <c:v>53</c:v>
                </c:pt>
                <c:pt idx="30">
                  <c:v>52</c:v>
                </c:pt>
                <c:pt idx="31">
                  <c:v>51</c:v>
                </c:pt>
                <c:pt idx="32">
                  <c:v>50</c:v>
                </c:pt>
                <c:pt idx="33">
                  <c:v>49</c:v>
                </c:pt>
                <c:pt idx="34">
                  <c:v>48</c:v>
                </c:pt>
                <c:pt idx="35">
                  <c:v>47</c:v>
                </c:pt>
                <c:pt idx="36">
                  <c:v>46</c:v>
                </c:pt>
                <c:pt idx="37">
                  <c:v>45</c:v>
                </c:pt>
                <c:pt idx="38">
                  <c:v>44</c:v>
                </c:pt>
                <c:pt idx="39">
                  <c:v>43</c:v>
                </c:pt>
                <c:pt idx="40">
                  <c:v>42</c:v>
                </c:pt>
                <c:pt idx="41">
                  <c:v>41</c:v>
                </c:pt>
                <c:pt idx="42">
                  <c:v>40</c:v>
                </c:pt>
                <c:pt idx="43">
                  <c:v>39</c:v>
                </c:pt>
                <c:pt idx="44">
                  <c:v>38</c:v>
                </c:pt>
                <c:pt idx="45">
                  <c:v>37</c:v>
                </c:pt>
                <c:pt idx="46">
                  <c:v>36</c:v>
                </c:pt>
                <c:pt idx="47">
                  <c:v>35</c:v>
                </c:pt>
                <c:pt idx="48">
                  <c:v>34</c:v>
                </c:pt>
                <c:pt idx="49">
                  <c:v>33</c:v>
                </c:pt>
                <c:pt idx="50">
                  <c:v>32</c:v>
                </c:pt>
                <c:pt idx="51">
                  <c:v>31</c:v>
                </c:pt>
                <c:pt idx="52">
                  <c:v>30</c:v>
                </c:pt>
                <c:pt idx="53">
                  <c:v>29</c:v>
                </c:pt>
                <c:pt idx="54">
                  <c:v>28</c:v>
                </c:pt>
                <c:pt idx="55">
                  <c:v>27</c:v>
                </c:pt>
                <c:pt idx="56">
                  <c:v>26</c:v>
                </c:pt>
                <c:pt idx="57">
                  <c:v>25</c:v>
                </c:pt>
                <c:pt idx="58">
                  <c:v>24</c:v>
                </c:pt>
                <c:pt idx="59">
                  <c:v>23</c:v>
                </c:pt>
                <c:pt idx="60">
                  <c:v>22</c:v>
                </c:pt>
                <c:pt idx="61">
                  <c:v>21</c:v>
                </c:pt>
                <c:pt idx="62">
                  <c:v>20</c:v>
                </c:pt>
                <c:pt idx="63">
                  <c:v>19</c:v>
                </c:pt>
                <c:pt idx="64">
                  <c:v>18</c:v>
                </c:pt>
                <c:pt idx="65">
                  <c:v>17</c:v>
                </c:pt>
                <c:pt idx="66">
                  <c:v>16</c:v>
                </c:pt>
                <c:pt idx="67">
                  <c:v>15</c:v>
                </c:pt>
                <c:pt idx="68">
                  <c:v>14</c:v>
                </c:pt>
                <c:pt idx="69">
                  <c:v>13</c:v>
                </c:pt>
                <c:pt idx="70">
                  <c:v>12</c:v>
                </c:pt>
                <c:pt idx="71">
                  <c:v>11</c:v>
                </c:pt>
                <c:pt idx="72">
                  <c:v>10</c:v>
                </c:pt>
                <c:pt idx="73">
                  <c:v>9</c:v>
                </c:pt>
                <c:pt idx="74">
                  <c:v>8</c:v>
                </c:pt>
                <c:pt idx="75">
                  <c:v>7</c:v>
                </c:pt>
                <c:pt idx="76">
                  <c:v>6</c:v>
                </c:pt>
                <c:pt idx="77">
                  <c:v>5</c:v>
                </c:pt>
                <c:pt idx="78">
                  <c:v>4</c:v>
                </c:pt>
                <c:pt idx="79">
                  <c:v>3</c:v>
                </c:pt>
                <c:pt idx="80">
                  <c:v>2</c:v>
                </c:pt>
                <c:pt idx="81">
                  <c:v>1</c:v>
                </c:pt>
                <c:pt idx="82">
                  <c:v>0</c:v>
                </c:pt>
              </c:numCache>
            </c:numRef>
          </c:cat>
          <c:val>
            <c:numRef>
              <c:f>'game calc'!$Q$13:$Q$86</c:f>
              <c:numCache>
                <c:formatCode>General</c:formatCode>
                <c:ptCount val="74"/>
                <c:pt idx="27" formatCode="0.00">
                  <c:v>2.5089999999999999</c:v>
                </c:pt>
                <c:pt idx="28" formatCode="0.00">
                  <c:v>2.5385833333333334</c:v>
                </c:pt>
                <c:pt idx="29" formatCode="0.00">
                  <c:v>2.5681666666666665</c:v>
                </c:pt>
                <c:pt idx="30" formatCode="0.00">
                  <c:v>2.59775</c:v>
                </c:pt>
                <c:pt idx="31" formatCode="0.00">
                  <c:v>2.6273333333333331</c:v>
                </c:pt>
                <c:pt idx="32" formatCode="0.00">
                  <c:v>2.6569166666666666</c:v>
                </c:pt>
                <c:pt idx="33" formatCode="0.00">
                  <c:v>2.6864999999999997</c:v>
                </c:pt>
                <c:pt idx="34" formatCode="0.00">
                  <c:v>2.7160833333333332</c:v>
                </c:pt>
                <c:pt idx="35" formatCode="0.00">
                  <c:v>2.7456666666666667</c:v>
                </c:pt>
                <c:pt idx="36" formatCode="0.00">
                  <c:v>2.7752499999999998</c:v>
                </c:pt>
                <c:pt idx="37" formatCode="0.00">
                  <c:v>2.8048333333333333</c:v>
                </c:pt>
                <c:pt idx="38" formatCode="0.00">
                  <c:v>2.8344166666666668</c:v>
                </c:pt>
                <c:pt idx="39" formatCode="0.00">
                  <c:v>2.8639999999999999</c:v>
                </c:pt>
                <c:pt idx="40" formatCode="0.00">
                  <c:v>2.8935833333333334</c:v>
                </c:pt>
                <c:pt idx="41" formatCode="0.00">
                  <c:v>2.9231666666666665</c:v>
                </c:pt>
                <c:pt idx="42" formatCode="0.00">
                  <c:v>2.95275</c:v>
                </c:pt>
                <c:pt idx="43" formatCode="0.00">
                  <c:v>#N/A</c:v>
                </c:pt>
                <c:pt idx="44" formatCode="0.00">
                  <c:v>#N/A</c:v>
                </c:pt>
                <c:pt idx="45" formatCode="0.00">
                  <c:v>#N/A</c:v>
                </c:pt>
                <c:pt idx="46" formatCode="0.00">
                  <c:v>#N/A</c:v>
                </c:pt>
                <c:pt idx="47" formatCode="0.00">
                  <c:v>#N/A</c:v>
                </c:pt>
                <c:pt idx="48" formatCode="0.00">
                  <c:v>#N/A</c:v>
                </c:pt>
                <c:pt idx="49" formatCode="0.00">
                  <c:v>#N/A</c:v>
                </c:pt>
                <c:pt idx="50" formatCode="0.00">
                  <c:v>#N/A</c:v>
                </c:pt>
                <c:pt idx="51" formatCode="0.00">
                  <c:v>#N/A</c:v>
                </c:pt>
                <c:pt idx="52" formatCode="0.00">
                  <c:v>#N/A</c:v>
                </c:pt>
                <c:pt idx="53" formatCode="0.00">
                  <c:v>#N/A</c:v>
                </c:pt>
                <c:pt idx="54" formatCode="0.00">
                  <c:v>#N/A</c:v>
                </c:pt>
                <c:pt idx="55" formatCode="0.00">
                  <c:v>#N/A</c:v>
                </c:pt>
                <c:pt idx="56" formatCode="0.00">
                  <c:v>#N/A</c:v>
                </c:pt>
                <c:pt idx="57" formatCode="0.00">
                  <c:v>#N/A</c:v>
                </c:pt>
                <c:pt idx="58" formatCode="0.00">
                  <c:v>#N/A</c:v>
                </c:pt>
                <c:pt idx="59" formatCode="0.00">
                  <c:v>#N/A</c:v>
                </c:pt>
                <c:pt idx="60" formatCode="0.00">
                  <c:v>#N/A</c:v>
                </c:pt>
                <c:pt idx="61" formatCode="0.00">
                  <c:v>#N/A</c:v>
                </c:pt>
                <c:pt idx="62" formatCode="0.00">
                  <c:v>#N/A</c:v>
                </c:pt>
                <c:pt idx="63" formatCode="0.00">
                  <c:v>#N/A</c:v>
                </c:pt>
                <c:pt idx="64" formatCode="0.00">
                  <c:v>#N/A</c:v>
                </c:pt>
                <c:pt idx="65" formatCode="0.00">
                  <c:v>#N/A</c:v>
                </c:pt>
                <c:pt idx="66" formatCode="0.00">
                  <c:v>#N/A</c:v>
                </c:pt>
                <c:pt idx="67" formatCode="0.00">
                  <c:v>#N/A</c:v>
                </c:pt>
                <c:pt idx="68" formatCode="0.00">
                  <c:v>#N/A</c:v>
                </c:pt>
                <c:pt idx="69" formatCode="0.00">
                  <c:v>#N/A</c:v>
                </c:pt>
                <c:pt idx="70" formatCode="0.00">
                  <c:v>#N/A</c:v>
                </c:pt>
                <c:pt idx="71" formatCode="0.00">
                  <c:v>#N/A</c:v>
                </c:pt>
                <c:pt idx="72" formatCode="0.00">
                  <c:v>#N/A</c:v>
                </c:pt>
                <c:pt idx="73" formatCode="0.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1A4-47A1-9429-CC8CE13ED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0679599"/>
        <c:axId val="950680079"/>
      </c:lineChart>
      <c:catAx>
        <c:axId val="950679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80079"/>
        <c:crosses val="autoZero"/>
        <c:auto val="1"/>
        <c:lblAlgn val="ctr"/>
        <c:lblOffset val="100"/>
        <c:noMultiLvlLbl val="0"/>
      </c:catAx>
      <c:valAx>
        <c:axId val="95068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79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299356</xdr:colOff>
      <xdr:row>10</xdr:row>
      <xdr:rowOff>70756</xdr:rowOff>
    </xdr:from>
    <xdr:to>
      <xdr:col>31</xdr:col>
      <xdr:colOff>375557</xdr:colOff>
      <xdr:row>38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09A47A-B919-422F-A0F3-37B85E3B94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354A-09AC-4A45-A92B-D5C55C1AC691}">
  <dimension ref="A1:E6"/>
  <sheetViews>
    <sheetView workbookViewId="0"/>
  </sheetViews>
  <sheetFormatPr defaultRowHeight="14.6" x14ac:dyDescent="0.4"/>
  <cols>
    <col min="1" max="1" width="22.69140625" bestFit="1" customWidth="1"/>
  </cols>
  <sheetData>
    <row r="1" spans="1:5" x14ac:dyDescent="0.4">
      <c r="B1" s="3" t="s">
        <v>1</v>
      </c>
      <c r="C1" s="3"/>
      <c r="D1" s="3" t="s">
        <v>0</v>
      </c>
      <c r="E1" s="3"/>
    </row>
    <row r="2" spans="1:5" x14ac:dyDescent="0.4">
      <c r="B2" s="1" t="s">
        <v>3</v>
      </c>
      <c r="C2" s="1" t="s">
        <v>4</v>
      </c>
      <c r="D2" s="1" t="s">
        <v>3</v>
      </c>
      <c r="E2" s="1" t="s">
        <v>4</v>
      </c>
    </row>
    <row r="3" spans="1:5" x14ac:dyDescent="0.4">
      <c r="A3" t="s">
        <v>2</v>
      </c>
      <c r="B3">
        <v>178</v>
      </c>
      <c r="C3">
        <v>188</v>
      </c>
      <c r="D3">
        <v>188</v>
      </c>
      <c r="E3">
        <v>198</v>
      </c>
    </row>
    <row r="4" spans="1:5" x14ac:dyDescent="0.4">
      <c r="A4" t="s">
        <v>5</v>
      </c>
      <c r="B4">
        <v>76</v>
      </c>
      <c r="C4">
        <v>102</v>
      </c>
      <c r="D4">
        <v>76</v>
      </c>
      <c r="E4">
        <v>102</v>
      </c>
    </row>
    <row r="5" spans="1:5" x14ac:dyDescent="0.4">
      <c r="A5" t="s">
        <v>6</v>
      </c>
      <c r="B5">
        <v>15</v>
      </c>
      <c r="C5">
        <v>15</v>
      </c>
      <c r="D5">
        <v>35</v>
      </c>
      <c r="E5">
        <v>35</v>
      </c>
    </row>
    <row r="6" spans="1:5" x14ac:dyDescent="0.4">
      <c r="B6" s="2">
        <f>SUM(B3:B5)/100</f>
        <v>2.69</v>
      </c>
      <c r="C6" s="2">
        <f>SUM(C3:C5)/100</f>
        <v>3.05</v>
      </c>
      <c r="D6" s="2">
        <f>SUM(D3:D5)/100</f>
        <v>2.99</v>
      </c>
      <c r="E6" s="2">
        <f>SUM(E3:E5)/100</f>
        <v>3.35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A32CA-0BEB-4532-B9A2-9A5E9539BBCC}">
  <dimension ref="A1:E8"/>
  <sheetViews>
    <sheetView workbookViewId="0">
      <selection activeCell="A10" sqref="A10"/>
    </sheetView>
  </sheetViews>
  <sheetFormatPr defaultRowHeight="14.6" x14ac:dyDescent="0.4"/>
  <cols>
    <col min="1" max="1" width="13.765625" bestFit="1" customWidth="1"/>
  </cols>
  <sheetData>
    <row r="1" spans="1:5" x14ac:dyDescent="0.4">
      <c r="B1" s="3" t="s">
        <v>0</v>
      </c>
      <c r="C1" s="3"/>
      <c r="D1" s="3" t="s">
        <v>1</v>
      </c>
      <c r="E1" s="3"/>
    </row>
    <row r="2" spans="1:5" x14ac:dyDescent="0.4">
      <c r="B2" s="1" t="s">
        <v>7</v>
      </c>
      <c r="C2" s="1" t="s">
        <v>8</v>
      </c>
      <c r="D2" s="1" t="s">
        <v>7</v>
      </c>
      <c r="E2" s="1" t="s">
        <v>8</v>
      </c>
    </row>
    <row r="3" spans="1:5" x14ac:dyDescent="0.4">
      <c r="A3" t="s">
        <v>9</v>
      </c>
      <c r="B3">
        <v>1.93</v>
      </c>
      <c r="C3">
        <v>1.98</v>
      </c>
      <c r="D3">
        <v>1.75</v>
      </c>
      <c r="E3">
        <v>1.83</v>
      </c>
    </row>
    <row r="4" spans="1:5" x14ac:dyDescent="0.4">
      <c r="A4" t="s">
        <v>10</v>
      </c>
      <c r="B4">
        <v>0.71</v>
      </c>
      <c r="C4">
        <v>0.86</v>
      </c>
      <c r="D4">
        <v>0.51</v>
      </c>
      <c r="E4">
        <v>0.66</v>
      </c>
    </row>
    <row r="5" spans="1:5" x14ac:dyDescent="0.4">
      <c r="A5" t="s">
        <v>11</v>
      </c>
      <c r="B5" s="4">
        <v>0.3</v>
      </c>
      <c r="C5" s="4">
        <v>0.35</v>
      </c>
      <c r="D5" s="4">
        <v>0.2</v>
      </c>
      <c r="E5" s="4">
        <v>0.3</v>
      </c>
    </row>
    <row r="6" spans="1:5" x14ac:dyDescent="0.4">
      <c r="A6" t="s">
        <v>12</v>
      </c>
      <c r="B6" s="5">
        <f>SUM(B3:B4,B3*B5)</f>
        <v>3.2189999999999994</v>
      </c>
      <c r="C6" s="5">
        <f t="shared" ref="C6:E6" si="0">SUM(C3:C4,C3*C5)</f>
        <v>3.5329999999999999</v>
      </c>
      <c r="D6" s="5">
        <f t="shared" si="0"/>
        <v>2.61</v>
      </c>
      <c r="E6" s="5">
        <f t="shared" si="0"/>
        <v>3.0390000000000001</v>
      </c>
    </row>
    <row r="8" spans="1:5" x14ac:dyDescent="0.4">
      <c r="A8" t="s">
        <v>13</v>
      </c>
      <c r="B8" s="2">
        <v>3.2</v>
      </c>
      <c r="C8" s="2">
        <v>3.5</v>
      </c>
      <c r="D8" s="2">
        <v>2.6</v>
      </c>
      <c r="E8" s="2">
        <v>3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B3C53-80FF-44B5-999A-F7C2EDD16C3E}">
  <dimension ref="A1:Q95"/>
  <sheetViews>
    <sheetView tabSelected="1" topLeftCell="A7" workbookViewId="0">
      <selection activeCell="B13" sqref="B13"/>
    </sheetView>
  </sheetViews>
  <sheetFormatPr defaultRowHeight="14.6" x14ac:dyDescent="0.4"/>
  <cols>
    <col min="1" max="1" width="13.4609375" bestFit="1" customWidth="1"/>
    <col min="4" max="4" width="1.69140625" customWidth="1"/>
    <col min="7" max="7" width="1.69140625" customWidth="1"/>
    <col min="10" max="10" width="1.69140625" customWidth="1"/>
  </cols>
  <sheetData>
    <row r="1" spans="1:12" customFormat="1" x14ac:dyDescent="0.4">
      <c r="B1" s="3" t="s">
        <v>20</v>
      </c>
      <c r="C1" s="3"/>
      <c r="E1" s="3" t="s">
        <v>21</v>
      </c>
      <c r="F1" s="3"/>
      <c r="H1" s="3" t="s">
        <v>22</v>
      </c>
      <c r="I1" s="3"/>
      <c r="K1" s="3" t="s">
        <v>22</v>
      </c>
      <c r="L1" s="3"/>
    </row>
    <row r="2" spans="1:12" customFormat="1" x14ac:dyDescent="0.4">
      <c r="A2" t="s">
        <v>16</v>
      </c>
      <c r="B2">
        <v>0</v>
      </c>
      <c r="C2" s="6">
        <f>'2024-10-14'!B4</f>
        <v>0.71</v>
      </c>
      <c r="E2">
        <v>0</v>
      </c>
      <c r="F2" s="6">
        <f>'2024-10-14'!C4</f>
        <v>0.86</v>
      </c>
      <c r="H2">
        <v>0</v>
      </c>
      <c r="I2" s="6">
        <f>'2024-10-14'!D4</f>
        <v>0.51</v>
      </c>
      <c r="K2">
        <v>0</v>
      </c>
      <c r="L2" s="6">
        <f>'2024-10-14'!E4</f>
        <v>0.66</v>
      </c>
    </row>
    <row r="3" spans="1:12" customFormat="1" x14ac:dyDescent="0.4">
      <c r="A3" t="s">
        <v>19</v>
      </c>
      <c r="C3" s="7">
        <f>'2024-10-14'!B5</f>
        <v>0.3</v>
      </c>
      <c r="F3" s="7">
        <f>'2024-10-14'!C5</f>
        <v>0.35</v>
      </c>
      <c r="I3" s="7">
        <f>'2024-10-14'!D5</f>
        <v>0.2</v>
      </c>
      <c r="L3" s="7">
        <f>'2024-10-14'!E5</f>
        <v>0.3</v>
      </c>
    </row>
    <row r="4" spans="1:12" customFormat="1" x14ac:dyDescent="0.4">
      <c r="A4" t="s">
        <v>14</v>
      </c>
      <c r="B4" s="6">
        <f>'2024-10-14'!B3-1</f>
        <v>0.92999999999999994</v>
      </c>
      <c r="C4">
        <f>B4*(1+C$3)</f>
        <v>1.2089999999999999</v>
      </c>
      <c r="E4" s="6">
        <f>'2024-10-14'!C3-1</f>
        <v>0.98</v>
      </c>
      <c r="F4">
        <f>E4*(1+F$3)</f>
        <v>1.323</v>
      </c>
      <c r="H4" s="6">
        <f>'2024-10-14'!D3-1</f>
        <v>0.75</v>
      </c>
      <c r="I4">
        <f>H4*(1+I$3)</f>
        <v>0.89999999999999991</v>
      </c>
      <c r="K4" s="6">
        <f>'2024-10-14'!E3-1</f>
        <v>0.83000000000000007</v>
      </c>
      <c r="L4">
        <f>K4*(1+L$3)</f>
        <v>1.0790000000000002</v>
      </c>
    </row>
    <row r="5" spans="1:12" customFormat="1" x14ac:dyDescent="0.4">
      <c r="A5" t="s">
        <v>15</v>
      </c>
      <c r="B5">
        <v>2</v>
      </c>
      <c r="C5">
        <f>B5*(1+C$3)</f>
        <v>2.6</v>
      </c>
      <c r="E5">
        <v>2</v>
      </c>
      <c r="F5">
        <f>E5*(1+F$3)</f>
        <v>2.7</v>
      </c>
      <c r="H5">
        <v>2</v>
      </c>
      <c r="I5">
        <f>H5*(1+I$3)</f>
        <v>2.4</v>
      </c>
      <c r="K5">
        <v>2</v>
      </c>
      <c r="L5">
        <f>K5*(1+L$3)</f>
        <v>2.6</v>
      </c>
    </row>
    <row r="6" spans="1:12" customFormat="1" x14ac:dyDescent="0.4">
      <c r="A6" t="s">
        <v>17</v>
      </c>
      <c r="B6">
        <f>B5/2</f>
        <v>1</v>
      </c>
      <c r="C6">
        <f>C5/2</f>
        <v>1.3</v>
      </c>
      <c r="E6">
        <f>E5/2</f>
        <v>1</v>
      </c>
      <c r="F6">
        <f>F5/2</f>
        <v>1.35</v>
      </c>
      <c r="H6">
        <f>H5/2</f>
        <v>1</v>
      </c>
      <c r="I6">
        <f>I5/2</f>
        <v>1.2</v>
      </c>
      <c r="K6">
        <f>K5/2</f>
        <v>1</v>
      </c>
      <c r="L6">
        <f>L5/2</f>
        <v>1.3</v>
      </c>
    </row>
    <row r="7" spans="1:12" customFormat="1" x14ac:dyDescent="0.4">
      <c r="A7" t="s">
        <v>18</v>
      </c>
      <c r="B7">
        <f>SUM(B2,B4,B6)</f>
        <v>1.93</v>
      </c>
      <c r="C7">
        <f>SUM(C2,C4,C6)</f>
        <v>3.2189999999999999</v>
      </c>
      <c r="E7">
        <f>SUM(E2,E4,E6)</f>
        <v>1.98</v>
      </c>
      <c r="F7">
        <f>SUM(F2,F4,F6)</f>
        <v>3.5329999999999999</v>
      </c>
      <c r="H7">
        <f>SUM(H2,H4,H6)</f>
        <v>1.75</v>
      </c>
      <c r="I7">
        <f>SUM(I2,I4,I6)</f>
        <v>2.61</v>
      </c>
      <c r="K7">
        <f>SUM(K2,K4,K6)</f>
        <v>1.83</v>
      </c>
      <c r="L7">
        <f>SUM(L2,L4,L6)</f>
        <v>3.0390000000000006</v>
      </c>
    </row>
    <row r="8" spans="1:12" x14ac:dyDescent="0.4">
      <c r="A8" t="s">
        <v>23</v>
      </c>
      <c r="C8" t="b">
        <f>ROUND(C7,2)=ROUND('2024-10-14'!B6,2)</f>
        <v>1</v>
      </c>
      <c r="F8" t="b">
        <f>ROUND(F7,2)=ROUND('2024-10-14'!C6,2)</f>
        <v>1</v>
      </c>
      <c r="I8" t="b">
        <f>ROUND(I7,2)=ROUND('2024-10-14'!D6,2)</f>
        <v>1</v>
      </c>
      <c r="L8" t="b">
        <f>ROUND(L7,2)=ROUND('2024-10-14'!E6,2)</f>
        <v>1</v>
      </c>
    </row>
    <row r="9" spans="1:12" x14ac:dyDescent="0.4">
      <c r="A9" t="s">
        <v>32</v>
      </c>
      <c r="B9">
        <v>0.4</v>
      </c>
      <c r="C9">
        <v>0.4</v>
      </c>
      <c r="E9">
        <v>0.4</v>
      </c>
      <c r="F9">
        <v>0.4</v>
      </c>
      <c r="H9">
        <v>0.35</v>
      </c>
      <c r="I9">
        <v>0.35</v>
      </c>
      <c r="K9">
        <v>0.35</v>
      </c>
      <c r="L9">
        <v>0.35</v>
      </c>
    </row>
    <row r="12" spans="1:12" x14ac:dyDescent="0.4">
      <c r="A12" t="s">
        <v>9</v>
      </c>
      <c r="B12">
        <v>7</v>
      </c>
      <c r="E12" t="s">
        <v>30</v>
      </c>
      <c r="F12" t="s">
        <v>31</v>
      </c>
      <c r="K12" t="s">
        <v>34</v>
      </c>
    </row>
    <row r="13" spans="1:12" x14ac:dyDescent="0.4">
      <c r="A13" t="s">
        <v>24</v>
      </c>
      <c r="B13">
        <v>1.75</v>
      </c>
      <c r="E13">
        <v>82</v>
      </c>
      <c r="F13" s="8">
        <f t="shared" ref="F13:F41" si="0">B$18+IF(E13&lt;B$17,-1,1)*(B$17-E13)*B$19</f>
        <v>1.5333333333333334</v>
      </c>
    </row>
    <row r="14" spans="1:12" x14ac:dyDescent="0.4">
      <c r="E14">
        <f t="shared" ref="E14:E45" si="1">E13-1</f>
        <v>81</v>
      </c>
      <c r="F14" s="8">
        <f t="shared" si="0"/>
        <v>1.6</v>
      </c>
    </row>
    <row r="15" spans="1:12" x14ac:dyDescent="0.4">
      <c r="A15" t="s">
        <v>25</v>
      </c>
      <c r="B15">
        <v>60</v>
      </c>
      <c r="E15">
        <f t="shared" si="1"/>
        <v>80</v>
      </c>
      <c r="F15" s="8">
        <f t="shared" si="0"/>
        <v>1.6666666666666667</v>
      </c>
    </row>
    <row r="16" spans="1:12" x14ac:dyDescent="0.4">
      <c r="A16" t="s">
        <v>26</v>
      </c>
      <c r="B16">
        <f>B13/2</f>
        <v>0.875</v>
      </c>
      <c r="E16">
        <f t="shared" si="1"/>
        <v>79</v>
      </c>
      <c r="F16" s="8">
        <f t="shared" si="0"/>
        <v>1.7333333333333334</v>
      </c>
    </row>
    <row r="17" spans="1:6" customFormat="1" x14ac:dyDescent="0.4">
      <c r="A17" t="s">
        <v>27</v>
      </c>
      <c r="B17">
        <f>B15*B16</f>
        <v>52.5</v>
      </c>
      <c r="E17">
        <f t="shared" si="1"/>
        <v>78</v>
      </c>
      <c r="F17" s="8">
        <f t="shared" si="0"/>
        <v>1.8</v>
      </c>
    </row>
    <row r="18" spans="1:6" customFormat="1" x14ac:dyDescent="0.4">
      <c r="A18" t="s">
        <v>29</v>
      </c>
      <c r="B18">
        <f>B12/2</f>
        <v>3.5</v>
      </c>
      <c r="E18">
        <f t="shared" si="1"/>
        <v>77</v>
      </c>
      <c r="F18" s="8">
        <f t="shared" si="0"/>
        <v>1.8666666666666667</v>
      </c>
    </row>
    <row r="19" spans="1:6" customFormat="1" x14ac:dyDescent="0.4">
      <c r="A19" t="s">
        <v>28</v>
      </c>
      <c r="B19">
        <f>B18/B17</f>
        <v>6.6666666666666666E-2</v>
      </c>
      <c r="E19">
        <f t="shared" si="1"/>
        <v>76</v>
      </c>
      <c r="F19" s="8">
        <f t="shared" si="0"/>
        <v>1.9333333333333333</v>
      </c>
    </row>
    <row r="20" spans="1:6" x14ac:dyDescent="0.4">
      <c r="E20">
        <f t="shared" si="1"/>
        <v>75</v>
      </c>
      <c r="F20" s="8">
        <f t="shared" si="0"/>
        <v>2</v>
      </c>
    </row>
    <row r="21" spans="1:6" x14ac:dyDescent="0.4">
      <c r="E21">
        <f t="shared" si="1"/>
        <v>74</v>
      </c>
      <c r="F21" s="8">
        <f t="shared" si="0"/>
        <v>2.0666666666666664</v>
      </c>
    </row>
    <row r="22" spans="1:6" x14ac:dyDescent="0.4">
      <c r="A22" t="s">
        <v>32</v>
      </c>
      <c r="B22">
        <v>0.4</v>
      </c>
      <c r="E22">
        <f t="shared" si="1"/>
        <v>73</v>
      </c>
      <c r="F22" s="8">
        <f t="shared" si="0"/>
        <v>2.1333333333333333</v>
      </c>
    </row>
    <row r="23" spans="1:6" x14ac:dyDescent="0.4">
      <c r="A23" t="s">
        <v>33</v>
      </c>
      <c r="B23">
        <f>B22*B15</f>
        <v>24</v>
      </c>
      <c r="E23">
        <f t="shared" si="1"/>
        <v>72</v>
      </c>
      <c r="F23" s="8">
        <f t="shared" si="0"/>
        <v>2.2000000000000002</v>
      </c>
    </row>
    <row r="24" spans="1:6" customFormat="1" x14ac:dyDescent="0.4">
      <c r="A24" t="s">
        <v>35</v>
      </c>
      <c r="B24">
        <f>C2</f>
        <v>0.71</v>
      </c>
      <c r="E24">
        <f t="shared" si="1"/>
        <v>71</v>
      </c>
      <c r="F24" s="8">
        <f t="shared" si="0"/>
        <v>2.2666666666666666</v>
      </c>
    </row>
    <row r="25" spans="1:6" x14ac:dyDescent="0.4">
      <c r="A25" t="s">
        <v>36</v>
      </c>
      <c r="B25">
        <f>B24/B23</f>
        <v>2.9583333333333333E-2</v>
      </c>
      <c r="E25">
        <f t="shared" si="1"/>
        <v>70</v>
      </c>
      <c r="F25" s="8">
        <f t="shared" si="0"/>
        <v>2.333333333333333</v>
      </c>
    </row>
    <row r="26" spans="1:6" x14ac:dyDescent="0.4">
      <c r="A26" t="s">
        <v>14</v>
      </c>
      <c r="B26">
        <f>C4</f>
        <v>1.2089999999999999</v>
      </c>
      <c r="E26">
        <f t="shared" si="1"/>
        <v>69</v>
      </c>
      <c r="F26" s="8">
        <f t="shared" si="0"/>
        <v>2.4</v>
      </c>
    </row>
    <row r="27" spans="1:6" x14ac:dyDescent="0.4">
      <c r="A27" t="s">
        <v>17</v>
      </c>
      <c r="B27">
        <f>C6</f>
        <v>1.3</v>
      </c>
      <c r="E27">
        <f t="shared" si="1"/>
        <v>68</v>
      </c>
      <c r="F27" s="8">
        <f t="shared" si="0"/>
        <v>2.4666666666666668</v>
      </c>
    </row>
    <row r="28" spans="1:6" x14ac:dyDescent="0.4">
      <c r="E28">
        <f t="shared" si="1"/>
        <v>67</v>
      </c>
      <c r="F28" s="8">
        <f t="shared" si="0"/>
        <v>2.5333333333333332</v>
      </c>
    </row>
    <row r="29" spans="1:6" x14ac:dyDescent="0.4">
      <c r="E29">
        <f t="shared" si="1"/>
        <v>66</v>
      </c>
      <c r="F29" s="8">
        <f t="shared" si="0"/>
        <v>2.6</v>
      </c>
    </row>
    <row r="30" spans="1:6" x14ac:dyDescent="0.4">
      <c r="E30">
        <f t="shared" si="1"/>
        <v>65</v>
      </c>
      <c r="F30" s="8">
        <f t="shared" si="0"/>
        <v>2.6666666666666665</v>
      </c>
    </row>
    <row r="31" spans="1:6" x14ac:dyDescent="0.4">
      <c r="E31">
        <f t="shared" si="1"/>
        <v>64</v>
      </c>
      <c r="F31" s="8">
        <f t="shared" si="0"/>
        <v>2.7333333333333334</v>
      </c>
    </row>
    <row r="32" spans="1:6" x14ac:dyDescent="0.4">
      <c r="E32">
        <f t="shared" si="1"/>
        <v>63</v>
      </c>
      <c r="F32" s="8">
        <f t="shared" si="0"/>
        <v>2.8</v>
      </c>
    </row>
    <row r="33" spans="5:17" x14ac:dyDescent="0.4">
      <c r="E33">
        <f t="shared" si="1"/>
        <v>62</v>
      </c>
      <c r="F33" s="8">
        <f t="shared" si="0"/>
        <v>2.8666666666666667</v>
      </c>
    </row>
    <row r="34" spans="5:17" x14ac:dyDescent="0.4">
      <c r="E34">
        <f t="shared" si="1"/>
        <v>61</v>
      </c>
      <c r="F34" s="8">
        <f t="shared" si="0"/>
        <v>2.9333333333333336</v>
      </c>
      <c r="K34" s="5">
        <f>IF(15-COUNT(K$12:K12)&gt;=0,COUNT(K$12:K12)*$B$25+SUM($B$26:$B$27),NA())</f>
        <v>2.5089999999999999</v>
      </c>
    </row>
    <row r="35" spans="5:17" x14ac:dyDescent="0.4">
      <c r="E35">
        <f t="shared" si="1"/>
        <v>60</v>
      </c>
      <c r="F35" s="8">
        <f t="shared" si="0"/>
        <v>3</v>
      </c>
      <c r="K35" s="5">
        <f>IF(15-COUNT(K$12:K34)&gt;=0,COUNT(K$12:K34)*$B$25+SUM($B$26:$B$27),NA())</f>
        <v>2.5385833333333334</v>
      </c>
      <c r="L35" s="5">
        <f>IF(15-COUNT(L$12:L34)&gt;=0,COUNT(L$12:L34)*$B$25+SUM($B$26:$B$27),NA())</f>
        <v>2.5089999999999999</v>
      </c>
    </row>
    <row r="36" spans="5:17" x14ac:dyDescent="0.4">
      <c r="E36">
        <f t="shared" si="1"/>
        <v>59</v>
      </c>
      <c r="F36" s="8">
        <f t="shared" si="0"/>
        <v>3.0666666666666664</v>
      </c>
      <c r="K36" s="5">
        <f>IF(15-COUNT(K$12:K35)&gt;=0,COUNT(K$12:K35)*$B$25+SUM($B$26:$B$27),NA())</f>
        <v>2.5681666666666665</v>
      </c>
      <c r="L36" s="5">
        <f>IF(15-COUNT(L$12:L35)&gt;=0,COUNT(L$12:L35)*$B$25+SUM($B$26:$B$27),NA())</f>
        <v>2.5385833333333334</v>
      </c>
      <c r="M36" s="5">
        <f>IF(15-COUNT(M$12:M35)&gt;=0,COUNT(M$12:M35)*$B$25+SUM($B$26:$B$27),NA())</f>
        <v>2.5089999999999999</v>
      </c>
    </row>
    <row r="37" spans="5:17" x14ac:dyDescent="0.4">
      <c r="E37">
        <f t="shared" si="1"/>
        <v>58</v>
      </c>
      <c r="F37" s="8">
        <f t="shared" si="0"/>
        <v>3.1333333333333333</v>
      </c>
      <c r="K37" s="5">
        <f>IF(15-COUNT(K$12:K36)&gt;=0,COUNT(K$12:K36)*$B$25+SUM($B$26:$B$27),NA())</f>
        <v>2.59775</v>
      </c>
      <c r="L37" s="5">
        <f>IF(15-COUNT(L$12:L36)&gt;=0,COUNT(L$12:L36)*$B$25+SUM($B$26:$B$27),NA())</f>
        <v>2.5681666666666665</v>
      </c>
      <c r="M37" s="5">
        <f>IF(15-COUNT(M$12:M36)&gt;=0,COUNT(M$12:M36)*$B$25+SUM($B$26:$B$27),NA())</f>
        <v>2.5385833333333334</v>
      </c>
      <c r="N37" s="5">
        <f>IF(15-COUNT(N$12:N36)&gt;=0,COUNT(N$12:N36)*$B$25+SUM($B$26:$B$27),NA())</f>
        <v>2.5089999999999999</v>
      </c>
    </row>
    <row r="38" spans="5:17" x14ac:dyDescent="0.4">
      <c r="E38">
        <f t="shared" si="1"/>
        <v>57</v>
      </c>
      <c r="F38" s="8">
        <f t="shared" si="0"/>
        <v>3.2</v>
      </c>
      <c r="K38" s="5">
        <f>IF(15-COUNT(K$12:K37)&gt;=0,COUNT(K$12:K37)*$B$25+SUM($B$26:$B$27),NA())</f>
        <v>2.6273333333333331</v>
      </c>
      <c r="L38" s="5">
        <f>IF(15-COUNT(L$12:L37)&gt;=0,COUNT(L$12:L37)*$B$25+SUM($B$26:$B$27),NA())</f>
        <v>2.59775</v>
      </c>
      <c r="M38" s="5">
        <f>IF(15-COUNT(M$12:M37)&gt;=0,COUNT(M$12:M37)*$B$25+SUM($B$26:$B$27),NA())</f>
        <v>2.5681666666666665</v>
      </c>
      <c r="N38" s="5">
        <f>IF(15-COUNT(N$12:N37)&gt;=0,COUNT(N$12:N37)*$B$25+SUM($B$26:$B$27),NA())</f>
        <v>2.5385833333333334</v>
      </c>
      <c r="O38" s="5">
        <f>IF(15-COUNT(O$12:O37)&gt;=0,COUNT(O$12:O37)*$B$25+SUM($B$26:$B$27),NA())</f>
        <v>2.5089999999999999</v>
      </c>
    </row>
    <row r="39" spans="5:17" x14ac:dyDescent="0.4">
      <c r="E39">
        <f t="shared" si="1"/>
        <v>56</v>
      </c>
      <c r="F39" s="8">
        <f t="shared" si="0"/>
        <v>3.2666666666666666</v>
      </c>
      <c r="K39" s="5">
        <f>IF(15-COUNT(K$12:K38)&gt;=0,COUNT(K$12:K38)*$B$25+SUM($B$26:$B$27),NA())</f>
        <v>2.6569166666666666</v>
      </c>
      <c r="L39" s="5">
        <f>IF(15-COUNT(L$12:L38)&gt;=0,COUNT(L$12:L38)*$B$25+SUM($B$26:$B$27),NA())</f>
        <v>2.6273333333333331</v>
      </c>
      <c r="M39" s="5">
        <f>IF(15-COUNT(M$12:M38)&gt;=0,COUNT(M$12:M38)*$B$25+SUM($B$26:$B$27),NA())</f>
        <v>2.59775</v>
      </c>
      <c r="N39" s="5">
        <f>IF(15-COUNT(N$12:N38)&gt;=0,COUNT(N$12:N38)*$B$25+SUM($B$26:$B$27),NA())</f>
        <v>2.5681666666666665</v>
      </c>
      <c r="O39" s="5">
        <f>IF(15-COUNT(O$12:O38)&gt;=0,COUNT(O$12:O38)*$B$25+SUM($B$26:$B$27),NA())</f>
        <v>2.5385833333333334</v>
      </c>
      <c r="P39" s="5">
        <f>IF(15-COUNT(P$12:P38)&gt;=0,COUNT(P$12:P38)*$B$25+SUM($B$26:$B$27),NA())</f>
        <v>2.5089999999999999</v>
      </c>
    </row>
    <row r="40" spans="5:17" x14ac:dyDescent="0.4">
      <c r="E40">
        <f t="shared" si="1"/>
        <v>55</v>
      </c>
      <c r="F40" s="8">
        <f t="shared" si="0"/>
        <v>3.3333333333333335</v>
      </c>
      <c r="K40" s="5">
        <f>IF(15-COUNT(K$12:K39)&gt;=0,COUNT(K$12:K39)*$B$25+SUM($B$26:$B$27),NA())</f>
        <v>2.6864999999999997</v>
      </c>
      <c r="L40" s="5">
        <f>IF(15-COUNT(L$12:L39)&gt;=0,COUNT(L$12:L39)*$B$25+SUM($B$26:$B$27),NA())</f>
        <v>2.6569166666666666</v>
      </c>
      <c r="M40" s="5">
        <f>IF(15-COUNT(M$12:M39)&gt;=0,COUNT(M$12:M39)*$B$25+SUM($B$26:$B$27),NA())</f>
        <v>2.6273333333333331</v>
      </c>
      <c r="N40" s="5">
        <f>IF(15-COUNT(N$12:N39)&gt;=0,COUNT(N$12:N39)*$B$25+SUM($B$26:$B$27),NA())</f>
        <v>2.59775</v>
      </c>
      <c r="O40" s="5">
        <f>IF(15-COUNT(O$12:O39)&gt;=0,COUNT(O$12:O39)*$B$25+SUM($B$26:$B$27),NA())</f>
        <v>2.5681666666666665</v>
      </c>
      <c r="P40" s="5">
        <f>IF(15-COUNT(P$12:P39)&gt;=0,COUNT(P$12:P39)*$B$25+SUM($B$26:$B$27),NA())</f>
        <v>2.5385833333333334</v>
      </c>
      <c r="Q40" s="5">
        <f>IF(15-COUNT(Q$12:Q39)&gt;=0,COUNT(Q$12:Q39)*$B$25+SUM($B$26:$B$27),NA())</f>
        <v>2.5089999999999999</v>
      </c>
    </row>
    <row r="41" spans="5:17" x14ac:dyDescent="0.4">
      <c r="E41">
        <f t="shared" si="1"/>
        <v>54</v>
      </c>
      <c r="F41" s="8">
        <f t="shared" si="0"/>
        <v>3.4</v>
      </c>
      <c r="K41" s="5">
        <f>IF(15-COUNT(K$12:K40)&gt;=0,COUNT(K$12:K40)*$B$25+SUM($B$26:$B$27),NA())</f>
        <v>2.7160833333333332</v>
      </c>
      <c r="L41" s="5">
        <f>IF(15-COUNT(L$12:L40)&gt;=0,COUNT(L$12:L40)*$B$25+SUM($B$26:$B$27),NA())</f>
        <v>2.6864999999999997</v>
      </c>
      <c r="M41" s="5">
        <f>IF(15-COUNT(M$12:M40)&gt;=0,COUNT(M$12:M40)*$B$25+SUM($B$26:$B$27),NA())</f>
        <v>2.6569166666666666</v>
      </c>
      <c r="N41" s="5">
        <f>IF(15-COUNT(N$12:N40)&gt;=0,COUNT(N$12:N40)*$B$25+SUM($B$26:$B$27),NA())</f>
        <v>2.6273333333333331</v>
      </c>
      <c r="O41" s="5">
        <f>IF(15-COUNT(O$12:O40)&gt;=0,COUNT(O$12:O40)*$B$25+SUM($B$26:$B$27),NA())</f>
        <v>2.59775</v>
      </c>
      <c r="P41" s="5">
        <f>IF(15-COUNT(P$12:P40)&gt;=0,COUNT(P$12:P40)*$B$25+SUM($B$26:$B$27),NA())</f>
        <v>2.5681666666666665</v>
      </c>
      <c r="Q41" s="5">
        <f>IF(15-COUNT(Q$12:Q40)&gt;=0,COUNT(Q$12:Q40)*$B$25+SUM($B$26:$B$27),NA())</f>
        <v>2.5385833333333334</v>
      </c>
    </row>
    <row r="42" spans="5:17" x14ac:dyDescent="0.4">
      <c r="E42">
        <f t="shared" si="1"/>
        <v>53</v>
      </c>
      <c r="F42" s="8">
        <f>B$18+IF(E42&lt;B$17,-1,1)*(B$17-E42)*B$19</f>
        <v>3.4666666666666668</v>
      </c>
      <c r="K42" s="5">
        <f>IF(15-COUNT(K$12:K41)&gt;=0,COUNT(K$12:K41)*$B$25+SUM($B$26:$B$27),NA())</f>
        <v>2.7456666666666667</v>
      </c>
      <c r="L42" s="5">
        <f>IF(15-COUNT(L$12:L41)&gt;=0,COUNT(L$12:L41)*$B$25+SUM($B$26:$B$27),NA())</f>
        <v>2.7160833333333332</v>
      </c>
      <c r="M42" s="5">
        <f>IF(15-COUNT(M$12:M41)&gt;=0,COUNT(M$12:M41)*$B$25+SUM($B$26:$B$27),NA())</f>
        <v>2.6864999999999997</v>
      </c>
      <c r="N42" s="5">
        <f>IF(15-COUNT(N$12:N41)&gt;=0,COUNT(N$12:N41)*$B$25+SUM($B$26:$B$27),NA())</f>
        <v>2.6569166666666666</v>
      </c>
      <c r="O42" s="5">
        <f>IF(15-COUNT(O$12:O41)&gt;=0,COUNT(O$12:O41)*$B$25+SUM($B$26:$B$27),NA())</f>
        <v>2.6273333333333331</v>
      </c>
      <c r="P42" s="5">
        <f>IF(15-COUNT(P$12:P41)&gt;=0,COUNT(P$12:P41)*$B$25+SUM($B$26:$B$27),NA())</f>
        <v>2.59775</v>
      </c>
      <c r="Q42" s="5">
        <f>IF(15-COUNT(Q$12:Q41)&gt;=0,COUNT(Q$12:Q41)*$B$25+SUM($B$26:$B$27),NA())</f>
        <v>2.5681666666666665</v>
      </c>
    </row>
    <row r="43" spans="5:17" x14ac:dyDescent="0.4">
      <c r="E43">
        <f t="shared" si="1"/>
        <v>52</v>
      </c>
      <c r="F43" s="8">
        <f t="shared" ref="F43:F95" si="2">B$18+IF(E43&lt;B$17,-1,1)*(B$17-E43)*B$19</f>
        <v>3.4666666666666668</v>
      </c>
      <c r="K43" s="5">
        <f>IF(15-COUNT(K$12:K42)&gt;=0,COUNT(K$12:K42)*$B$25+SUM($B$26:$B$27),NA())</f>
        <v>2.7752499999999998</v>
      </c>
      <c r="L43" s="5">
        <f>IF(15-COUNT(L$12:L42)&gt;=0,COUNT(L$12:L42)*$B$25+SUM($B$26:$B$27),NA())</f>
        <v>2.7456666666666667</v>
      </c>
      <c r="M43" s="5">
        <f>IF(15-COUNT(M$12:M42)&gt;=0,COUNT(M$12:M42)*$B$25+SUM($B$26:$B$27),NA())</f>
        <v>2.7160833333333332</v>
      </c>
      <c r="N43" s="5">
        <f>IF(15-COUNT(N$12:N42)&gt;=0,COUNT(N$12:N42)*$B$25+SUM($B$26:$B$27),NA())</f>
        <v>2.6864999999999997</v>
      </c>
      <c r="O43" s="5">
        <f>IF(15-COUNT(O$12:O42)&gt;=0,COUNT(O$12:O42)*$B$25+SUM($B$26:$B$27),NA())</f>
        <v>2.6569166666666666</v>
      </c>
      <c r="P43" s="5">
        <f>IF(15-COUNT(P$12:P42)&gt;=0,COUNT(P$12:P42)*$B$25+SUM($B$26:$B$27),NA())</f>
        <v>2.6273333333333331</v>
      </c>
      <c r="Q43" s="5">
        <f>IF(15-COUNT(Q$12:Q42)&gt;=0,COUNT(Q$12:Q42)*$B$25+SUM($B$26:$B$27),NA())</f>
        <v>2.59775</v>
      </c>
    </row>
    <row r="44" spans="5:17" x14ac:dyDescent="0.4">
      <c r="E44">
        <f>E43-1</f>
        <v>51</v>
      </c>
      <c r="F44" s="8">
        <f t="shared" si="2"/>
        <v>3.4</v>
      </c>
      <c r="K44" s="5">
        <f>IF(15-COUNT(K$12:K43)&gt;=0,COUNT(K$12:K43)*$B$25+SUM($B$26:$B$27),NA())</f>
        <v>2.8048333333333333</v>
      </c>
      <c r="L44" s="5">
        <f>IF(15-COUNT(L$12:L43)&gt;=0,COUNT(L$12:L43)*$B$25+SUM($B$26:$B$27),NA())</f>
        <v>2.7752499999999998</v>
      </c>
      <c r="M44" s="5">
        <f>IF(15-COUNT(M$12:M43)&gt;=0,COUNT(M$12:M43)*$B$25+SUM($B$26:$B$27),NA())</f>
        <v>2.7456666666666667</v>
      </c>
      <c r="N44" s="5">
        <f>IF(15-COUNT(N$12:N43)&gt;=0,COUNT(N$12:N43)*$B$25+SUM($B$26:$B$27),NA())</f>
        <v>2.7160833333333332</v>
      </c>
      <c r="O44" s="5">
        <f>IF(15-COUNT(O$12:O43)&gt;=0,COUNT(O$12:O43)*$B$25+SUM($B$26:$B$27),NA())</f>
        <v>2.6864999999999997</v>
      </c>
      <c r="P44" s="5">
        <f>IF(15-COUNT(P$12:P43)&gt;=0,COUNT(P$12:P43)*$B$25+SUM($B$26:$B$27),NA())</f>
        <v>2.6569166666666666</v>
      </c>
      <c r="Q44" s="5">
        <f>IF(15-COUNT(Q$12:Q43)&gt;=0,COUNT(Q$12:Q43)*$B$25+SUM($B$26:$B$27),NA())</f>
        <v>2.6273333333333331</v>
      </c>
    </row>
    <row r="45" spans="5:17" x14ac:dyDescent="0.4">
      <c r="E45">
        <f t="shared" ref="E45:E95" si="3">E44-1</f>
        <v>50</v>
      </c>
      <c r="F45" s="8">
        <f t="shared" si="2"/>
        <v>3.3333333333333335</v>
      </c>
      <c r="K45" s="5">
        <f>IF(15-COUNT(K$12:K44)&gt;=0,COUNT(K$12:K44)*$B$25+SUM($B$26:$B$27),NA())</f>
        <v>2.8344166666666668</v>
      </c>
      <c r="L45" s="5">
        <f>IF(15-COUNT(L$12:L44)&gt;=0,COUNT(L$12:L44)*$B$25+SUM($B$26:$B$27),NA())</f>
        <v>2.8048333333333333</v>
      </c>
      <c r="M45" s="5">
        <f>IF(15-COUNT(M$12:M44)&gt;=0,COUNT(M$12:M44)*$B$25+SUM($B$26:$B$27),NA())</f>
        <v>2.7752499999999998</v>
      </c>
      <c r="N45" s="5">
        <f>IF(15-COUNT(N$12:N44)&gt;=0,COUNT(N$12:N44)*$B$25+SUM($B$26:$B$27),NA())</f>
        <v>2.7456666666666667</v>
      </c>
      <c r="O45" s="5">
        <f>IF(15-COUNT(O$12:O44)&gt;=0,COUNT(O$12:O44)*$B$25+SUM($B$26:$B$27),NA())</f>
        <v>2.7160833333333332</v>
      </c>
      <c r="P45" s="5">
        <f>IF(15-COUNT(P$12:P44)&gt;=0,COUNT(P$12:P44)*$B$25+SUM($B$26:$B$27),NA())</f>
        <v>2.6864999999999997</v>
      </c>
      <c r="Q45" s="5">
        <f>IF(15-COUNT(Q$12:Q44)&gt;=0,COUNT(Q$12:Q44)*$B$25+SUM($B$26:$B$27),NA())</f>
        <v>2.6569166666666666</v>
      </c>
    </row>
    <row r="46" spans="5:17" x14ac:dyDescent="0.4">
      <c r="E46">
        <f t="shared" si="3"/>
        <v>49</v>
      </c>
      <c r="F46" s="8">
        <f t="shared" si="2"/>
        <v>3.2666666666666666</v>
      </c>
      <c r="K46" s="5">
        <f>IF(15-COUNT(K$12:K45)&gt;=0,COUNT(K$12:K45)*$B$25+SUM($B$26:$B$27),NA())</f>
        <v>2.8639999999999999</v>
      </c>
      <c r="L46" s="5">
        <f>IF(15-COUNT(L$12:L45)&gt;=0,COUNT(L$12:L45)*$B$25+SUM($B$26:$B$27),NA())</f>
        <v>2.8344166666666668</v>
      </c>
      <c r="M46" s="5">
        <f>IF(15-COUNT(M$12:M45)&gt;=0,COUNT(M$12:M45)*$B$25+SUM($B$26:$B$27),NA())</f>
        <v>2.8048333333333333</v>
      </c>
      <c r="N46" s="5">
        <f>IF(15-COUNT(N$12:N45)&gt;=0,COUNT(N$12:N45)*$B$25+SUM($B$26:$B$27),NA())</f>
        <v>2.7752499999999998</v>
      </c>
      <c r="O46" s="5">
        <f>IF(15-COUNT(O$12:O45)&gt;=0,COUNT(O$12:O45)*$B$25+SUM($B$26:$B$27),NA())</f>
        <v>2.7456666666666667</v>
      </c>
      <c r="P46" s="5">
        <f>IF(15-COUNT(P$12:P45)&gt;=0,COUNT(P$12:P45)*$B$25+SUM($B$26:$B$27),NA())</f>
        <v>2.7160833333333332</v>
      </c>
      <c r="Q46" s="5">
        <f>IF(15-COUNT(Q$12:Q45)&gt;=0,COUNT(Q$12:Q45)*$B$25+SUM($B$26:$B$27),NA())</f>
        <v>2.6864999999999997</v>
      </c>
    </row>
    <row r="47" spans="5:17" x14ac:dyDescent="0.4">
      <c r="E47">
        <f t="shared" si="3"/>
        <v>48</v>
      </c>
      <c r="F47" s="8">
        <f t="shared" si="2"/>
        <v>3.2</v>
      </c>
      <c r="K47" s="5">
        <f>IF(15-COUNT(K$12:K46)&gt;=0,COUNT(K$12:K46)*$B$25+SUM($B$26:$B$27),NA())</f>
        <v>2.8935833333333334</v>
      </c>
      <c r="L47" s="5">
        <f>IF(15-COUNT(L$12:L46)&gt;=0,COUNT(L$12:L46)*$B$25+SUM($B$26:$B$27),NA())</f>
        <v>2.8639999999999999</v>
      </c>
      <c r="M47" s="5">
        <f>IF(15-COUNT(M$12:M46)&gt;=0,COUNT(M$12:M46)*$B$25+SUM($B$26:$B$27),NA())</f>
        <v>2.8344166666666668</v>
      </c>
      <c r="N47" s="5">
        <f>IF(15-COUNT(N$12:N46)&gt;=0,COUNT(N$12:N46)*$B$25+SUM($B$26:$B$27),NA())</f>
        <v>2.8048333333333333</v>
      </c>
      <c r="O47" s="5">
        <f>IF(15-COUNT(O$12:O46)&gt;=0,COUNT(O$12:O46)*$B$25+SUM($B$26:$B$27),NA())</f>
        <v>2.7752499999999998</v>
      </c>
      <c r="P47" s="5">
        <f>IF(15-COUNT(P$12:P46)&gt;=0,COUNT(P$12:P46)*$B$25+SUM($B$26:$B$27),NA())</f>
        <v>2.7456666666666667</v>
      </c>
      <c r="Q47" s="5">
        <f>IF(15-COUNT(Q$12:Q46)&gt;=0,COUNT(Q$12:Q46)*$B$25+SUM($B$26:$B$27),NA())</f>
        <v>2.7160833333333332</v>
      </c>
    </row>
    <row r="48" spans="5:17" x14ac:dyDescent="0.4">
      <c r="E48">
        <f t="shared" si="3"/>
        <v>47</v>
      </c>
      <c r="F48" s="8">
        <f t="shared" si="2"/>
        <v>3.1333333333333333</v>
      </c>
      <c r="K48" s="5">
        <f>IF(15-COUNT(K$12:K47)&gt;=0,COUNT(K$12:K47)*$B$25+SUM($B$26:$B$27),NA())</f>
        <v>2.9231666666666665</v>
      </c>
      <c r="L48" s="5">
        <f>IF(15-COUNT(L$12:L47)&gt;=0,COUNT(L$12:L47)*$B$25+SUM($B$26:$B$27),NA())</f>
        <v>2.8935833333333334</v>
      </c>
      <c r="M48" s="5">
        <f>IF(15-COUNT(M$12:M47)&gt;=0,COUNT(M$12:M47)*$B$25+SUM($B$26:$B$27),NA())</f>
        <v>2.8639999999999999</v>
      </c>
      <c r="N48" s="5">
        <f>IF(15-COUNT(N$12:N47)&gt;=0,COUNT(N$12:N47)*$B$25+SUM($B$26:$B$27),NA())</f>
        <v>2.8344166666666668</v>
      </c>
      <c r="O48" s="5">
        <f>IF(15-COUNT(O$12:O47)&gt;=0,COUNT(O$12:O47)*$B$25+SUM($B$26:$B$27),NA())</f>
        <v>2.8048333333333333</v>
      </c>
      <c r="P48" s="5">
        <f>IF(15-COUNT(P$12:P47)&gt;=0,COUNT(P$12:P47)*$B$25+SUM($B$26:$B$27),NA())</f>
        <v>2.7752499999999998</v>
      </c>
      <c r="Q48" s="5">
        <f>IF(15-COUNT(Q$12:Q47)&gt;=0,COUNT(Q$12:Q47)*$B$25+SUM($B$26:$B$27),NA())</f>
        <v>2.7456666666666667</v>
      </c>
    </row>
    <row r="49" spans="5:17" x14ac:dyDescent="0.4">
      <c r="E49">
        <f t="shared" si="3"/>
        <v>46</v>
      </c>
      <c r="F49" s="8">
        <f t="shared" si="2"/>
        <v>3.0666666666666664</v>
      </c>
      <c r="K49" s="5">
        <f>IF(15-COUNT(K$12:K48)&gt;=0,COUNT(K$12:K48)*$B$25+SUM($B$26:$B$27),NA())</f>
        <v>2.95275</v>
      </c>
      <c r="L49" s="5">
        <f>IF(15-COUNT(L$12:L48)&gt;=0,COUNT(L$12:L48)*$B$25+SUM($B$26:$B$27),NA())</f>
        <v>2.9231666666666665</v>
      </c>
      <c r="M49" s="5">
        <f>IF(15-COUNT(M$12:M48)&gt;=0,COUNT(M$12:M48)*$B$25+SUM($B$26:$B$27),NA())</f>
        <v>2.8935833333333334</v>
      </c>
      <c r="N49" s="5">
        <f>IF(15-COUNT(N$12:N48)&gt;=0,COUNT(N$12:N48)*$B$25+SUM($B$26:$B$27),NA())</f>
        <v>2.8639999999999999</v>
      </c>
      <c r="O49" s="5">
        <f>IF(15-COUNT(O$12:O48)&gt;=0,COUNT(O$12:O48)*$B$25+SUM($B$26:$B$27),NA())</f>
        <v>2.8344166666666668</v>
      </c>
      <c r="P49" s="5">
        <f>IF(15-COUNT(P$12:P48)&gt;=0,COUNT(P$12:P48)*$B$25+SUM($B$26:$B$27),NA())</f>
        <v>2.8048333333333333</v>
      </c>
      <c r="Q49" s="5">
        <f>IF(15-COUNT(Q$12:Q48)&gt;=0,COUNT(Q$12:Q48)*$B$25+SUM($B$26:$B$27),NA())</f>
        <v>2.7752499999999998</v>
      </c>
    </row>
    <row r="50" spans="5:17" x14ac:dyDescent="0.4">
      <c r="E50">
        <f t="shared" si="3"/>
        <v>45</v>
      </c>
      <c r="F50" s="8">
        <f t="shared" si="2"/>
        <v>3</v>
      </c>
      <c r="K50" s="5" t="e">
        <f>IF(15-COUNT(K$12:K49)&gt;=0,COUNT(K$12:K49)*$B$25+SUM($B$26:$B$27),NA())</f>
        <v>#N/A</v>
      </c>
      <c r="L50" s="5">
        <f>IF(15-COUNT(L$12:L49)&gt;=0,COUNT(L$12:L49)*$B$25+SUM($B$26:$B$27),NA())</f>
        <v>2.95275</v>
      </c>
      <c r="M50" s="5">
        <f>IF(15-COUNT(M$12:M49)&gt;=0,COUNT(M$12:M49)*$B$25+SUM($B$26:$B$27),NA())</f>
        <v>2.9231666666666665</v>
      </c>
      <c r="N50" s="5">
        <f>IF(15-COUNT(N$12:N49)&gt;=0,COUNT(N$12:N49)*$B$25+SUM($B$26:$B$27),NA())</f>
        <v>2.8935833333333334</v>
      </c>
      <c r="O50" s="5">
        <f>IF(15-COUNT(O$12:O49)&gt;=0,COUNT(O$12:O49)*$B$25+SUM($B$26:$B$27),NA())</f>
        <v>2.8639999999999999</v>
      </c>
      <c r="P50" s="5">
        <f>IF(15-COUNT(P$12:P49)&gt;=0,COUNT(P$12:P49)*$B$25+SUM($B$26:$B$27),NA())</f>
        <v>2.8344166666666668</v>
      </c>
      <c r="Q50" s="5">
        <f>IF(15-COUNT(Q$12:Q49)&gt;=0,COUNT(Q$12:Q49)*$B$25+SUM($B$26:$B$27),NA())</f>
        <v>2.8048333333333333</v>
      </c>
    </row>
    <row r="51" spans="5:17" x14ac:dyDescent="0.4">
      <c r="E51">
        <f t="shared" si="3"/>
        <v>44</v>
      </c>
      <c r="F51" s="8">
        <f t="shared" si="2"/>
        <v>2.9333333333333336</v>
      </c>
      <c r="K51" s="5" t="e">
        <f>IF(15-COUNT(K$12:K50)&gt;=0,COUNT(K$12:K50)*$B$25+SUM($B$26:$B$27),NA())</f>
        <v>#N/A</v>
      </c>
      <c r="L51" s="5" t="e">
        <f>IF(15-COUNT(L$12:L50)&gt;=0,COUNT(L$12:L50)*$B$25+SUM($B$26:$B$27),NA())</f>
        <v>#N/A</v>
      </c>
      <c r="M51" s="5">
        <f>IF(15-COUNT(M$12:M50)&gt;=0,COUNT(M$12:M50)*$B$25+SUM($B$26:$B$27),NA())</f>
        <v>2.95275</v>
      </c>
      <c r="N51" s="5">
        <f>IF(15-COUNT(N$12:N50)&gt;=0,COUNT(N$12:N50)*$B$25+SUM($B$26:$B$27),NA())</f>
        <v>2.9231666666666665</v>
      </c>
      <c r="O51" s="5">
        <f>IF(15-COUNT(O$12:O50)&gt;=0,COUNT(O$12:O50)*$B$25+SUM($B$26:$B$27),NA())</f>
        <v>2.8935833333333334</v>
      </c>
      <c r="P51" s="5">
        <f>IF(15-COUNT(P$12:P50)&gt;=0,COUNT(P$12:P50)*$B$25+SUM($B$26:$B$27),NA())</f>
        <v>2.8639999999999999</v>
      </c>
      <c r="Q51" s="5">
        <f>IF(15-COUNT(Q$12:Q50)&gt;=0,COUNT(Q$12:Q50)*$B$25+SUM($B$26:$B$27),NA())</f>
        <v>2.8344166666666668</v>
      </c>
    </row>
    <row r="52" spans="5:17" x14ac:dyDescent="0.4">
      <c r="E52">
        <f t="shared" si="3"/>
        <v>43</v>
      </c>
      <c r="F52" s="8">
        <f t="shared" si="2"/>
        <v>2.8666666666666667</v>
      </c>
      <c r="K52" s="5" t="e">
        <f>IF(15-COUNT(K$12:K51)&gt;=0,COUNT(K$12:K51)*$B$25+SUM($B$26:$B$27),NA())</f>
        <v>#N/A</v>
      </c>
      <c r="L52" s="5" t="e">
        <f>IF(15-COUNT(L$12:L51)&gt;=0,COUNT(L$12:L51)*$B$25+SUM($B$26:$B$27),NA())</f>
        <v>#N/A</v>
      </c>
      <c r="M52" s="5" t="e">
        <f>IF(15-COUNT(M$12:M51)&gt;=0,COUNT(M$12:M51)*$B$25+SUM($B$26:$B$27),NA())</f>
        <v>#N/A</v>
      </c>
      <c r="N52" s="5">
        <f>IF(15-COUNT(N$12:N51)&gt;=0,COUNT(N$12:N51)*$B$25+SUM($B$26:$B$27),NA())</f>
        <v>2.95275</v>
      </c>
      <c r="O52" s="5">
        <f>IF(15-COUNT(O$12:O51)&gt;=0,COUNT(O$12:O51)*$B$25+SUM($B$26:$B$27),NA())</f>
        <v>2.9231666666666665</v>
      </c>
      <c r="P52" s="5">
        <f>IF(15-COUNT(P$12:P51)&gt;=0,COUNT(P$12:P51)*$B$25+SUM($B$26:$B$27),NA())</f>
        <v>2.8935833333333334</v>
      </c>
      <c r="Q52" s="5">
        <f>IF(15-COUNT(Q$12:Q51)&gt;=0,COUNT(Q$12:Q51)*$B$25+SUM($B$26:$B$27),NA())</f>
        <v>2.8639999999999999</v>
      </c>
    </row>
    <row r="53" spans="5:17" x14ac:dyDescent="0.4">
      <c r="E53">
        <f t="shared" si="3"/>
        <v>42</v>
      </c>
      <c r="F53" s="8">
        <f t="shared" si="2"/>
        <v>2.8</v>
      </c>
      <c r="K53" s="5" t="e">
        <f>IF(15-COUNT(K$12:K52)&gt;=0,COUNT(K$12:K52)*$B$25+SUM($B$26:$B$27),NA())</f>
        <v>#N/A</v>
      </c>
      <c r="L53" s="5" t="e">
        <f>IF(15-COUNT(L$12:L52)&gt;=0,COUNT(L$12:L52)*$B$25+SUM($B$26:$B$27),NA())</f>
        <v>#N/A</v>
      </c>
      <c r="M53" s="5" t="e">
        <f>IF(15-COUNT(M$12:M52)&gt;=0,COUNT(M$12:M52)*$B$25+SUM($B$26:$B$27),NA())</f>
        <v>#N/A</v>
      </c>
      <c r="N53" s="5" t="e">
        <f>IF(15-COUNT(N$12:N52)&gt;=0,COUNT(N$12:N52)*$B$25+SUM($B$26:$B$27),NA())</f>
        <v>#N/A</v>
      </c>
      <c r="O53" s="5">
        <f>IF(15-COUNT(O$12:O52)&gt;=0,COUNT(O$12:O52)*$B$25+SUM($B$26:$B$27),NA())</f>
        <v>2.95275</v>
      </c>
      <c r="P53" s="5">
        <f>IF(15-COUNT(P$12:P52)&gt;=0,COUNT(P$12:P52)*$B$25+SUM($B$26:$B$27),NA())</f>
        <v>2.9231666666666665</v>
      </c>
      <c r="Q53" s="5">
        <f>IF(15-COUNT(Q$12:Q52)&gt;=0,COUNT(Q$12:Q52)*$B$25+SUM($B$26:$B$27),NA())</f>
        <v>2.8935833333333334</v>
      </c>
    </row>
    <row r="54" spans="5:17" x14ac:dyDescent="0.4">
      <c r="E54">
        <f t="shared" si="3"/>
        <v>41</v>
      </c>
      <c r="F54" s="8">
        <f t="shared" si="2"/>
        <v>2.7333333333333334</v>
      </c>
      <c r="K54" s="5" t="e">
        <f>IF(15-COUNT(K$12:K53)&gt;=0,COUNT(K$12:K53)*$B$25+SUM($B$26:$B$27),NA())</f>
        <v>#N/A</v>
      </c>
      <c r="L54" s="5" t="e">
        <f>IF(15-COUNT(L$12:L53)&gt;=0,COUNT(L$12:L53)*$B$25+SUM($B$26:$B$27),NA())</f>
        <v>#N/A</v>
      </c>
      <c r="M54" s="5" t="e">
        <f>IF(15-COUNT(M$12:M53)&gt;=0,COUNT(M$12:M53)*$B$25+SUM($B$26:$B$27),NA())</f>
        <v>#N/A</v>
      </c>
      <c r="N54" s="5" t="e">
        <f>IF(15-COUNT(N$12:N53)&gt;=0,COUNT(N$12:N53)*$B$25+SUM($B$26:$B$27),NA())</f>
        <v>#N/A</v>
      </c>
      <c r="O54" s="5" t="e">
        <f>IF(15-COUNT(O$12:O53)&gt;=0,COUNT(O$12:O53)*$B$25+SUM($B$26:$B$27),NA())</f>
        <v>#N/A</v>
      </c>
      <c r="P54" s="5">
        <f>IF(15-COUNT(P$12:P53)&gt;=0,COUNT(P$12:P53)*$B$25+SUM($B$26:$B$27),NA())</f>
        <v>2.95275</v>
      </c>
      <c r="Q54" s="5">
        <f>IF(15-COUNT(Q$12:Q53)&gt;=0,COUNT(Q$12:Q53)*$B$25+SUM($B$26:$B$27),NA())</f>
        <v>2.9231666666666665</v>
      </c>
    </row>
    <row r="55" spans="5:17" x14ac:dyDescent="0.4">
      <c r="E55">
        <f t="shared" si="3"/>
        <v>40</v>
      </c>
      <c r="F55" s="8">
        <f t="shared" si="2"/>
        <v>2.6666666666666665</v>
      </c>
      <c r="K55" s="5" t="e">
        <f>IF(15-COUNT(K$12:K54)&gt;=0,COUNT(K$12:K54)*$B$25+SUM($B$26:$B$27),NA())</f>
        <v>#N/A</v>
      </c>
      <c r="L55" s="5" t="e">
        <f>IF(15-COUNT(L$12:L54)&gt;=0,COUNT(L$12:L54)*$B$25+SUM($B$26:$B$27),NA())</f>
        <v>#N/A</v>
      </c>
      <c r="M55" s="5" t="e">
        <f>IF(15-COUNT(M$12:M54)&gt;=0,COUNT(M$12:M54)*$B$25+SUM($B$26:$B$27),NA())</f>
        <v>#N/A</v>
      </c>
      <c r="N55" s="5" t="e">
        <f>IF(15-COUNT(N$12:N54)&gt;=0,COUNT(N$12:N54)*$B$25+SUM($B$26:$B$27),NA())</f>
        <v>#N/A</v>
      </c>
      <c r="O55" s="5" t="e">
        <f>IF(15-COUNT(O$12:O54)&gt;=0,COUNT(O$12:O54)*$B$25+SUM($B$26:$B$27),NA())</f>
        <v>#N/A</v>
      </c>
      <c r="P55" s="5" t="e">
        <f>IF(15-COUNT(P$12:P54)&gt;=0,COUNT(P$12:P54)*$B$25+SUM($B$26:$B$27),NA())</f>
        <v>#N/A</v>
      </c>
      <c r="Q55" s="5">
        <f>IF(15-COUNT(Q$12:Q54)&gt;=0,COUNT(Q$12:Q54)*$B$25+SUM($B$26:$B$27),NA())</f>
        <v>2.95275</v>
      </c>
    </row>
    <row r="56" spans="5:17" x14ac:dyDescent="0.4">
      <c r="E56">
        <f t="shared" si="3"/>
        <v>39</v>
      </c>
      <c r="F56" s="8">
        <f t="shared" si="2"/>
        <v>2.6</v>
      </c>
      <c r="K56" s="5" t="e">
        <f>IF(15-COUNT(K$12:K55)&gt;=0,COUNT(K$12:K55)*$B$25+SUM($B$26:$B$27),NA())</f>
        <v>#N/A</v>
      </c>
      <c r="L56" s="5" t="e">
        <f>IF(15-COUNT(L$12:L55)&gt;=0,COUNT(L$12:L55)*$B$25+SUM($B$26:$B$27),NA())</f>
        <v>#N/A</v>
      </c>
      <c r="M56" s="5" t="e">
        <f>IF(15-COUNT(M$12:M55)&gt;=0,COUNT(M$12:M55)*$B$25+SUM($B$26:$B$27),NA())</f>
        <v>#N/A</v>
      </c>
      <c r="N56" s="5" t="e">
        <f>IF(15-COUNT(N$12:N55)&gt;=0,COUNT(N$12:N55)*$B$25+SUM($B$26:$B$27),NA())</f>
        <v>#N/A</v>
      </c>
      <c r="O56" s="5" t="e">
        <f>IF(15-COUNT(O$12:O55)&gt;=0,COUNT(O$12:O55)*$B$25+SUM($B$26:$B$27),NA())</f>
        <v>#N/A</v>
      </c>
      <c r="P56" s="5" t="e">
        <f>IF(15-COUNT(P$12:P55)&gt;=0,COUNT(P$12:P55)*$B$25+SUM($B$26:$B$27),NA())</f>
        <v>#N/A</v>
      </c>
      <c r="Q56" s="5" t="e">
        <f>IF(15-COUNT(Q$12:Q55)&gt;=0,COUNT(Q$12:Q55)*$B$25+SUM($B$26:$B$27),NA())</f>
        <v>#N/A</v>
      </c>
    </row>
    <row r="57" spans="5:17" x14ac:dyDescent="0.4">
      <c r="E57">
        <f t="shared" si="3"/>
        <v>38</v>
      </c>
      <c r="F57" s="8">
        <f t="shared" si="2"/>
        <v>2.5333333333333332</v>
      </c>
      <c r="K57" s="5" t="e">
        <f>IF(15-COUNT(K$12:K56)&gt;=0,COUNT(K$12:K56)*$B$25+SUM($B$26:$B$27),NA())</f>
        <v>#N/A</v>
      </c>
      <c r="L57" s="5" t="e">
        <f>IF(15-COUNT(L$12:L56)&gt;=0,COUNT(L$12:L56)*$B$25+SUM($B$26:$B$27),NA())</f>
        <v>#N/A</v>
      </c>
      <c r="M57" s="5" t="e">
        <f>IF(15-COUNT(M$12:M56)&gt;=0,COUNT(M$12:M56)*$B$25+SUM($B$26:$B$27),NA())</f>
        <v>#N/A</v>
      </c>
      <c r="N57" s="5" t="e">
        <f>IF(15-COUNT(N$12:N56)&gt;=0,COUNT(N$12:N56)*$B$25+SUM($B$26:$B$27),NA())</f>
        <v>#N/A</v>
      </c>
      <c r="O57" s="5" t="e">
        <f>IF(15-COUNT(O$12:O56)&gt;=0,COUNT(O$12:O56)*$B$25+SUM($B$26:$B$27),NA())</f>
        <v>#N/A</v>
      </c>
      <c r="P57" s="5" t="e">
        <f>IF(15-COUNT(P$12:P56)&gt;=0,COUNT(P$12:P56)*$B$25+SUM($B$26:$B$27),NA())</f>
        <v>#N/A</v>
      </c>
      <c r="Q57" s="5" t="e">
        <f>IF(15-COUNT(Q$12:Q56)&gt;=0,COUNT(Q$12:Q56)*$B$25+SUM($B$26:$B$27),NA())</f>
        <v>#N/A</v>
      </c>
    </row>
    <row r="58" spans="5:17" x14ac:dyDescent="0.4">
      <c r="E58">
        <f t="shared" si="3"/>
        <v>37</v>
      </c>
      <c r="F58" s="8">
        <f t="shared" si="2"/>
        <v>2.4666666666666668</v>
      </c>
      <c r="K58" s="5" t="e">
        <f>IF(15-COUNT(K$12:K57)&gt;=0,COUNT(K$12:K57)*$B$25+SUM($B$26:$B$27),NA())</f>
        <v>#N/A</v>
      </c>
      <c r="L58" s="5" t="e">
        <f>IF(15-COUNT(L$12:L57)&gt;=0,COUNT(L$12:L57)*$B$25+SUM($B$26:$B$27),NA())</f>
        <v>#N/A</v>
      </c>
      <c r="M58" s="5" t="e">
        <f>IF(15-COUNT(M$12:M57)&gt;=0,COUNT(M$12:M57)*$B$25+SUM($B$26:$B$27),NA())</f>
        <v>#N/A</v>
      </c>
      <c r="N58" s="5" t="e">
        <f>IF(15-COUNT(N$12:N57)&gt;=0,COUNT(N$12:N57)*$B$25+SUM($B$26:$B$27),NA())</f>
        <v>#N/A</v>
      </c>
      <c r="O58" s="5" t="e">
        <f>IF(15-COUNT(O$12:O57)&gt;=0,COUNT(O$12:O57)*$B$25+SUM($B$26:$B$27),NA())</f>
        <v>#N/A</v>
      </c>
      <c r="P58" s="5" t="e">
        <f>IF(15-COUNT(P$12:P57)&gt;=0,COUNT(P$12:P57)*$B$25+SUM($B$26:$B$27),NA())</f>
        <v>#N/A</v>
      </c>
      <c r="Q58" s="5" t="e">
        <f>IF(15-COUNT(Q$12:Q57)&gt;=0,COUNT(Q$12:Q57)*$B$25+SUM($B$26:$B$27),NA())</f>
        <v>#N/A</v>
      </c>
    </row>
    <row r="59" spans="5:17" x14ac:dyDescent="0.4">
      <c r="E59">
        <f t="shared" si="3"/>
        <v>36</v>
      </c>
      <c r="F59" s="8">
        <f t="shared" si="2"/>
        <v>2.4</v>
      </c>
      <c r="K59" s="5" t="e">
        <f>IF(15-COUNT(K$12:K58)&gt;=0,COUNT(K$12:K58)*$B$25+SUM($B$26:$B$27),NA())</f>
        <v>#N/A</v>
      </c>
      <c r="L59" s="5" t="e">
        <f>IF(15-COUNT(L$12:L58)&gt;=0,COUNT(L$12:L58)*$B$25+SUM($B$26:$B$27),NA())</f>
        <v>#N/A</v>
      </c>
      <c r="M59" s="5" t="e">
        <f>IF(15-COUNT(M$12:M58)&gt;=0,COUNT(M$12:M58)*$B$25+SUM($B$26:$B$27),NA())</f>
        <v>#N/A</v>
      </c>
      <c r="N59" s="5" t="e">
        <f>IF(15-COUNT(N$12:N58)&gt;=0,COUNT(N$12:N58)*$B$25+SUM($B$26:$B$27),NA())</f>
        <v>#N/A</v>
      </c>
      <c r="O59" s="5" t="e">
        <f>IF(15-COUNT(O$12:O58)&gt;=0,COUNT(O$12:O58)*$B$25+SUM($B$26:$B$27),NA())</f>
        <v>#N/A</v>
      </c>
      <c r="P59" s="5" t="e">
        <f>IF(15-COUNT(P$12:P58)&gt;=0,COUNT(P$12:P58)*$B$25+SUM($B$26:$B$27),NA())</f>
        <v>#N/A</v>
      </c>
      <c r="Q59" s="5" t="e">
        <f>IF(15-COUNT(Q$12:Q58)&gt;=0,COUNT(Q$12:Q58)*$B$25+SUM($B$26:$B$27),NA())</f>
        <v>#N/A</v>
      </c>
    </row>
    <row r="60" spans="5:17" x14ac:dyDescent="0.4">
      <c r="E60">
        <f t="shared" si="3"/>
        <v>35</v>
      </c>
      <c r="F60" s="8">
        <f t="shared" si="2"/>
        <v>2.333333333333333</v>
      </c>
      <c r="K60" s="5" t="e">
        <f>IF(15-COUNT(K$12:K59)&gt;=0,COUNT(K$12:K59)*$B$25+SUM($B$26:$B$27),NA())</f>
        <v>#N/A</v>
      </c>
      <c r="L60" s="5" t="e">
        <f>IF(15-COUNT(L$12:L59)&gt;=0,COUNT(L$12:L59)*$B$25+SUM($B$26:$B$27),NA())</f>
        <v>#N/A</v>
      </c>
      <c r="M60" s="5" t="e">
        <f>IF(15-COUNT(M$12:M59)&gt;=0,COUNT(M$12:M59)*$B$25+SUM($B$26:$B$27),NA())</f>
        <v>#N/A</v>
      </c>
      <c r="N60" s="5" t="e">
        <f>IF(15-COUNT(N$12:N59)&gt;=0,COUNT(N$12:N59)*$B$25+SUM($B$26:$B$27),NA())</f>
        <v>#N/A</v>
      </c>
      <c r="O60" s="5" t="e">
        <f>IF(15-COUNT(O$12:O59)&gt;=0,COUNT(O$12:O59)*$B$25+SUM($B$26:$B$27),NA())</f>
        <v>#N/A</v>
      </c>
      <c r="P60" s="5" t="e">
        <f>IF(15-COUNT(P$12:P59)&gt;=0,COUNT(P$12:P59)*$B$25+SUM($B$26:$B$27),NA())</f>
        <v>#N/A</v>
      </c>
      <c r="Q60" s="5" t="e">
        <f>IF(15-COUNT(Q$12:Q59)&gt;=0,COUNT(Q$12:Q59)*$B$25+SUM($B$26:$B$27),NA())</f>
        <v>#N/A</v>
      </c>
    </row>
    <row r="61" spans="5:17" x14ac:dyDescent="0.4">
      <c r="E61">
        <f t="shared" si="3"/>
        <v>34</v>
      </c>
      <c r="F61" s="8">
        <f t="shared" si="2"/>
        <v>2.2666666666666666</v>
      </c>
      <c r="K61" s="5" t="e">
        <f>IF(15-COUNT(K$12:K60)&gt;=0,COUNT(K$12:K60)*$B$25+SUM($B$26:$B$27),NA())</f>
        <v>#N/A</v>
      </c>
      <c r="L61" s="5" t="e">
        <f>IF(15-COUNT(L$12:L60)&gt;=0,COUNT(L$12:L60)*$B$25+SUM($B$26:$B$27),NA())</f>
        <v>#N/A</v>
      </c>
      <c r="M61" s="5" t="e">
        <f>IF(15-COUNT(M$12:M60)&gt;=0,COUNT(M$12:M60)*$B$25+SUM($B$26:$B$27),NA())</f>
        <v>#N/A</v>
      </c>
      <c r="N61" s="5" t="e">
        <f>IF(15-COUNT(N$12:N60)&gt;=0,COUNT(N$12:N60)*$B$25+SUM($B$26:$B$27),NA())</f>
        <v>#N/A</v>
      </c>
      <c r="O61" s="5" t="e">
        <f>IF(15-COUNT(O$12:O60)&gt;=0,COUNT(O$12:O60)*$B$25+SUM($B$26:$B$27),NA())</f>
        <v>#N/A</v>
      </c>
      <c r="P61" s="5" t="e">
        <f>IF(15-COUNT(P$12:P60)&gt;=0,COUNT(P$12:P60)*$B$25+SUM($B$26:$B$27),NA())</f>
        <v>#N/A</v>
      </c>
      <c r="Q61" s="5" t="e">
        <f>IF(15-COUNT(Q$12:Q60)&gt;=0,COUNT(Q$12:Q60)*$B$25+SUM($B$26:$B$27),NA())</f>
        <v>#N/A</v>
      </c>
    </row>
    <row r="62" spans="5:17" x14ac:dyDescent="0.4">
      <c r="E62">
        <f t="shared" si="3"/>
        <v>33</v>
      </c>
      <c r="F62" s="8">
        <f t="shared" si="2"/>
        <v>2.2000000000000002</v>
      </c>
      <c r="K62" s="5" t="e">
        <f>IF(15-COUNT(K$12:K61)&gt;=0,COUNT(K$12:K61)*$B$25+SUM($B$26:$B$27),NA())</f>
        <v>#N/A</v>
      </c>
      <c r="L62" s="5" t="e">
        <f>IF(15-COUNT(L$12:L61)&gt;=0,COUNT(L$12:L61)*$B$25+SUM($B$26:$B$27),NA())</f>
        <v>#N/A</v>
      </c>
      <c r="M62" s="5" t="e">
        <f>IF(15-COUNT(M$12:M61)&gt;=0,COUNT(M$12:M61)*$B$25+SUM($B$26:$B$27),NA())</f>
        <v>#N/A</v>
      </c>
      <c r="N62" s="5" t="e">
        <f>IF(15-COUNT(N$12:N61)&gt;=0,COUNT(N$12:N61)*$B$25+SUM($B$26:$B$27),NA())</f>
        <v>#N/A</v>
      </c>
      <c r="O62" s="5" t="e">
        <f>IF(15-COUNT(O$12:O61)&gt;=0,COUNT(O$12:O61)*$B$25+SUM($B$26:$B$27),NA())</f>
        <v>#N/A</v>
      </c>
      <c r="P62" s="5" t="e">
        <f>IF(15-COUNT(P$12:P61)&gt;=0,COUNT(P$12:P61)*$B$25+SUM($B$26:$B$27),NA())</f>
        <v>#N/A</v>
      </c>
      <c r="Q62" s="5" t="e">
        <f>IF(15-COUNT(Q$12:Q61)&gt;=0,COUNT(Q$12:Q61)*$B$25+SUM($B$26:$B$27),NA())</f>
        <v>#N/A</v>
      </c>
    </row>
    <row r="63" spans="5:17" x14ac:dyDescent="0.4">
      <c r="E63">
        <f t="shared" si="3"/>
        <v>32</v>
      </c>
      <c r="F63" s="8">
        <f t="shared" si="2"/>
        <v>2.1333333333333333</v>
      </c>
      <c r="K63" s="5" t="e">
        <f>IF(15-COUNT(K$12:K62)&gt;=0,COUNT(K$12:K62)*$B$25+SUM($B$26:$B$27),NA())</f>
        <v>#N/A</v>
      </c>
      <c r="L63" s="5" t="e">
        <f>IF(15-COUNT(L$12:L62)&gt;=0,COUNT(L$12:L62)*$B$25+SUM($B$26:$B$27),NA())</f>
        <v>#N/A</v>
      </c>
      <c r="M63" s="5" t="e">
        <f>IF(15-COUNT(M$12:M62)&gt;=0,COUNT(M$12:M62)*$B$25+SUM($B$26:$B$27),NA())</f>
        <v>#N/A</v>
      </c>
      <c r="N63" s="5" t="e">
        <f>IF(15-COUNT(N$12:N62)&gt;=0,COUNT(N$12:N62)*$B$25+SUM($B$26:$B$27),NA())</f>
        <v>#N/A</v>
      </c>
      <c r="O63" s="5" t="e">
        <f>IF(15-COUNT(O$12:O62)&gt;=0,COUNT(O$12:O62)*$B$25+SUM($B$26:$B$27),NA())</f>
        <v>#N/A</v>
      </c>
      <c r="P63" s="5" t="e">
        <f>IF(15-COUNT(P$12:P62)&gt;=0,COUNT(P$12:P62)*$B$25+SUM($B$26:$B$27),NA())</f>
        <v>#N/A</v>
      </c>
      <c r="Q63" s="5" t="e">
        <f>IF(15-COUNT(Q$12:Q62)&gt;=0,COUNT(Q$12:Q62)*$B$25+SUM($B$26:$B$27),NA())</f>
        <v>#N/A</v>
      </c>
    </row>
    <row r="64" spans="5:17" x14ac:dyDescent="0.4">
      <c r="E64">
        <f t="shared" si="3"/>
        <v>31</v>
      </c>
      <c r="F64" s="8">
        <f t="shared" si="2"/>
        <v>2.0666666666666664</v>
      </c>
      <c r="K64" s="5" t="e">
        <f>IF(15-COUNT(K$12:K63)&gt;=0,COUNT(K$12:K63)*$B$25+SUM($B$26:$B$27),NA())</f>
        <v>#N/A</v>
      </c>
      <c r="L64" s="5" t="e">
        <f>IF(15-COUNT(L$12:L63)&gt;=0,COUNT(L$12:L63)*$B$25+SUM($B$26:$B$27),NA())</f>
        <v>#N/A</v>
      </c>
      <c r="M64" s="5" t="e">
        <f>IF(15-COUNT(M$12:M63)&gt;=0,COUNT(M$12:M63)*$B$25+SUM($B$26:$B$27),NA())</f>
        <v>#N/A</v>
      </c>
      <c r="N64" s="5" t="e">
        <f>IF(15-COUNT(N$12:N63)&gt;=0,COUNT(N$12:N63)*$B$25+SUM($B$26:$B$27),NA())</f>
        <v>#N/A</v>
      </c>
      <c r="O64" s="5" t="e">
        <f>IF(15-COUNT(O$12:O63)&gt;=0,COUNT(O$12:O63)*$B$25+SUM($B$26:$B$27),NA())</f>
        <v>#N/A</v>
      </c>
      <c r="P64" s="5" t="e">
        <f>IF(15-COUNT(P$12:P63)&gt;=0,COUNT(P$12:P63)*$B$25+SUM($B$26:$B$27),NA())</f>
        <v>#N/A</v>
      </c>
      <c r="Q64" s="5" t="e">
        <f>IF(15-COUNT(Q$12:Q63)&gt;=0,COUNT(Q$12:Q63)*$B$25+SUM($B$26:$B$27),NA())</f>
        <v>#N/A</v>
      </c>
    </row>
    <row r="65" spans="5:17" x14ac:dyDescent="0.4">
      <c r="E65">
        <f t="shared" si="3"/>
        <v>30</v>
      </c>
      <c r="F65" s="8">
        <f t="shared" si="2"/>
        <v>2</v>
      </c>
      <c r="K65" s="5" t="e">
        <f>IF(15-COUNT(K$12:K64)&gt;=0,COUNT(K$12:K64)*$B$25+SUM($B$26:$B$27),NA())</f>
        <v>#N/A</v>
      </c>
      <c r="L65" s="5" t="e">
        <f>IF(15-COUNT(L$12:L64)&gt;=0,COUNT(L$12:L64)*$B$25+SUM($B$26:$B$27),NA())</f>
        <v>#N/A</v>
      </c>
      <c r="M65" s="5" t="e">
        <f>IF(15-COUNT(M$12:M64)&gt;=0,COUNT(M$12:M64)*$B$25+SUM($B$26:$B$27),NA())</f>
        <v>#N/A</v>
      </c>
      <c r="N65" s="5" t="e">
        <f>IF(15-COUNT(N$12:N64)&gt;=0,COUNT(N$12:N64)*$B$25+SUM($B$26:$B$27),NA())</f>
        <v>#N/A</v>
      </c>
      <c r="O65" s="5" t="e">
        <f>IF(15-COUNT(O$12:O64)&gt;=0,COUNT(O$12:O64)*$B$25+SUM($B$26:$B$27),NA())</f>
        <v>#N/A</v>
      </c>
      <c r="P65" s="5" t="e">
        <f>IF(15-COUNT(P$12:P64)&gt;=0,COUNT(P$12:P64)*$B$25+SUM($B$26:$B$27),NA())</f>
        <v>#N/A</v>
      </c>
      <c r="Q65" s="5" t="e">
        <f>IF(15-COUNT(Q$12:Q64)&gt;=0,COUNT(Q$12:Q64)*$B$25+SUM($B$26:$B$27),NA())</f>
        <v>#N/A</v>
      </c>
    </row>
    <row r="66" spans="5:17" customFormat="1" x14ac:dyDescent="0.4">
      <c r="E66">
        <f t="shared" si="3"/>
        <v>29</v>
      </c>
      <c r="F66" s="8">
        <f t="shared" si="2"/>
        <v>1.9333333333333333</v>
      </c>
      <c r="K66" s="5" t="e">
        <f>IF(15-COUNT(K$12:K65)&gt;=0,COUNT(K$12:K65)*$B$25+SUM($B$26:$B$27),NA())</f>
        <v>#N/A</v>
      </c>
      <c r="L66" s="5" t="e">
        <f>IF(15-COUNT(L$12:L65)&gt;=0,COUNT(L$12:L65)*$B$25+SUM($B$26:$B$27),NA())</f>
        <v>#N/A</v>
      </c>
      <c r="M66" s="5" t="e">
        <f>IF(15-COUNT(M$12:M65)&gt;=0,COUNT(M$12:M65)*$B$25+SUM($B$26:$B$27),NA())</f>
        <v>#N/A</v>
      </c>
      <c r="N66" s="5" t="e">
        <f>IF(15-COUNT(N$12:N65)&gt;=0,COUNT(N$12:N65)*$B$25+SUM($B$26:$B$27),NA())</f>
        <v>#N/A</v>
      </c>
      <c r="O66" s="5" t="e">
        <f>IF(15-COUNT(O$12:O65)&gt;=0,COUNT(O$12:O65)*$B$25+SUM($B$26:$B$27),NA())</f>
        <v>#N/A</v>
      </c>
      <c r="P66" s="5" t="e">
        <f>IF(15-COUNT(P$12:P65)&gt;=0,COUNT(P$12:P65)*$B$25+SUM($B$26:$B$27),NA())</f>
        <v>#N/A</v>
      </c>
      <c r="Q66" s="5" t="e">
        <f>IF(15-COUNT(Q$12:Q65)&gt;=0,COUNT(Q$12:Q65)*$B$25+SUM($B$26:$B$27),NA())</f>
        <v>#N/A</v>
      </c>
    </row>
    <row r="67" spans="5:17" customFormat="1" x14ac:dyDescent="0.4">
      <c r="E67">
        <f t="shared" si="3"/>
        <v>28</v>
      </c>
      <c r="F67" s="8">
        <f t="shared" si="2"/>
        <v>1.8666666666666667</v>
      </c>
      <c r="K67" s="5" t="e">
        <f>IF(15-COUNT(K$12:K66)&gt;=0,COUNT(K$12:K66)*$B$25+SUM($B$26:$B$27),NA())</f>
        <v>#N/A</v>
      </c>
      <c r="L67" s="5" t="e">
        <f>IF(15-COUNT(L$12:L66)&gt;=0,COUNT(L$12:L66)*$B$25+SUM($B$26:$B$27),NA())</f>
        <v>#N/A</v>
      </c>
      <c r="M67" s="5" t="e">
        <f>IF(15-COUNT(M$12:M66)&gt;=0,COUNT(M$12:M66)*$B$25+SUM($B$26:$B$27),NA())</f>
        <v>#N/A</v>
      </c>
      <c r="N67" s="5" t="e">
        <f>IF(15-COUNT(N$12:N66)&gt;=0,COUNT(N$12:N66)*$B$25+SUM($B$26:$B$27),NA())</f>
        <v>#N/A</v>
      </c>
      <c r="O67" s="5" t="e">
        <f>IF(15-COUNT(O$12:O66)&gt;=0,COUNT(O$12:O66)*$B$25+SUM($B$26:$B$27),NA())</f>
        <v>#N/A</v>
      </c>
      <c r="P67" s="5" t="e">
        <f>IF(15-COUNT(P$12:P66)&gt;=0,COUNT(P$12:P66)*$B$25+SUM($B$26:$B$27),NA())</f>
        <v>#N/A</v>
      </c>
      <c r="Q67" s="5" t="e">
        <f>IF(15-COUNT(Q$12:Q66)&gt;=0,COUNT(Q$12:Q66)*$B$25+SUM($B$26:$B$27),NA())</f>
        <v>#N/A</v>
      </c>
    </row>
    <row r="68" spans="5:17" customFormat="1" x14ac:dyDescent="0.4">
      <c r="E68">
        <f t="shared" si="3"/>
        <v>27</v>
      </c>
      <c r="F68" s="8">
        <f t="shared" si="2"/>
        <v>1.8</v>
      </c>
      <c r="K68" s="5" t="e">
        <f>IF(15-COUNT(K$12:K67)&gt;=0,COUNT(K$12:K67)*$B$25+SUM($B$26:$B$27),NA())</f>
        <v>#N/A</v>
      </c>
      <c r="L68" s="5" t="e">
        <f>IF(15-COUNT(L$12:L67)&gt;=0,COUNT(L$12:L67)*$B$25+SUM($B$26:$B$27),NA())</f>
        <v>#N/A</v>
      </c>
      <c r="M68" s="5" t="e">
        <f>IF(15-COUNT(M$12:M67)&gt;=0,COUNT(M$12:M67)*$B$25+SUM($B$26:$B$27),NA())</f>
        <v>#N/A</v>
      </c>
      <c r="N68" s="5" t="e">
        <f>IF(15-COUNT(N$12:N67)&gt;=0,COUNT(N$12:N67)*$B$25+SUM($B$26:$B$27),NA())</f>
        <v>#N/A</v>
      </c>
      <c r="O68" s="5" t="e">
        <f>IF(15-COUNT(O$12:O67)&gt;=0,COUNT(O$12:O67)*$B$25+SUM($B$26:$B$27),NA())</f>
        <v>#N/A</v>
      </c>
      <c r="P68" s="5" t="e">
        <f>IF(15-COUNT(P$12:P67)&gt;=0,COUNT(P$12:P67)*$B$25+SUM($B$26:$B$27),NA())</f>
        <v>#N/A</v>
      </c>
      <c r="Q68" s="5" t="e">
        <f>IF(15-COUNT(Q$12:Q67)&gt;=0,COUNT(Q$12:Q67)*$B$25+SUM($B$26:$B$27),NA())</f>
        <v>#N/A</v>
      </c>
    </row>
    <row r="69" spans="5:17" customFormat="1" x14ac:dyDescent="0.4">
      <c r="E69">
        <f t="shared" si="3"/>
        <v>26</v>
      </c>
      <c r="F69" s="8">
        <f t="shared" si="2"/>
        <v>1.7333333333333334</v>
      </c>
      <c r="K69" s="5" t="e">
        <f>IF(15-COUNT(K$12:K68)&gt;=0,COUNT(K$12:K68)*$B$25+SUM($B$26:$B$27),NA())</f>
        <v>#N/A</v>
      </c>
      <c r="L69" s="5" t="e">
        <f>IF(15-COUNT(L$12:L68)&gt;=0,COUNT(L$12:L68)*$B$25+SUM($B$26:$B$27),NA())</f>
        <v>#N/A</v>
      </c>
      <c r="M69" s="5" t="e">
        <f>IF(15-COUNT(M$12:M68)&gt;=0,COUNT(M$12:M68)*$B$25+SUM($B$26:$B$27),NA())</f>
        <v>#N/A</v>
      </c>
      <c r="N69" s="5" t="e">
        <f>IF(15-COUNT(N$12:N68)&gt;=0,COUNT(N$12:N68)*$B$25+SUM($B$26:$B$27),NA())</f>
        <v>#N/A</v>
      </c>
      <c r="O69" s="5" t="e">
        <f>IF(15-COUNT(O$12:O68)&gt;=0,COUNT(O$12:O68)*$B$25+SUM($B$26:$B$27),NA())</f>
        <v>#N/A</v>
      </c>
      <c r="P69" s="5" t="e">
        <f>IF(15-COUNT(P$12:P68)&gt;=0,COUNT(P$12:P68)*$B$25+SUM($B$26:$B$27),NA())</f>
        <v>#N/A</v>
      </c>
      <c r="Q69" s="5" t="e">
        <f>IF(15-COUNT(Q$12:Q68)&gt;=0,COUNT(Q$12:Q68)*$B$25+SUM($B$26:$B$27),NA())</f>
        <v>#N/A</v>
      </c>
    </row>
    <row r="70" spans="5:17" customFormat="1" x14ac:dyDescent="0.4">
      <c r="E70">
        <f t="shared" si="3"/>
        <v>25</v>
      </c>
      <c r="F70" s="8">
        <f t="shared" si="2"/>
        <v>1.6666666666666667</v>
      </c>
      <c r="K70" s="5" t="e">
        <f>IF(15-COUNT(K$12:K69)&gt;=0,COUNT(K$12:K69)*$B$25+SUM($B$26:$B$27),NA())</f>
        <v>#N/A</v>
      </c>
      <c r="L70" s="5" t="e">
        <f>IF(15-COUNT(L$12:L69)&gt;=0,COUNT(L$12:L69)*$B$25+SUM($B$26:$B$27),NA())</f>
        <v>#N/A</v>
      </c>
      <c r="M70" s="5" t="e">
        <f>IF(15-COUNT(M$12:M69)&gt;=0,COUNT(M$12:M69)*$B$25+SUM($B$26:$B$27),NA())</f>
        <v>#N/A</v>
      </c>
      <c r="N70" s="5" t="e">
        <f>IF(15-COUNT(N$12:N69)&gt;=0,COUNT(N$12:N69)*$B$25+SUM($B$26:$B$27),NA())</f>
        <v>#N/A</v>
      </c>
      <c r="O70" s="5" t="e">
        <f>IF(15-COUNT(O$12:O69)&gt;=0,COUNT(O$12:O69)*$B$25+SUM($B$26:$B$27),NA())</f>
        <v>#N/A</v>
      </c>
      <c r="P70" s="5" t="e">
        <f>IF(15-COUNT(P$12:P69)&gt;=0,COUNT(P$12:P69)*$B$25+SUM($B$26:$B$27),NA())</f>
        <v>#N/A</v>
      </c>
      <c r="Q70" s="5" t="e">
        <f>IF(15-COUNT(Q$12:Q69)&gt;=0,COUNT(Q$12:Q69)*$B$25+SUM($B$26:$B$27),NA())</f>
        <v>#N/A</v>
      </c>
    </row>
    <row r="71" spans="5:17" x14ac:dyDescent="0.4">
      <c r="E71">
        <f t="shared" si="3"/>
        <v>24</v>
      </c>
      <c r="F71" s="8">
        <f t="shared" si="2"/>
        <v>1.6</v>
      </c>
      <c r="K71" s="5" t="e">
        <f>IF(15-COUNT(K$12:K70)&gt;=0,COUNT(K$12:K70)*$B$25+SUM($B$26:$B$27),NA())</f>
        <v>#N/A</v>
      </c>
      <c r="L71" s="5" t="e">
        <f>IF(15-COUNT(L$12:L70)&gt;=0,COUNT(L$12:L70)*$B$25+SUM($B$26:$B$27),NA())</f>
        <v>#N/A</v>
      </c>
      <c r="M71" s="5" t="e">
        <f>IF(15-COUNT(M$12:M70)&gt;=0,COUNT(M$12:M70)*$B$25+SUM($B$26:$B$27),NA())</f>
        <v>#N/A</v>
      </c>
      <c r="N71" s="5" t="e">
        <f>IF(15-COUNT(N$12:N70)&gt;=0,COUNT(N$12:N70)*$B$25+SUM($B$26:$B$27),NA())</f>
        <v>#N/A</v>
      </c>
      <c r="O71" s="5" t="e">
        <f>IF(15-COUNT(O$12:O70)&gt;=0,COUNT(O$12:O70)*$B$25+SUM($B$26:$B$27),NA())</f>
        <v>#N/A</v>
      </c>
      <c r="P71" s="5" t="e">
        <f>IF(15-COUNT(P$12:P70)&gt;=0,COUNT(P$12:P70)*$B$25+SUM($B$26:$B$27),NA())</f>
        <v>#N/A</v>
      </c>
      <c r="Q71" s="5" t="e">
        <f>IF(15-COUNT(Q$12:Q70)&gt;=0,COUNT(Q$12:Q70)*$B$25+SUM($B$26:$B$27),NA())</f>
        <v>#N/A</v>
      </c>
    </row>
    <row r="72" spans="5:17" x14ac:dyDescent="0.4">
      <c r="E72">
        <f t="shared" si="3"/>
        <v>23</v>
      </c>
      <c r="F72" s="8">
        <f t="shared" si="2"/>
        <v>1.5333333333333334</v>
      </c>
      <c r="K72" s="5" t="e">
        <f>IF(15-COUNT(K$12:K71)&gt;=0,COUNT(K$12:K71)*$B$25+SUM($B$26:$B$27),NA())</f>
        <v>#N/A</v>
      </c>
      <c r="L72" s="5" t="e">
        <f>IF(15-COUNT(L$12:L71)&gt;=0,COUNT(L$12:L71)*$B$25+SUM($B$26:$B$27),NA())</f>
        <v>#N/A</v>
      </c>
      <c r="M72" s="5" t="e">
        <f>IF(15-COUNT(M$12:M71)&gt;=0,COUNT(M$12:M71)*$B$25+SUM($B$26:$B$27),NA())</f>
        <v>#N/A</v>
      </c>
      <c r="N72" s="5" t="e">
        <f>IF(15-COUNT(N$12:N71)&gt;=0,COUNT(N$12:N71)*$B$25+SUM($B$26:$B$27),NA())</f>
        <v>#N/A</v>
      </c>
      <c r="O72" s="5" t="e">
        <f>IF(15-COUNT(O$12:O71)&gt;=0,COUNT(O$12:O71)*$B$25+SUM($B$26:$B$27),NA())</f>
        <v>#N/A</v>
      </c>
      <c r="P72" s="5" t="e">
        <f>IF(15-COUNT(P$12:P71)&gt;=0,COUNT(P$12:P71)*$B$25+SUM($B$26:$B$27),NA())</f>
        <v>#N/A</v>
      </c>
      <c r="Q72" s="5" t="e">
        <f>IF(15-COUNT(Q$12:Q71)&gt;=0,COUNT(Q$12:Q71)*$B$25+SUM($B$26:$B$27),NA())</f>
        <v>#N/A</v>
      </c>
    </row>
    <row r="73" spans="5:17" x14ac:dyDescent="0.4">
      <c r="E73">
        <f t="shared" si="3"/>
        <v>22</v>
      </c>
      <c r="F73" s="8">
        <f t="shared" si="2"/>
        <v>1.4666666666666668</v>
      </c>
      <c r="K73" s="5" t="e">
        <f>IF(15-COUNT(K$12:K72)&gt;=0,COUNT(K$12:K72)*$B$25+SUM($B$26:$B$27),NA())</f>
        <v>#N/A</v>
      </c>
      <c r="L73" s="5" t="e">
        <f>IF(15-COUNT(L$12:L72)&gt;=0,COUNT(L$12:L72)*$B$25+SUM($B$26:$B$27),NA())</f>
        <v>#N/A</v>
      </c>
      <c r="M73" s="5" t="e">
        <f>IF(15-COUNT(M$12:M72)&gt;=0,COUNT(M$12:M72)*$B$25+SUM($B$26:$B$27),NA())</f>
        <v>#N/A</v>
      </c>
      <c r="N73" s="5" t="e">
        <f>IF(15-COUNT(N$12:N72)&gt;=0,COUNT(N$12:N72)*$B$25+SUM($B$26:$B$27),NA())</f>
        <v>#N/A</v>
      </c>
      <c r="O73" s="5" t="e">
        <f>IF(15-COUNT(O$12:O72)&gt;=0,COUNT(O$12:O72)*$B$25+SUM($B$26:$B$27),NA())</f>
        <v>#N/A</v>
      </c>
      <c r="P73" s="5" t="e">
        <f>IF(15-COUNT(P$12:P72)&gt;=0,COUNT(P$12:P72)*$B$25+SUM($B$26:$B$27),NA())</f>
        <v>#N/A</v>
      </c>
      <c r="Q73" s="5" t="e">
        <f>IF(15-COUNT(Q$12:Q72)&gt;=0,COUNT(Q$12:Q72)*$B$25+SUM($B$26:$B$27),NA())</f>
        <v>#N/A</v>
      </c>
    </row>
    <row r="74" spans="5:17" x14ac:dyDescent="0.4">
      <c r="E74">
        <f t="shared" si="3"/>
        <v>21</v>
      </c>
      <c r="F74" s="8">
        <f t="shared" si="2"/>
        <v>1.4</v>
      </c>
      <c r="K74" s="5" t="e">
        <f>IF(15-COUNT(K$12:K73)&gt;=0,COUNT(K$12:K73)*$B$25+SUM($B$26:$B$27),NA())</f>
        <v>#N/A</v>
      </c>
      <c r="L74" s="5" t="e">
        <f>IF(15-COUNT(L$12:L73)&gt;=0,COUNT(L$12:L73)*$B$25+SUM($B$26:$B$27),NA())</f>
        <v>#N/A</v>
      </c>
      <c r="M74" s="5" t="e">
        <f>IF(15-COUNT(M$12:M73)&gt;=0,COUNT(M$12:M73)*$B$25+SUM($B$26:$B$27),NA())</f>
        <v>#N/A</v>
      </c>
      <c r="N74" s="5" t="e">
        <f>IF(15-COUNT(N$12:N73)&gt;=0,COUNT(N$12:N73)*$B$25+SUM($B$26:$B$27),NA())</f>
        <v>#N/A</v>
      </c>
      <c r="O74" s="5" t="e">
        <f>IF(15-COUNT(O$12:O73)&gt;=0,COUNT(O$12:O73)*$B$25+SUM($B$26:$B$27),NA())</f>
        <v>#N/A</v>
      </c>
      <c r="P74" s="5" t="e">
        <f>IF(15-COUNT(P$12:P73)&gt;=0,COUNT(P$12:P73)*$B$25+SUM($B$26:$B$27),NA())</f>
        <v>#N/A</v>
      </c>
      <c r="Q74" s="5" t="e">
        <f>IF(15-COUNT(Q$12:Q73)&gt;=0,COUNT(Q$12:Q73)*$B$25+SUM($B$26:$B$27),NA())</f>
        <v>#N/A</v>
      </c>
    </row>
    <row r="75" spans="5:17" x14ac:dyDescent="0.4">
      <c r="E75">
        <f t="shared" si="3"/>
        <v>20</v>
      </c>
      <c r="F75" s="8">
        <f t="shared" si="2"/>
        <v>1.3333333333333335</v>
      </c>
      <c r="K75" s="5" t="e">
        <f>IF(15-COUNT(K$12:K74)&gt;=0,COUNT(K$12:K74)*$B$25+SUM($B$26:$B$27),NA())</f>
        <v>#N/A</v>
      </c>
      <c r="L75" s="5" t="e">
        <f>IF(15-COUNT(L$12:L74)&gt;=0,COUNT(L$12:L74)*$B$25+SUM($B$26:$B$27),NA())</f>
        <v>#N/A</v>
      </c>
      <c r="M75" s="5" t="e">
        <f>IF(15-COUNT(M$12:M74)&gt;=0,COUNT(M$12:M74)*$B$25+SUM($B$26:$B$27),NA())</f>
        <v>#N/A</v>
      </c>
      <c r="N75" s="5" t="e">
        <f>IF(15-COUNT(N$12:N74)&gt;=0,COUNT(N$12:N74)*$B$25+SUM($B$26:$B$27),NA())</f>
        <v>#N/A</v>
      </c>
      <c r="O75" s="5" t="e">
        <f>IF(15-COUNT(O$12:O74)&gt;=0,COUNT(O$12:O74)*$B$25+SUM($B$26:$B$27),NA())</f>
        <v>#N/A</v>
      </c>
      <c r="P75" s="5" t="e">
        <f>IF(15-COUNT(P$12:P74)&gt;=0,COUNT(P$12:P74)*$B$25+SUM($B$26:$B$27),NA())</f>
        <v>#N/A</v>
      </c>
      <c r="Q75" s="5" t="e">
        <f>IF(15-COUNT(Q$12:Q74)&gt;=0,COUNT(Q$12:Q74)*$B$25+SUM($B$26:$B$27),NA())</f>
        <v>#N/A</v>
      </c>
    </row>
    <row r="76" spans="5:17" x14ac:dyDescent="0.4">
      <c r="E76">
        <f t="shared" si="3"/>
        <v>19</v>
      </c>
      <c r="F76" s="8">
        <f t="shared" si="2"/>
        <v>1.2666666666666666</v>
      </c>
      <c r="K76" s="5" t="e">
        <f>IF(15-COUNT(K$12:K75)&gt;=0,COUNT(K$12:K75)*$B$25+SUM($B$26:$B$27),NA())</f>
        <v>#N/A</v>
      </c>
      <c r="L76" s="5" t="e">
        <f>IF(15-COUNT(L$12:L75)&gt;=0,COUNT(L$12:L75)*$B$25+SUM($B$26:$B$27),NA())</f>
        <v>#N/A</v>
      </c>
      <c r="M76" s="5" t="e">
        <f>IF(15-COUNT(M$12:M75)&gt;=0,COUNT(M$12:M75)*$B$25+SUM($B$26:$B$27),NA())</f>
        <v>#N/A</v>
      </c>
      <c r="N76" s="5" t="e">
        <f>IF(15-COUNT(N$12:N75)&gt;=0,COUNT(N$12:N75)*$B$25+SUM($B$26:$B$27),NA())</f>
        <v>#N/A</v>
      </c>
      <c r="O76" s="5" t="e">
        <f>IF(15-COUNT(O$12:O75)&gt;=0,COUNT(O$12:O75)*$B$25+SUM($B$26:$B$27),NA())</f>
        <v>#N/A</v>
      </c>
      <c r="P76" s="5" t="e">
        <f>IF(15-COUNT(P$12:P75)&gt;=0,COUNT(P$12:P75)*$B$25+SUM($B$26:$B$27),NA())</f>
        <v>#N/A</v>
      </c>
      <c r="Q76" s="5" t="e">
        <f>IF(15-COUNT(Q$12:Q75)&gt;=0,COUNT(Q$12:Q75)*$B$25+SUM($B$26:$B$27),NA())</f>
        <v>#N/A</v>
      </c>
    </row>
    <row r="77" spans="5:17" x14ac:dyDescent="0.4">
      <c r="E77">
        <f t="shared" si="3"/>
        <v>18</v>
      </c>
      <c r="F77" s="8">
        <f t="shared" si="2"/>
        <v>1.2000000000000002</v>
      </c>
      <c r="K77" s="5" t="e">
        <f>IF(15-COUNT(K$12:K76)&gt;=0,COUNT(K$12:K76)*$B$25+SUM($B$26:$B$27),NA())</f>
        <v>#N/A</v>
      </c>
      <c r="L77" s="5" t="e">
        <f>IF(15-COUNT(L$12:L76)&gt;=0,COUNT(L$12:L76)*$B$25+SUM($B$26:$B$27),NA())</f>
        <v>#N/A</v>
      </c>
      <c r="M77" s="5" t="e">
        <f>IF(15-COUNT(M$12:M76)&gt;=0,COUNT(M$12:M76)*$B$25+SUM($B$26:$B$27),NA())</f>
        <v>#N/A</v>
      </c>
      <c r="N77" s="5" t="e">
        <f>IF(15-COUNT(N$12:N76)&gt;=0,COUNT(N$12:N76)*$B$25+SUM($B$26:$B$27),NA())</f>
        <v>#N/A</v>
      </c>
      <c r="O77" s="5" t="e">
        <f>IF(15-COUNT(O$12:O76)&gt;=0,COUNT(O$12:O76)*$B$25+SUM($B$26:$B$27),NA())</f>
        <v>#N/A</v>
      </c>
      <c r="P77" s="5" t="e">
        <f>IF(15-COUNT(P$12:P76)&gt;=0,COUNT(P$12:P76)*$B$25+SUM($B$26:$B$27),NA())</f>
        <v>#N/A</v>
      </c>
      <c r="Q77" s="5" t="e">
        <f>IF(15-COUNT(Q$12:Q76)&gt;=0,COUNT(Q$12:Q76)*$B$25+SUM($B$26:$B$27),NA())</f>
        <v>#N/A</v>
      </c>
    </row>
    <row r="78" spans="5:17" x14ac:dyDescent="0.4">
      <c r="E78">
        <f t="shared" si="3"/>
        <v>17</v>
      </c>
      <c r="F78" s="8">
        <f t="shared" si="2"/>
        <v>1.1333333333333333</v>
      </c>
      <c r="K78" s="5" t="e">
        <f>IF(15-COUNT(K$12:K77)&gt;=0,COUNT(K$12:K77)*$B$25+SUM($B$26:$B$27),NA())</f>
        <v>#N/A</v>
      </c>
      <c r="L78" s="5" t="e">
        <f>IF(15-COUNT(L$12:L77)&gt;=0,COUNT(L$12:L77)*$B$25+SUM($B$26:$B$27),NA())</f>
        <v>#N/A</v>
      </c>
      <c r="M78" s="5" t="e">
        <f>IF(15-COUNT(M$12:M77)&gt;=0,COUNT(M$12:M77)*$B$25+SUM($B$26:$B$27),NA())</f>
        <v>#N/A</v>
      </c>
      <c r="N78" s="5" t="e">
        <f>IF(15-COUNT(N$12:N77)&gt;=0,COUNT(N$12:N77)*$B$25+SUM($B$26:$B$27),NA())</f>
        <v>#N/A</v>
      </c>
      <c r="O78" s="5" t="e">
        <f>IF(15-COUNT(O$12:O77)&gt;=0,COUNT(O$12:O77)*$B$25+SUM($B$26:$B$27),NA())</f>
        <v>#N/A</v>
      </c>
      <c r="P78" s="5" t="e">
        <f>IF(15-COUNT(P$12:P77)&gt;=0,COUNT(P$12:P77)*$B$25+SUM($B$26:$B$27),NA())</f>
        <v>#N/A</v>
      </c>
      <c r="Q78" s="5" t="e">
        <f>IF(15-COUNT(Q$12:Q77)&gt;=0,COUNT(Q$12:Q77)*$B$25+SUM($B$26:$B$27),NA())</f>
        <v>#N/A</v>
      </c>
    </row>
    <row r="79" spans="5:17" x14ac:dyDescent="0.4">
      <c r="E79">
        <f t="shared" si="3"/>
        <v>16</v>
      </c>
      <c r="F79" s="8">
        <f t="shared" si="2"/>
        <v>1.0666666666666669</v>
      </c>
      <c r="K79" s="5" t="e">
        <f>IF(15-COUNT(K$12:K78)&gt;=0,COUNT(K$12:K78)*$B$25+SUM($B$26:$B$27),NA())</f>
        <v>#N/A</v>
      </c>
      <c r="L79" s="5" t="e">
        <f>IF(15-COUNT(L$12:L78)&gt;=0,COUNT(L$12:L78)*$B$25+SUM($B$26:$B$27),NA())</f>
        <v>#N/A</v>
      </c>
      <c r="M79" s="5" t="e">
        <f>IF(15-COUNT(M$12:M78)&gt;=0,COUNT(M$12:M78)*$B$25+SUM($B$26:$B$27),NA())</f>
        <v>#N/A</v>
      </c>
      <c r="N79" s="5" t="e">
        <f>IF(15-COUNT(N$12:N78)&gt;=0,COUNT(N$12:N78)*$B$25+SUM($B$26:$B$27),NA())</f>
        <v>#N/A</v>
      </c>
      <c r="O79" s="5" t="e">
        <f>IF(15-COUNT(O$12:O78)&gt;=0,COUNT(O$12:O78)*$B$25+SUM($B$26:$B$27),NA())</f>
        <v>#N/A</v>
      </c>
      <c r="P79" s="5" t="e">
        <f>IF(15-COUNT(P$12:P78)&gt;=0,COUNT(P$12:P78)*$B$25+SUM($B$26:$B$27),NA())</f>
        <v>#N/A</v>
      </c>
      <c r="Q79" s="5" t="e">
        <f>IF(15-COUNT(Q$12:Q78)&gt;=0,COUNT(Q$12:Q78)*$B$25+SUM($B$26:$B$27),NA())</f>
        <v>#N/A</v>
      </c>
    </row>
    <row r="80" spans="5:17" x14ac:dyDescent="0.4">
      <c r="E80">
        <f t="shared" si="3"/>
        <v>15</v>
      </c>
      <c r="F80" s="8">
        <f t="shared" si="2"/>
        <v>1</v>
      </c>
      <c r="K80" s="5" t="e">
        <f>IF(15-COUNT(K$12:K79)&gt;=0,COUNT(K$12:K79)*$B$25+SUM($B$26:$B$27),NA())</f>
        <v>#N/A</v>
      </c>
      <c r="L80" s="5" t="e">
        <f>IF(15-COUNT(L$12:L79)&gt;=0,COUNT(L$12:L79)*$B$25+SUM($B$26:$B$27),NA())</f>
        <v>#N/A</v>
      </c>
      <c r="M80" s="5" t="e">
        <f>IF(15-COUNT(M$12:M79)&gt;=0,COUNT(M$12:M79)*$B$25+SUM($B$26:$B$27),NA())</f>
        <v>#N/A</v>
      </c>
      <c r="N80" s="5" t="e">
        <f>IF(15-COUNT(N$12:N79)&gt;=0,COUNT(N$12:N79)*$B$25+SUM($B$26:$B$27),NA())</f>
        <v>#N/A</v>
      </c>
      <c r="O80" s="5" t="e">
        <f>IF(15-COUNT(O$12:O79)&gt;=0,COUNT(O$12:O79)*$B$25+SUM($B$26:$B$27),NA())</f>
        <v>#N/A</v>
      </c>
      <c r="P80" s="5" t="e">
        <f>IF(15-COUNT(P$12:P79)&gt;=0,COUNT(P$12:P79)*$B$25+SUM($B$26:$B$27),NA())</f>
        <v>#N/A</v>
      </c>
      <c r="Q80" s="5" t="e">
        <f>IF(15-COUNT(Q$12:Q79)&gt;=0,COUNT(Q$12:Q79)*$B$25+SUM($B$26:$B$27),NA())</f>
        <v>#N/A</v>
      </c>
    </row>
    <row r="81" spans="5:17" x14ac:dyDescent="0.4">
      <c r="E81">
        <f t="shared" si="3"/>
        <v>14</v>
      </c>
      <c r="F81" s="8">
        <f t="shared" si="2"/>
        <v>0.93333333333333357</v>
      </c>
      <c r="K81" s="5" t="e">
        <f>IF(15-COUNT(K$12:K80)&gt;=0,COUNT(K$12:K80)*$B$25+SUM($B$26:$B$27),NA())</f>
        <v>#N/A</v>
      </c>
      <c r="L81" s="5" t="e">
        <f>IF(15-COUNT(L$12:L80)&gt;=0,COUNT(L$12:L80)*$B$25+SUM($B$26:$B$27),NA())</f>
        <v>#N/A</v>
      </c>
      <c r="M81" s="5" t="e">
        <f>IF(15-COUNT(M$12:M80)&gt;=0,COUNT(M$12:M80)*$B$25+SUM($B$26:$B$27),NA())</f>
        <v>#N/A</v>
      </c>
      <c r="N81" s="5" t="e">
        <f>IF(15-COUNT(N$12:N80)&gt;=0,COUNT(N$12:N80)*$B$25+SUM($B$26:$B$27),NA())</f>
        <v>#N/A</v>
      </c>
      <c r="O81" s="5" t="e">
        <f>IF(15-COUNT(O$12:O80)&gt;=0,COUNT(O$12:O80)*$B$25+SUM($B$26:$B$27),NA())</f>
        <v>#N/A</v>
      </c>
      <c r="P81" s="5" t="e">
        <f>IF(15-COUNT(P$12:P80)&gt;=0,COUNT(P$12:P80)*$B$25+SUM($B$26:$B$27),NA())</f>
        <v>#N/A</v>
      </c>
      <c r="Q81" s="5" t="e">
        <f>IF(15-COUNT(Q$12:Q80)&gt;=0,COUNT(Q$12:Q80)*$B$25+SUM($B$26:$B$27),NA())</f>
        <v>#N/A</v>
      </c>
    </row>
    <row r="82" spans="5:17" x14ac:dyDescent="0.4">
      <c r="E82">
        <f t="shared" si="3"/>
        <v>13</v>
      </c>
      <c r="F82" s="8">
        <f t="shared" si="2"/>
        <v>0.8666666666666667</v>
      </c>
      <c r="K82" s="5" t="e">
        <f>IF(15-COUNT(K$12:K81)&gt;=0,COUNT(K$12:K81)*$B$25+SUM($B$26:$B$27),NA())</f>
        <v>#N/A</v>
      </c>
      <c r="L82" s="5" t="e">
        <f>IF(15-COUNT(L$12:L81)&gt;=0,COUNT(L$12:L81)*$B$25+SUM($B$26:$B$27),NA())</f>
        <v>#N/A</v>
      </c>
      <c r="M82" s="5" t="e">
        <f>IF(15-COUNT(M$12:M81)&gt;=0,COUNT(M$12:M81)*$B$25+SUM($B$26:$B$27),NA())</f>
        <v>#N/A</v>
      </c>
      <c r="N82" s="5" t="e">
        <f>IF(15-COUNT(N$12:N81)&gt;=0,COUNT(N$12:N81)*$B$25+SUM($B$26:$B$27),NA())</f>
        <v>#N/A</v>
      </c>
      <c r="O82" s="5" t="e">
        <f>IF(15-COUNT(O$12:O81)&gt;=0,COUNT(O$12:O81)*$B$25+SUM($B$26:$B$27),NA())</f>
        <v>#N/A</v>
      </c>
      <c r="P82" s="5" t="e">
        <f>IF(15-COUNT(P$12:P81)&gt;=0,COUNT(P$12:P81)*$B$25+SUM($B$26:$B$27),NA())</f>
        <v>#N/A</v>
      </c>
      <c r="Q82" s="5" t="e">
        <f>IF(15-COUNT(Q$12:Q81)&gt;=0,COUNT(Q$12:Q81)*$B$25+SUM($B$26:$B$27),NA())</f>
        <v>#N/A</v>
      </c>
    </row>
    <row r="83" spans="5:17" x14ac:dyDescent="0.4">
      <c r="E83">
        <f t="shared" si="3"/>
        <v>12</v>
      </c>
      <c r="F83" s="8">
        <f t="shared" si="2"/>
        <v>0.79999999999999982</v>
      </c>
      <c r="K83" s="5" t="e">
        <f>IF(15-COUNT(K$12:K82)&gt;=0,COUNT(K$12:K82)*$B$25+SUM($B$26:$B$27),NA())</f>
        <v>#N/A</v>
      </c>
      <c r="L83" s="5" t="e">
        <f>IF(15-COUNT(L$12:L82)&gt;=0,COUNT(L$12:L82)*$B$25+SUM($B$26:$B$27),NA())</f>
        <v>#N/A</v>
      </c>
      <c r="M83" s="5" t="e">
        <f>IF(15-COUNT(M$12:M82)&gt;=0,COUNT(M$12:M82)*$B$25+SUM($B$26:$B$27),NA())</f>
        <v>#N/A</v>
      </c>
      <c r="N83" s="5" t="e">
        <f>IF(15-COUNT(N$12:N82)&gt;=0,COUNT(N$12:N82)*$B$25+SUM($B$26:$B$27),NA())</f>
        <v>#N/A</v>
      </c>
      <c r="O83" s="5" t="e">
        <f>IF(15-COUNT(O$12:O82)&gt;=0,COUNT(O$12:O82)*$B$25+SUM($B$26:$B$27),NA())</f>
        <v>#N/A</v>
      </c>
      <c r="P83" s="5" t="e">
        <f>IF(15-COUNT(P$12:P82)&gt;=0,COUNT(P$12:P82)*$B$25+SUM($B$26:$B$27),NA())</f>
        <v>#N/A</v>
      </c>
      <c r="Q83" s="5" t="e">
        <f>IF(15-COUNT(Q$12:Q82)&gt;=0,COUNT(Q$12:Q82)*$B$25+SUM($B$26:$B$27),NA())</f>
        <v>#N/A</v>
      </c>
    </row>
    <row r="84" spans="5:17" x14ac:dyDescent="0.4">
      <c r="E84">
        <f t="shared" si="3"/>
        <v>11</v>
      </c>
      <c r="F84" s="8">
        <f t="shared" si="2"/>
        <v>0.73333333333333339</v>
      </c>
      <c r="K84" s="5" t="e">
        <f>IF(15-COUNT(K$12:K83)&gt;=0,COUNT(K$12:K83)*$B$25+SUM($B$26:$B$27),NA())</f>
        <v>#N/A</v>
      </c>
      <c r="L84" s="5" t="e">
        <f>IF(15-COUNT(L$12:L83)&gt;=0,COUNT(L$12:L83)*$B$25+SUM($B$26:$B$27),NA())</f>
        <v>#N/A</v>
      </c>
      <c r="M84" s="5" t="e">
        <f>IF(15-COUNT(M$12:M83)&gt;=0,COUNT(M$12:M83)*$B$25+SUM($B$26:$B$27),NA())</f>
        <v>#N/A</v>
      </c>
      <c r="N84" s="5" t="e">
        <f>IF(15-COUNT(N$12:N83)&gt;=0,COUNT(N$12:N83)*$B$25+SUM($B$26:$B$27),NA())</f>
        <v>#N/A</v>
      </c>
      <c r="O84" s="5" t="e">
        <f>IF(15-COUNT(O$12:O83)&gt;=0,COUNT(O$12:O83)*$B$25+SUM($B$26:$B$27),NA())</f>
        <v>#N/A</v>
      </c>
      <c r="P84" s="5" t="e">
        <f>IF(15-COUNT(P$12:P83)&gt;=0,COUNT(P$12:P83)*$B$25+SUM($B$26:$B$27),NA())</f>
        <v>#N/A</v>
      </c>
      <c r="Q84" s="5" t="e">
        <f>IF(15-COUNT(Q$12:Q83)&gt;=0,COUNT(Q$12:Q83)*$B$25+SUM($B$26:$B$27),NA())</f>
        <v>#N/A</v>
      </c>
    </row>
    <row r="85" spans="5:17" x14ac:dyDescent="0.4">
      <c r="E85">
        <f t="shared" si="3"/>
        <v>10</v>
      </c>
      <c r="F85" s="8">
        <f t="shared" si="2"/>
        <v>0.66666666666666652</v>
      </c>
      <c r="K85" s="5" t="e">
        <f>IF(15-COUNT(K$12:K84)&gt;=0,COUNT(K$12:K84)*$B$25+SUM($B$26:$B$27),NA())</f>
        <v>#N/A</v>
      </c>
      <c r="L85" s="5" t="e">
        <f>IF(15-COUNT(L$12:L84)&gt;=0,COUNT(L$12:L84)*$B$25+SUM($B$26:$B$27),NA())</f>
        <v>#N/A</v>
      </c>
      <c r="M85" s="5" t="e">
        <f>IF(15-COUNT(M$12:M84)&gt;=0,COUNT(M$12:M84)*$B$25+SUM($B$26:$B$27),NA())</f>
        <v>#N/A</v>
      </c>
      <c r="N85" s="5" t="e">
        <f>IF(15-COUNT(N$12:N84)&gt;=0,COUNT(N$12:N84)*$B$25+SUM($B$26:$B$27),NA())</f>
        <v>#N/A</v>
      </c>
      <c r="O85" s="5" t="e">
        <f>IF(15-COUNT(O$12:O84)&gt;=0,COUNT(O$12:O84)*$B$25+SUM($B$26:$B$27),NA())</f>
        <v>#N/A</v>
      </c>
      <c r="P85" s="5" t="e">
        <f>IF(15-COUNT(P$12:P84)&gt;=0,COUNT(P$12:P84)*$B$25+SUM($B$26:$B$27),NA())</f>
        <v>#N/A</v>
      </c>
      <c r="Q85" s="5" t="e">
        <f>IF(15-COUNT(Q$12:Q84)&gt;=0,COUNT(Q$12:Q84)*$B$25+SUM($B$26:$B$27),NA())</f>
        <v>#N/A</v>
      </c>
    </row>
    <row r="86" spans="5:17" x14ac:dyDescent="0.4">
      <c r="E86">
        <f t="shared" si="3"/>
        <v>9</v>
      </c>
      <c r="F86" s="8">
        <f t="shared" si="2"/>
        <v>0.60000000000000009</v>
      </c>
      <c r="K86" s="5" t="e">
        <f>IF(15-COUNT(K$12:K85)&gt;=0,COUNT(K$12:K85)*$B$25+SUM($B$26:$B$27),NA())</f>
        <v>#N/A</v>
      </c>
      <c r="L86" s="5" t="e">
        <f>IF(15-COUNT(L$12:L85)&gt;=0,COUNT(L$12:L85)*$B$25+SUM($B$26:$B$27),NA())</f>
        <v>#N/A</v>
      </c>
      <c r="M86" s="5" t="e">
        <f>IF(15-COUNT(M$12:M85)&gt;=0,COUNT(M$12:M85)*$B$25+SUM($B$26:$B$27),NA())</f>
        <v>#N/A</v>
      </c>
      <c r="N86" s="5" t="e">
        <f>IF(15-COUNT(N$12:N85)&gt;=0,COUNT(N$12:N85)*$B$25+SUM($B$26:$B$27),NA())</f>
        <v>#N/A</v>
      </c>
      <c r="O86" s="5" t="e">
        <f>IF(15-COUNT(O$12:O85)&gt;=0,COUNT(O$12:O85)*$B$25+SUM($B$26:$B$27),NA())</f>
        <v>#N/A</v>
      </c>
      <c r="P86" s="5" t="e">
        <f>IF(15-COUNT(P$12:P85)&gt;=0,COUNT(P$12:P85)*$B$25+SUM($B$26:$B$27),NA())</f>
        <v>#N/A</v>
      </c>
      <c r="Q86" s="5" t="e">
        <f>IF(15-COUNT(Q$12:Q85)&gt;=0,COUNT(Q$12:Q85)*$B$25+SUM($B$26:$B$27),NA())</f>
        <v>#N/A</v>
      </c>
    </row>
    <row r="87" spans="5:17" x14ac:dyDescent="0.4">
      <c r="E87">
        <f t="shared" si="3"/>
        <v>8</v>
      </c>
      <c r="F87" s="8">
        <f t="shared" si="2"/>
        <v>0.53333333333333321</v>
      </c>
    </row>
    <row r="88" spans="5:17" x14ac:dyDescent="0.4">
      <c r="E88">
        <f t="shared" si="3"/>
        <v>7</v>
      </c>
      <c r="F88" s="8">
        <f t="shared" si="2"/>
        <v>0.46666666666666679</v>
      </c>
    </row>
    <row r="89" spans="5:17" x14ac:dyDescent="0.4">
      <c r="E89">
        <f t="shared" si="3"/>
        <v>6</v>
      </c>
      <c r="F89" s="8">
        <f t="shared" si="2"/>
        <v>0.39999999999999991</v>
      </c>
    </row>
    <row r="90" spans="5:17" x14ac:dyDescent="0.4">
      <c r="E90">
        <f t="shared" si="3"/>
        <v>5</v>
      </c>
      <c r="F90" s="8">
        <f t="shared" si="2"/>
        <v>0.33333333333333348</v>
      </c>
    </row>
    <row r="91" spans="5:17" x14ac:dyDescent="0.4">
      <c r="E91">
        <f t="shared" si="3"/>
        <v>4</v>
      </c>
      <c r="F91" s="8">
        <f t="shared" si="2"/>
        <v>0.26666666666666661</v>
      </c>
    </row>
    <row r="92" spans="5:17" x14ac:dyDescent="0.4">
      <c r="E92">
        <f t="shared" si="3"/>
        <v>3</v>
      </c>
      <c r="F92" s="8">
        <f t="shared" si="2"/>
        <v>0.20000000000000018</v>
      </c>
    </row>
    <row r="93" spans="5:17" x14ac:dyDescent="0.4">
      <c r="E93">
        <f t="shared" si="3"/>
        <v>2</v>
      </c>
      <c r="F93" s="8">
        <f t="shared" si="2"/>
        <v>0.1333333333333333</v>
      </c>
    </row>
    <row r="94" spans="5:17" x14ac:dyDescent="0.4">
      <c r="E94">
        <f t="shared" si="3"/>
        <v>1</v>
      </c>
      <c r="F94" s="8">
        <f t="shared" si="2"/>
        <v>6.6666666666666874E-2</v>
      </c>
    </row>
    <row r="95" spans="5:17" x14ac:dyDescent="0.4">
      <c r="E95">
        <f t="shared" si="3"/>
        <v>0</v>
      </c>
      <c r="F95" s="8">
        <f t="shared" si="2"/>
        <v>0</v>
      </c>
    </row>
  </sheetData>
  <mergeCells count="4">
    <mergeCell ref="B1:C1"/>
    <mergeCell ref="E1:F1"/>
    <mergeCell ref="H1:I1"/>
    <mergeCell ref="K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2024-09-28</vt:lpstr>
      <vt:lpstr>2024-10-14</vt:lpstr>
      <vt:lpstr>game 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Simon</dc:creator>
  <cp:lastModifiedBy>Aaron Simon</cp:lastModifiedBy>
  <dcterms:created xsi:type="dcterms:W3CDTF">2024-09-28T17:10:00Z</dcterms:created>
  <dcterms:modified xsi:type="dcterms:W3CDTF">2024-10-15T01:02:08Z</dcterms:modified>
</cp:coreProperties>
</file>