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heckCompatibility="1"/>
  <xr:revisionPtr revIDLastSave="0" documentId="13_ncr:1_{4A1C7A22-BD0D-41C3-ABFE-B6DC80ED4F05}" xr6:coauthVersionLast="47" xr6:coauthVersionMax="47" xr10:uidLastSave="{00000000-0000-0000-0000-000000000000}"/>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BN32" i="28"/>
  <c r="BM32" i="28"/>
  <c r="BL32" i="28"/>
  <c r="BK32" i="28"/>
  <c r="BJ32" i="28"/>
  <c r="BI32" i="28"/>
  <c r="BH32" i="28"/>
  <c r="BG32" i="28"/>
  <c r="BF32" i="28"/>
  <c r="BE32" i="28"/>
  <c r="BC32" i="28"/>
  <c r="BB32" i="28"/>
  <c r="BA32" i="28"/>
  <c r="AZ32" i="28"/>
  <c r="AY32" i="28"/>
  <c r="AX32" i="28"/>
  <c r="AW32" i="28"/>
  <c r="AV32" i="28"/>
  <c r="AU32" i="28"/>
  <c r="AT32" i="28"/>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BN7" i="28"/>
  <c r="BM7" i="28"/>
  <c r="BL7" i="28"/>
  <c r="BK7" i="28"/>
  <c r="BJ7" i="28"/>
  <c r="BI7" i="28"/>
  <c r="BH7" i="28"/>
  <c r="BG7" i="28"/>
  <c r="BF7" i="28"/>
  <c r="BE7" i="28"/>
  <c r="BC7" i="28"/>
  <c r="BB7" i="28"/>
  <c r="BA7" i="28"/>
  <c r="AZ7" i="28"/>
  <c r="AY7" i="28"/>
  <c r="AX7" i="28"/>
  <c r="AW7" i="28"/>
  <c r="AV7" i="28"/>
  <c r="AU7" i="28"/>
  <c r="AT7"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BN32" i="22"/>
  <c r="BM32" i="22"/>
  <c r="BL32" i="22"/>
  <c r="BK32" i="22"/>
  <c r="BJ32" i="22"/>
  <c r="BI32" i="22"/>
  <c r="BH32" i="22"/>
  <c r="BG32" i="22"/>
  <c r="BF32" i="22"/>
  <c r="BE32" i="22"/>
  <c r="BC32" i="22"/>
  <c r="BB32" i="22"/>
  <c r="BA32" i="22"/>
  <c r="AZ32" i="22"/>
  <c r="AY32" i="22"/>
  <c r="AX32" i="22"/>
  <c r="AW32" i="22"/>
  <c r="AV32" i="22"/>
  <c r="AU32" i="22"/>
  <c r="AT32" i="22"/>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BN7" i="22"/>
  <c r="BM7" i="22"/>
  <c r="BL7" i="22"/>
  <c r="BK7" i="22"/>
  <c r="BJ7" i="22"/>
  <c r="BI7" i="22"/>
  <c r="BH7" i="22"/>
  <c r="BG7" i="22"/>
  <c r="BF7" i="22"/>
  <c r="BE7" i="22"/>
  <c r="BC7" i="22"/>
  <c r="BB7" i="22"/>
  <c r="BA7" i="22"/>
  <c r="AZ7" i="22"/>
  <c r="AY7" i="22"/>
  <c r="AX7" i="22"/>
  <c r="AW7" i="22"/>
  <c r="AV7" i="22"/>
  <c r="AU7" i="22"/>
  <c r="AT7"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BE5" i="28"/>
  <c r="BF5" i="28"/>
  <c r="BG5" i="28"/>
  <c r="BH5" i="28"/>
  <c r="BI5" i="28"/>
  <c r="BJ5" i="28"/>
  <c r="BK5" i="28"/>
  <c r="BL5" i="28"/>
  <c r="BM5" i="28"/>
  <c r="BN5" i="28"/>
  <c r="BE8" i="28"/>
  <c r="BF8" i="28"/>
  <c r="BG8" i="28"/>
  <c r="BH8" i="28"/>
  <c r="BI8" i="28"/>
  <c r="BJ8" i="28"/>
  <c r="BK8" i="28"/>
  <c r="BL8" i="28"/>
  <c r="BM8" i="28"/>
  <c r="BN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E15" i="28"/>
  <c r="BF15" i="28"/>
  <c r="BG15" i="28"/>
  <c r="BH15" i="28"/>
  <c r="BI15" i="28"/>
  <c r="BJ15" i="28"/>
  <c r="BK15" i="28"/>
  <c r="BL15" i="28"/>
  <c r="BM15" i="28"/>
  <c r="BN15" i="28"/>
  <c r="BE16" i="28"/>
  <c r="BF16" i="28"/>
  <c r="BG16" i="28"/>
  <c r="BH16" i="28"/>
  <c r="BI16" i="28"/>
  <c r="BJ16" i="28"/>
  <c r="BK16" i="28"/>
  <c r="BL16" i="28"/>
  <c r="BM16" i="28"/>
  <c r="BN16" i="28"/>
  <c r="BE17" i="28"/>
  <c r="BF17" i="28"/>
  <c r="BG17" i="28"/>
  <c r="BH17" i="28"/>
  <c r="BI17" i="28"/>
  <c r="BJ17" i="28"/>
  <c r="BK17" i="28"/>
  <c r="BL17" i="28"/>
  <c r="BM17" i="28"/>
  <c r="BN17" i="28"/>
  <c r="BE18" i="28"/>
  <c r="BF18" i="28"/>
  <c r="BG18" i="28"/>
  <c r="BH18" i="28"/>
  <c r="BI18" i="28"/>
  <c r="BJ18" i="28"/>
  <c r="BK18" i="28"/>
  <c r="BL18" i="28"/>
  <c r="BM18" i="28"/>
  <c r="BN18" i="28"/>
  <c r="BE19" i="28"/>
  <c r="BF19" i="28"/>
  <c r="BG19" i="28"/>
  <c r="BH19" i="28"/>
  <c r="BI19" i="28"/>
  <c r="BJ19" i="28"/>
  <c r="BK19" i="28"/>
  <c r="BL19" i="28"/>
  <c r="BM19" i="28"/>
  <c r="BN19" i="28"/>
  <c r="BE20" i="28"/>
  <c r="BF20" i="28"/>
  <c r="BG20" i="28"/>
  <c r="BH20" i="28"/>
  <c r="BI20" i="28"/>
  <c r="BJ20" i="28"/>
  <c r="BK20" i="28"/>
  <c r="BL20" i="28"/>
  <c r="BM20" i="28"/>
  <c r="BN20" i="28"/>
  <c r="BE22" i="28"/>
  <c r="BF22" i="28"/>
  <c r="BG22" i="28"/>
  <c r="BH22" i="28"/>
  <c r="BI22" i="28"/>
  <c r="BJ22" i="28"/>
  <c r="BK22" i="28"/>
  <c r="BL22" i="28"/>
  <c r="BM22" i="28"/>
  <c r="BN22" i="28"/>
  <c r="BE23" i="28"/>
  <c r="BF23" i="28"/>
  <c r="BG23" i="28"/>
  <c r="BH23" i="28"/>
  <c r="BI23" i="28"/>
  <c r="BJ23" i="28"/>
  <c r="BK23" i="28"/>
  <c r="BL23" i="28"/>
  <c r="BM23" i="28"/>
  <c r="BN23" i="28"/>
  <c r="BE24" i="28"/>
  <c r="BF24" i="28"/>
  <c r="BG24" i="28"/>
  <c r="BH24" i="28"/>
  <c r="BI24" i="28"/>
  <c r="BJ24" i="28"/>
  <c r="BK24" i="28"/>
  <c r="BL24" i="28"/>
  <c r="BM24" i="28"/>
  <c r="BN24" i="28"/>
  <c r="BE25" i="28"/>
  <c r="BF25" i="28"/>
  <c r="BG25" i="28"/>
  <c r="BH25" i="28"/>
  <c r="BI25" i="28"/>
  <c r="BJ25" i="28"/>
  <c r="BK25" i="28"/>
  <c r="BL25" i="28"/>
  <c r="BM25" i="28"/>
  <c r="BN25" i="28"/>
  <c r="BE26" i="28"/>
  <c r="BF26" i="28"/>
  <c r="BG26" i="28"/>
  <c r="BH26" i="28"/>
  <c r="BI26" i="28"/>
  <c r="BJ26" i="28"/>
  <c r="BK26" i="28"/>
  <c r="BL26" i="28"/>
  <c r="BM26" i="28"/>
  <c r="BN26" i="28"/>
  <c r="BE27" i="28"/>
  <c r="BF27" i="28"/>
  <c r="BG27" i="28"/>
  <c r="BH27" i="28"/>
  <c r="BI27" i="28"/>
  <c r="BJ27" i="28"/>
  <c r="BK27" i="28"/>
  <c r="BL27" i="28"/>
  <c r="BM27" i="28"/>
  <c r="BN27" i="28"/>
  <c r="BE28" i="28"/>
  <c r="BF28" i="28"/>
  <c r="BG28" i="28"/>
  <c r="BH28" i="28"/>
  <c r="BI28" i="28"/>
  <c r="BJ28" i="28"/>
  <c r="BK28" i="28"/>
  <c r="BL28" i="28"/>
  <c r="BM28" i="28"/>
  <c r="BN28" i="28"/>
  <c r="BE30" i="28"/>
  <c r="BF30" i="28"/>
  <c r="BG30" i="28"/>
  <c r="BH30" i="28"/>
  <c r="BI30" i="28"/>
  <c r="BJ30" i="28"/>
  <c r="BK30" i="28"/>
  <c r="BL30" i="28"/>
  <c r="BM30" i="28"/>
  <c r="BN30" i="28"/>
  <c r="BE33" i="28"/>
  <c r="BF33" i="28"/>
  <c r="BG33" i="28"/>
  <c r="BH33" i="28"/>
  <c r="BI33" i="28"/>
  <c r="BJ33" i="28"/>
  <c r="BK33" i="28"/>
  <c r="BL33" i="28"/>
  <c r="BM33" i="28"/>
  <c r="BN33" i="28"/>
  <c r="BE34" i="28"/>
  <c r="BF34" i="28"/>
  <c r="BG34" i="28"/>
  <c r="BH34" i="28"/>
  <c r="BI34" i="28"/>
  <c r="BJ34" i="28"/>
  <c r="BK34" i="28"/>
  <c r="BL34" i="28"/>
  <c r="BM34" i="28"/>
  <c r="BN34" i="28"/>
  <c r="BE35" i="28"/>
  <c r="BF35" i="28"/>
  <c r="BG35" i="28"/>
  <c r="BH35" i="28"/>
  <c r="BI35" i="28"/>
  <c r="BJ35" i="28"/>
  <c r="BK35" i="28"/>
  <c r="BL35" i="28"/>
  <c r="BM35" i="28"/>
  <c r="BN35" i="28"/>
  <c r="BE36" i="28"/>
  <c r="BF36" i="28"/>
  <c r="BG36" i="28"/>
  <c r="BH36" i="28"/>
  <c r="BI36" i="28"/>
  <c r="BJ36" i="28"/>
  <c r="BK36" i="28"/>
  <c r="BL36" i="28"/>
  <c r="BM36" i="28"/>
  <c r="BN36" i="28"/>
  <c r="BE39" i="28"/>
  <c r="BF39" i="28"/>
  <c r="BG39" i="28"/>
  <c r="BH39" i="28"/>
  <c r="BI39" i="28"/>
  <c r="BJ39" i="28"/>
  <c r="BK39" i="28"/>
  <c r="BL39" i="28"/>
  <c r="BM39" i="28"/>
  <c r="BN39" i="28"/>
  <c r="BE40" i="28"/>
  <c r="BF40" i="28"/>
  <c r="BG40" i="28"/>
  <c r="BH40" i="28"/>
  <c r="BI40" i="28"/>
  <c r="BJ40" i="28"/>
  <c r="BK40" i="28"/>
  <c r="BL40" i="28"/>
  <c r="BM40" i="28"/>
  <c r="BN40" i="28"/>
  <c r="BE41" i="28"/>
  <c r="BF41" i="28"/>
  <c r="BG41" i="28"/>
  <c r="BH41" i="28"/>
  <c r="BI41" i="28"/>
  <c r="BJ41" i="28"/>
  <c r="BK41" i="28"/>
  <c r="BL41" i="28"/>
  <c r="BM41" i="28"/>
  <c r="BN41" i="28"/>
  <c r="BE42" i="28"/>
  <c r="BF42" i="28"/>
  <c r="BG42" i="28"/>
  <c r="BH42" i="28"/>
  <c r="BI42" i="28"/>
  <c r="BJ42" i="28"/>
  <c r="BK42" i="28"/>
  <c r="BL42" i="28"/>
  <c r="BM42" i="28"/>
  <c r="BN42" i="28"/>
  <c r="BE43" i="28"/>
  <c r="BF43" i="28"/>
  <c r="BG43" i="28"/>
  <c r="BH43" i="28"/>
  <c r="BI43" i="28"/>
  <c r="BJ43" i="28"/>
  <c r="BK43" i="28"/>
  <c r="BL43" i="28"/>
  <c r="BM43" i="28"/>
  <c r="BN43" i="28"/>
  <c r="BE44" i="28"/>
  <c r="BF44" i="28"/>
  <c r="BG44" i="28"/>
  <c r="BH44" i="28"/>
  <c r="BI44" i="28"/>
  <c r="BJ44" i="28"/>
  <c r="BK44" i="28"/>
  <c r="BL44" i="28"/>
  <c r="BM44" i="28"/>
  <c r="BN44" i="28"/>
  <c r="BE45" i="28"/>
  <c r="BF45" i="28"/>
  <c r="BG45" i="28"/>
  <c r="BH45" i="28"/>
  <c r="BI45" i="28"/>
  <c r="BJ45" i="28"/>
  <c r="BK45" i="28"/>
  <c r="BL45" i="28"/>
  <c r="BM45" i="28"/>
  <c r="BN45" i="28"/>
  <c r="BE46" i="28"/>
  <c r="BF46" i="28"/>
  <c r="BG46" i="28"/>
  <c r="BH46" i="28"/>
  <c r="BI46" i="28"/>
  <c r="BJ46" i="28"/>
  <c r="BK46" i="28"/>
  <c r="BL46" i="28"/>
  <c r="BM46" i="28"/>
  <c r="BN46" i="28"/>
  <c r="BE47" i="28"/>
  <c r="BF47" i="28"/>
  <c r="BG47" i="28"/>
  <c r="BH47" i="28"/>
  <c r="BI47" i="28"/>
  <c r="BJ47" i="28"/>
  <c r="BK47" i="28"/>
  <c r="BL47" i="28"/>
  <c r="BM47" i="28"/>
  <c r="BN47" i="28"/>
  <c r="BE48" i="28"/>
  <c r="BF48" i="28"/>
  <c r="BG48" i="28"/>
  <c r="BH48" i="28"/>
  <c r="BI48" i="28"/>
  <c r="BJ48" i="28"/>
  <c r="BK48" i="28"/>
  <c r="BL48" i="28"/>
  <c r="BM48" i="28"/>
  <c r="BN48" i="28"/>
  <c r="BN4" i="28"/>
  <c r="BM4" i="28"/>
  <c r="BL4" i="28"/>
  <c r="BK4" i="28"/>
  <c r="BJ4" i="28"/>
  <c r="BF4" i="28"/>
  <c r="BG4" i="28"/>
  <c r="BH4" i="28"/>
  <c r="BI4" i="28"/>
  <c r="BE4" i="28"/>
  <c r="AT5" i="28"/>
  <c r="AU5" i="28"/>
  <c r="AV5" i="28"/>
  <c r="AW5" i="28"/>
  <c r="AX5" i="28"/>
  <c r="AY5" i="28"/>
  <c r="AZ5" i="28"/>
  <c r="BA5" i="28"/>
  <c r="BB5" i="28"/>
  <c r="BC5" i="28"/>
  <c r="AT8" i="28"/>
  <c r="AU8" i="28"/>
  <c r="AV8" i="28"/>
  <c r="AW8" i="28"/>
  <c r="AX8" i="28"/>
  <c r="AY8" i="28"/>
  <c r="AZ8" i="28"/>
  <c r="BA8" i="28"/>
  <c r="BB8" i="28"/>
  <c r="BC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AT15" i="28"/>
  <c r="AU15" i="28"/>
  <c r="AV15" i="28"/>
  <c r="AW15" i="28"/>
  <c r="AX15" i="28"/>
  <c r="AY15" i="28"/>
  <c r="AZ15" i="28"/>
  <c r="BA15" i="28"/>
  <c r="BB15" i="28"/>
  <c r="BC15" i="28"/>
  <c r="AT16" i="28"/>
  <c r="AU16" i="28"/>
  <c r="AV16" i="28"/>
  <c r="AW16" i="28"/>
  <c r="AX16" i="28"/>
  <c r="AY16" i="28"/>
  <c r="AZ16" i="28"/>
  <c r="BA16" i="28"/>
  <c r="BB16" i="28"/>
  <c r="BC16" i="28"/>
  <c r="AT17" i="28"/>
  <c r="AU17" i="28"/>
  <c r="AV17" i="28"/>
  <c r="AW17" i="28"/>
  <c r="AX17" i="28"/>
  <c r="AY17" i="28"/>
  <c r="AZ17" i="28"/>
  <c r="BA17" i="28"/>
  <c r="BB17" i="28"/>
  <c r="BC17" i="28"/>
  <c r="AT18" i="28"/>
  <c r="AU18" i="28"/>
  <c r="AV18" i="28"/>
  <c r="AW18" i="28"/>
  <c r="AX18" i="28"/>
  <c r="AY18" i="28"/>
  <c r="AZ18" i="28"/>
  <c r="BA18" i="28"/>
  <c r="BB18" i="28"/>
  <c r="BC18" i="28"/>
  <c r="AT19" i="28"/>
  <c r="AU19" i="28"/>
  <c r="AV19" i="28"/>
  <c r="AW19" i="28"/>
  <c r="AX19" i="28"/>
  <c r="AY19" i="28"/>
  <c r="AZ19" i="28"/>
  <c r="BA19" i="28"/>
  <c r="BB19" i="28"/>
  <c r="BC19" i="28"/>
  <c r="AT20" i="28"/>
  <c r="AU20" i="28"/>
  <c r="AV20" i="28"/>
  <c r="AW20" i="28"/>
  <c r="AX20" i="28"/>
  <c r="AY20" i="28"/>
  <c r="AZ20" i="28"/>
  <c r="BA20" i="28"/>
  <c r="BB20" i="28"/>
  <c r="BC20" i="28"/>
  <c r="AT22" i="28"/>
  <c r="AU22" i="28"/>
  <c r="AV22" i="28"/>
  <c r="AW22" i="28"/>
  <c r="AX22" i="28"/>
  <c r="AY22" i="28"/>
  <c r="AZ22" i="28"/>
  <c r="BA22" i="28"/>
  <c r="BB22" i="28"/>
  <c r="BC22" i="28"/>
  <c r="AT23" i="28"/>
  <c r="AU23" i="28"/>
  <c r="AV23" i="28"/>
  <c r="AW23" i="28"/>
  <c r="AX23" i="28"/>
  <c r="AY23" i="28"/>
  <c r="AZ23" i="28"/>
  <c r="BA23" i="28"/>
  <c r="BB23" i="28"/>
  <c r="BC23" i="28"/>
  <c r="AT24" i="28"/>
  <c r="AU24" i="28"/>
  <c r="AV24" i="28"/>
  <c r="AW24" i="28"/>
  <c r="AX24" i="28"/>
  <c r="AY24" i="28"/>
  <c r="AZ24" i="28"/>
  <c r="BA24" i="28"/>
  <c r="BB24" i="28"/>
  <c r="BC24" i="28"/>
  <c r="AT25" i="28"/>
  <c r="AU25" i="28"/>
  <c r="AV25" i="28"/>
  <c r="AW25" i="28"/>
  <c r="AX25" i="28"/>
  <c r="AY25" i="28"/>
  <c r="AZ25" i="28"/>
  <c r="BA25" i="28"/>
  <c r="BB25" i="28"/>
  <c r="BC25" i="28"/>
  <c r="AT26" i="28"/>
  <c r="AU26" i="28"/>
  <c r="AV26" i="28"/>
  <c r="AW26" i="28"/>
  <c r="AX26" i="28"/>
  <c r="AY26" i="28"/>
  <c r="AZ26" i="28"/>
  <c r="BA26" i="28"/>
  <c r="BB26" i="28"/>
  <c r="BC26" i="28"/>
  <c r="AT27" i="28"/>
  <c r="AU27" i="28"/>
  <c r="AV27" i="28"/>
  <c r="AW27" i="28"/>
  <c r="AX27" i="28"/>
  <c r="AY27" i="28"/>
  <c r="AZ27" i="28"/>
  <c r="BA27" i="28"/>
  <c r="BB27" i="28"/>
  <c r="BC27" i="28"/>
  <c r="AT28" i="28"/>
  <c r="AU28" i="28"/>
  <c r="AV28" i="28"/>
  <c r="AW28" i="28"/>
  <c r="AX28" i="28"/>
  <c r="AY28" i="28"/>
  <c r="AZ28" i="28"/>
  <c r="BA28" i="28"/>
  <c r="BB28" i="28"/>
  <c r="BC28" i="28"/>
  <c r="AT30" i="28"/>
  <c r="AU30" i="28"/>
  <c r="AV30" i="28"/>
  <c r="AW30" i="28"/>
  <c r="AX30" i="28"/>
  <c r="AY30" i="28"/>
  <c r="AZ30" i="28"/>
  <c r="BA30" i="28"/>
  <c r="BB30" i="28"/>
  <c r="BC30" i="28"/>
  <c r="AT33" i="28"/>
  <c r="AU33" i="28"/>
  <c r="AV33" i="28"/>
  <c r="AW33" i="28"/>
  <c r="AX33" i="28"/>
  <c r="AY33" i="28"/>
  <c r="AZ33" i="28"/>
  <c r="BA33" i="28"/>
  <c r="BB33" i="28"/>
  <c r="BC33" i="28"/>
  <c r="AT34" i="28"/>
  <c r="AU34" i="28"/>
  <c r="AV34" i="28"/>
  <c r="AW34" i="28"/>
  <c r="AX34" i="28"/>
  <c r="AY34" i="28"/>
  <c r="AZ34" i="28"/>
  <c r="BA34" i="28"/>
  <c r="BB34" i="28"/>
  <c r="BC34" i="28"/>
  <c r="AT35" i="28"/>
  <c r="AU35" i="28"/>
  <c r="AV35" i="28"/>
  <c r="AW35" i="28"/>
  <c r="AX35" i="28"/>
  <c r="AY35" i="28"/>
  <c r="AZ35" i="28"/>
  <c r="BA35" i="28"/>
  <c r="BB35" i="28"/>
  <c r="BC35" i="28"/>
  <c r="AT36" i="28"/>
  <c r="AU36" i="28"/>
  <c r="AV36" i="28"/>
  <c r="AW36" i="28"/>
  <c r="AX36" i="28"/>
  <c r="AY36" i="28"/>
  <c r="AZ36" i="28"/>
  <c r="BA36" i="28"/>
  <c r="BB36" i="28"/>
  <c r="BC36" i="28"/>
  <c r="AT39" i="28"/>
  <c r="AU39" i="28"/>
  <c r="AV39" i="28"/>
  <c r="AW39" i="28"/>
  <c r="AX39" i="28"/>
  <c r="AY39" i="28"/>
  <c r="AZ39" i="28"/>
  <c r="BA39" i="28"/>
  <c r="BB39" i="28"/>
  <c r="BC39" i="28"/>
  <c r="AT40" i="28"/>
  <c r="AU40" i="28"/>
  <c r="AV40" i="28"/>
  <c r="AW40" i="28"/>
  <c r="AX40" i="28"/>
  <c r="AY40" i="28"/>
  <c r="AZ40" i="28"/>
  <c r="BA40" i="28"/>
  <c r="BB40" i="28"/>
  <c r="BC40" i="28"/>
  <c r="AT41" i="28"/>
  <c r="AU41" i="28"/>
  <c r="AV41" i="28"/>
  <c r="AW41" i="28"/>
  <c r="AX41" i="28"/>
  <c r="AY41" i="28"/>
  <c r="AZ41" i="28"/>
  <c r="BA41" i="28"/>
  <c r="BB41" i="28"/>
  <c r="BC41" i="28"/>
  <c r="AT42" i="28"/>
  <c r="AU42" i="28"/>
  <c r="AV42" i="28"/>
  <c r="AW42" i="28"/>
  <c r="AX42" i="28"/>
  <c r="AY42" i="28"/>
  <c r="AZ42" i="28"/>
  <c r="BA42" i="28"/>
  <c r="BB42" i="28"/>
  <c r="BC42" i="28"/>
  <c r="AT43" i="28"/>
  <c r="AU43" i="28"/>
  <c r="AV43" i="28"/>
  <c r="AW43" i="28"/>
  <c r="AX43" i="28"/>
  <c r="AY43" i="28"/>
  <c r="AZ43" i="28"/>
  <c r="BA43" i="28"/>
  <c r="BB43" i="28"/>
  <c r="BC43" i="28"/>
  <c r="AT44" i="28"/>
  <c r="AU44" i="28"/>
  <c r="AV44" i="28"/>
  <c r="AW44" i="28"/>
  <c r="AX44" i="28"/>
  <c r="AY44" i="28"/>
  <c r="AZ44" i="28"/>
  <c r="BA44" i="28"/>
  <c r="BB44" i="28"/>
  <c r="BC44" i="28"/>
  <c r="AT45" i="28"/>
  <c r="AU45" i="28"/>
  <c r="AV45" i="28"/>
  <c r="AW45" i="28"/>
  <c r="AX45" i="28"/>
  <c r="AY45" i="28"/>
  <c r="AZ45" i="28"/>
  <c r="BA45" i="28"/>
  <c r="BB45" i="28"/>
  <c r="BC45" i="28"/>
  <c r="AT46" i="28"/>
  <c r="AU46" i="28"/>
  <c r="AV46" i="28"/>
  <c r="AW46" i="28"/>
  <c r="AX46" i="28"/>
  <c r="AY46" i="28"/>
  <c r="AZ46" i="28"/>
  <c r="BA46" i="28"/>
  <c r="BB46" i="28"/>
  <c r="BC46" i="28"/>
  <c r="AT47" i="28"/>
  <c r="AU47" i="28"/>
  <c r="AV47" i="28"/>
  <c r="AW47" i="28"/>
  <c r="AX47" i="28"/>
  <c r="AY47" i="28"/>
  <c r="AZ47" i="28"/>
  <c r="BA47" i="28"/>
  <c r="BB47" i="28"/>
  <c r="BC47" i="28"/>
  <c r="AT48" i="28"/>
  <c r="AU48" i="28"/>
  <c r="AV48" i="28"/>
  <c r="AW48" i="28"/>
  <c r="AX48" i="28"/>
  <c r="AY48" i="28"/>
  <c r="AZ48" i="28"/>
  <c r="BA48" i="28"/>
  <c r="BB48" i="28"/>
  <c r="BC48" i="28"/>
  <c r="BC4" i="28"/>
  <c r="BB4" i="28"/>
  <c r="BA4" i="28"/>
  <c r="AZ4" i="28"/>
  <c r="AY4" i="28"/>
  <c r="AU4" i="28"/>
  <c r="AV4" i="28"/>
  <c r="AW4" i="28"/>
  <c r="AX4" i="28"/>
  <c r="AT4" i="28"/>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BE5" i="22"/>
  <c r="BF5" i="22"/>
  <c r="BG5" i="22"/>
  <c r="BH5" i="22"/>
  <c r="BI5" i="22"/>
  <c r="BJ5" i="22"/>
  <c r="BK5" i="22"/>
  <c r="BL5" i="22"/>
  <c r="BM5" i="22"/>
  <c r="BN5" i="22"/>
  <c r="BE8" i="22"/>
  <c r="BF8" i="22"/>
  <c r="BG8" i="22"/>
  <c r="BH8" i="22"/>
  <c r="BI8" i="22"/>
  <c r="BJ8" i="22"/>
  <c r="BK8" i="22"/>
  <c r="BL8" i="22"/>
  <c r="BM8" i="22"/>
  <c r="BN8" i="22"/>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E15" i="22"/>
  <c r="BF15" i="22"/>
  <c r="BG15" i="22"/>
  <c r="BH15" i="22"/>
  <c r="BI15" i="22"/>
  <c r="BJ15" i="22"/>
  <c r="BK15" i="22"/>
  <c r="BL15" i="22"/>
  <c r="BM15" i="22"/>
  <c r="BN15" i="22"/>
  <c r="BE16" i="22"/>
  <c r="BF16" i="22"/>
  <c r="BG16" i="22"/>
  <c r="BH16" i="22"/>
  <c r="BI16" i="22"/>
  <c r="BJ16" i="22"/>
  <c r="BK16" i="22"/>
  <c r="BL16" i="22"/>
  <c r="BM16" i="22"/>
  <c r="BN16" i="22"/>
  <c r="BE17" i="22"/>
  <c r="BF17" i="22"/>
  <c r="BG17" i="22"/>
  <c r="BH17" i="22"/>
  <c r="BI17" i="22"/>
  <c r="BJ17" i="22"/>
  <c r="BK17" i="22"/>
  <c r="BL17" i="22"/>
  <c r="BM17" i="22"/>
  <c r="BN17" i="22"/>
  <c r="BE18" i="22"/>
  <c r="BF18" i="22"/>
  <c r="BG18" i="22"/>
  <c r="BH18" i="22"/>
  <c r="BI18" i="22"/>
  <c r="BJ18" i="22"/>
  <c r="BK18" i="22"/>
  <c r="BL18" i="22"/>
  <c r="BM18" i="22"/>
  <c r="BN18" i="22"/>
  <c r="BE19" i="22"/>
  <c r="BF19" i="22"/>
  <c r="BG19" i="22"/>
  <c r="BH19" i="22"/>
  <c r="BI19" i="22"/>
  <c r="BJ19" i="22"/>
  <c r="BK19" i="22"/>
  <c r="BL19" i="22"/>
  <c r="BM19" i="22"/>
  <c r="BN19" i="22"/>
  <c r="BE20" i="22"/>
  <c r="BF20" i="22"/>
  <c r="BG20" i="22"/>
  <c r="BH20" i="22"/>
  <c r="BI20" i="22"/>
  <c r="BJ20" i="22"/>
  <c r="BK20" i="22"/>
  <c r="BL20" i="22"/>
  <c r="BM20" i="22"/>
  <c r="BN20" i="22"/>
  <c r="BE22" i="22"/>
  <c r="BF22" i="22"/>
  <c r="BG22" i="22"/>
  <c r="BH22" i="22"/>
  <c r="BI22" i="22"/>
  <c r="BJ22" i="22"/>
  <c r="BK22" i="22"/>
  <c r="BL22" i="22"/>
  <c r="BM22" i="22"/>
  <c r="BN22" i="22"/>
  <c r="BE23" i="22"/>
  <c r="BF23" i="22"/>
  <c r="BG23" i="22"/>
  <c r="BH23" i="22"/>
  <c r="BI23" i="22"/>
  <c r="BJ23" i="22"/>
  <c r="BK23" i="22"/>
  <c r="BL23" i="22"/>
  <c r="BM23" i="22"/>
  <c r="BN23" i="22"/>
  <c r="BE24" i="22"/>
  <c r="BF24" i="22"/>
  <c r="BG24" i="22"/>
  <c r="BH24" i="22"/>
  <c r="BI24" i="22"/>
  <c r="BJ24" i="22"/>
  <c r="BK24" i="22"/>
  <c r="BL24" i="22"/>
  <c r="BM24" i="22"/>
  <c r="BN24" i="22"/>
  <c r="BE25" i="22"/>
  <c r="BF25" i="22"/>
  <c r="BG25" i="22"/>
  <c r="BH25" i="22"/>
  <c r="BI25" i="22"/>
  <c r="BJ25" i="22"/>
  <c r="BK25" i="22"/>
  <c r="BL25" i="22"/>
  <c r="BM25" i="22"/>
  <c r="BN25" i="22"/>
  <c r="BE26" i="22"/>
  <c r="BF26" i="22"/>
  <c r="BG26" i="22"/>
  <c r="BH26" i="22"/>
  <c r="BI26" i="22"/>
  <c r="BJ26" i="22"/>
  <c r="BK26" i="22"/>
  <c r="BL26" i="22"/>
  <c r="BM26" i="22"/>
  <c r="BN26" i="22"/>
  <c r="BE27" i="22"/>
  <c r="BF27" i="22"/>
  <c r="BG27" i="22"/>
  <c r="BH27" i="22"/>
  <c r="BI27" i="22"/>
  <c r="BJ27" i="22"/>
  <c r="BK27" i="22"/>
  <c r="BL27" i="22"/>
  <c r="BM27" i="22"/>
  <c r="BN27" i="22"/>
  <c r="BE28" i="22"/>
  <c r="BF28" i="22"/>
  <c r="BG28" i="22"/>
  <c r="BH28" i="22"/>
  <c r="BI28" i="22"/>
  <c r="BJ28" i="22"/>
  <c r="BK28" i="22"/>
  <c r="BL28" i="22"/>
  <c r="BM28" i="22"/>
  <c r="BN28" i="22"/>
  <c r="BE30" i="22"/>
  <c r="BF30" i="22"/>
  <c r="BG30" i="22"/>
  <c r="BH30" i="22"/>
  <c r="BI30" i="22"/>
  <c r="BJ30" i="22"/>
  <c r="BK30" i="22"/>
  <c r="BL30" i="22"/>
  <c r="BM30" i="22"/>
  <c r="BN30" i="22"/>
  <c r="BE33" i="22"/>
  <c r="BF33" i="22"/>
  <c r="BG33" i="22"/>
  <c r="BH33" i="22"/>
  <c r="BI33" i="22"/>
  <c r="BJ33" i="22"/>
  <c r="BK33" i="22"/>
  <c r="BL33" i="22"/>
  <c r="BM33" i="22"/>
  <c r="BN33" i="22"/>
  <c r="BE34" i="22"/>
  <c r="BF34" i="22"/>
  <c r="BG34" i="22"/>
  <c r="BH34" i="22"/>
  <c r="BI34" i="22"/>
  <c r="BJ34" i="22"/>
  <c r="BK34" i="22"/>
  <c r="BL34" i="22"/>
  <c r="BM34" i="22"/>
  <c r="BN34" i="22"/>
  <c r="BE35" i="22"/>
  <c r="BF35" i="22"/>
  <c r="BG35" i="22"/>
  <c r="BH35" i="22"/>
  <c r="BI35" i="22"/>
  <c r="BJ35" i="22"/>
  <c r="BK35" i="22"/>
  <c r="BL35" i="22"/>
  <c r="BM35" i="22"/>
  <c r="BN35" i="22"/>
  <c r="BE36" i="22"/>
  <c r="BF36" i="22"/>
  <c r="BG36" i="22"/>
  <c r="BH36" i="22"/>
  <c r="BI36" i="22"/>
  <c r="BJ36" i="22"/>
  <c r="BK36" i="22"/>
  <c r="BL36" i="22"/>
  <c r="BM36" i="22"/>
  <c r="BN36" i="22"/>
  <c r="BE39" i="22"/>
  <c r="BF39" i="22"/>
  <c r="BG39" i="22"/>
  <c r="BH39" i="22"/>
  <c r="BI39" i="22"/>
  <c r="BJ39" i="22"/>
  <c r="BK39" i="22"/>
  <c r="BL39" i="22"/>
  <c r="BM39" i="22"/>
  <c r="BN39" i="22"/>
  <c r="BE40" i="22"/>
  <c r="BF40" i="22"/>
  <c r="BG40" i="22"/>
  <c r="BH40" i="22"/>
  <c r="BI40" i="22"/>
  <c r="BJ40" i="22"/>
  <c r="BK40" i="22"/>
  <c r="BL40" i="22"/>
  <c r="BM40" i="22"/>
  <c r="BN40" i="22"/>
  <c r="BE41" i="22"/>
  <c r="BF41" i="22"/>
  <c r="BG41" i="22"/>
  <c r="BH41" i="22"/>
  <c r="BI41" i="22"/>
  <c r="BJ41" i="22"/>
  <c r="BK41" i="22"/>
  <c r="BL41" i="22"/>
  <c r="BM41" i="22"/>
  <c r="BN41" i="22"/>
  <c r="BE42" i="22"/>
  <c r="BF42" i="22"/>
  <c r="BG42" i="22"/>
  <c r="BH42" i="22"/>
  <c r="BI42" i="22"/>
  <c r="BJ42" i="22"/>
  <c r="BK42" i="22"/>
  <c r="BL42" i="22"/>
  <c r="BM42" i="22"/>
  <c r="BN42" i="22"/>
  <c r="BE43" i="22"/>
  <c r="BF43" i="22"/>
  <c r="BG43" i="22"/>
  <c r="BH43" i="22"/>
  <c r="BI43" i="22"/>
  <c r="BJ43" i="22"/>
  <c r="BK43" i="22"/>
  <c r="BL43" i="22"/>
  <c r="BM43" i="22"/>
  <c r="BN43" i="22"/>
  <c r="BE44" i="22"/>
  <c r="BF44" i="22"/>
  <c r="BG44" i="22"/>
  <c r="BH44" i="22"/>
  <c r="BI44" i="22"/>
  <c r="BJ44" i="22"/>
  <c r="BK44" i="22"/>
  <c r="BL44" i="22"/>
  <c r="BM44" i="22"/>
  <c r="BN44" i="22"/>
  <c r="BE45" i="22"/>
  <c r="BF45" i="22"/>
  <c r="BG45" i="22"/>
  <c r="BH45" i="22"/>
  <c r="BI45" i="22"/>
  <c r="BJ45" i="22"/>
  <c r="BK45" i="22"/>
  <c r="BL45" i="22"/>
  <c r="BM45" i="22"/>
  <c r="BN45" i="22"/>
  <c r="BE46" i="22"/>
  <c r="BF46" i="22"/>
  <c r="BG46" i="22"/>
  <c r="BH46" i="22"/>
  <c r="BI46" i="22"/>
  <c r="BJ46" i="22"/>
  <c r="BK46" i="22"/>
  <c r="BL46" i="22"/>
  <c r="BM46" i="22"/>
  <c r="BN46" i="22"/>
  <c r="BE47" i="22"/>
  <c r="BF47" i="22"/>
  <c r="BG47" i="22"/>
  <c r="BH47" i="22"/>
  <c r="BI47" i="22"/>
  <c r="BJ47" i="22"/>
  <c r="BK47" i="22"/>
  <c r="BL47" i="22"/>
  <c r="BM47" i="22"/>
  <c r="BN47" i="22"/>
  <c r="BE48" i="22"/>
  <c r="BF48" i="22"/>
  <c r="BG48" i="22"/>
  <c r="BH48" i="22"/>
  <c r="BI48" i="22"/>
  <c r="BJ48" i="22"/>
  <c r="BK48" i="22"/>
  <c r="BL48" i="22"/>
  <c r="BM48" i="22"/>
  <c r="BN48" i="22"/>
  <c r="BN4" i="22"/>
  <c r="BM4" i="22"/>
  <c r="BL4" i="22"/>
  <c r="BK4" i="22"/>
  <c r="BJ4" i="22"/>
  <c r="BF4" i="22"/>
  <c r="BG4" i="22"/>
  <c r="BH4" i="22"/>
  <c r="BI4" i="22"/>
  <c r="BE4" i="22"/>
  <c r="AT5" i="22"/>
  <c r="AU5" i="22"/>
  <c r="AV5" i="22"/>
  <c r="AW5" i="22"/>
  <c r="AX5" i="22"/>
  <c r="AY5" i="22"/>
  <c r="AZ5" i="22"/>
  <c r="BA5" i="22"/>
  <c r="BB5" i="22"/>
  <c r="BC5" i="22"/>
  <c r="AT8" i="22"/>
  <c r="AU8" i="22"/>
  <c r="AV8" i="22"/>
  <c r="AW8" i="22"/>
  <c r="AX8" i="22"/>
  <c r="AY8" i="22"/>
  <c r="AZ8" i="22"/>
  <c r="BA8" i="22"/>
  <c r="BB8" i="22"/>
  <c r="BC8" i="22"/>
  <c r="AT9" i="22"/>
  <c r="AU9" i="22"/>
  <c r="AV9" i="22"/>
  <c r="AW9" i="22"/>
  <c r="AX9" i="22"/>
  <c r="AY9" i="22"/>
  <c r="AZ9" i="22"/>
  <c r="BA9" i="22"/>
  <c r="BB9" i="22"/>
  <c r="BC9" i="22"/>
  <c r="AT10" i="22"/>
  <c r="AU10" i="22"/>
  <c r="AV10" i="22"/>
  <c r="AW10" i="22"/>
  <c r="AX10" i="22"/>
  <c r="AY10" i="22"/>
  <c r="AZ10" i="22"/>
  <c r="BA10" i="22"/>
  <c r="BB10" i="22"/>
  <c r="BC10" i="22"/>
  <c r="AT11" i="22"/>
  <c r="AU11" i="22"/>
  <c r="AV11" i="22"/>
  <c r="AW11" i="22"/>
  <c r="AX11" i="22"/>
  <c r="AY11" i="22"/>
  <c r="AZ11" i="22"/>
  <c r="BA11" i="22"/>
  <c r="BB11" i="22"/>
  <c r="BC11" i="22"/>
  <c r="AT12" i="22"/>
  <c r="AU12" i="22"/>
  <c r="AV12" i="22"/>
  <c r="AW12" i="22"/>
  <c r="AX12" i="22"/>
  <c r="AY12" i="22"/>
  <c r="AZ12" i="22"/>
  <c r="BA12" i="22"/>
  <c r="BB12" i="22"/>
  <c r="BC12" i="22"/>
  <c r="AT13" i="22"/>
  <c r="AU13" i="22"/>
  <c r="AV13" i="22"/>
  <c r="AW13" i="22"/>
  <c r="AX13" i="22"/>
  <c r="AY13" i="22"/>
  <c r="AZ13" i="22"/>
  <c r="BA13" i="22"/>
  <c r="BB13" i="22"/>
  <c r="BC13" i="22"/>
  <c r="AT15" i="22"/>
  <c r="AU15" i="22"/>
  <c r="AV15" i="22"/>
  <c r="AW15" i="22"/>
  <c r="AX15" i="22"/>
  <c r="AY15" i="22"/>
  <c r="AZ15" i="22"/>
  <c r="BA15" i="22"/>
  <c r="BB15" i="22"/>
  <c r="BC15" i="22"/>
  <c r="AT16" i="22"/>
  <c r="AU16" i="22"/>
  <c r="AV16" i="22"/>
  <c r="AW16" i="22"/>
  <c r="AX16" i="22"/>
  <c r="AY16" i="22"/>
  <c r="AZ16" i="22"/>
  <c r="BA16" i="22"/>
  <c r="BB16" i="22"/>
  <c r="BC16" i="22"/>
  <c r="AT17" i="22"/>
  <c r="AU17" i="22"/>
  <c r="AV17" i="22"/>
  <c r="AW17" i="22"/>
  <c r="AX17" i="22"/>
  <c r="AY17" i="22"/>
  <c r="AZ17" i="22"/>
  <c r="BA17" i="22"/>
  <c r="BB17" i="22"/>
  <c r="BC17" i="22"/>
  <c r="AT18" i="22"/>
  <c r="AU18" i="22"/>
  <c r="AV18" i="22"/>
  <c r="AW18" i="22"/>
  <c r="AX18" i="22"/>
  <c r="AY18" i="22"/>
  <c r="AZ18" i="22"/>
  <c r="BA18" i="22"/>
  <c r="BB18" i="22"/>
  <c r="BC18" i="22"/>
  <c r="AT19" i="22"/>
  <c r="AU19" i="22"/>
  <c r="AV19" i="22"/>
  <c r="AW19" i="22"/>
  <c r="AX19" i="22"/>
  <c r="AY19" i="22"/>
  <c r="AZ19" i="22"/>
  <c r="BA19" i="22"/>
  <c r="BB19" i="22"/>
  <c r="BC19" i="22"/>
  <c r="AT20" i="22"/>
  <c r="AU20" i="22"/>
  <c r="AV20" i="22"/>
  <c r="AW20" i="22"/>
  <c r="AX20" i="22"/>
  <c r="AY20" i="22"/>
  <c r="AZ20" i="22"/>
  <c r="BA20" i="22"/>
  <c r="BB20" i="22"/>
  <c r="BC20" i="22"/>
  <c r="AT22" i="22"/>
  <c r="AU22" i="22"/>
  <c r="AV22" i="22"/>
  <c r="AW22" i="22"/>
  <c r="AX22" i="22"/>
  <c r="AY22" i="22"/>
  <c r="AZ22" i="22"/>
  <c r="BA22" i="22"/>
  <c r="BB22" i="22"/>
  <c r="BC22" i="22"/>
  <c r="AT23" i="22"/>
  <c r="AU23" i="22"/>
  <c r="AV23" i="22"/>
  <c r="AW23" i="22"/>
  <c r="AX23" i="22"/>
  <c r="AY23" i="22"/>
  <c r="AZ23" i="22"/>
  <c r="BA23" i="22"/>
  <c r="BB23" i="22"/>
  <c r="BC23" i="22"/>
  <c r="AT24" i="22"/>
  <c r="AU24" i="22"/>
  <c r="AV24" i="22"/>
  <c r="AW24" i="22"/>
  <c r="AX24" i="22"/>
  <c r="AY24" i="22"/>
  <c r="AZ24" i="22"/>
  <c r="BA24" i="22"/>
  <c r="BB24" i="22"/>
  <c r="BC24" i="22"/>
  <c r="AT25" i="22"/>
  <c r="AU25" i="22"/>
  <c r="AV25" i="22"/>
  <c r="AW25" i="22"/>
  <c r="AX25" i="22"/>
  <c r="AY25" i="22"/>
  <c r="AZ25" i="22"/>
  <c r="BA25" i="22"/>
  <c r="BB25" i="22"/>
  <c r="BC25" i="22"/>
  <c r="AT26" i="22"/>
  <c r="AU26" i="22"/>
  <c r="AV26" i="22"/>
  <c r="AW26" i="22"/>
  <c r="AX26" i="22"/>
  <c r="AY26" i="22"/>
  <c r="AZ26" i="22"/>
  <c r="BA26" i="22"/>
  <c r="BB26" i="22"/>
  <c r="BC26" i="22"/>
  <c r="AT27" i="22"/>
  <c r="AU27" i="22"/>
  <c r="AV27" i="22"/>
  <c r="AW27" i="22"/>
  <c r="AX27" i="22"/>
  <c r="AY27" i="22"/>
  <c r="AZ27" i="22"/>
  <c r="BA27" i="22"/>
  <c r="BB27" i="22"/>
  <c r="BC27" i="22"/>
  <c r="AT28" i="22"/>
  <c r="AU28" i="22"/>
  <c r="AV28" i="22"/>
  <c r="AW28" i="22"/>
  <c r="AX28" i="22"/>
  <c r="AY28" i="22"/>
  <c r="AZ28" i="22"/>
  <c r="BA28" i="22"/>
  <c r="BB28" i="22"/>
  <c r="BC28" i="22"/>
  <c r="AT30" i="22"/>
  <c r="AU30" i="22"/>
  <c r="AV30" i="22"/>
  <c r="AW30" i="22"/>
  <c r="AX30" i="22"/>
  <c r="AY30" i="22"/>
  <c r="AZ30" i="22"/>
  <c r="BA30" i="22"/>
  <c r="BB30" i="22"/>
  <c r="BC30" i="22"/>
  <c r="AT33" i="22"/>
  <c r="AU33" i="22"/>
  <c r="AV33" i="22"/>
  <c r="AW33" i="22"/>
  <c r="AX33" i="22"/>
  <c r="AY33" i="22"/>
  <c r="AZ33" i="22"/>
  <c r="BA33" i="22"/>
  <c r="BB33" i="22"/>
  <c r="BC33" i="22"/>
  <c r="AT34" i="22"/>
  <c r="AU34" i="22"/>
  <c r="AV34" i="22"/>
  <c r="AW34" i="22"/>
  <c r="AX34" i="22"/>
  <c r="AY34" i="22"/>
  <c r="AZ34" i="22"/>
  <c r="BA34" i="22"/>
  <c r="BB34" i="22"/>
  <c r="BC34" i="22"/>
  <c r="AT35" i="22"/>
  <c r="AU35" i="22"/>
  <c r="AV35" i="22"/>
  <c r="AW35" i="22"/>
  <c r="AX35" i="22"/>
  <c r="AY35" i="22"/>
  <c r="AZ35" i="22"/>
  <c r="BA35" i="22"/>
  <c r="BB35" i="22"/>
  <c r="BC35" i="22"/>
  <c r="AT36" i="22"/>
  <c r="AU36" i="22"/>
  <c r="AV36" i="22"/>
  <c r="AW36" i="22"/>
  <c r="AX36" i="22"/>
  <c r="AY36" i="22"/>
  <c r="AZ36" i="22"/>
  <c r="BA36" i="22"/>
  <c r="BB36" i="22"/>
  <c r="BC36" i="22"/>
  <c r="AT39" i="22"/>
  <c r="AU39" i="22"/>
  <c r="AV39" i="22"/>
  <c r="AW39" i="22"/>
  <c r="AX39" i="22"/>
  <c r="AY39" i="22"/>
  <c r="AZ39" i="22"/>
  <c r="BA39" i="22"/>
  <c r="BB39" i="22"/>
  <c r="BC39" i="22"/>
  <c r="AT40" i="22"/>
  <c r="AU40" i="22"/>
  <c r="AV40" i="22"/>
  <c r="AW40" i="22"/>
  <c r="AX40" i="22"/>
  <c r="AY40" i="22"/>
  <c r="AZ40" i="22"/>
  <c r="BA40" i="22"/>
  <c r="BB40" i="22"/>
  <c r="BC40" i="22"/>
  <c r="AT41" i="22"/>
  <c r="AU41" i="22"/>
  <c r="AV41" i="22"/>
  <c r="AW41" i="22"/>
  <c r="AX41" i="22"/>
  <c r="AY41" i="22"/>
  <c r="AZ41" i="22"/>
  <c r="BA41" i="22"/>
  <c r="BB41" i="22"/>
  <c r="BC41" i="22"/>
  <c r="AT42" i="22"/>
  <c r="AU42" i="22"/>
  <c r="AV42" i="22"/>
  <c r="AW42" i="22"/>
  <c r="AX42" i="22"/>
  <c r="AY42" i="22"/>
  <c r="AZ42" i="22"/>
  <c r="BA42" i="22"/>
  <c r="BB42" i="22"/>
  <c r="BC42" i="22"/>
  <c r="AT43" i="22"/>
  <c r="AU43" i="22"/>
  <c r="AV43" i="22"/>
  <c r="AW43" i="22"/>
  <c r="AX43" i="22"/>
  <c r="AY43" i="22"/>
  <c r="AZ43" i="22"/>
  <c r="BA43" i="22"/>
  <c r="BB43" i="22"/>
  <c r="BC43" i="22"/>
  <c r="AT44" i="22"/>
  <c r="AU44" i="22"/>
  <c r="AV44" i="22"/>
  <c r="AW44" i="22"/>
  <c r="AX44" i="22"/>
  <c r="AY44" i="22"/>
  <c r="AZ44" i="22"/>
  <c r="BA44" i="22"/>
  <c r="BB44" i="22"/>
  <c r="BC44" i="22"/>
  <c r="AT45" i="22"/>
  <c r="AU45" i="22"/>
  <c r="AV45" i="22"/>
  <c r="AW45" i="22"/>
  <c r="AX45" i="22"/>
  <c r="AY45" i="22"/>
  <c r="AZ45" i="22"/>
  <c r="BA45" i="22"/>
  <c r="BB45" i="22"/>
  <c r="BC45" i="22"/>
  <c r="AT46" i="22"/>
  <c r="AU46" i="22"/>
  <c r="AV46" i="22"/>
  <c r="AW46" i="22"/>
  <c r="AX46" i="22"/>
  <c r="AY46" i="22"/>
  <c r="AZ46" i="22"/>
  <c r="BA46" i="22"/>
  <c r="BB46" i="22"/>
  <c r="BC46" i="22"/>
  <c r="AT47" i="22"/>
  <c r="AU47" i="22"/>
  <c r="AV47" i="22"/>
  <c r="AW47" i="22"/>
  <c r="AX47" i="22"/>
  <c r="AY47" i="22"/>
  <c r="AZ47" i="22"/>
  <c r="BA47" i="22"/>
  <c r="BB47" i="22"/>
  <c r="BC47" i="22"/>
  <c r="AT48" i="22"/>
  <c r="AU48" i="22"/>
  <c r="AV48" i="22"/>
  <c r="AW48" i="22"/>
  <c r="AX48" i="22"/>
  <c r="AY48" i="22"/>
  <c r="AZ48" i="22"/>
  <c r="BA48" i="22"/>
  <c r="BB48" i="22"/>
  <c r="BC48" i="22"/>
  <c r="BC4" i="22"/>
  <c r="BB4" i="22"/>
  <c r="BA4" i="22"/>
  <c r="AZ4" i="22"/>
  <c r="AU4" i="22"/>
  <c r="AV4" i="22"/>
  <c r="AW4" i="22"/>
  <c r="AX4" i="22"/>
  <c r="AY4" i="22"/>
  <c r="AT4"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M48" i="22" l="1"/>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<sst xmlns="http://schemas.openxmlformats.org/spreadsheetml/2006/main" count="764" uniqueCount="126">
  <si>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</si>
  <si>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</si>
  <si>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</si>
  <si>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</si>
  <si>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</si>
  <si>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</si>
  <si>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</si>
  <si>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</si>
  <si>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</si>
  <si>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</si>
  <si>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</si>
  <si>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</si>
  <si>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</si>
  <si>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</si>
  <si>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</si>
  <si>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</si>
  <si>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</si>
  <si>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</si>
  <si>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</si>
  <si>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</si>
  <si>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</si>
  <si>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</si>
  <si>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</si>
  <si>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</si>
  <si>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</si>
  <si>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</si>
  <si>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</si>
  <si>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</si>
  <si>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</si>
  <si>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</si>
  <si>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</si>
  <si>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</si>
  <si>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</si>
  <si>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</si>
  <si>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</si>
  <si>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</si>
  <si>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</si>
  <si>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</si>
  <si>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</si>
  <si>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</si>
  <si>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</si>
  <si>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</si>
  <si>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</si>
  <si>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</si>
  <si>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</si>
  <si>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</si>
  <si>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</si>
  <si>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</si>
  <si>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</si>
  <si>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</si>
  <si>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</si>
  <si>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</si>
  <si>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</si>
  <si>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</si>
  <si>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</si>
  <si>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</si>
  <si>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</si>
  <si>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</si>
  <si>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</si>
  <si>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</si>
  <si>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</si>
  <si>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</si>
  <si>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</si>
  <si>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</si>
  <si>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</si>
  <si>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</si>
  <si>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</si>
  <si>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</si>
  <si>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</si>
  <si>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</si>
  <si>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</si>
  <si>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</si>
  <si>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</si>
  <si>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</si>
  <si>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</si>
  <si>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</si>
  <si>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</si>
  <si>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</si>
  <si>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</si>
  <si>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</si>
  <si>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</si>
  <si>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</si>
  <si>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</si>
  <si>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</si>
  <si>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</si>
  <si>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</si>
  <si>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</si>
  <si>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</si>
  <si>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</si>
  <si>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</si>
  <si>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</si>
  <si>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</si>
  <si>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</si>
  <si>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</si>
  <si>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</si>
  <si>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</si>
  <si>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</si>
  <si>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</si>
  <si>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</si>
  <si>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</si>
  <si>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</si>
  <si>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</si>
  <si>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</si>
  <si>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</si>
  <si>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</si>
  <si>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</si>
  <si>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Jan</t>
  </si>
  <si>
    <t>This Year</t>
  </si>
  <si>
    <t>Last Year</t>
  </si>
  <si>
    <t>Monday, Jan 17th</t>
  </si>
  <si>
    <t xml:space="preserve"> - Martin Luther King Day</t>
  </si>
  <si>
    <t>Monday, Jan 18th</t>
  </si>
  <si>
    <t>Number of Weekdays:</t>
  </si>
  <si>
    <t>Number of Weekend Days:</t>
  </si>
  <si>
    <t>Jan / Feb</t>
  </si>
  <si>
    <t>Feb</t>
  </si>
  <si>
    <t>Monday, Feb 14th</t>
  </si>
  <si>
    <t xml:space="preserve"> - Valentine's Day</t>
  </si>
  <si>
    <t>Sunday, Feb 14th</t>
  </si>
  <si>
    <t>Monday, Feb 15th</t>
  </si>
  <si>
    <t xml:space="preserve"> - Presidents' Day</t>
  </si>
  <si>
    <r>
      <t>Note:</t>
    </r>
    <r>
      <rPr>
        <sz val="10"/>
        <rFont val="Arial"/>
        <family val="2"/>
      </rPr>
      <t xml:space="preserve"> Weekdays - Sunday through Thursday,  Weekends - Friday and Saturday</t>
    </r>
  </si>
  <si>
    <t>Week of February 06, 2022 - February 12, 2022</t>
  </si>
  <si>
    <t>January 16, 2022 - February 12, 2022
Rolling-28 Day Period</t>
  </si>
  <si>
    <t>For the Week of February 06, 2022 to February 12, 2022</t>
  </si>
  <si>
    <t>Monday, Feb 21th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</si>
</sst>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7"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26"/>
      <name val="Arial"/>
      <family val="2"/>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165" fontId="20" fillId="0" borderId="16" xfId="0" applyNumberFormat="1" applyFont="1" applyBorder="1" applyAlignment="1">
      <alignment horizontal="center"/>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26"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center" vertical="center"/>
    </xf>
    <xf numFmtId="0" fontId="1" fillId="0" borderId="0" xfId="0" applyFont="1" applyAlignment="1">
      <alignment horizontal="right"/>
    </xf>
    <xf numFmtId="0" fontId="1" fillId="3" borderId="0" xfId="0" applyFont="1" applyFill="1" applyAlignment="1">
      <alignment horizontal="left"/>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X4" activePane="bottomRight" state="frozen"/>
      <selection activeCell="H27" sqref="H27"/>
      <selection pane="topRight" activeCell="H27" sqref="H27"/>
      <selection pane="bottomLeft" activeCell="H27" sqref="H27"/>
      <selection pane="bottomRight" activeCell="AH1" sqref="AH1"/>
    </sheetView>
  </sheetViews>
  <sheetFormatPr defaultColWidth="9.109375" defaultRowHeight="15" outlineLevelCol="1" x14ac:dyDescent="0.35"/>
  <cols>
    <col min="1" max="1" width="41.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4" t="s">
        <v>122</v>
      </c>
      <c r="B1" s="139" t="s">
        <v>67</v>
      </c>
      <c r="C1" s="140"/>
      <c r="D1" s="140"/>
      <c r="E1" s="140"/>
      <c r="F1" s="140"/>
      <c r="G1" s="140"/>
      <c r="H1" s="140"/>
      <c r="I1" s="140"/>
      <c r="J1" s="140"/>
      <c r="K1" s="141"/>
      <c r="L1" s="49"/>
      <c r="M1" s="139" t="s">
        <v>74</v>
      </c>
      <c r="N1" s="140"/>
      <c r="O1" s="140"/>
      <c r="P1" s="140"/>
      <c r="Q1" s="140"/>
      <c r="R1" s="140"/>
      <c r="S1" s="140"/>
      <c r="T1" s="140"/>
      <c r="U1" s="140"/>
      <c r="V1" s="141"/>
      <c r="W1" s="49"/>
      <c r="X1" s="139" t="s">
        <v>68</v>
      </c>
      <c r="Y1" s="140"/>
      <c r="Z1" s="140"/>
      <c r="AA1" s="140"/>
      <c r="AB1" s="140"/>
      <c r="AC1" s="140"/>
      <c r="AD1" s="140"/>
      <c r="AE1" s="140"/>
      <c r="AF1" s="140"/>
      <c r="AG1" s="141"/>
      <c r="AH1" s="49"/>
      <c r="AI1" s="139" t="s">
        <v>75</v>
      </c>
      <c r="AJ1" s="140"/>
      <c r="AK1" s="140"/>
      <c r="AL1" s="140"/>
      <c r="AM1" s="140"/>
      <c r="AN1" s="140"/>
      <c r="AO1" s="140"/>
      <c r="AP1" s="140"/>
      <c r="AQ1" s="140"/>
      <c r="AR1" s="141"/>
      <c r="AS1" s="50"/>
      <c r="AT1" s="139" t="s">
        <v>69</v>
      </c>
      <c r="AU1" s="140"/>
      <c r="AV1" s="140"/>
      <c r="AW1" s="140"/>
      <c r="AX1" s="140"/>
      <c r="AY1" s="140"/>
      <c r="AZ1" s="140"/>
      <c r="BA1" s="140"/>
      <c r="BB1" s="140"/>
      <c r="BC1" s="141"/>
      <c r="BD1" s="50"/>
      <c r="BE1" s="139" t="s">
        <v>76</v>
      </c>
      <c r="BF1" s="140"/>
      <c r="BG1" s="140"/>
      <c r="BH1" s="140"/>
      <c r="BI1" s="140"/>
      <c r="BJ1" s="140"/>
      <c r="BK1" s="140"/>
      <c r="BL1" s="140"/>
      <c r="BM1" s="140"/>
      <c r="BN1" s="141"/>
    </row>
    <row r="2" spans="1:66" x14ac:dyDescent="0.35">
      <c r="A2" s="144"/>
      <c r="B2" s="52"/>
      <c r="C2" s="53"/>
      <c r="D2" s="53"/>
      <c r="E2" s="53"/>
      <c r="F2" s="53"/>
      <c r="G2" s="142" t="s">
        <v>65</v>
      </c>
      <c r="H2" s="53"/>
      <c r="I2" s="53"/>
      <c r="J2" s="142" t="s">
        <v>66</v>
      </c>
      <c r="K2" s="143" t="s">
        <v>57</v>
      </c>
      <c r="L2" s="54"/>
      <c r="M2" s="52"/>
      <c r="N2" s="53"/>
      <c r="O2" s="53"/>
      <c r="P2" s="53"/>
      <c r="Q2" s="53"/>
      <c r="R2" s="142" t="s">
        <v>65</v>
      </c>
      <c r="S2" s="53"/>
      <c r="T2" s="53"/>
      <c r="U2" s="142" t="s">
        <v>66</v>
      </c>
      <c r="V2" s="143" t="s">
        <v>57</v>
      </c>
      <c r="W2" s="54"/>
      <c r="X2" s="52"/>
      <c r="Y2" s="53"/>
      <c r="Z2" s="53"/>
      <c r="AA2" s="53"/>
      <c r="AB2" s="53"/>
      <c r="AC2" s="142" t="s">
        <v>65</v>
      </c>
      <c r="AD2" s="53"/>
      <c r="AE2" s="53"/>
      <c r="AF2" s="142" t="s">
        <v>66</v>
      </c>
      <c r="AG2" s="143" t="s">
        <v>57</v>
      </c>
      <c r="AH2" s="54"/>
      <c r="AI2" s="52"/>
      <c r="AJ2" s="53"/>
      <c r="AK2" s="53"/>
      <c r="AL2" s="53"/>
      <c r="AM2" s="53"/>
      <c r="AN2" s="142" t="s">
        <v>65</v>
      </c>
      <c r="AO2" s="53"/>
      <c r="AP2" s="53"/>
      <c r="AQ2" s="142" t="s">
        <v>66</v>
      </c>
      <c r="AR2" s="143" t="s">
        <v>57</v>
      </c>
      <c r="AS2" s="50"/>
      <c r="AT2" s="52"/>
      <c r="AU2" s="53"/>
      <c r="AV2" s="53"/>
      <c r="AW2" s="53"/>
      <c r="AX2" s="53"/>
      <c r="AY2" s="142" t="s">
        <v>65</v>
      </c>
      <c r="AZ2" s="53"/>
      <c r="BA2" s="53"/>
      <c r="BB2" s="142" t="s">
        <v>66</v>
      </c>
      <c r="BC2" s="143" t="s">
        <v>57</v>
      </c>
      <c r="BD2" s="54"/>
      <c r="BE2" s="52"/>
      <c r="BF2" s="53"/>
      <c r="BG2" s="53"/>
      <c r="BH2" s="53"/>
      <c r="BI2" s="53"/>
      <c r="BJ2" s="142" t="s">
        <v>65</v>
      </c>
      <c r="BK2" s="53"/>
      <c r="BL2" s="53"/>
      <c r="BM2" s="142" t="s">
        <v>66</v>
      </c>
      <c r="BN2" s="143" t="s">
        <v>57</v>
      </c>
    </row>
    <row r="3" spans="1:66" x14ac:dyDescent="0.35">
      <c r="A3" s="144"/>
      <c r="B3" s="56" t="s">
        <v>58</v>
      </c>
      <c r="C3" s="57" t="s">
        <v>59</v>
      </c>
      <c r="D3" s="57" t="s">
        <v>60</v>
      </c>
      <c r="E3" s="57" t="s">
        <v>61</v>
      </c>
      <c r="F3" s="57" t="s">
        <v>62</v>
      </c>
      <c r="G3" s="142"/>
      <c r="H3" s="57" t="s">
        <v>63</v>
      </c>
      <c r="I3" s="57" t="s">
        <v>64</v>
      </c>
      <c r="J3" s="142"/>
      <c r="K3" s="143"/>
      <c r="L3" s="54"/>
      <c r="M3" s="56" t="s">
        <v>58</v>
      </c>
      <c r="N3" s="57" t="s">
        <v>59</v>
      </c>
      <c r="O3" s="57" t="s">
        <v>60</v>
      </c>
      <c r="P3" s="57" t="s">
        <v>61</v>
      </c>
      <c r="Q3" s="57" t="s">
        <v>62</v>
      </c>
      <c r="R3" s="142"/>
      <c r="S3" s="57" t="s">
        <v>63</v>
      </c>
      <c r="T3" s="57" t="s">
        <v>64</v>
      </c>
      <c r="U3" s="142"/>
      <c r="V3" s="143"/>
      <c r="W3" s="54"/>
      <c r="X3" s="56" t="s">
        <v>58</v>
      </c>
      <c r="Y3" s="57" t="s">
        <v>59</v>
      </c>
      <c r="Z3" s="57" t="s">
        <v>60</v>
      </c>
      <c r="AA3" s="57" t="s">
        <v>61</v>
      </c>
      <c r="AB3" s="57" t="s">
        <v>62</v>
      </c>
      <c r="AC3" s="142"/>
      <c r="AD3" s="57" t="s">
        <v>63</v>
      </c>
      <c r="AE3" s="57" t="s">
        <v>64</v>
      </c>
      <c r="AF3" s="142"/>
      <c r="AG3" s="143"/>
      <c r="AH3" s="54"/>
      <c r="AI3" s="56" t="s">
        <v>58</v>
      </c>
      <c r="AJ3" s="57" t="s">
        <v>59</v>
      </c>
      <c r="AK3" s="57" t="s">
        <v>60</v>
      </c>
      <c r="AL3" s="57" t="s">
        <v>61</v>
      </c>
      <c r="AM3" s="57" t="s">
        <v>62</v>
      </c>
      <c r="AN3" s="142"/>
      <c r="AO3" s="57" t="s">
        <v>63</v>
      </c>
      <c r="AP3" s="57" t="s">
        <v>64</v>
      </c>
      <c r="AQ3" s="142"/>
      <c r="AR3" s="143"/>
      <c r="AS3" s="50"/>
      <c r="AT3" s="56" t="s">
        <v>58</v>
      </c>
      <c r="AU3" s="57" t="s">
        <v>59</v>
      </c>
      <c r="AV3" s="57" t="s">
        <v>60</v>
      </c>
      <c r="AW3" s="57" t="s">
        <v>61</v>
      </c>
      <c r="AX3" s="57" t="s">
        <v>62</v>
      </c>
      <c r="AY3" s="142"/>
      <c r="AZ3" s="57" t="s">
        <v>63</v>
      </c>
      <c r="BA3" s="57" t="s">
        <v>64</v>
      </c>
      <c r="BB3" s="142"/>
      <c r="BC3" s="143"/>
      <c r="BD3" s="54"/>
      <c r="BE3" s="56" t="s">
        <v>58</v>
      </c>
      <c r="BF3" s="57" t="s">
        <v>59</v>
      </c>
      <c r="BG3" s="57" t="s">
        <v>60</v>
      </c>
      <c r="BH3" s="57" t="s">
        <v>61</v>
      </c>
      <c r="BI3" s="57" t="s">
        <v>62</v>
      </c>
      <c r="BJ3" s="142"/>
      <c r="BK3" s="57" t="s">
        <v>63</v>
      </c>
      <c r="BL3" s="57" t="s">
        <v>64</v>
      </c>
      <c r="BM3" s="142"/>
      <c r="BN3" s="143"/>
    </row>
    <row r="4" spans="1:66" x14ac:dyDescent="0.35">
      <c r="A4" s="58" t="s">
        <v>15</v>
      </c>
      <c r="B4" s="59">
        <f>VLOOKUP($A4,'Occupancy Raw Data'!$B$6:$BE$43,'Occupancy Raw Data'!G$1,FALSE)</f>
        <v>42.497107893469902</v>
      </c>
      <c r="C4" s="60">
        <f>VLOOKUP($A4,'Occupancy Raw Data'!$B$6:$BE$43,'Occupancy Raw Data'!H$1,FALSE)</f>
        <v>49.979790207968598</v>
      </c>
      <c r="D4" s="60">
        <f>VLOOKUP($A4,'Occupancy Raw Data'!$B$6:$BE$43,'Occupancy Raw Data'!I$1,FALSE)</f>
        <v>53.379442500459902</v>
      </c>
      <c r="E4" s="60">
        <f>VLOOKUP($A4,'Occupancy Raw Data'!$B$6:$BE$43,'Occupancy Raw Data'!J$1,FALSE)</f>
        <v>54.246639671953901</v>
      </c>
      <c r="F4" s="60">
        <f>VLOOKUP($A4,'Occupancy Raw Data'!$B$6:$BE$43,'Occupancy Raw Data'!K$1,FALSE)</f>
        <v>53.796290983737101</v>
      </c>
      <c r="G4" s="61">
        <f>VLOOKUP($A4,'Occupancy Raw Data'!$B$6:$BE$43,'Occupancy Raw Data'!L$1,FALSE)</f>
        <v>50.7798407684081</v>
      </c>
      <c r="H4" s="60">
        <f>VLOOKUP($A4,'Occupancy Raw Data'!$B$6:$BE$43,'Occupancy Raw Data'!N$1,FALSE)</f>
        <v>62.009250599449402</v>
      </c>
      <c r="I4" s="60">
        <f>VLOOKUP($A4,'Occupancy Raw Data'!$B$6:$BE$43,'Occupancy Raw Data'!O$1,FALSE)</f>
        <v>66.229940957792493</v>
      </c>
      <c r="J4" s="61">
        <f>VLOOKUP($A4,'Occupancy Raw Data'!$B$6:$BE$43,'Occupancy Raw Data'!P$1,FALSE)</f>
        <v>64.119600391004894</v>
      </c>
      <c r="K4" s="62">
        <f>VLOOKUP($A4,'Occupancy Raw Data'!$B$6:$BE$43,'Occupancy Raw Data'!R$1,FALSE)</f>
        <v>54.591474087048297</v>
      </c>
      <c r="L4" s="63"/>
      <c r="M4" s="59">
        <f>VLOOKUP($A4,'Occupancy Raw Data'!$B$6:$BE$43,'Occupancy Raw Data'!T$1,FALSE)</f>
        <v>22.545221049386502</v>
      </c>
      <c r="N4" s="60">
        <f>VLOOKUP($A4,'Occupancy Raw Data'!$B$6:$BE$43,'Occupancy Raw Data'!U$1,FALSE)</f>
        <v>28.644578678985201</v>
      </c>
      <c r="O4" s="60">
        <f>VLOOKUP($A4,'Occupancy Raw Data'!$B$6:$BE$43,'Occupancy Raw Data'!V$1,FALSE)</f>
        <v>31.532115877004699</v>
      </c>
      <c r="P4" s="60">
        <f>VLOOKUP($A4,'Occupancy Raw Data'!$B$6:$BE$43,'Occupancy Raw Data'!W$1,FALSE)</f>
        <v>30.901390244136302</v>
      </c>
      <c r="Q4" s="60">
        <f>VLOOKUP($A4,'Occupancy Raw Data'!$B$6:$BE$43,'Occupancy Raw Data'!X$1,FALSE)</f>
        <v>27.145695665024601</v>
      </c>
      <c r="R4" s="61">
        <f>VLOOKUP($A4,'Occupancy Raw Data'!$B$6:$BE$43,'Occupancy Raw Data'!Y$1,FALSE)</f>
        <v>28.3199615967604</v>
      </c>
      <c r="S4" s="60">
        <f>VLOOKUP($A4,'Occupancy Raw Data'!$B$6:$BE$43,'Occupancy Raw Data'!AA$1,FALSE)</f>
        <v>16.450257657700501</v>
      </c>
      <c r="T4" s="60">
        <f>VLOOKUP($A4,'Occupancy Raw Data'!$B$6:$BE$43,'Occupancy Raw Data'!AB$1,FALSE)</f>
        <v>4.0581671351289703</v>
      </c>
      <c r="U4" s="61">
        <f>VLOOKUP($A4,'Occupancy Raw Data'!$B$6:$BE$43,'Occupancy Raw Data'!AC$1,FALSE)</f>
        <v>9.7031737693502098</v>
      </c>
      <c r="V4" s="62">
        <f>VLOOKUP($A4,'Occupancy Raw Data'!$B$6:$BE$43,'Occupancy Raw Data'!AE$1,FALSE)</f>
        <v>21.406395598512201</v>
      </c>
      <c r="W4" s="63"/>
      <c r="X4" s="64">
        <f>VLOOKUP($A4,'ADR Raw Data'!$B$6:$BE$43,'ADR Raw Data'!G$1,FALSE)</f>
        <v>122.175898947608</v>
      </c>
      <c r="Y4" s="65">
        <f>VLOOKUP($A4,'ADR Raw Data'!$B$6:$BE$43,'ADR Raw Data'!H$1,FALSE)</f>
        <v>123.108898383656</v>
      </c>
      <c r="Z4" s="65">
        <f>VLOOKUP($A4,'ADR Raw Data'!$B$6:$BE$43,'ADR Raw Data'!I$1,FALSE)</f>
        <v>125.210150962407</v>
      </c>
      <c r="AA4" s="65">
        <f>VLOOKUP($A4,'ADR Raw Data'!$B$6:$BE$43,'ADR Raw Data'!J$1,FALSE)</f>
        <v>126.736646130792</v>
      </c>
      <c r="AB4" s="65">
        <f>VLOOKUP($A4,'ADR Raw Data'!$B$6:$BE$43,'ADR Raw Data'!K$1,FALSE)</f>
        <v>131.12703199050301</v>
      </c>
      <c r="AC4" s="66">
        <f>VLOOKUP($A4,'ADR Raw Data'!$B$6:$BE$43,'ADR Raw Data'!L$1,FALSE)</f>
        <v>125.868504818804</v>
      </c>
      <c r="AD4" s="65">
        <f>VLOOKUP($A4,'ADR Raw Data'!$B$6:$BE$43,'ADR Raw Data'!N$1,FALSE)</f>
        <v>145.84870364314</v>
      </c>
      <c r="AE4" s="65">
        <f>VLOOKUP($A4,'ADR Raw Data'!$B$6:$BE$43,'ADR Raw Data'!O$1,FALSE)</f>
        <v>152.44266423652201</v>
      </c>
      <c r="AF4" s="66">
        <f>VLOOKUP($A4,'ADR Raw Data'!$B$6:$BE$43,'ADR Raw Data'!P$1,FALSE)</f>
        <v>149.25420346384499</v>
      </c>
      <c r="AG4" s="67">
        <f>VLOOKUP($A4,'ADR Raw Data'!$B$6:$BE$43,'ADR Raw Data'!R$1,FALSE)</f>
        <v>133.71687439185999</v>
      </c>
      <c r="AH4" s="63"/>
      <c r="AI4" s="59">
        <f>VLOOKUP($A4,'ADR Raw Data'!$B$6:$BE$43,'ADR Raw Data'!T$1,FALSE)</f>
        <v>32.310105841314297</v>
      </c>
      <c r="AJ4" s="60">
        <f>VLOOKUP($A4,'ADR Raw Data'!$B$6:$BE$43,'ADR Raw Data'!U$1,FALSE)</f>
        <v>40.397110894088598</v>
      </c>
      <c r="AK4" s="60">
        <f>VLOOKUP($A4,'ADR Raw Data'!$B$6:$BE$43,'ADR Raw Data'!V$1,FALSE)</f>
        <v>41.931522999838997</v>
      </c>
      <c r="AL4" s="60">
        <f>VLOOKUP($A4,'ADR Raw Data'!$B$6:$BE$43,'ADR Raw Data'!W$1,FALSE)</f>
        <v>42.0454115951406</v>
      </c>
      <c r="AM4" s="60">
        <f>VLOOKUP($A4,'ADR Raw Data'!$B$6:$BE$43,'ADR Raw Data'!X$1,FALSE)</f>
        <v>39.617242935864603</v>
      </c>
      <c r="AN4" s="61">
        <f>VLOOKUP($A4,'ADR Raw Data'!$B$6:$BE$43,'ADR Raw Data'!Y$1,FALSE)</f>
        <v>39.442060576517797</v>
      </c>
      <c r="AO4" s="60">
        <f>VLOOKUP($A4,'ADR Raw Data'!$B$6:$BE$43,'ADR Raw Data'!AA$1,FALSE)</f>
        <v>31.2340743595053</v>
      </c>
      <c r="AP4" s="60">
        <f>VLOOKUP($A4,'ADR Raw Data'!$B$6:$BE$43,'ADR Raw Data'!AB$1,FALSE)</f>
        <v>26.787840857113</v>
      </c>
      <c r="AQ4" s="61">
        <f>VLOOKUP($A4,'ADR Raw Data'!$B$6:$BE$43,'ADR Raw Data'!AC$1,FALSE)</f>
        <v>28.567699688587801</v>
      </c>
      <c r="AR4" s="62">
        <f>VLOOKUP($A4,'ADR Raw Data'!$B$6:$BE$43,'ADR Raw Data'!AE$1,FALSE)</f>
        <v>33.908930381631002</v>
      </c>
      <c r="AS4" s="50"/>
      <c r="AT4" s="64">
        <f>VLOOKUP($A4,'RevPAR Raw Data'!$B$6:$BE$43,'RevPAR Raw Data'!G$1,FALSE)</f>
        <v>51.9212235955819</v>
      </c>
      <c r="AU4" s="65">
        <f>VLOOKUP($A4,'RevPAR Raw Data'!$B$6:$BE$43,'RevPAR Raw Data'!H$1,FALSE)</f>
        <v>61.5295691394927</v>
      </c>
      <c r="AV4" s="65">
        <f>VLOOKUP($A4,'RevPAR Raw Data'!$B$6:$BE$43,'RevPAR Raw Data'!I$1,FALSE)</f>
        <v>66.836480537717605</v>
      </c>
      <c r="AW4" s="65">
        <f>VLOOKUP($A4,'RevPAR Raw Data'!$B$6:$BE$43,'RevPAR Raw Data'!J$1,FALSE)</f>
        <v>68.750371758890296</v>
      </c>
      <c r="AX4" s="65">
        <f>VLOOKUP($A4,'RevPAR Raw Data'!$B$6:$BE$43,'RevPAR Raw Data'!K$1,FALSE)</f>
        <v>70.541479687949305</v>
      </c>
      <c r="AY4" s="66">
        <f>VLOOKUP($A4,'RevPAR Raw Data'!$B$6:$BE$43,'RevPAR Raw Data'!L$1,FALSE)</f>
        <v>63.915826324564897</v>
      </c>
      <c r="AZ4" s="65">
        <f>VLOOKUP($A4,'RevPAR Raw Data'!$B$6:$BE$43,'RevPAR Raw Data'!N$1,FALSE)</f>
        <v>90.439688138123302</v>
      </c>
      <c r="BA4" s="65">
        <f>VLOOKUP($A4,'RevPAR Raw Data'!$B$6:$BE$43,'RevPAR Raw Data'!O$1,FALSE)</f>
        <v>100.962686518334</v>
      </c>
      <c r="BB4" s="66">
        <f>VLOOKUP($A4,'RevPAR Raw Data'!$B$6:$BE$43,'RevPAR Raw Data'!P$1,FALSE)</f>
        <v>95.701198827795494</v>
      </c>
      <c r="BC4" s="67">
        <f>VLOOKUP($A4,'RevPAR Raw Data'!$B$6:$BE$43,'RevPAR Raw Data'!R$1,FALSE)</f>
        <v>72.998012833643699</v>
      </c>
      <c r="BD4" s="63"/>
      <c r="BE4" s="59">
        <f>VLOOKUP($A4,'RevPAR Raw Data'!$B$6:$BE$43,'RevPAR Raw Data'!T$1,FALSE)</f>
        <v>62.139711673915897</v>
      </c>
      <c r="BF4" s="60">
        <f>VLOOKUP($A4,'RevPAR Raw Data'!$B$6:$BE$43,'RevPAR Raw Data'!U$1,FALSE)</f>
        <v>80.613271787167903</v>
      </c>
      <c r="BG4" s="60">
        <f>VLOOKUP($A4,'RevPAR Raw Data'!$B$6:$BE$43,'RevPAR Raw Data'!V$1,FALSE)</f>
        <v>86.685535298145794</v>
      </c>
      <c r="BH4" s="60">
        <f>VLOOKUP($A4,'RevPAR Raw Data'!$B$6:$BE$43,'RevPAR Raw Data'!W$1,FALSE)</f>
        <v>85.9394185560447</v>
      </c>
      <c r="BI4" s="60">
        <f>VLOOKUP($A4,'RevPAR Raw Data'!$B$6:$BE$43,'RevPAR Raw Data'!X$1,FALSE)</f>
        <v>77.517314799132606</v>
      </c>
      <c r="BJ4" s="61">
        <f>VLOOKUP($A4,'RevPAR Raw Data'!$B$6:$BE$43,'RevPAR Raw Data'!Y$1,FALSE)</f>
        <v>78.931998581519096</v>
      </c>
      <c r="BK4" s="60">
        <f>VLOOKUP($A4,'RevPAR Raw Data'!$B$6:$BE$43,'RevPAR Raw Data'!AA$1,FALSE)</f>
        <v>52.822417726342302</v>
      </c>
      <c r="BL4" s="60">
        <f>VLOOKUP($A4,'RevPAR Raw Data'!$B$6:$BE$43,'RevPAR Raw Data'!AB$1,FALSE)</f>
        <v>31.933103346115999</v>
      </c>
      <c r="BM4" s="61">
        <f>VLOOKUP($A4,'RevPAR Raw Data'!$B$6:$BE$43,'RevPAR Raw Data'!AC$1,FALSE)</f>
        <v>41.042847000627802</v>
      </c>
      <c r="BN4" s="62">
        <f>VLOOKUP($A4,'RevPAR Raw Data'!$B$6:$BE$43,'RevPAR Raw Data'!AE$1,FALSE)</f>
        <v>62.574005760859301</v>
      </c>
    </row>
    <row r="5" spans="1:66" x14ac:dyDescent="0.35">
      <c r="A5" s="58" t="s">
        <v>70</v>
      </c>
      <c r="B5" s="59">
        <f>VLOOKUP($A5,'Occupancy Raw Data'!$B$6:$BE$43,'Occupancy Raw Data'!G$1,FALSE)</f>
        <v>36.414771810998197</v>
      </c>
      <c r="C5" s="60">
        <f>VLOOKUP($A5,'Occupancy Raw Data'!$B$6:$BE$43,'Occupancy Raw Data'!H$1,FALSE)</f>
        <v>45.075310433800901</v>
      </c>
      <c r="D5" s="60">
        <f>VLOOKUP($A5,'Occupancy Raw Data'!$B$6:$BE$43,'Occupancy Raw Data'!I$1,FALSE)</f>
        <v>48.3670375745847</v>
      </c>
      <c r="E5" s="60">
        <f>VLOOKUP($A5,'Occupancy Raw Data'!$B$6:$BE$43,'Occupancy Raw Data'!J$1,FALSE)</f>
        <v>48.780519271085304</v>
      </c>
      <c r="F5" s="60">
        <f>VLOOKUP($A5,'Occupancy Raw Data'!$B$6:$BE$43,'Occupancy Raw Data'!K$1,FALSE)</f>
        <v>46.000851019934402</v>
      </c>
      <c r="G5" s="61">
        <f>VLOOKUP($A5,'Occupancy Raw Data'!$B$6:$BE$43,'Occupancy Raw Data'!L$1,FALSE)</f>
        <v>44.927812922467197</v>
      </c>
      <c r="H5" s="60">
        <f>VLOOKUP($A5,'Occupancy Raw Data'!$B$6:$BE$43,'Occupancy Raw Data'!N$1,FALSE)</f>
        <v>52.5988343605745</v>
      </c>
      <c r="I5" s="60">
        <f>VLOOKUP($A5,'Occupancy Raw Data'!$B$6:$BE$43,'Occupancy Raw Data'!O$1,FALSE)</f>
        <v>56.432292338241702</v>
      </c>
      <c r="J5" s="61">
        <f>VLOOKUP($A5,'Occupancy Raw Data'!$B$6:$BE$43,'Occupancy Raw Data'!P$1,FALSE)</f>
        <v>54.515563349408097</v>
      </c>
      <c r="K5" s="62">
        <f>VLOOKUP($A5,'Occupancy Raw Data'!$B$6:$BE$43,'Occupancy Raw Data'!R$1,FALSE)</f>
        <v>47.668008077949203</v>
      </c>
      <c r="L5" s="63"/>
      <c r="M5" s="59">
        <f>VLOOKUP($A5,'Occupancy Raw Data'!$B$6:$BE$43,'Occupancy Raw Data'!T$1,FALSE)</f>
        <v>10.4775796503185</v>
      </c>
      <c r="N5" s="60">
        <f>VLOOKUP($A5,'Occupancy Raw Data'!$B$6:$BE$43,'Occupancy Raw Data'!U$1,FALSE)</f>
        <v>16.436901182524501</v>
      </c>
      <c r="O5" s="60">
        <f>VLOOKUP($A5,'Occupancy Raw Data'!$B$6:$BE$43,'Occupancy Raw Data'!V$1,FALSE)</f>
        <v>19.300953984097401</v>
      </c>
      <c r="P5" s="60">
        <f>VLOOKUP($A5,'Occupancy Raw Data'!$B$6:$BE$43,'Occupancy Raw Data'!W$1,FALSE)</f>
        <v>17.971855027074401</v>
      </c>
      <c r="Q5" s="60">
        <f>VLOOKUP($A5,'Occupancy Raw Data'!$B$6:$BE$43,'Occupancy Raw Data'!X$1,FALSE)</f>
        <v>14.5196272763053</v>
      </c>
      <c r="R5" s="61">
        <f>VLOOKUP($A5,'Occupancy Raw Data'!$B$6:$BE$43,'Occupancy Raw Data'!Y$1,FALSE)</f>
        <v>15.9527490963519</v>
      </c>
      <c r="S5" s="60">
        <f>VLOOKUP($A5,'Occupancy Raw Data'!$B$6:$BE$43,'Occupancy Raw Data'!AA$1,FALSE)</f>
        <v>11.4315992665344</v>
      </c>
      <c r="T5" s="60">
        <f>VLOOKUP($A5,'Occupancy Raw Data'!$B$6:$BE$43,'Occupancy Raw Data'!AB$1,FALSE)</f>
        <v>-6.10811439127467</v>
      </c>
      <c r="U5" s="61">
        <f>VLOOKUP($A5,'Occupancy Raw Data'!$B$6:$BE$43,'Occupancy Raw Data'!AC$1,FALSE)</f>
        <v>1.60740400330514</v>
      </c>
      <c r="V5" s="62">
        <f>VLOOKUP($A5,'Occupancy Raw Data'!$B$6:$BE$43,'Occupancy Raw Data'!AE$1,FALSE)</f>
        <v>10.841295059771101</v>
      </c>
      <c r="W5" s="63"/>
      <c r="X5" s="64">
        <f>VLOOKUP($A5,'ADR Raw Data'!$B$6:$BE$43,'ADR Raw Data'!G$1,FALSE)</f>
        <v>88.444133042230504</v>
      </c>
      <c r="Y5" s="65">
        <f>VLOOKUP($A5,'ADR Raw Data'!$B$6:$BE$43,'ADR Raw Data'!H$1,FALSE)</f>
        <v>92.7342683348121</v>
      </c>
      <c r="Z5" s="65">
        <f>VLOOKUP($A5,'ADR Raw Data'!$B$6:$BE$43,'ADR Raw Data'!I$1,FALSE)</f>
        <v>95.119665619290203</v>
      </c>
      <c r="AA5" s="65">
        <f>VLOOKUP($A5,'ADR Raw Data'!$B$6:$BE$43,'ADR Raw Data'!J$1,FALSE)</f>
        <v>94.905409191769493</v>
      </c>
      <c r="AB5" s="65">
        <f>VLOOKUP($A5,'ADR Raw Data'!$B$6:$BE$43,'ADR Raw Data'!K$1,FALSE)</f>
        <v>92.618109744782799</v>
      </c>
      <c r="AC5" s="66">
        <f>VLOOKUP($A5,'ADR Raw Data'!$B$6:$BE$43,'ADR Raw Data'!L$1,FALSE)</f>
        <v>93.000059294426293</v>
      </c>
      <c r="AD5" s="65">
        <f>VLOOKUP($A5,'ADR Raw Data'!$B$6:$BE$43,'ADR Raw Data'!N$1,FALSE)</f>
        <v>103.10292627198601</v>
      </c>
      <c r="AE5" s="65">
        <f>VLOOKUP($A5,'ADR Raw Data'!$B$6:$BE$43,'ADR Raw Data'!O$1,FALSE)</f>
        <v>108.315139151843</v>
      </c>
      <c r="AF5" s="66">
        <f>VLOOKUP($A5,'ADR Raw Data'!$B$6:$BE$43,'ADR Raw Data'!P$1,FALSE)</f>
        <v>105.80066158731201</v>
      </c>
      <c r="AG5" s="67">
        <f>VLOOKUP($A5,'ADR Raw Data'!$B$6:$BE$43,'ADR Raw Data'!R$1,FALSE)</f>
        <v>97.184030414186296</v>
      </c>
      <c r="AH5" s="63"/>
      <c r="AI5" s="59">
        <f>VLOOKUP($A5,'ADR Raw Data'!$B$6:$BE$43,'ADR Raw Data'!T$1,FALSE)</f>
        <v>19.804529161849999</v>
      </c>
      <c r="AJ5" s="60">
        <f>VLOOKUP($A5,'ADR Raw Data'!$B$6:$BE$43,'ADR Raw Data'!U$1,FALSE)</f>
        <v>22.212895458672602</v>
      </c>
      <c r="AK5" s="60">
        <f>VLOOKUP($A5,'ADR Raw Data'!$B$6:$BE$43,'ADR Raw Data'!V$1,FALSE)</f>
        <v>24.271801481469701</v>
      </c>
      <c r="AL5" s="60">
        <f>VLOOKUP($A5,'ADR Raw Data'!$B$6:$BE$43,'ADR Raw Data'!W$1,FALSE)</f>
        <v>24.0119766296149</v>
      </c>
      <c r="AM5" s="60">
        <f>VLOOKUP($A5,'ADR Raw Data'!$B$6:$BE$43,'ADR Raw Data'!X$1,FALSE)</f>
        <v>21.456966146537798</v>
      </c>
      <c r="AN5" s="61">
        <f>VLOOKUP($A5,'ADR Raw Data'!$B$6:$BE$43,'ADR Raw Data'!Y$1,FALSE)</f>
        <v>22.553995219737502</v>
      </c>
      <c r="AO5" s="60">
        <f>VLOOKUP($A5,'ADR Raw Data'!$B$6:$BE$43,'ADR Raw Data'!AA$1,FALSE)</f>
        <v>19.839104368975899</v>
      </c>
      <c r="AP5" s="60">
        <f>VLOOKUP($A5,'ADR Raw Data'!$B$6:$BE$43,'ADR Raw Data'!AB$1,FALSE)</f>
        <v>16.642107534127099</v>
      </c>
      <c r="AQ5" s="61">
        <f>VLOOKUP($A5,'ADR Raw Data'!$B$6:$BE$43,'ADR Raw Data'!AC$1,FALSE)</f>
        <v>17.7418817575604</v>
      </c>
      <c r="AR5" s="62">
        <f>VLOOKUP($A5,'ADR Raw Data'!$B$6:$BE$43,'ADR Raw Data'!AE$1,FALSE)</f>
        <v>20.179507858349901</v>
      </c>
      <c r="AS5" s="50"/>
      <c r="AT5" s="64">
        <f>VLOOKUP($A5,'RevPAR Raw Data'!$B$6:$BE$43,'RevPAR Raw Data'!G$1,FALSE)</f>
        <v>32.206729227543903</v>
      </c>
      <c r="AU5" s="65">
        <f>VLOOKUP($A5,'RevPAR Raw Data'!$B$6:$BE$43,'RevPAR Raw Data'!H$1,FALSE)</f>
        <v>41.800259330430499</v>
      </c>
      <c r="AV5" s="65">
        <f>VLOOKUP($A5,'RevPAR Raw Data'!$B$6:$BE$43,'RevPAR Raw Data'!I$1,FALSE)</f>
        <v>46.006564410901397</v>
      </c>
      <c r="AW5" s="65">
        <f>VLOOKUP($A5,'RevPAR Raw Data'!$B$6:$BE$43,'RevPAR Raw Data'!J$1,FALSE)</f>
        <v>46.295351420093503</v>
      </c>
      <c r="AX5" s="65">
        <f>VLOOKUP($A5,'RevPAR Raw Data'!$B$6:$BE$43,'RevPAR Raw Data'!K$1,FALSE)</f>
        <v>42.605118681176897</v>
      </c>
      <c r="AY5" s="66">
        <f>VLOOKUP($A5,'RevPAR Raw Data'!$B$6:$BE$43,'RevPAR Raw Data'!L$1,FALSE)</f>
        <v>41.782892657583503</v>
      </c>
      <c r="AZ5" s="65">
        <f>VLOOKUP($A5,'RevPAR Raw Data'!$B$6:$BE$43,'RevPAR Raw Data'!N$1,FALSE)</f>
        <v>54.230937410707298</v>
      </c>
      <c r="BA5" s="65">
        <f>VLOOKUP($A5,'RevPAR Raw Data'!$B$6:$BE$43,'RevPAR Raw Data'!O$1,FALSE)</f>
        <v>61.124715972741498</v>
      </c>
      <c r="BB5" s="66">
        <f>VLOOKUP($A5,'RevPAR Raw Data'!$B$6:$BE$43,'RevPAR Raw Data'!P$1,FALSE)</f>
        <v>57.677826691724398</v>
      </c>
      <c r="BC5" s="67">
        <f>VLOOKUP($A5,'RevPAR Raw Data'!$B$6:$BE$43,'RevPAR Raw Data'!R$1,FALSE)</f>
        <v>46.325691468311</v>
      </c>
      <c r="BD5" s="63"/>
      <c r="BE5" s="59">
        <f>VLOOKUP($A5,'RevPAR Raw Data'!$B$6:$BE$43,'RevPAR Raw Data'!T$1,FALSE)</f>
        <v>32.357144129471898</v>
      </c>
      <c r="BF5" s="60">
        <f>VLOOKUP($A5,'RevPAR Raw Data'!$B$6:$BE$43,'RevPAR Raw Data'!U$1,FALSE)</f>
        <v>42.300908317516601</v>
      </c>
      <c r="BG5" s="60">
        <f>VLOOKUP($A5,'RevPAR Raw Data'!$B$6:$BE$43,'RevPAR Raw Data'!V$1,FALSE)</f>
        <v>48.257444700617199</v>
      </c>
      <c r="BH5" s="60">
        <f>VLOOKUP($A5,'RevPAR Raw Data'!$B$6:$BE$43,'RevPAR Raw Data'!W$1,FALSE)</f>
        <v>46.2992292856988</v>
      </c>
      <c r="BI5" s="60">
        <f>VLOOKUP($A5,'RevPAR Raw Data'!$B$6:$BE$43,'RevPAR Raw Data'!X$1,FALSE)</f>
        <v>39.0920649321234</v>
      </c>
      <c r="BJ5" s="61">
        <f>VLOOKUP($A5,'RevPAR Raw Data'!$B$6:$BE$43,'RevPAR Raw Data'!Y$1,FALSE)</f>
        <v>42.104726584697403</v>
      </c>
      <c r="BK5" s="60">
        <f>VLOOKUP($A5,'RevPAR Raw Data'!$B$6:$BE$43,'RevPAR Raw Data'!AA$1,FALSE)</f>
        <v>33.538630545041201</v>
      </c>
      <c r="BL5" s="60">
        <f>VLOOKUP($A5,'RevPAR Raw Data'!$B$6:$BE$43,'RevPAR Raw Data'!AB$1,FALSE)</f>
        <v>9.5174741775490901</v>
      </c>
      <c r="BM5" s="61">
        <f>VLOOKUP($A5,'RevPAR Raw Data'!$B$6:$BE$43,'RevPAR Raw Data'!AC$1,FALSE)</f>
        <v>19.6344694784982</v>
      </c>
      <c r="BN5" s="62">
        <f>VLOOKUP($A5,'RevPAR Raw Data'!$B$6:$BE$43,'RevPAR Raw Data'!AE$1,FALSE)</f>
        <v>33.208522906654501</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32.348446255730998</v>
      </c>
      <c r="C7" s="60">
        <f>VLOOKUP($A7,'Occupancy Raw Data'!$B$6:$BE$43,'Occupancy Raw Data'!H$1,FALSE)</f>
        <v>38.784477112291597</v>
      </c>
      <c r="D7" s="60">
        <f>VLOOKUP($A7,'Occupancy Raw Data'!$B$6:$BE$43,'Occupancy Raw Data'!I$1,FALSE)</f>
        <v>41.791900152827303</v>
      </c>
      <c r="E7" s="60">
        <f>VLOOKUP($A7,'Occupancy Raw Data'!$B$6:$BE$43,'Occupancy Raw Data'!J$1,FALSE)</f>
        <v>42.0447929553889</v>
      </c>
      <c r="F7" s="60">
        <f>VLOOKUP($A7,'Occupancy Raw Data'!$B$6:$BE$43,'Occupancy Raw Data'!K$1,FALSE)</f>
        <v>38.493377483443702</v>
      </c>
      <c r="G7" s="61">
        <f>VLOOKUP($A7,'Occupancy Raw Data'!$B$6:$BE$43,'Occupancy Raw Data'!L$1,FALSE)</f>
        <v>38.692598791936497</v>
      </c>
      <c r="H7" s="60">
        <f>VLOOKUP($A7,'Occupancy Raw Data'!$B$6:$BE$43,'Occupancy Raw Data'!N$1,FALSE)</f>
        <v>47.526562841132304</v>
      </c>
      <c r="I7" s="60">
        <f>VLOOKUP($A7,'Occupancy Raw Data'!$B$6:$BE$43,'Occupancy Raw Data'!O$1,FALSE)</f>
        <v>56.141292482352</v>
      </c>
      <c r="J7" s="61">
        <f>VLOOKUP($A7,'Occupancy Raw Data'!$B$6:$BE$43,'Occupancy Raw Data'!P$1,FALSE)</f>
        <v>51.833927661742202</v>
      </c>
      <c r="K7" s="62">
        <f>VLOOKUP($A7,'Occupancy Raw Data'!$B$6:$BE$43,'Occupancy Raw Data'!R$1,FALSE)</f>
        <v>42.4472641833095</v>
      </c>
      <c r="L7" s="63"/>
      <c r="M7" s="59">
        <f>VLOOKUP($A7,'Occupancy Raw Data'!$B$6:$BE$43,'Occupancy Raw Data'!T$1,FALSE)</f>
        <v>1.06362617740809</v>
      </c>
      <c r="N7" s="60">
        <f>VLOOKUP($A7,'Occupancy Raw Data'!$B$6:$BE$43,'Occupancy Raw Data'!U$1,FALSE)</f>
        <v>12.8373771844948</v>
      </c>
      <c r="O7" s="60">
        <f>VLOOKUP($A7,'Occupancy Raw Data'!$B$6:$BE$43,'Occupancy Raw Data'!V$1,FALSE)</f>
        <v>16.956162106235901</v>
      </c>
      <c r="P7" s="60">
        <f>VLOOKUP($A7,'Occupancy Raw Data'!$B$6:$BE$43,'Occupancy Raw Data'!W$1,FALSE)</f>
        <v>12.7791296099735</v>
      </c>
      <c r="Q7" s="60">
        <f>VLOOKUP($A7,'Occupancy Raw Data'!$B$6:$BE$43,'Occupancy Raw Data'!X$1,FALSE)</f>
        <v>8.1746347796676702</v>
      </c>
      <c r="R7" s="61">
        <f>VLOOKUP($A7,'Occupancy Raw Data'!$B$6:$BE$43,'Occupancy Raw Data'!Y$1,FALSE)</f>
        <v>10.5641178366995</v>
      </c>
      <c r="S7" s="60">
        <f>VLOOKUP($A7,'Occupancy Raw Data'!$B$6:$BE$43,'Occupancy Raw Data'!AA$1,FALSE)</f>
        <v>11.149415782740901</v>
      </c>
      <c r="T7" s="60">
        <f>VLOOKUP($A7,'Occupancy Raw Data'!$B$6:$BE$43,'Occupancy Raw Data'!AB$1,FALSE)</f>
        <v>7.4620870593100497</v>
      </c>
      <c r="U7" s="61">
        <f>VLOOKUP($A7,'Occupancy Raw Data'!$B$6:$BE$43,'Occupancy Raw Data'!AC$1,FALSE)</f>
        <v>9.1217049504287804</v>
      </c>
      <c r="V7" s="62">
        <f>VLOOKUP($A7,'Occupancy Raw Data'!$B$6:$BE$43,'Occupancy Raw Data'!AE$1,FALSE)</f>
        <v>10.0565539310799</v>
      </c>
      <c r="W7" s="63"/>
      <c r="X7" s="64">
        <f>VLOOKUP($A7,'ADR Raw Data'!$B$6:$BE$43,'ADR Raw Data'!G$1,FALSE)</f>
        <v>119.09102446569101</v>
      </c>
      <c r="Y7" s="65">
        <f>VLOOKUP($A7,'ADR Raw Data'!$B$6:$BE$43,'ADR Raw Data'!H$1,FALSE)</f>
        <v>124.461931980766</v>
      </c>
      <c r="Z7" s="65">
        <f>VLOOKUP($A7,'ADR Raw Data'!$B$6:$BE$43,'ADR Raw Data'!I$1,FALSE)</f>
        <v>126.279882457935</v>
      </c>
      <c r="AA7" s="65">
        <f>VLOOKUP($A7,'ADR Raw Data'!$B$6:$BE$43,'ADR Raw Data'!J$1,FALSE)</f>
        <v>121.388907159393</v>
      </c>
      <c r="AB7" s="65">
        <f>VLOOKUP($A7,'ADR Raw Data'!$B$6:$BE$43,'ADR Raw Data'!K$1,FALSE)</f>
        <v>117.50021316318001</v>
      </c>
      <c r="AC7" s="66">
        <f>VLOOKUP($A7,'ADR Raw Data'!$B$6:$BE$43,'ADR Raw Data'!L$1,FALSE)</f>
        <v>121.90356326703299</v>
      </c>
      <c r="AD7" s="65">
        <f>VLOOKUP($A7,'ADR Raw Data'!$B$6:$BE$43,'ADR Raw Data'!N$1,FALSE)</f>
        <v>123.377632117906</v>
      </c>
      <c r="AE7" s="65">
        <f>VLOOKUP($A7,'ADR Raw Data'!$B$6:$BE$43,'ADR Raw Data'!O$1,FALSE)</f>
        <v>132.66920781009401</v>
      </c>
      <c r="AF7" s="66">
        <f>VLOOKUP($A7,'ADR Raw Data'!$B$6:$BE$43,'ADR Raw Data'!P$1,FALSE)</f>
        <v>128.40948183573099</v>
      </c>
      <c r="AG7" s="67">
        <f>VLOOKUP($A7,'ADR Raw Data'!$B$6:$BE$43,'ADR Raw Data'!R$1,FALSE)</f>
        <v>124.173454214248</v>
      </c>
      <c r="AH7" s="63"/>
      <c r="AI7" s="59">
        <f>VLOOKUP($A7,'ADR Raw Data'!$B$6:$BE$43,'ADR Raw Data'!T$1,FALSE)</f>
        <v>22.701789724803401</v>
      </c>
      <c r="AJ7" s="60">
        <f>VLOOKUP($A7,'ADR Raw Data'!$B$6:$BE$43,'ADR Raw Data'!U$1,FALSE)</f>
        <v>26.761530492001601</v>
      </c>
      <c r="AK7" s="60">
        <f>VLOOKUP($A7,'ADR Raw Data'!$B$6:$BE$43,'ADR Raw Data'!V$1,FALSE)</f>
        <v>28.198675047268601</v>
      </c>
      <c r="AL7" s="60">
        <f>VLOOKUP($A7,'ADR Raw Data'!$B$6:$BE$43,'ADR Raw Data'!W$1,FALSE)</f>
        <v>24.2211260439115</v>
      </c>
      <c r="AM7" s="60">
        <f>VLOOKUP($A7,'ADR Raw Data'!$B$6:$BE$43,'ADR Raw Data'!X$1,FALSE)</f>
        <v>21.140270058196101</v>
      </c>
      <c r="AN7" s="61">
        <f>VLOOKUP($A7,'ADR Raw Data'!$B$6:$BE$43,'ADR Raw Data'!Y$1,FALSE)</f>
        <v>24.769720991050399</v>
      </c>
      <c r="AO7" s="60">
        <f>VLOOKUP($A7,'ADR Raw Data'!$B$6:$BE$43,'ADR Raw Data'!AA$1,FALSE)</f>
        <v>20.429788202537299</v>
      </c>
      <c r="AP7" s="60">
        <f>VLOOKUP($A7,'ADR Raw Data'!$B$6:$BE$43,'ADR Raw Data'!AB$1,FALSE)</f>
        <v>22.234120227296401</v>
      </c>
      <c r="AQ7" s="61">
        <f>VLOOKUP($A7,'ADR Raw Data'!$B$6:$BE$43,'ADR Raw Data'!AC$1,FALSE)</f>
        <v>21.374264915825002</v>
      </c>
      <c r="AR7" s="62">
        <f>VLOOKUP($A7,'ADR Raw Data'!$B$6:$BE$43,'ADR Raw Data'!AE$1,FALSE)</f>
        <v>23.4932398111266</v>
      </c>
      <c r="AS7" s="50"/>
      <c r="AT7" s="64">
        <f>VLOOKUP($A7,'RevPAR Raw Data'!$B$6:$BE$43,'RevPAR Raw Data'!G$1,FALSE)</f>
        <v>38.524096044683702</v>
      </c>
      <c r="AU7" s="65">
        <f>VLOOKUP($A7,'RevPAR Raw Data'!$B$6:$BE$43,'RevPAR Raw Data'!H$1,FALSE)</f>
        <v>48.271909522596602</v>
      </c>
      <c r="AV7" s="65">
        <f>VLOOKUP($A7,'RevPAR Raw Data'!$B$6:$BE$43,'RevPAR Raw Data'!I$1,FALSE)</f>
        <v>52.774762389927901</v>
      </c>
      <c r="AW7" s="65">
        <f>VLOOKUP($A7,'RevPAR Raw Data'!$B$6:$BE$43,'RevPAR Raw Data'!J$1,FALSE)</f>
        <v>51.037714685976198</v>
      </c>
      <c r="AX7" s="65">
        <f>VLOOKUP($A7,'RevPAR Raw Data'!$B$6:$BE$43,'RevPAR Raw Data'!K$1,FALSE)</f>
        <v>45.229800596754203</v>
      </c>
      <c r="AY7" s="66">
        <f>VLOOKUP($A7,'RevPAR Raw Data'!$B$6:$BE$43,'RevPAR Raw Data'!L$1,FALSE)</f>
        <v>47.167656647987698</v>
      </c>
      <c r="AZ7" s="65">
        <f>VLOOKUP($A7,'RevPAR Raw Data'!$B$6:$BE$43,'RevPAR Raw Data'!N$1,FALSE)</f>
        <v>58.637147860417699</v>
      </c>
      <c r="BA7" s="65">
        <f>VLOOKUP($A7,'RevPAR Raw Data'!$B$6:$BE$43,'RevPAR Raw Data'!O$1,FALSE)</f>
        <v>74.482207990684799</v>
      </c>
      <c r="BB7" s="66">
        <f>VLOOKUP($A7,'RevPAR Raw Data'!$B$6:$BE$43,'RevPAR Raw Data'!P$1,FALSE)</f>
        <v>66.559677925551199</v>
      </c>
      <c r="BC7" s="67">
        <f>VLOOKUP($A7,'RevPAR Raw Data'!$B$6:$BE$43,'RevPAR Raw Data'!R$1,FALSE)</f>
        <v>52.708234155863003</v>
      </c>
      <c r="BD7" s="63"/>
      <c r="BE7" s="59">
        <f>VLOOKUP($A7,'RevPAR Raw Data'!$B$6:$BE$43,'RevPAR Raw Data'!T$1,FALSE)</f>
        <v>24.006878080464599</v>
      </c>
      <c r="BF7" s="60">
        <f>VLOOKUP($A7,'RevPAR Raw Data'!$B$6:$BE$43,'RevPAR Raw Data'!U$1,FALSE)</f>
        <v>43.034386286098297</v>
      </c>
      <c r="BG7" s="60">
        <f>VLOOKUP($A7,'RevPAR Raw Data'!$B$6:$BE$43,'RevPAR Raw Data'!V$1,FALSE)</f>
        <v>49.9362502063302</v>
      </c>
      <c r="BH7" s="60">
        <f>VLOOKUP($A7,'RevPAR Raw Data'!$B$6:$BE$43,'RevPAR Raw Data'!W$1,FALSE)</f>
        <v>40.095504744031501</v>
      </c>
      <c r="BI7" s="60">
        <f>VLOOKUP($A7,'RevPAR Raw Data'!$B$6:$BE$43,'RevPAR Raw Data'!X$1,FALSE)</f>
        <v>31.043044706556799</v>
      </c>
      <c r="BJ7" s="61">
        <f>VLOOKUP($A7,'RevPAR Raw Data'!$B$6:$BE$43,'RevPAR Raw Data'!Y$1,FALSE)</f>
        <v>37.950541341066199</v>
      </c>
      <c r="BK7" s="60">
        <f>VLOOKUP($A7,'RevPAR Raw Data'!$B$6:$BE$43,'RevPAR Raw Data'!AA$1,FALSE)</f>
        <v>33.857006015512503</v>
      </c>
      <c r="BL7" s="60">
        <f>VLOOKUP($A7,'RevPAR Raw Data'!$B$6:$BE$43,'RevPAR Raw Data'!AB$1,FALSE)</f>
        <v>31.355336694839</v>
      </c>
      <c r="BM7" s="61">
        <f>VLOOKUP($A7,'RevPAR Raw Data'!$B$6:$BE$43,'RevPAR Raw Data'!AC$1,FALSE)</f>
        <v>32.445667247198401</v>
      </c>
      <c r="BN7" s="62">
        <f>VLOOKUP($A7,'RevPAR Raw Data'!$B$6:$BE$43,'RevPAR Raw Data'!AE$1,FALSE)</f>
        <v>35.912404073970499</v>
      </c>
    </row>
    <row r="8" spans="1:66" x14ac:dyDescent="0.35">
      <c r="A8" s="76" t="s">
        <v>89</v>
      </c>
      <c r="B8" s="59">
        <f>VLOOKUP($A8,'Occupancy Raw Data'!$B$6:$BE$43,'Occupancy Raw Data'!G$1,FALSE)</f>
        <v>30.2016823755954</v>
      </c>
      <c r="C8" s="60">
        <f>VLOOKUP($A8,'Occupancy Raw Data'!$B$6:$BE$43,'Occupancy Raw Data'!H$1,FALSE)</f>
        <v>37.265632917806798</v>
      </c>
      <c r="D8" s="60">
        <f>VLOOKUP($A8,'Occupancy Raw Data'!$B$6:$BE$43,'Occupancy Raw Data'!I$1,FALSE)</f>
        <v>43.153947501773501</v>
      </c>
      <c r="E8" s="60">
        <f>VLOOKUP($A8,'Occupancy Raw Data'!$B$6:$BE$43,'Occupancy Raw Data'!J$1,FALSE)</f>
        <v>44.572818485861902</v>
      </c>
      <c r="F8" s="60">
        <f>VLOOKUP($A8,'Occupancy Raw Data'!$B$6:$BE$43,'Occupancy Raw Data'!K$1,FALSE)</f>
        <v>41.360089186176097</v>
      </c>
      <c r="G8" s="61">
        <f>VLOOKUP($A8,'Occupancy Raw Data'!$B$6:$BE$43,'Occupancy Raw Data'!L$1,FALSE)</f>
        <v>39.310834093442701</v>
      </c>
      <c r="H8" s="60">
        <f>VLOOKUP($A8,'Occupancy Raw Data'!$B$6:$BE$43,'Occupancy Raw Data'!N$1,FALSE)</f>
        <v>47.643660687138897</v>
      </c>
      <c r="I8" s="60">
        <f>VLOOKUP($A8,'Occupancy Raw Data'!$B$6:$BE$43,'Occupancy Raw Data'!O$1,FALSE)</f>
        <v>53.268470659774998</v>
      </c>
      <c r="J8" s="61">
        <f>VLOOKUP($A8,'Occupancy Raw Data'!$B$6:$BE$43,'Occupancy Raw Data'!P$1,FALSE)</f>
        <v>50.456065673456898</v>
      </c>
      <c r="K8" s="62">
        <f>VLOOKUP($A8,'Occupancy Raw Data'!$B$6:$BE$43,'Occupancy Raw Data'!R$1,FALSE)</f>
        <v>42.495185973446802</v>
      </c>
      <c r="L8" s="63"/>
      <c r="M8" s="59">
        <f>VLOOKUP($A8,'Occupancy Raw Data'!$B$6:$BE$43,'Occupancy Raw Data'!T$1,FALSE)</f>
        <v>43.292351344175501</v>
      </c>
      <c r="N8" s="60">
        <f>VLOOKUP($A8,'Occupancy Raw Data'!$B$6:$BE$43,'Occupancy Raw Data'!U$1,FALSE)</f>
        <v>67.397029562852694</v>
      </c>
      <c r="O8" s="60">
        <f>VLOOKUP($A8,'Occupancy Raw Data'!$B$6:$BE$43,'Occupancy Raw Data'!V$1,FALSE)</f>
        <v>86.581061647609999</v>
      </c>
      <c r="P8" s="60">
        <f>VLOOKUP($A8,'Occupancy Raw Data'!$B$6:$BE$43,'Occupancy Raw Data'!W$1,FALSE)</f>
        <v>85.976860410664401</v>
      </c>
      <c r="Q8" s="60">
        <f>VLOOKUP($A8,'Occupancy Raw Data'!$B$6:$BE$43,'Occupancy Raw Data'!X$1,FALSE)</f>
        <v>69.908621227421605</v>
      </c>
      <c r="R8" s="61">
        <f>VLOOKUP($A8,'Occupancy Raw Data'!$B$6:$BE$43,'Occupancy Raw Data'!Y$1,FALSE)</f>
        <v>71.248748940004006</v>
      </c>
      <c r="S8" s="60">
        <f>VLOOKUP($A8,'Occupancy Raw Data'!$B$6:$BE$43,'Occupancy Raw Data'!AA$1,FALSE)</f>
        <v>44.237049166867699</v>
      </c>
      <c r="T8" s="60">
        <f>VLOOKUP($A8,'Occupancy Raw Data'!$B$6:$BE$43,'Occupancy Raw Data'!AB$1,FALSE)</f>
        <v>29.140587089940201</v>
      </c>
      <c r="U8" s="61">
        <f>VLOOKUP($A8,'Occupancy Raw Data'!$B$6:$BE$43,'Occupancy Raw Data'!AC$1,FALSE)</f>
        <v>35.853823824706701</v>
      </c>
      <c r="V8" s="62">
        <f>VLOOKUP($A8,'Occupancy Raw Data'!$B$6:$BE$43,'Occupancy Raw Data'!AE$1,FALSE)</f>
        <v>57.342182774506298</v>
      </c>
      <c r="W8" s="63"/>
      <c r="X8" s="64">
        <f>VLOOKUP($A8,'ADR Raw Data'!$B$6:$BE$43,'ADR Raw Data'!G$1,FALSE)</f>
        <v>125.078906040268</v>
      </c>
      <c r="Y8" s="65">
        <f>VLOOKUP($A8,'ADR Raw Data'!$B$6:$BE$43,'ADR Raw Data'!H$1,FALSE)</f>
        <v>139.849184117487</v>
      </c>
      <c r="Z8" s="65">
        <f>VLOOKUP($A8,'ADR Raw Data'!$B$6:$BE$43,'ADR Raw Data'!I$1,FALSE)</f>
        <v>142.693132926256</v>
      </c>
      <c r="AA8" s="65">
        <f>VLOOKUP($A8,'ADR Raw Data'!$B$6:$BE$43,'ADR Raw Data'!J$1,FALSE)</f>
        <v>142.334704411095</v>
      </c>
      <c r="AB8" s="65">
        <f>VLOOKUP($A8,'ADR Raw Data'!$B$6:$BE$43,'ADR Raw Data'!K$1,FALSE)</f>
        <v>130.39074246508201</v>
      </c>
      <c r="AC8" s="66">
        <f>VLOOKUP($A8,'ADR Raw Data'!$B$6:$BE$43,'ADR Raw Data'!L$1,FALSE)</f>
        <v>136.77738475817199</v>
      </c>
      <c r="AD8" s="65">
        <f>VLOOKUP($A8,'ADR Raw Data'!$B$6:$BE$43,'ADR Raw Data'!N$1,FALSE)</f>
        <v>117.534539459689</v>
      </c>
      <c r="AE8" s="65">
        <f>VLOOKUP($A8,'ADR Raw Data'!$B$6:$BE$43,'ADR Raw Data'!O$1,FALSE)</f>
        <v>116.42490296803599</v>
      </c>
      <c r="AF8" s="66">
        <f>VLOOKUP($A8,'ADR Raw Data'!$B$6:$BE$43,'ADR Raw Data'!P$1,FALSE)</f>
        <v>116.948795822034</v>
      </c>
      <c r="AG8" s="67">
        <f>VLOOKUP($A8,'ADR Raw Data'!$B$6:$BE$43,'ADR Raw Data'!R$1,FALSE)</f>
        <v>130.05075670334901</v>
      </c>
      <c r="AH8" s="63"/>
      <c r="AI8" s="59">
        <f>VLOOKUP($A8,'ADR Raw Data'!$B$6:$BE$43,'ADR Raw Data'!T$1,FALSE)</f>
        <v>12.790792522548999</v>
      </c>
      <c r="AJ8" s="60">
        <f>VLOOKUP($A8,'ADR Raw Data'!$B$6:$BE$43,'ADR Raw Data'!U$1,FALSE)</f>
        <v>20.6436540641159</v>
      </c>
      <c r="AK8" s="60">
        <f>VLOOKUP($A8,'ADR Raw Data'!$B$6:$BE$43,'ADR Raw Data'!V$1,FALSE)</f>
        <v>24.692614133233601</v>
      </c>
      <c r="AL8" s="60">
        <f>VLOOKUP($A8,'ADR Raw Data'!$B$6:$BE$43,'ADR Raw Data'!W$1,FALSE)</f>
        <v>25.625596287292201</v>
      </c>
      <c r="AM8" s="60">
        <f>VLOOKUP($A8,'ADR Raw Data'!$B$6:$BE$43,'ADR Raw Data'!X$1,FALSE)</f>
        <v>20.409777325035101</v>
      </c>
      <c r="AN8" s="61">
        <f>VLOOKUP($A8,'ADR Raw Data'!$B$6:$BE$43,'ADR Raw Data'!Y$1,FALSE)</f>
        <v>21.5446466116815</v>
      </c>
      <c r="AO8" s="60">
        <f>VLOOKUP($A8,'ADR Raw Data'!$B$6:$BE$43,'ADR Raw Data'!AA$1,FALSE)</f>
        <v>19.962062223881698</v>
      </c>
      <c r="AP8" s="60">
        <f>VLOOKUP($A8,'ADR Raw Data'!$B$6:$BE$43,'ADR Raw Data'!AB$1,FALSE)</f>
        <v>22.202884813488001</v>
      </c>
      <c r="AQ8" s="61">
        <f>VLOOKUP($A8,'ADR Raw Data'!$B$6:$BE$43,'ADR Raw Data'!AC$1,FALSE)</f>
        <v>21.222463836625302</v>
      </c>
      <c r="AR8" s="62">
        <f>VLOOKUP($A8,'ADR Raw Data'!$B$6:$BE$43,'ADR Raw Data'!AE$1,FALSE)</f>
        <v>22.431312056496701</v>
      </c>
      <c r="AS8" s="50"/>
      <c r="AT8" s="64">
        <f>VLOOKUP($A8,'RevPAR Raw Data'!$B$6:$BE$43,'RevPAR Raw Data'!G$1,FALSE)</f>
        <v>37.775933921151299</v>
      </c>
      <c r="AU8" s="65">
        <f>VLOOKUP($A8,'RevPAR Raw Data'!$B$6:$BE$43,'RevPAR Raw Data'!H$1,FALSE)</f>
        <v>52.115683591770498</v>
      </c>
      <c r="AV8" s="65">
        <f>VLOOKUP($A8,'RevPAR Raw Data'!$B$6:$BE$43,'RevPAR Raw Data'!I$1,FALSE)</f>
        <v>61.5777196716327</v>
      </c>
      <c r="AW8" s="65">
        <f>VLOOKUP($A8,'RevPAR Raw Data'!$B$6:$BE$43,'RevPAR Raw Data'!J$1,FALSE)</f>
        <v>63.442589439545898</v>
      </c>
      <c r="AX8" s="65">
        <f>VLOOKUP($A8,'RevPAR Raw Data'!$B$6:$BE$43,'RevPAR Raw Data'!K$1,FALSE)</f>
        <v>53.929727374075199</v>
      </c>
      <c r="AY8" s="66">
        <f>VLOOKUP($A8,'RevPAR Raw Data'!$B$6:$BE$43,'RevPAR Raw Data'!L$1,FALSE)</f>
        <v>53.768330799635102</v>
      </c>
      <c r="AZ8" s="65">
        <f>VLOOKUP($A8,'RevPAR Raw Data'!$B$6:$BE$43,'RevPAR Raw Data'!N$1,FALSE)</f>
        <v>55.997757170365801</v>
      </c>
      <c r="BA8" s="65">
        <f>VLOOKUP($A8,'RevPAR Raw Data'!$B$6:$BE$43,'RevPAR Raw Data'!O$1,FALSE)</f>
        <v>62.017765278200002</v>
      </c>
      <c r="BB8" s="66">
        <f>VLOOKUP($A8,'RevPAR Raw Data'!$B$6:$BE$43,'RevPAR Raw Data'!P$1,FALSE)</f>
        <v>59.007761224282902</v>
      </c>
      <c r="BC8" s="67">
        <f>VLOOKUP($A8,'RevPAR Raw Data'!$B$6:$BE$43,'RevPAR Raw Data'!R$1,FALSE)</f>
        <v>55.265310920963003</v>
      </c>
      <c r="BD8" s="63"/>
      <c r="BE8" s="59">
        <f>VLOOKUP($A8,'RevPAR Raw Data'!$B$6:$BE$43,'RevPAR Raw Data'!T$1,FALSE)</f>
        <v>61.620578705291003</v>
      </c>
      <c r="BF8" s="60">
        <f>VLOOKUP($A8,'RevPAR Raw Data'!$B$6:$BE$43,'RevPAR Raw Data'!U$1,FALSE)</f>
        <v>101.953893259414</v>
      </c>
      <c r="BG8" s="60">
        <f>VLOOKUP($A8,'RevPAR Raw Data'!$B$6:$BE$43,'RevPAR Raw Data'!V$1,FALSE)</f>
        <v>132.65280324594499</v>
      </c>
      <c r="BH8" s="60">
        <f>VLOOKUP($A8,'RevPAR Raw Data'!$B$6:$BE$43,'RevPAR Raw Data'!W$1,FALSE)</f>
        <v>133.63453984728201</v>
      </c>
      <c r="BI8" s="60">
        <f>VLOOKUP($A8,'RevPAR Raw Data'!$B$6:$BE$43,'RevPAR Raw Data'!X$1,FALSE)</f>
        <v>104.586592475975</v>
      </c>
      <c r="BJ8" s="61">
        <f>VLOOKUP($A8,'RevPAR Raw Data'!$B$6:$BE$43,'RevPAR Raw Data'!Y$1,FALSE)</f>
        <v>108.14368672605301</v>
      </c>
      <c r="BK8" s="60">
        <f>VLOOKUP($A8,'RevPAR Raw Data'!$B$6:$BE$43,'RevPAR Raw Data'!AA$1,FALSE)</f>
        <v>73.029738671448797</v>
      </c>
      <c r="BL8" s="60">
        <f>VLOOKUP($A8,'RevPAR Raw Data'!$B$6:$BE$43,'RevPAR Raw Data'!AB$1,FALSE)</f>
        <v>57.813522888982</v>
      </c>
      <c r="BM8" s="61">
        <f>VLOOKUP($A8,'RevPAR Raw Data'!$B$6:$BE$43,'RevPAR Raw Data'!AC$1,FALSE)</f>
        <v>64.685352456577803</v>
      </c>
      <c r="BN8" s="62">
        <f>VLOOKUP($A8,'RevPAR Raw Data'!$B$6:$BE$43,'RevPAR Raw Data'!AE$1,FALSE)</f>
        <v>92.636098789159306</v>
      </c>
    </row>
    <row r="9" spans="1:66" x14ac:dyDescent="0.35">
      <c r="A9" s="76" t="s">
        <v>90</v>
      </c>
      <c r="B9" s="59">
        <f>VLOOKUP($A9,'Occupancy Raw Data'!$B$6:$BE$43,'Occupancy Raw Data'!G$1,FALSE)</f>
        <v>32.487556149083403</v>
      </c>
      <c r="C9" s="60">
        <f>VLOOKUP($A9,'Occupancy Raw Data'!$B$6:$BE$43,'Occupancy Raw Data'!H$1,FALSE)</f>
        <v>39.735340536603097</v>
      </c>
      <c r="D9" s="60">
        <f>VLOOKUP($A9,'Occupancy Raw Data'!$B$6:$BE$43,'Occupancy Raw Data'!I$1,FALSE)</f>
        <v>42.928250576666201</v>
      </c>
      <c r="E9" s="60">
        <f>VLOOKUP($A9,'Occupancy Raw Data'!$B$6:$BE$43,'Occupancy Raw Data'!J$1,FALSE)</f>
        <v>42.5397596212213</v>
      </c>
      <c r="F9" s="60">
        <f>VLOOKUP($A9,'Occupancy Raw Data'!$B$6:$BE$43,'Occupancy Raw Data'!K$1,FALSE)</f>
        <v>40.208813888551603</v>
      </c>
      <c r="G9" s="61">
        <f>VLOOKUP($A9,'Occupancy Raw Data'!$B$6:$BE$43,'Occupancy Raw Data'!L$1,FALSE)</f>
        <v>39.5799441544251</v>
      </c>
      <c r="H9" s="60">
        <f>VLOOKUP($A9,'Occupancy Raw Data'!$B$6:$BE$43,'Occupancy Raw Data'!N$1,FALSE)</f>
        <v>56.0276799805754</v>
      </c>
      <c r="I9" s="60">
        <f>VLOOKUP($A9,'Occupancy Raw Data'!$B$6:$BE$43,'Occupancy Raw Data'!O$1,FALSE)</f>
        <v>64.343814495568694</v>
      </c>
      <c r="J9" s="61">
        <f>VLOOKUP($A9,'Occupancy Raw Data'!$B$6:$BE$43,'Occupancy Raw Data'!P$1,FALSE)</f>
        <v>60.185747238072103</v>
      </c>
      <c r="K9" s="62">
        <f>VLOOKUP($A9,'Occupancy Raw Data'!$B$6:$BE$43,'Occupancy Raw Data'!R$1,FALSE)</f>
        <v>45.467316464038497</v>
      </c>
      <c r="L9" s="63"/>
      <c r="M9" s="59">
        <f>VLOOKUP($A9,'Occupancy Raw Data'!$B$6:$BE$43,'Occupancy Raw Data'!T$1,FALSE)</f>
        <v>22.1163458086113</v>
      </c>
      <c r="N9" s="60">
        <f>VLOOKUP($A9,'Occupancy Raw Data'!$B$6:$BE$43,'Occupancy Raw Data'!U$1,FALSE)</f>
        <v>31.880895401328502</v>
      </c>
      <c r="O9" s="60">
        <f>VLOOKUP($A9,'Occupancy Raw Data'!$B$6:$BE$43,'Occupancy Raw Data'!V$1,FALSE)</f>
        <v>41.206968537676403</v>
      </c>
      <c r="P9" s="60">
        <f>VLOOKUP($A9,'Occupancy Raw Data'!$B$6:$BE$43,'Occupancy Raw Data'!W$1,FALSE)</f>
        <v>36.104688901659202</v>
      </c>
      <c r="Q9" s="60">
        <f>VLOOKUP($A9,'Occupancy Raw Data'!$B$6:$BE$43,'Occupancy Raw Data'!X$1,FALSE)</f>
        <v>27.920626194929302</v>
      </c>
      <c r="R9" s="61">
        <f>VLOOKUP($A9,'Occupancy Raw Data'!$B$6:$BE$43,'Occupancy Raw Data'!Y$1,FALSE)</f>
        <v>32.089684809637198</v>
      </c>
      <c r="S9" s="60">
        <f>VLOOKUP($A9,'Occupancy Raw Data'!$B$6:$BE$43,'Occupancy Raw Data'!AA$1,FALSE)</f>
        <v>28.478833487095599</v>
      </c>
      <c r="T9" s="60">
        <f>VLOOKUP($A9,'Occupancy Raw Data'!$B$6:$BE$43,'Occupancy Raw Data'!AB$1,FALSE)</f>
        <v>15.380745807236799</v>
      </c>
      <c r="U9" s="61">
        <f>VLOOKUP($A9,'Occupancy Raw Data'!$B$6:$BE$43,'Occupancy Raw Data'!AC$1,FALSE)</f>
        <v>21.128547900522399</v>
      </c>
      <c r="V9" s="62">
        <f>VLOOKUP($A9,'Occupancy Raw Data'!$B$6:$BE$43,'Occupancy Raw Data'!AE$1,FALSE)</f>
        <v>27.718597100239801</v>
      </c>
      <c r="W9" s="63"/>
      <c r="X9" s="64">
        <f>VLOOKUP($A9,'ADR Raw Data'!$B$6:$BE$43,'ADR Raw Data'!G$1,FALSE)</f>
        <v>98.126610612855004</v>
      </c>
      <c r="Y9" s="65">
        <f>VLOOKUP($A9,'ADR Raw Data'!$B$6:$BE$43,'ADR Raw Data'!H$1,FALSE)</f>
        <v>108.916553620531</v>
      </c>
      <c r="Z9" s="65">
        <f>VLOOKUP($A9,'ADR Raw Data'!$B$6:$BE$43,'ADR Raw Data'!I$1,FALSE)</f>
        <v>112.032511312217</v>
      </c>
      <c r="AA9" s="65">
        <f>VLOOKUP($A9,'ADR Raw Data'!$B$6:$BE$43,'ADR Raw Data'!J$1,FALSE)</f>
        <v>111.538176369863</v>
      </c>
      <c r="AB9" s="65">
        <f>VLOOKUP($A9,'ADR Raw Data'!$B$6:$BE$43,'ADR Raw Data'!K$1,FALSE)</f>
        <v>109.925338164251</v>
      </c>
      <c r="AC9" s="66">
        <f>VLOOKUP($A9,'ADR Raw Data'!$B$6:$BE$43,'ADR Raw Data'!L$1,FALSE)</f>
        <v>108.589665664683</v>
      </c>
      <c r="AD9" s="65">
        <f>VLOOKUP($A9,'ADR Raw Data'!$B$6:$BE$43,'ADR Raw Data'!N$1,FALSE)</f>
        <v>116.639430119176</v>
      </c>
      <c r="AE9" s="65">
        <f>VLOOKUP($A9,'ADR Raw Data'!$B$6:$BE$43,'ADR Raw Data'!O$1,FALSE)</f>
        <v>121.80200000000001</v>
      </c>
      <c r="AF9" s="66">
        <f>VLOOKUP($A9,'ADR Raw Data'!$B$6:$BE$43,'ADR Raw Data'!P$1,FALSE)</f>
        <v>119.39904891578399</v>
      </c>
      <c r="AG9" s="67">
        <f>VLOOKUP($A9,'ADR Raw Data'!$B$6:$BE$43,'ADR Raw Data'!R$1,FALSE)</f>
        <v>112.67781927067399</v>
      </c>
      <c r="AH9" s="63"/>
      <c r="AI9" s="59">
        <f>VLOOKUP($A9,'ADR Raw Data'!$B$6:$BE$43,'ADR Raw Data'!T$1,FALSE)</f>
        <v>16.888413364228899</v>
      </c>
      <c r="AJ9" s="60">
        <f>VLOOKUP($A9,'ADR Raw Data'!$B$6:$BE$43,'ADR Raw Data'!U$1,FALSE)</f>
        <v>25.897482930888899</v>
      </c>
      <c r="AK9" s="60">
        <f>VLOOKUP($A9,'ADR Raw Data'!$B$6:$BE$43,'ADR Raw Data'!V$1,FALSE)</f>
        <v>29.006660210029601</v>
      </c>
      <c r="AL9" s="60">
        <f>VLOOKUP($A9,'ADR Raw Data'!$B$6:$BE$43,'ADR Raw Data'!W$1,FALSE)</f>
        <v>30.013331604953098</v>
      </c>
      <c r="AM9" s="60">
        <f>VLOOKUP($A9,'ADR Raw Data'!$B$6:$BE$43,'ADR Raw Data'!X$1,FALSE)</f>
        <v>32.908843843927599</v>
      </c>
      <c r="AN9" s="61">
        <f>VLOOKUP($A9,'ADR Raw Data'!$B$6:$BE$43,'ADR Raw Data'!Y$1,FALSE)</f>
        <v>27.489965147091102</v>
      </c>
      <c r="AO9" s="60">
        <f>VLOOKUP($A9,'ADR Raw Data'!$B$6:$BE$43,'ADR Raw Data'!AA$1,FALSE)</f>
        <v>34.019297624416403</v>
      </c>
      <c r="AP9" s="60">
        <f>VLOOKUP($A9,'ADR Raw Data'!$B$6:$BE$43,'ADR Raw Data'!AB$1,FALSE)</f>
        <v>31.9820135612961</v>
      </c>
      <c r="AQ9" s="61">
        <f>VLOOKUP($A9,'ADR Raw Data'!$B$6:$BE$43,'ADR Raw Data'!AC$1,FALSE)</f>
        <v>32.693949721539497</v>
      </c>
      <c r="AR9" s="62">
        <f>VLOOKUP($A9,'ADR Raw Data'!$B$6:$BE$43,'ADR Raw Data'!AE$1,FALSE)</f>
        <v>29.378675739550999</v>
      </c>
      <c r="AS9" s="50"/>
      <c r="AT9" s="64">
        <f>VLOOKUP($A9,'RevPAR Raw Data'!$B$6:$BE$43,'RevPAR Raw Data'!G$1,FALSE)</f>
        <v>31.878937720043702</v>
      </c>
      <c r="AU9" s="65">
        <f>VLOOKUP($A9,'RevPAR Raw Data'!$B$6:$BE$43,'RevPAR Raw Data'!H$1,FALSE)</f>
        <v>43.2783634818501</v>
      </c>
      <c r="AV9" s="65">
        <f>VLOOKUP($A9,'RevPAR Raw Data'!$B$6:$BE$43,'RevPAR Raw Data'!I$1,FALSE)</f>
        <v>48.093597183440501</v>
      </c>
      <c r="AW9" s="65">
        <f>VLOOKUP($A9,'RevPAR Raw Data'!$B$6:$BE$43,'RevPAR Raw Data'!J$1,FALSE)</f>
        <v>47.4480721136336</v>
      </c>
      <c r="AX9" s="65">
        <f>VLOOKUP($A9,'RevPAR Raw Data'!$B$6:$BE$43,'RevPAR Raw Data'!K$1,FALSE)</f>
        <v>44.199674638824803</v>
      </c>
      <c r="AY9" s="66">
        <f>VLOOKUP($A9,'RevPAR Raw Data'!$B$6:$BE$43,'RevPAR Raw Data'!L$1,FALSE)</f>
        <v>42.979729027558498</v>
      </c>
      <c r="AZ9" s="65">
        <f>VLOOKUP($A9,'RevPAR Raw Data'!$B$6:$BE$43,'RevPAR Raw Data'!N$1,FALSE)</f>
        <v>65.350366638339196</v>
      </c>
      <c r="BA9" s="65">
        <f>VLOOKUP($A9,'RevPAR Raw Data'!$B$6:$BE$43,'RevPAR Raw Data'!O$1,FALSE)</f>
        <v>78.372052931892597</v>
      </c>
      <c r="BB9" s="66">
        <f>VLOOKUP($A9,'RevPAR Raw Data'!$B$6:$BE$43,'RevPAR Raw Data'!P$1,FALSE)</f>
        <v>71.861209785115904</v>
      </c>
      <c r="BC9" s="67">
        <f>VLOOKUP($A9,'RevPAR Raw Data'!$B$6:$BE$43,'RevPAR Raw Data'!R$1,FALSE)</f>
        <v>51.2315806725749</v>
      </c>
      <c r="BD9" s="63"/>
      <c r="BE9" s="59">
        <f>VLOOKUP($A9,'RevPAR Raw Data'!$B$6:$BE$43,'RevPAR Raw Data'!T$1,FALSE)</f>
        <v>42.739859074060902</v>
      </c>
      <c r="BF9" s="60">
        <f>VLOOKUP($A9,'RevPAR Raw Data'!$B$6:$BE$43,'RevPAR Raw Data'!U$1,FALSE)</f>
        <v>66.034727776991105</v>
      </c>
      <c r="BG9" s="60">
        <f>VLOOKUP($A9,'RevPAR Raw Data'!$B$6:$BE$43,'RevPAR Raw Data'!V$1,FALSE)</f>
        <v>82.166394094283703</v>
      </c>
      <c r="BH9" s="60">
        <f>VLOOKUP($A9,'RevPAR Raw Data'!$B$6:$BE$43,'RevPAR Raw Data'!W$1,FALSE)</f>
        <v>76.954240511604098</v>
      </c>
      <c r="BI9" s="60">
        <f>VLOOKUP($A9,'RevPAR Raw Data'!$B$6:$BE$43,'RevPAR Raw Data'!X$1,FALSE)</f>
        <v>70.017825313592994</v>
      </c>
      <c r="BJ9" s="61">
        <f>VLOOKUP($A9,'RevPAR Raw Data'!$B$6:$BE$43,'RevPAR Raw Data'!Y$1,FALSE)</f>
        <v>68.4010931267091</v>
      </c>
      <c r="BK9" s="60">
        <f>VLOOKUP($A9,'RevPAR Raw Data'!$B$6:$BE$43,'RevPAR Raw Data'!AA$1,FALSE)</f>
        <v>72.186430235449194</v>
      </c>
      <c r="BL9" s="60">
        <f>VLOOKUP($A9,'RevPAR Raw Data'!$B$6:$BE$43,'RevPAR Raw Data'!AB$1,FALSE)</f>
        <v>52.281831578431998</v>
      </c>
      <c r="BM9" s="61">
        <f>VLOOKUP($A9,'RevPAR Raw Data'!$B$6:$BE$43,'RevPAR Raw Data'!AC$1,FALSE)</f>
        <v>60.730254449550202</v>
      </c>
      <c r="BN9" s="62">
        <f>VLOOKUP($A9,'RevPAR Raw Data'!$B$6:$BE$43,'RevPAR Raw Data'!AE$1,FALSE)</f>
        <v>65.240629601422896</v>
      </c>
    </row>
    <row r="10" spans="1:66" x14ac:dyDescent="0.35">
      <c r="A10" s="76" t="s">
        <v>26</v>
      </c>
      <c r="B10" s="59">
        <f>VLOOKUP($A10,'Occupancy Raw Data'!$B$6:$BE$43,'Occupancy Raw Data'!G$1,FALSE)</f>
        <v>33.021266759130803</v>
      </c>
      <c r="C10" s="60">
        <f>VLOOKUP($A10,'Occupancy Raw Data'!$B$6:$BE$43,'Occupancy Raw Data'!H$1,FALSE)</f>
        <v>43.307905686546398</v>
      </c>
      <c r="D10" s="60">
        <f>VLOOKUP($A10,'Occupancy Raw Data'!$B$6:$BE$43,'Occupancy Raw Data'!I$1,FALSE)</f>
        <v>47.468793342579701</v>
      </c>
      <c r="E10" s="60">
        <f>VLOOKUP($A10,'Occupancy Raw Data'!$B$6:$BE$43,'Occupancy Raw Data'!J$1,FALSE)</f>
        <v>45.446139620896901</v>
      </c>
      <c r="F10" s="60">
        <f>VLOOKUP($A10,'Occupancy Raw Data'!$B$6:$BE$43,'Occupancy Raw Data'!K$1,FALSE)</f>
        <v>40.7882570503929</v>
      </c>
      <c r="G10" s="61">
        <f>VLOOKUP($A10,'Occupancy Raw Data'!$B$6:$BE$43,'Occupancy Raw Data'!L$1,FALSE)</f>
        <v>42.0064724919093</v>
      </c>
      <c r="H10" s="60">
        <f>VLOOKUP($A10,'Occupancy Raw Data'!$B$6:$BE$43,'Occupancy Raw Data'!N$1,FALSE)</f>
        <v>44.879796578825697</v>
      </c>
      <c r="I10" s="60">
        <f>VLOOKUP($A10,'Occupancy Raw Data'!$B$6:$BE$43,'Occupancy Raw Data'!O$1,FALSE)</f>
        <v>51.1326860841423</v>
      </c>
      <c r="J10" s="61">
        <f>VLOOKUP($A10,'Occupancy Raw Data'!$B$6:$BE$43,'Occupancy Raw Data'!P$1,FALSE)</f>
        <v>48.006241331483999</v>
      </c>
      <c r="K10" s="62">
        <f>VLOOKUP($A10,'Occupancy Raw Data'!$B$6:$BE$43,'Occupancy Raw Data'!R$1,FALSE)</f>
        <v>43.720692160359199</v>
      </c>
      <c r="L10" s="63"/>
      <c r="M10" s="59">
        <f>VLOOKUP($A10,'Occupancy Raw Data'!$B$6:$BE$43,'Occupancy Raw Data'!T$1,FALSE)</f>
        <v>22.184669122327399</v>
      </c>
      <c r="N10" s="60">
        <f>VLOOKUP($A10,'Occupancy Raw Data'!$B$6:$BE$43,'Occupancy Raw Data'!U$1,FALSE)</f>
        <v>47.673451360218898</v>
      </c>
      <c r="O10" s="60">
        <f>VLOOKUP($A10,'Occupancy Raw Data'!$B$6:$BE$43,'Occupancy Raw Data'!V$1,FALSE)</f>
        <v>48.818128015685502</v>
      </c>
      <c r="P10" s="60">
        <f>VLOOKUP($A10,'Occupancy Raw Data'!$B$6:$BE$43,'Occupancy Raw Data'!W$1,FALSE)</f>
        <v>40.429258964722997</v>
      </c>
      <c r="Q10" s="60">
        <f>VLOOKUP($A10,'Occupancy Raw Data'!$B$6:$BE$43,'Occupancy Raw Data'!X$1,FALSE)</f>
        <v>35.133844323483601</v>
      </c>
      <c r="R10" s="61">
        <f>VLOOKUP($A10,'Occupancy Raw Data'!$B$6:$BE$43,'Occupancy Raw Data'!Y$1,FALSE)</f>
        <v>39.282824780397497</v>
      </c>
      <c r="S10" s="60">
        <f>VLOOKUP($A10,'Occupancy Raw Data'!$B$6:$BE$43,'Occupancy Raw Data'!AA$1,FALSE)</f>
        <v>13.3440303088117</v>
      </c>
      <c r="T10" s="60">
        <f>VLOOKUP($A10,'Occupancy Raw Data'!$B$6:$BE$43,'Occupancy Raw Data'!AB$1,FALSE)</f>
        <v>-4.2507345158277801</v>
      </c>
      <c r="U10" s="61">
        <f>VLOOKUP($A10,'Occupancy Raw Data'!$B$6:$BE$43,'Occupancy Raw Data'!AC$1,FALSE)</f>
        <v>3.2405874383323701</v>
      </c>
      <c r="V10" s="62">
        <f>VLOOKUP($A10,'Occupancy Raw Data'!$B$6:$BE$43,'Occupancy Raw Data'!AE$1,FALSE)</f>
        <v>25.5340086680865</v>
      </c>
      <c r="W10" s="63"/>
      <c r="X10" s="64">
        <f>VLOOKUP($A10,'ADR Raw Data'!$B$6:$BE$43,'ADR Raw Data'!G$1,FALSE)</f>
        <v>115.361442072103</v>
      </c>
      <c r="Y10" s="65">
        <f>VLOOKUP($A10,'ADR Raw Data'!$B$6:$BE$43,'ADR Raw Data'!H$1,FALSE)</f>
        <v>127.13136375767201</v>
      </c>
      <c r="Z10" s="65">
        <f>VLOOKUP($A10,'ADR Raw Data'!$B$6:$BE$43,'ADR Raw Data'!I$1,FALSE)</f>
        <v>130.96007548088599</v>
      </c>
      <c r="AA10" s="65">
        <f>VLOOKUP($A10,'ADR Raw Data'!$B$6:$BE$43,'ADR Raw Data'!J$1,FALSE)</f>
        <v>128.36978891149499</v>
      </c>
      <c r="AB10" s="65">
        <f>VLOOKUP($A10,'ADR Raw Data'!$B$6:$BE$43,'ADR Raw Data'!K$1,FALSE)</f>
        <v>119.278753187871</v>
      </c>
      <c r="AC10" s="66">
        <f>VLOOKUP($A10,'ADR Raw Data'!$B$6:$BE$43,'ADR Raw Data'!L$1,FALSE)</f>
        <v>124.889204270305</v>
      </c>
      <c r="AD10" s="65">
        <f>VLOOKUP($A10,'ADR Raw Data'!$B$6:$BE$43,'ADR Raw Data'!N$1,FALSE)</f>
        <v>110.116747360288</v>
      </c>
      <c r="AE10" s="65">
        <f>VLOOKUP($A10,'ADR Raw Data'!$B$6:$BE$43,'ADR Raw Data'!O$1,FALSE)</f>
        <v>114.524830470162</v>
      </c>
      <c r="AF10" s="66">
        <f>VLOOKUP($A10,'ADR Raw Data'!$B$6:$BE$43,'ADR Raw Data'!P$1,FALSE)</f>
        <v>112.46432887925801</v>
      </c>
      <c r="AG10" s="67">
        <f>VLOOKUP($A10,'ADR Raw Data'!$B$6:$BE$43,'ADR Raw Data'!R$1,FALSE)</f>
        <v>120.99126855243701</v>
      </c>
      <c r="AH10" s="63"/>
      <c r="AI10" s="59">
        <f>VLOOKUP($A10,'ADR Raw Data'!$B$6:$BE$43,'ADR Raw Data'!T$1,FALSE)</f>
        <v>36.812487637102002</v>
      </c>
      <c r="AJ10" s="60">
        <f>VLOOKUP($A10,'ADR Raw Data'!$B$6:$BE$43,'ADR Raw Data'!U$1,FALSE)</f>
        <v>46.550631334113298</v>
      </c>
      <c r="AK10" s="60">
        <f>VLOOKUP($A10,'ADR Raw Data'!$B$6:$BE$43,'ADR Raw Data'!V$1,FALSE)</f>
        <v>46.039650043963803</v>
      </c>
      <c r="AL10" s="60">
        <f>VLOOKUP($A10,'ADR Raw Data'!$B$6:$BE$43,'ADR Raw Data'!W$1,FALSE)</f>
        <v>42.638739362652501</v>
      </c>
      <c r="AM10" s="60">
        <f>VLOOKUP($A10,'ADR Raw Data'!$B$6:$BE$43,'ADR Raw Data'!X$1,FALSE)</f>
        <v>37.271872641064299</v>
      </c>
      <c r="AN10" s="61">
        <f>VLOOKUP($A10,'ADR Raw Data'!$B$6:$BE$43,'ADR Raw Data'!Y$1,FALSE)</f>
        <v>42.472838930384299</v>
      </c>
      <c r="AO10" s="60">
        <f>VLOOKUP($A10,'ADR Raw Data'!$B$6:$BE$43,'ADR Raw Data'!AA$1,FALSE)</f>
        <v>20.516620126191199</v>
      </c>
      <c r="AP10" s="60">
        <f>VLOOKUP($A10,'ADR Raw Data'!$B$6:$BE$43,'ADR Raw Data'!AB$1,FALSE)</f>
        <v>17.045970631381799</v>
      </c>
      <c r="AQ10" s="61">
        <f>VLOOKUP($A10,'ADR Raw Data'!$B$6:$BE$43,'ADR Raw Data'!AC$1,FALSE)</f>
        <v>18.272726119772202</v>
      </c>
      <c r="AR10" s="62">
        <f>VLOOKUP($A10,'ADR Raw Data'!$B$6:$BE$43,'ADR Raw Data'!AE$1,FALSE)</f>
        <v>33.7026332443155</v>
      </c>
      <c r="AS10" s="50"/>
      <c r="AT10" s="64">
        <f>VLOOKUP($A10,'RevPAR Raw Data'!$B$6:$BE$43,'RevPAR Raw Data'!G$1,FALSE)</f>
        <v>38.093809523809497</v>
      </c>
      <c r="AU10" s="65">
        <f>VLOOKUP($A10,'RevPAR Raw Data'!$B$6:$BE$43,'RevPAR Raw Data'!H$1,FALSE)</f>
        <v>55.057931114193202</v>
      </c>
      <c r="AV10" s="65">
        <f>VLOOKUP($A10,'RevPAR Raw Data'!$B$6:$BE$43,'RevPAR Raw Data'!I$1,FALSE)</f>
        <v>62.165167591308297</v>
      </c>
      <c r="AW10" s="65">
        <f>VLOOKUP($A10,'RevPAR Raw Data'!$B$6:$BE$43,'RevPAR Raw Data'!J$1,FALSE)</f>
        <v>58.3391134997688</v>
      </c>
      <c r="AX10" s="65">
        <f>VLOOKUP($A10,'RevPAR Raw Data'!$B$6:$BE$43,'RevPAR Raw Data'!K$1,FALSE)</f>
        <v>48.651724456773003</v>
      </c>
      <c r="AY10" s="66">
        <f>VLOOKUP($A10,'RevPAR Raw Data'!$B$6:$BE$43,'RevPAR Raw Data'!L$1,FALSE)</f>
        <v>52.461549237170502</v>
      </c>
      <c r="AZ10" s="65">
        <f>VLOOKUP($A10,'RevPAR Raw Data'!$B$6:$BE$43,'RevPAR Raw Data'!N$1,FALSE)</f>
        <v>49.420172214516803</v>
      </c>
      <c r="BA10" s="65">
        <f>VLOOKUP($A10,'RevPAR Raw Data'!$B$6:$BE$43,'RevPAR Raw Data'!O$1,FALSE)</f>
        <v>58.559622052704498</v>
      </c>
      <c r="BB10" s="66">
        <f>VLOOKUP($A10,'RevPAR Raw Data'!$B$6:$BE$43,'RevPAR Raw Data'!P$1,FALSE)</f>
        <v>53.989897133610697</v>
      </c>
      <c r="BC10" s="67">
        <f>VLOOKUP($A10,'RevPAR Raw Data'!$B$6:$BE$43,'RevPAR Raw Data'!R$1,FALSE)</f>
        <v>52.898220064724903</v>
      </c>
      <c r="BD10" s="63"/>
      <c r="BE10" s="59">
        <f>VLOOKUP($A10,'RevPAR Raw Data'!$B$6:$BE$43,'RevPAR Raw Data'!T$1,FALSE)</f>
        <v>67.163885337418293</v>
      </c>
      <c r="BF10" s="60">
        <f>VLOOKUP($A10,'RevPAR Raw Data'!$B$6:$BE$43,'RevPAR Raw Data'!U$1,FALSE)</f>
        <v>116.41637528127499</v>
      </c>
      <c r="BG10" s="60">
        <f>VLOOKUP($A10,'RevPAR Raw Data'!$B$6:$BE$43,'RevPAR Raw Data'!V$1,FALSE)</f>
        <v>117.33347335608499</v>
      </c>
      <c r="BH10" s="60">
        <f>VLOOKUP($A10,'RevPAR Raw Data'!$B$6:$BE$43,'RevPAR Raw Data'!W$1,FALSE)</f>
        <v>100.306524683595</v>
      </c>
      <c r="BI10" s="60">
        <f>VLOOKUP($A10,'RevPAR Raw Data'!$B$6:$BE$43,'RevPAR Raw Data'!X$1,FALSE)</f>
        <v>85.500758674706603</v>
      </c>
      <c r="BJ10" s="61">
        <f>VLOOKUP($A10,'RevPAR Raw Data'!$B$6:$BE$43,'RevPAR Raw Data'!Y$1,FALSE)</f>
        <v>98.440194607065294</v>
      </c>
      <c r="BK10" s="60">
        <f>VLOOKUP($A10,'RevPAR Raw Data'!$B$6:$BE$43,'RevPAR Raw Data'!AA$1,FALSE)</f>
        <v>36.5983944429857</v>
      </c>
      <c r="BL10" s="60">
        <f>VLOOKUP($A10,'RevPAR Raw Data'!$B$6:$BE$43,'RevPAR Raw Data'!AB$1,FALSE)</f>
        <v>12.070657158368</v>
      </c>
      <c r="BM10" s="61">
        <f>VLOOKUP($A10,'RevPAR Raw Data'!$B$6:$BE$43,'RevPAR Raw Data'!AC$1,FALSE)</f>
        <v>22.1054572253828</v>
      </c>
      <c r="BN10" s="62">
        <f>VLOOKUP($A10,'RevPAR Raw Data'!$B$6:$BE$43,'RevPAR Raw Data'!AE$1,FALSE)</f>
        <v>67.842275206379</v>
      </c>
    </row>
    <row r="11" spans="1:66" x14ac:dyDescent="0.35">
      <c r="A11" s="76" t="s">
        <v>24</v>
      </c>
      <c r="B11" s="59">
        <f>VLOOKUP($A11,'Occupancy Raw Data'!$B$6:$BE$43,'Occupancy Raw Data'!G$1,FALSE)</f>
        <v>39.412538360368202</v>
      </c>
      <c r="C11" s="60">
        <f>VLOOKUP($A11,'Occupancy Raw Data'!$B$6:$BE$43,'Occupancy Raw Data'!H$1,FALSE)</f>
        <v>49.861172000584503</v>
      </c>
      <c r="D11" s="60">
        <f>VLOOKUP($A11,'Occupancy Raw Data'!$B$6:$BE$43,'Occupancy Raw Data'!I$1,FALSE)</f>
        <v>52.900774514101997</v>
      </c>
      <c r="E11" s="60">
        <f>VLOOKUP($A11,'Occupancy Raw Data'!$B$6:$BE$43,'Occupancy Raw Data'!J$1,FALSE)</f>
        <v>53.616834721613301</v>
      </c>
      <c r="F11" s="60">
        <f>VLOOKUP($A11,'Occupancy Raw Data'!$B$6:$BE$43,'Occupancy Raw Data'!K$1,FALSE)</f>
        <v>49.978079789565903</v>
      </c>
      <c r="G11" s="61">
        <f>VLOOKUP($A11,'Occupancy Raw Data'!$B$6:$BE$43,'Occupancy Raw Data'!L$1,FALSE)</f>
        <v>49.153879877246801</v>
      </c>
      <c r="H11" s="60">
        <f>VLOOKUP($A11,'Occupancy Raw Data'!$B$6:$BE$43,'Occupancy Raw Data'!N$1,FALSE)</f>
        <v>52.696185883384402</v>
      </c>
      <c r="I11" s="60">
        <f>VLOOKUP($A11,'Occupancy Raw Data'!$B$6:$BE$43,'Occupancy Raw Data'!O$1,FALSE)</f>
        <v>59.432997223439997</v>
      </c>
      <c r="J11" s="61">
        <f>VLOOKUP($A11,'Occupancy Raw Data'!$B$6:$BE$43,'Occupancy Raw Data'!P$1,FALSE)</f>
        <v>56.0645915534122</v>
      </c>
      <c r="K11" s="62">
        <f>VLOOKUP($A11,'Occupancy Raw Data'!$B$6:$BE$43,'Occupancy Raw Data'!R$1,FALSE)</f>
        <v>51.1283689275798</v>
      </c>
      <c r="L11" s="63"/>
      <c r="M11" s="59">
        <f>VLOOKUP($A11,'Occupancy Raw Data'!$B$6:$BE$43,'Occupancy Raw Data'!T$1,FALSE)</f>
        <v>16.628940045987701</v>
      </c>
      <c r="N11" s="60">
        <f>VLOOKUP($A11,'Occupancy Raw Data'!$B$6:$BE$43,'Occupancy Raw Data'!U$1,FALSE)</f>
        <v>23.244830285297098</v>
      </c>
      <c r="O11" s="60">
        <f>VLOOKUP($A11,'Occupancy Raw Data'!$B$6:$BE$43,'Occupancy Raw Data'!V$1,FALSE)</f>
        <v>24.880217015136299</v>
      </c>
      <c r="P11" s="60">
        <f>VLOOKUP($A11,'Occupancy Raw Data'!$B$6:$BE$43,'Occupancy Raw Data'!W$1,FALSE)</f>
        <v>21.298271893503301</v>
      </c>
      <c r="Q11" s="60">
        <f>VLOOKUP($A11,'Occupancy Raw Data'!$B$6:$BE$43,'Occupancy Raw Data'!X$1,FALSE)</f>
        <v>26.546583550629801</v>
      </c>
      <c r="R11" s="61">
        <f>VLOOKUP($A11,'Occupancy Raw Data'!$B$6:$BE$43,'Occupancy Raw Data'!Y$1,FALSE)</f>
        <v>22.6959827497163</v>
      </c>
      <c r="S11" s="60">
        <f>VLOOKUP($A11,'Occupancy Raw Data'!$B$6:$BE$43,'Occupancy Raw Data'!AA$1,FALSE)</f>
        <v>19.759274642432</v>
      </c>
      <c r="T11" s="60">
        <f>VLOOKUP($A11,'Occupancy Raw Data'!$B$6:$BE$43,'Occupancy Raw Data'!AB$1,FALSE)</f>
        <v>4.1183146123748902</v>
      </c>
      <c r="U11" s="61">
        <f>VLOOKUP($A11,'Occupancy Raw Data'!$B$6:$BE$43,'Occupancy Raw Data'!AC$1,FALSE)</f>
        <v>10.9268125011289</v>
      </c>
      <c r="V11" s="62">
        <f>VLOOKUP($A11,'Occupancy Raw Data'!$B$6:$BE$43,'Occupancy Raw Data'!AE$1,FALSE)</f>
        <v>18.7487121505822</v>
      </c>
      <c r="W11" s="63"/>
      <c r="X11" s="64">
        <f>VLOOKUP($A11,'ADR Raw Data'!$B$6:$BE$43,'ADR Raw Data'!G$1,FALSE)</f>
        <v>92.472376714868304</v>
      </c>
      <c r="Y11" s="65">
        <f>VLOOKUP($A11,'ADR Raw Data'!$B$6:$BE$43,'ADR Raw Data'!H$1,FALSE)</f>
        <v>89.358915592028097</v>
      </c>
      <c r="Z11" s="65">
        <f>VLOOKUP($A11,'ADR Raw Data'!$B$6:$BE$43,'ADR Raw Data'!I$1,FALSE)</f>
        <v>93.077646408839698</v>
      </c>
      <c r="AA11" s="65">
        <f>VLOOKUP($A11,'ADR Raw Data'!$B$6:$BE$43,'ADR Raw Data'!J$1,FALSE)</f>
        <v>92.453881166530294</v>
      </c>
      <c r="AB11" s="65">
        <f>VLOOKUP($A11,'ADR Raw Data'!$B$6:$BE$43,'ADR Raw Data'!K$1,FALSE)</f>
        <v>93.393581871345006</v>
      </c>
      <c r="AC11" s="66">
        <f>VLOOKUP($A11,'ADR Raw Data'!$B$6:$BE$43,'ADR Raw Data'!L$1,FALSE)</f>
        <v>92.154301343798295</v>
      </c>
      <c r="AD11" s="65">
        <f>VLOOKUP($A11,'ADR Raw Data'!$B$6:$BE$43,'ADR Raw Data'!N$1,FALSE)</f>
        <v>126.54378535773699</v>
      </c>
      <c r="AE11" s="65">
        <f>VLOOKUP($A11,'ADR Raw Data'!$B$6:$BE$43,'ADR Raw Data'!O$1,FALSE)</f>
        <v>137.141541676911</v>
      </c>
      <c r="AF11" s="66">
        <f>VLOOKUP($A11,'ADR Raw Data'!$B$6:$BE$43,'ADR Raw Data'!P$1,FALSE)</f>
        <v>132.16102437117101</v>
      </c>
      <c r="AG11" s="67">
        <f>VLOOKUP($A11,'ADR Raw Data'!$B$6:$BE$43,'ADR Raw Data'!R$1,FALSE)</f>
        <v>104.688358172389</v>
      </c>
      <c r="AH11" s="63"/>
      <c r="AI11" s="59">
        <f>VLOOKUP($A11,'ADR Raw Data'!$B$6:$BE$43,'ADR Raw Data'!T$1,FALSE)</f>
        <v>13.3550012454354</v>
      </c>
      <c r="AJ11" s="60">
        <f>VLOOKUP($A11,'ADR Raw Data'!$B$6:$BE$43,'ADR Raw Data'!U$1,FALSE)</f>
        <v>6.6484660443040697</v>
      </c>
      <c r="AK11" s="60">
        <f>VLOOKUP($A11,'ADR Raw Data'!$B$6:$BE$43,'ADR Raw Data'!V$1,FALSE)</f>
        <v>14.2267389802866</v>
      </c>
      <c r="AL11" s="60">
        <f>VLOOKUP($A11,'ADR Raw Data'!$B$6:$BE$43,'ADR Raw Data'!W$1,FALSE)</f>
        <v>14.342588746685401</v>
      </c>
      <c r="AM11" s="60">
        <f>VLOOKUP($A11,'ADR Raw Data'!$B$6:$BE$43,'ADR Raw Data'!X$1,FALSE)</f>
        <v>16.3630117538174</v>
      </c>
      <c r="AN11" s="61">
        <f>VLOOKUP($A11,'ADR Raw Data'!$B$6:$BE$43,'ADR Raw Data'!Y$1,FALSE)</f>
        <v>12.9538325106132</v>
      </c>
      <c r="AO11" s="60">
        <f>VLOOKUP($A11,'ADR Raw Data'!$B$6:$BE$43,'ADR Raw Data'!AA$1,FALSE)</f>
        <v>4.05352657621963</v>
      </c>
      <c r="AP11" s="60">
        <f>VLOOKUP($A11,'ADR Raw Data'!$B$6:$BE$43,'ADR Raw Data'!AB$1,FALSE)</f>
        <v>4.0675194080092396</v>
      </c>
      <c r="AQ11" s="61">
        <f>VLOOKUP($A11,'ADR Raw Data'!$B$6:$BE$43,'ADR Raw Data'!AC$1,FALSE)</f>
        <v>3.7732803734040199</v>
      </c>
      <c r="AR11" s="62">
        <f>VLOOKUP($A11,'ADR Raw Data'!$B$6:$BE$43,'ADR Raw Data'!AE$1,FALSE)</f>
        <v>7.9967797780278103</v>
      </c>
      <c r="AS11" s="50"/>
      <c r="AT11" s="64">
        <f>VLOOKUP($A11,'RevPAR Raw Data'!$B$6:$BE$43,'RevPAR Raw Data'!G$1,FALSE)</f>
        <v>36.445710945491697</v>
      </c>
      <c r="AU11" s="65">
        <f>VLOOKUP($A11,'RevPAR Raw Data'!$B$6:$BE$43,'RevPAR Raw Data'!H$1,FALSE)</f>
        <v>44.555402601198303</v>
      </c>
      <c r="AV11" s="65">
        <f>VLOOKUP($A11,'RevPAR Raw Data'!$B$6:$BE$43,'RevPAR Raw Data'!I$1,FALSE)</f>
        <v>49.238795849773403</v>
      </c>
      <c r="AW11" s="65">
        <f>VLOOKUP($A11,'RevPAR Raw Data'!$B$6:$BE$43,'RevPAR Raw Data'!J$1,FALSE)</f>
        <v>49.5708446587753</v>
      </c>
      <c r="AX11" s="65">
        <f>VLOOKUP($A11,'RevPAR Raw Data'!$B$6:$BE$43,'RevPAR Raw Data'!K$1,FALSE)</f>
        <v>46.676318865994403</v>
      </c>
      <c r="AY11" s="66">
        <f>VLOOKUP($A11,'RevPAR Raw Data'!$B$6:$BE$43,'RevPAR Raw Data'!L$1,FALSE)</f>
        <v>45.297414584246603</v>
      </c>
      <c r="AZ11" s="65">
        <f>VLOOKUP($A11,'RevPAR Raw Data'!$B$6:$BE$43,'RevPAR Raw Data'!N$1,FALSE)</f>
        <v>66.683748355984207</v>
      </c>
      <c r="BA11" s="65">
        <f>VLOOKUP($A11,'RevPAR Raw Data'!$B$6:$BE$43,'RevPAR Raw Data'!O$1,FALSE)</f>
        <v>81.507328657021702</v>
      </c>
      <c r="BB11" s="66">
        <f>VLOOKUP($A11,'RevPAR Raw Data'!$B$6:$BE$43,'RevPAR Raw Data'!P$1,FALSE)</f>
        <v>74.095538506502905</v>
      </c>
      <c r="BC11" s="67">
        <f>VLOOKUP($A11,'RevPAR Raw Data'!$B$6:$BE$43,'RevPAR Raw Data'!R$1,FALSE)</f>
        <v>53.525449990605601</v>
      </c>
      <c r="BD11" s="63"/>
      <c r="BE11" s="59">
        <f>VLOOKUP($A11,'RevPAR Raw Data'!$B$6:$BE$43,'RevPAR Raw Data'!T$1,FALSE)</f>
        <v>32.204736441667499</v>
      </c>
      <c r="BF11" s="60">
        <f>VLOOKUP($A11,'RevPAR Raw Data'!$B$6:$BE$43,'RevPAR Raw Data'!U$1,FALSE)</f>
        <v>31.438720978175201</v>
      </c>
      <c r="BG11" s="60">
        <f>VLOOKUP($A11,'RevPAR Raw Data'!$B$6:$BE$43,'RevPAR Raw Data'!V$1,FALSE)</f>
        <v>42.646599527895297</v>
      </c>
      <c r="BH11" s="60">
        <f>VLOOKUP($A11,'RevPAR Raw Data'!$B$6:$BE$43,'RevPAR Raw Data'!W$1,FALSE)</f>
        <v>38.695584188024903</v>
      </c>
      <c r="BI11" s="60">
        <f>VLOOKUP($A11,'RevPAR Raw Data'!$B$6:$BE$43,'RevPAR Raw Data'!X$1,FALSE)</f>
        <v>47.253415891073701</v>
      </c>
      <c r="BJ11" s="61">
        <f>VLOOKUP($A11,'RevPAR Raw Data'!$B$6:$BE$43,'RevPAR Raw Data'!Y$1,FALSE)</f>
        <v>38.5898148523654</v>
      </c>
      <c r="BK11" s="60">
        <f>VLOOKUP($A11,'RevPAR Raw Data'!$B$6:$BE$43,'RevPAR Raw Data'!AA$1,FALSE)</f>
        <v>24.613748667550801</v>
      </c>
      <c r="BL11" s="60">
        <f>VLOOKUP($A11,'RevPAR Raw Data'!$B$6:$BE$43,'RevPAR Raw Data'!AB$1,FALSE)</f>
        <v>8.3533472665253594</v>
      </c>
      <c r="BM11" s="61">
        <f>VLOOKUP($A11,'RevPAR Raw Data'!$B$6:$BE$43,'RevPAR Raw Data'!AC$1,FALSE)</f>
        <v>15.112392146076701</v>
      </c>
      <c r="BN11" s="62">
        <f>VLOOKUP($A11,'RevPAR Raw Data'!$B$6:$BE$43,'RevPAR Raw Data'!AE$1,FALSE)</f>
        <v>28.244785150508399</v>
      </c>
    </row>
    <row r="12" spans="1:66" x14ac:dyDescent="0.35">
      <c r="A12" s="76" t="s">
        <v>27</v>
      </c>
      <c r="B12" s="59">
        <f>VLOOKUP($A12,'Occupancy Raw Data'!$B$6:$BE$43,'Occupancy Raw Data'!G$1,FALSE)</f>
        <v>44.123222748815103</v>
      </c>
      <c r="C12" s="60">
        <f>VLOOKUP($A12,'Occupancy Raw Data'!$B$6:$BE$43,'Occupancy Raw Data'!H$1,FALSE)</f>
        <v>49.810426540284297</v>
      </c>
      <c r="D12" s="60">
        <f>VLOOKUP($A12,'Occupancy Raw Data'!$B$6:$BE$43,'Occupancy Raw Data'!I$1,FALSE)</f>
        <v>52.677725118483401</v>
      </c>
      <c r="E12" s="60">
        <f>VLOOKUP($A12,'Occupancy Raw Data'!$B$6:$BE$43,'Occupancy Raw Data'!J$1,FALSE)</f>
        <v>53.518957345971501</v>
      </c>
      <c r="F12" s="60">
        <f>VLOOKUP($A12,'Occupancy Raw Data'!$B$6:$BE$43,'Occupancy Raw Data'!K$1,FALSE)</f>
        <v>50.9715639810426</v>
      </c>
      <c r="G12" s="61">
        <f>VLOOKUP($A12,'Occupancy Raw Data'!$B$6:$BE$43,'Occupancy Raw Data'!L$1,FALSE)</f>
        <v>50.220379146919399</v>
      </c>
      <c r="H12" s="60">
        <f>VLOOKUP($A12,'Occupancy Raw Data'!$B$6:$BE$43,'Occupancy Raw Data'!N$1,FALSE)</f>
        <v>53.341232227488099</v>
      </c>
      <c r="I12" s="60">
        <f>VLOOKUP($A12,'Occupancy Raw Data'!$B$6:$BE$43,'Occupancy Raw Data'!O$1,FALSE)</f>
        <v>57.748815165876699</v>
      </c>
      <c r="J12" s="61">
        <f>VLOOKUP($A12,'Occupancy Raw Data'!$B$6:$BE$43,'Occupancy Raw Data'!P$1,FALSE)</f>
        <v>55.545023696682399</v>
      </c>
      <c r="K12" s="62">
        <f>VLOOKUP($A12,'Occupancy Raw Data'!$B$6:$BE$43,'Occupancy Raw Data'!R$1,FALSE)</f>
        <v>51.741706161137401</v>
      </c>
      <c r="L12" s="63"/>
      <c r="M12" s="59">
        <f>VLOOKUP($A12,'Occupancy Raw Data'!$B$6:$BE$43,'Occupancy Raw Data'!T$1,FALSE)</f>
        <v>25.1979601715617</v>
      </c>
      <c r="N12" s="60">
        <f>VLOOKUP($A12,'Occupancy Raw Data'!$B$6:$BE$43,'Occupancy Raw Data'!U$1,FALSE)</f>
        <v>25.721336169591801</v>
      </c>
      <c r="O12" s="60">
        <f>VLOOKUP($A12,'Occupancy Raw Data'!$B$6:$BE$43,'Occupancy Raw Data'!V$1,FALSE)</f>
        <v>26.9061185366632</v>
      </c>
      <c r="P12" s="60">
        <f>VLOOKUP($A12,'Occupancy Raw Data'!$B$6:$BE$43,'Occupancy Raw Data'!W$1,FALSE)</f>
        <v>17.634470707451801</v>
      </c>
      <c r="Q12" s="60">
        <f>VLOOKUP($A12,'Occupancy Raw Data'!$B$6:$BE$43,'Occupancy Raw Data'!X$1,FALSE)</f>
        <v>13.4712760774239</v>
      </c>
      <c r="R12" s="61">
        <f>VLOOKUP($A12,'Occupancy Raw Data'!$B$6:$BE$43,'Occupancy Raw Data'!Y$1,FALSE)</f>
        <v>21.429686080553999</v>
      </c>
      <c r="S12" s="60">
        <f>VLOOKUP($A12,'Occupancy Raw Data'!$B$6:$BE$43,'Occupancy Raw Data'!AA$1,FALSE)</f>
        <v>13.438297020919601</v>
      </c>
      <c r="T12" s="60">
        <f>VLOOKUP($A12,'Occupancy Raw Data'!$B$6:$BE$43,'Occupancy Raw Data'!AB$1,FALSE)</f>
        <v>1.64083191266293</v>
      </c>
      <c r="U12" s="61">
        <f>VLOOKUP($A12,'Occupancy Raw Data'!$B$6:$BE$43,'Occupancy Raw Data'!AC$1,FALSE)</f>
        <v>6.9831828058640397</v>
      </c>
      <c r="V12" s="62">
        <f>VLOOKUP($A12,'Occupancy Raw Data'!$B$6:$BE$43,'Occupancy Raw Data'!AE$1,FALSE)</f>
        <v>16.600392526268902</v>
      </c>
      <c r="W12" s="63"/>
      <c r="X12" s="64">
        <f>VLOOKUP($A12,'ADR Raw Data'!$B$6:$BE$43,'ADR Raw Data'!G$1,FALSE)</f>
        <v>77.618163265306094</v>
      </c>
      <c r="Y12" s="65">
        <f>VLOOKUP($A12,'ADR Raw Data'!$B$6:$BE$43,'ADR Raw Data'!H$1,FALSE)</f>
        <v>79.304179352997096</v>
      </c>
      <c r="Z12" s="65">
        <f>VLOOKUP($A12,'ADR Raw Data'!$B$6:$BE$43,'ADR Raw Data'!I$1,FALSE)</f>
        <v>81.145899685110194</v>
      </c>
      <c r="AA12" s="65">
        <f>VLOOKUP($A12,'ADR Raw Data'!$B$6:$BE$43,'ADR Raw Data'!J$1,FALSE)</f>
        <v>81.402765109585999</v>
      </c>
      <c r="AB12" s="65">
        <f>VLOOKUP($A12,'ADR Raw Data'!$B$6:$BE$43,'ADR Raw Data'!K$1,FALSE)</f>
        <v>80.858177591817693</v>
      </c>
      <c r="AC12" s="66">
        <f>VLOOKUP($A12,'ADR Raw Data'!$B$6:$BE$43,'ADR Raw Data'!L$1,FALSE)</f>
        <v>80.157016467701496</v>
      </c>
      <c r="AD12" s="65">
        <f>VLOOKUP($A12,'ADR Raw Data'!$B$6:$BE$43,'ADR Raw Data'!N$1,FALSE)</f>
        <v>82.126354953353996</v>
      </c>
      <c r="AE12" s="65">
        <f>VLOOKUP($A12,'ADR Raw Data'!$B$6:$BE$43,'ADR Raw Data'!O$1,FALSE)</f>
        <v>83.418939269593693</v>
      </c>
      <c r="AF12" s="66">
        <f>VLOOKUP($A12,'ADR Raw Data'!$B$6:$BE$43,'ADR Raw Data'!P$1,FALSE)</f>
        <v>82.798289249146706</v>
      </c>
      <c r="AG12" s="67">
        <f>VLOOKUP($A12,'ADR Raw Data'!$B$6:$BE$43,'ADR Raw Data'!R$1,FALSE)</f>
        <v>80.967136968824605</v>
      </c>
      <c r="AH12" s="63"/>
      <c r="AI12" s="59">
        <f>VLOOKUP($A12,'ADR Raw Data'!$B$6:$BE$43,'ADR Raw Data'!T$1,FALSE)</f>
        <v>13.3394112854642</v>
      </c>
      <c r="AJ12" s="60">
        <f>VLOOKUP($A12,'ADR Raw Data'!$B$6:$BE$43,'ADR Raw Data'!U$1,FALSE)</f>
        <v>13.4580828026855</v>
      </c>
      <c r="AK12" s="60">
        <f>VLOOKUP($A12,'ADR Raw Data'!$B$6:$BE$43,'ADR Raw Data'!V$1,FALSE)</f>
        <v>14.8679774119254</v>
      </c>
      <c r="AL12" s="60">
        <f>VLOOKUP($A12,'ADR Raw Data'!$B$6:$BE$43,'ADR Raw Data'!W$1,FALSE)</f>
        <v>14.8703700884189</v>
      </c>
      <c r="AM12" s="60">
        <f>VLOOKUP($A12,'ADR Raw Data'!$B$6:$BE$43,'ADR Raw Data'!X$1,FALSE)</f>
        <v>14.8771519819412</v>
      </c>
      <c r="AN12" s="61">
        <f>VLOOKUP($A12,'ADR Raw Data'!$B$6:$BE$43,'ADR Raw Data'!Y$1,FALSE)</f>
        <v>14.3057767965214</v>
      </c>
      <c r="AO12" s="60">
        <f>VLOOKUP($A12,'ADR Raw Data'!$B$6:$BE$43,'ADR Raw Data'!AA$1,FALSE)</f>
        <v>14.7428792410289</v>
      </c>
      <c r="AP12" s="60">
        <f>VLOOKUP($A12,'ADR Raw Data'!$B$6:$BE$43,'ADR Raw Data'!AB$1,FALSE)</f>
        <v>12.8211624385821</v>
      </c>
      <c r="AQ12" s="61">
        <f>VLOOKUP($A12,'ADR Raw Data'!$B$6:$BE$43,'ADR Raw Data'!AC$1,FALSE)</f>
        <v>13.627469794648199</v>
      </c>
      <c r="AR12" s="62">
        <f>VLOOKUP($A12,'ADR Raw Data'!$B$6:$BE$43,'ADR Raw Data'!AE$1,FALSE)</f>
        <v>13.970687970406001</v>
      </c>
      <c r="AS12" s="50"/>
      <c r="AT12" s="64">
        <f>VLOOKUP($A12,'RevPAR Raw Data'!$B$6:$BE$43,'RevPAR Raw Data'!G$1,FALSE)</f>
        <v>34.247635071090002</v>
      </c>
      <c r="AU12" s="65">
        <f>VLOOKUP($A12,'RevPAR Raw Data'!$B$6:$BE$43,'RevPAR Raw Data'!H$1,FALSE)</f>
        <v>39.501750000000001</v>
      </c>
      <c r="AV12" s="65">
        <f>VLOOKUP($A12,'RevPAR Raw Data'!$B$6:$BE$43,'RevPAR Raw Data'!I$1,FALSE)</f>
        <v>42.745813981042602</v>
      </c>
      <c r="AW12" s="65">
        <f>VLOOKUP($A12,'RevPAR Raw Data'!$B$6:$BE$43,'RevPAR Raw Data'!J$1,FALSE)</f>
        <v>43.5659111374407</v>
      </c>
      <c r="AX12" s="65">
        <f>VLOOKUP($A12,'RevPAR Raw Data'!$B$6:$BE$43,'RevPAR Raw Data'!K$1,FALSE)</f>
        <v>41.214677725118399</v>
      </c>
      <c r="AY12" s="66">
        <f>VLOOKUP($A12,'RevPAR Raw Data'!$B$6:$BE$43,'RevPAR Raw Data'!L$1,FALSE)</f>
        <v>40.255157582938303</v>
      </c>
      <c r="AZ12" s="65">
        <f>VLOOKUP($A12,'RevPAR Raw Data'!$B$6:$BE$43,'RevPAR Raw Data'!N$1,FALSE)</f>
        <v>43.8072097156398</v>
      </c>
      <c r="BA12" s="65">
        <f>VLOOKUP($A12,'RevPAR Raw Data'!$B$6:$BE$43,'RevPAR Raw Data'!O$1,FALSE)</f>
        <v>48.173449052132703</v>
      </c>
      <c r="BB12" s="66">
        <f>VLOOKUP($A12,'RevPAR Raw Data'!$B$6:$BE$43,'RevPAR Raw Data'!P$1,FALSE)</f>
        <v>45.990329383886198</v>
      </c>
      <c r="BC12" s="67">
        <f>VLOOKUP($A12,'RevPAR Raw Data'!$B$6:$BE$43,'RevPAR Raw Data'!R$1,FALSE)</f>
        <v>41.893778097494902</v>
      </c>
      <c r="BD12" s="63"/>
      <c r="BE12" s="59">
        <f>VLOOKUP($A12,'RevPAR Raw Data'!$B$6:$BE$43,'RevPAR Raw Data'!T$1,FALSE)</f>
        <v>41.898630999858099</v>
      </c>
      <c r="BF12" s="60">
        <f>VLOOKUP($A12,'RevPAR Raw Data'!$B$6:$BE$43,'RevPAR Raw Data'!U$1,FALSE)</f>
        <v>42.641017691938103</v>
      </c>
      <c r="BG12" s="60">
        <f>VLOOKUP($A12,'RevPAR Raw Data'!$B$6:$BE$43,'RevPAR Raw Data'!V$1,FALSE)</f>
        <v>45.774491575045701</v>
      </c>
      <c r="BH12" s="60">
        <f>VLOOKUP($A12,'RevPAR Raw Data'!$B$6:$BE$43,'RevPAR Raw Data'!W$1,FALSE)</f>
        <v>35.127151853202697</v>
      </c>
      <c r="BI12" s="60">
        <f>VLOOKUP($A12,'RevPAR Raw Data'!$B$6:$BE$43,'RevPAR Raw Data'!X$1,FALSE)</f>
        <v>30.352570275310399</v>
      </c>
      <c r="BJ12" s="61">
        <f>VLOOKUP($A12,'RevPAR Raw Data'!$B$6:$BE$43,'RevPAR Raw Data'!Y$1,FALSE)</f>
        <v>38.801145935954601</v>
      </c>
      <c r="BK12" s="60">
        <f>VLOOKUP($A12,'RevPAR Raw Data'!$B$6:$BE$43,'RevPAR Raw Data'!AA$1,FALSE)</f>
        <v>30.162368163793499</v>
      </c>
      <c r="BL12" s="60">
        <f>VLOOKUP($A12,'RevPAR Raw Data'!$B$6:$BE$43,'RevPAR Raw Data'!AB$1,FALSE)</f>
        <v>14.672368076111701</v>
      </c>
      <c r="BM12" s="61">
        <f>VLOOKUP($A12,'RevPAR Raw Data'!$B$6:$BE$43,'RevPAR Raw Data'!AC$1,FALSE)</f>
        <v>21.562283728086399</v>
      </c>
      <c r="BN12" s="62">
        <f>VLOOKUP($A12,'RevPAR Raw Data'!$B$6:$BE$43,'RevPAR Raw Data'!AE$1,FALSE)</f>
        <v>32.890269538382498</v>
      </c>
    </row>
    <row r="13" spans="1:66" x14ac:dyDescent="0.35">
      <c r="A13" s="76" t="s">
        <v>91</v>
      </c>
      <c r="B13" s="59">
        <f>VLOOKUP($A13,'Occupancy Raw Data'!$B$6:$BE$43,'Occupancy Raw Data'!G$1,FALSE)</f>
        <v>34.239028944911198</v>
      </c>
      <c r="C13" s="60">
        <f>VLOOKUP($A13,'Occupancy Raw Data'!$B$6:$BE$43,'Occupancy Raw Data'!H$1,FALSE)</f>
        <v>46.7226890756302</v>
      </c>
      <c r="D13" s="60">
        <f>VLOOKUP($A13,'Occupancy Raw Data'!$B$6:$BE$43,'Occupancy Raw Data'!I$1,FALSE)</f>
        <v>49.925303454715198</v>
      </c>
      <c r="E13" s="60">
        <f>VLOOKUP($A13,'Occupancy Raw Data'!$B$6:$BE$43,'Occupancy Raw Data'!J$1,FALSE)</f>
        <v>49.906629318394003</v>
      </c>
      <c r="F13" s="60">
        <f>VLOOKUP($A13,'Occupancy Raw Data'!$B$6:$BE$43,'Occupancy Raw Data'!K$1,FALSE)</f>
        <v>44.192343604108302</v>
      </c>
      <c r="G13" s="61">
        <f>VLOOKUP($A13,'Occupancy Raw Data'!$B$6:$BE$43,'Occupancy Raw Data'!L$1,FALSE)</f>
        <v>44.997198879551803</v>
      </c>
      <c r="H13" s="60">
        <f>VLOOKUP($A13,'Occupancy Raw Data'!$B$6:$BE$43,'Occupancy Raw Data'!N$1,FALSE)</f>
        <v>42.250233426704</v>
      </c>
      <c r="I13" s="60">
        <f>VLOOKUP($A13,'Occupancy Raw Data'!$B$6:$BE$43,'Occupancy Raw Data'!O$1,FALSE)</f>
        <v>44.024276377217497</v>
      </c>
      <c r="J13" s="61">
        <f>VLOOKUP($A13,'Occupancy Raw Data'!$B$6:$BE$43,'Occupancy Raw Data'!P$1,FALSE)</f>
        <v>43.137254901960702</v>
      </c>
      <c r="K13" s="62">
        <f>VLOOKUP($A13,'Occupancy Raw Data'!$B$6:$BE$43,'Occupancy Raw Data'!R$1,FALSE)</f>
        <v>44.465786314525801</v>
      </c>
      <c r="L13" s="63"/>
      <c r="M13" s="59">
        <f>VLOOKUP($A13,'Occupancy Raw Data'!$B$6:$BE$43,'Occupancy Raw Data'!T$1,FALSE)</f>
        <v>16.5328353563647</v>
      </c>
      <c r="N13" s="60">
        <f>VLOOKUP($A13,'Occupancy Raw Data'!$B$6:$BE$43,'Occupancy Raw Data'!U$1,FALSE)</f>
        <v>36.516819856672399</v>
      </c>
      <c r="O13" s="60">
        <f>VLOOKUP($A13,'Occupancy Raw Data'!$B$6:$BE$43,'Occupancy Raw Data'!V$1,FALSE)</f>
        <v>37.622512096885202</v>
      </c>
      <c r="P13" s="60">
        <f>VLOOKUP($A13,'Occupancy Raw Data'!$B$6:$BE$43,'Occupancy Raw Data'!W$1,FALSE)</f>
        <v>23.499389326528799</v>
      </c>
      <c r="Q13" s="60">
        <f>VLOOKUP($A13,'Occupancy Raw Data'!$B$6:$BE$43,'Occupancy Raw Data'!X$1,FALSE)</f>
        <v>27.243258733531601</v>
      </c>
      <c r="R13" s="61">
        <f>VLOOKUP($A13,'Occupancy Raw Data'!$B$6:$BE$43,'Occupancy Raw Data'!Y$1,FALSE)</f>
        <v>28.5455653699577</v>
      </c>
      <c r="S13" s="60">
        <f>VLOOKUP($A13,'Occupancy Raw Data'!$B$6:$BE$43,'Occupancy Raw Data'!AA$1,FALSE)</f>
        <v>20.872815830097501</v>
      </c>
      <c r="T13" s="60">
        <f>VLOOKUP($A13,'Occupancy Raw Data'!$B$6:$BE$43,'Occupancy Raw Data'!AB$1,FALSE)</f>
        <v>-5.0634207821831101</v>
      </c>
      <c r="U13" s="61">
        <f>VLOOKUP($A13,'Occupancy Raw Data'!$B$6:$BE$43,'Occupancy Raw Data'!AC$1,FALSE)</f>
        <v>6.08401217458999</v>
      </c>
      <c r="V13" s="62">
        <f>VLOOKUP($A13,'Occupancy Raw Data'!$B$6:$BE$43,'Occupancy Raw Data'!AE$1,FALSE)</f>
        <v>21.4197019577236</v>
      </c>
      <c r="W13" s="63"/>
      <c r="X13" s="64">
        <f>VLOOKUP($A13,'ADR Raw Data'!$B$6:$BE$43,'ADR Raw Data'!G$1,FALSE)</f>
        <v>92.630351786201203</v>
      </c>
      <c r="Y13" s="65">
        <f>VLOOKUP($A13,'ADR Raw Data'!$B$6:$BE$43,'ADR Raw Data'!H$1,FALSE)</f>
        <v>101.304726219024</v>
      </c>
      <c r="Z13" s="65">
        <f>VLOOKUP($A13,'ADR Raw Data'!$B$6:$BE$43,'ADR Raw Data'!I$1,FALSE)</f>
        <v>103.851728071815</v>
      </c>
      <c r="AA13" s="65">
        <f>VLOOKUP($A13,'ADR Raw Data'!$B$6:$BE$43,'ADR Raw Data'!J$1,FALSE)</f>
        <v>104.312858746492</v>
      </c>
      <c r="AB13" s="65">
        <f>VLOOKUP($A13,'ADR Raw Data'!$B$6:$BE$43,'ADR Raw Data'!K$1,FALSE)</f>
        <v>96.388425945489104</v>
      </c>
      <c r="AC13" s="66">
        <f>VLOOKUP($A13,'ADR Raw Data'!$B$6:$BE$43,'ADR Raw Data'!L$1,FALSE)</f>
        <v>100.251418907702</v>
      </c>
      <c r="AD13" s="65">
        <f>VLOOKUP($A13,'ADR Raw Data'!$B$6:$BE$43,'ADR Raw Data'!N$1,FALSE)</f>
        <v>89.790559116021996</v>
      </c>
      <c r="AE13" s="65">
        <f>VLOOKUP($A13,'ADR Raw Data'!$B$6:$BE$43,'ADR Raw Data'!O$1,FALSE)</f>
        <v>88.891045599151596</v>
      </c>
      <c r="AF13" s="66">
        <f>VLOOKUP($A13,'ADR Raw Data'!$B$6:$BE$43,'ADR Raw Data'!P$1,FALSE)</f>
        <v>89.331554112554102</v>
      </c>
      <c r="AG13" s="67">
        <f>VLOOKUP($A13,'ADR Raw Data'!$B$6:$BE$43,'ADR Raw Data'!R$1,FALSE)</f>
        <v>97.224674526037902</v>
      </c>
      <c r="AH13" s="63"/>
      <c r="AI13" s="59">
        <f>VLOOKUP($A13,'ADR Raw Data'!$B$6:$BE$43,'ADR Raw Data'!T$1,FALSE)</f>
        <v>27.176007056813901</v>
      </c>
      <c r="AJ13" s="60">
        <f>VLOOKUP($A13,'ADR Raw Data'!$B$6:$BE$43,'ADR Raw Data'!U$1,FALSE)</f>
        <v>31.606247555764501</v>
      </c>
      <c r="AK13" s="60">
        <f>VLOOKUP($A13,'ADR Raw Data'!$B$6:$BE$43,'ADR Raw Data'!V$1,FALSE)</f>
        <v>33.344095990287101</v>
      </c>
      <c r="AL13" s="60">
        <f>VLOOKUP($A13,'ADR Raw Data'!$B$6:$BE$43,'ADR Raw Data'!W$1,FALSE)</f>
        <v>33.402888452696203</v>
      </c>
      <c r="AM13" s="60">
        <f>VLOOKUP($A13,'ADR Raw Data'!$B$6:$BE$43,'ADR Raw Data'!X$1,FALSE)</f>
        <v>27.835401262848599</v>
      </c>
      <c r="AN13" s="61">
        <f>VLOOKUP($A13,'ADR Raw Data'!$B$6:$BE$43,'ADR Raw Data'!Y$1,FALSE)</f>
        <v>31.154886759681201</v>
      </c>
      <c r="AO13" s="60">
        <f>VLOOKUP($A13,'ADR Raw Data'!$B$6:$BE$43,'ADR Raw Data'!AA$1,FALSE)</f>
        <v>21.792115114915202</v>
      </c>
      <c r="AP13" s="60">
        <f>VLOOKUP($A13,'ADR Raw Data'!$B$6:$BE$43,'ADR Raw Data'!AB$1,FALSE)</f>
        <v>18.760030058373101</v>
      </c>
      <c r="AQ13" s="61">
        <f>VLOOKUP($A13,'ADR Raw Data'!$B$6:$BE$43,'ADR Raw Data'!AC$1,FALSE)</f>
        <v>20.1244594533967</v>
      </c>
      <c r="AR13" s="62">
        <f>VLOOKUP($A13,'ADR Raw Data'!$B$6:$BE$43,'ADR Raw Data'!AE$1,FALSE)</f>
        <v>28.298224012401299</v>
      </c>
      <c r="AS13" s="50"/>
      <c r="AT13" s="64">
        <f>VLOOKUP($A13,'RevPAR Raw Data'!$B$6:$BE$43,'RevPAR Raw Data'!G$1,FALSE)</f>
        <v>31.715732959850602</v>
      </c>
      <c r="AU13" s="65">
        <f>VLOOKUP($A13,'RevPAR Raw Data'!$B$6:$BE$43,'RevPAR Raw Data'!H$1,FALSE)</f>
        <v>47.332292250233401</v>
      </c>
      <c r="AV13" s="65">
        <f>VLOOKUP($A13,'RevPAR Raw Data'!$B$6:$BE$43,'RevPAR Raw Data'!I$1,FALSE)</f>
        <v>51.848290382819698</v>
      </c>
      <c r="AW13" s="65">
        <f>VLOOKUP($A13,'RevPAR Raw Data'!$B$6:$BE$43,'RevPAR Raw Data'!J$1,FALSE)</f>
        <v>52.0590317460317</v>
      </c>
      <c r="AX13" s="65">
        <f>VLOOKUP($A13,'RevPAR Raw Data'!$B$6:$BE$43,'RevPAR Raw Data'!K$1,FALSE)</f>
        <v>42.596304388421999</v>
      </c>
      <c r="AY13" s="66">
        <f>VLOOKUP($A13,'RevPAR Raw Data'!$B$6:$BE$43,'RevPAR Raw Data'!L$1,FALSE)</f>
        <v>45.110330345471503</v>
      </c>
      <c r="AZ13" s="65">
        <f>VLOOKUP($A13,'RevPAR Raw Data'!$B$6:$BE$43,'RevPAR Raw Data'!N$1,FALSE)</f>
        <v>37.936720821661901</v>
      </c>
      <c r="BA13" s="65">
        <f>VLOOKUP($A13,'RevPAR Raw Data'!$B$6:$BE$43,'RevPAR Raw Data'!O$1,FALSE)</f>
        <v>39.133639589169</v>
      </c>
      <c r="BB13" s="66">
        <f>VLOOKUP($A13,'RevPAR Raw Data'!$B$6:$BE$43,'RevPAR Raw Data'!P$1,FALSE)</f>
        <v>38.535180205415401</v>
      </c>
      <c r="BC13" s="67">
        <f>VLOOKUP($A13,'RevPAR Raw Data'!$B$6:$BE$43,'RevPAR Raw Data'!R$1,FALSE)</f>
        <v>43.231716019741199</v>
      </c>
      <c r="BD13" s="63"/>
      <c r="BE13" s="59">
        <f>VLOOKUP($A13,'RevPAR Raw Data'!$B$6:$BE$43,'RevPAR Raw Data'!T$1,FALSE)</f>
        <v>48.201806916315803</v>
      </c>
      <c r="BF13" s="60">
        <f>VLOOKUP($A13,'RevPAR Raw Data'!$B$6:$BE$43,'RevPAR Raw Data'!U$1,FALSE)</f>
        <v>79.664663895829406</v>
      </c>
      <c r="BG13" s="60">
        <f>VLOOKUP($A13,'RevPAR Raw Data'!$B$6:$BE$43,'RevPAR Raw Data'!V$1,FALSE)</f>
        <v>83.511494634715106</v>
      </c>
      <c r="BH13" s="60">
        <f>VLOOKUP($A13,'RevPAR Raw Data'!$B$6:$BE$43,'RevPAR Raw Data'!W$1,FALSE)</f>
        <v>64.751752583030296</v>
      </c>
      <c r="BI13" s="60">
        <f>VLOOKUP($A13,'RevPAR Raw Data'!$B$6:$BE$43,'RevPAR Raw Data'!X$1,FALSE)</f>
        <v>62.661930381934802</v>
      </c>
      <c r="BJ13" s="61">
        <f>VLOOKUP($A13,'RevPAR Raw Data'!$B$6:$BE$43,'RevPAR Raw Data'!Y$1,FALSE)</f>
        <v>68.593790695560102</v>
      </c>
      <c r="BK13" s="60">
        <f>VLOOKUP($A13,'RevPAR Raw Data'!$B$6:$BE$43,'RevPAR Raw Data'!AA$1,FALSE)</f>
        <v>47.2135589984319</v>
      </c>
      <c r="BL13" s="60">
        <f>VLOOKUP($A13,'RevPAR Raw Data'!$B$6:$BE$43,'RevPAR Raw Data'!AB$1,FALSE)</f>
        <v>12.7467100154705</v>
      </c>
      <c r="BM13" s="61">
        <f>VLOOKUP($A13,'RevPAR Raw Data'!$B$6:$BE$43,'RevPAR Raw Data'!AC$1,FALSE)</f>
        <v>27.432846191201801</v>
      </c>
      <c r="BN13" s="62">
        <f>VLOOKUP($A13,'RevPAR Raw Data'!$B$6:$BE$43,'RevPAR Raw Data'!AE$1,FALSE)</f>
        <v>55.779321212910403</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38.011192423590103</v>
      </c>
      <c r="C15" s="60">
        <f>VLOOKUP($A15,'Occupancy Raw Data'!$B$6:$BE$43,'Occupancy Raw Data'!H$1,FALSE)</f>
        <v>43.421760654326299</v>
      </c>
      <c r="D15" s="60">
        <f>VLOOKUP($A15,'Occupancy Raw Data'!$B$6:$BE$43,'Occupancy Raw Data'!I$1,FALSE)</f>
        <v>45.700602668962503</v>
      </c>
      <c r="E15" s="60">
        <f>VLOOKUP($A15,'Occupancy Raw Data'!$B$6:$BE$43,'Occupancy Raw Data'!J$1,FALSE)</f>
        <v>47.024321997417097</v>
      </c>
      <c r="F15" s="60">
        <f>VLOOKUP($A15,'Occupancy Raw Data'!$B$6:$BE$43,'Occupancy Raw Data'!K$1,FALSE)</f>
        <v>45.990711658747401</v>
      </c>
      <c r="G15" s="61">
        <f>VLOOKUP($A15,'Occupancy Raw Data'!$B$6:$BE$43,'Occupancy Raw Data'!L$1,FALSE)</f>
        <v>44.030593310133703</v>
      </c>
      <c r="H15" s="60">
        <f>VLOOKUP($A15,'Occupancy Raw Data'!$B$6:$BE$43,'Occupancy Raw Data'!N$1,FALSE)</f>
        <v>56.253523395344999</v>
      </c>
      <c r="I15" s="60">
        <f>VLOOKUP($A15,'Occupancy Raw Data'!$B$6:$BE$43,'Occupancy Raw Data'!O$1,FALSE)</f>
        <v>65.125768435746593</v>
      </c>
      <c r="J15" s="61">
        <f>VLOOKUP($A15,'Occupancy Raw Data'!$B$6:$BE$43,'Occupancy Raw Data'!P$1,FALSE)</f>
        <v>60.689645915545803</v>
      </c>
      <c r="K15" s="62">
        <f>VLOOKUP($A15,'Occupancy Raw Data'!$B$6:$BE$43,'Occupancy Raw Data'!R$1,FALSE)</f>
        <v>48.796390515503496</v>
      </c>
      <c r="L15" s="63"/>
      <c r="M15" s="59">
        <f>VLOOKUP($A15,'Occupancy Raw Data'!$B$6:$BE$43,'Occupancy Raw Data'!T$1,FALSE)</f>
        <v>-6.2890121432718802</v>
      </c>
      <c r="N15" s="60">
        <f>VLOOKUP($A15,'Occupancy Raw Data'!$B$6:$BE$43,'Occupancy Raw Data'!U$1,FALSE)</f>
        <v>7.5114791398962502E-2</v>
      </c>
      <c r="O15" s="60">
        <f>VLOOKUP($A15,'Occupancy Raw Data'!$B$6:$BE$43,'Occupancy Raw Data'!V$1,FALSE)</f>
        <v>2.1741628207916701</v>
      </c>
      <c r="P15" s="60">
        <f>VLOOKUP($A15,'Occupancy Raw Data'!$B$6:$BE$43,'Occupancy Raw Data'!W$1,FALSE)</f>
        <v>5.9786012501379204</v>
      </c>
      <c r="Q15" s="60">
        <f>VLOOKUP($A15,'Occupancy Raw Data'!$B$6:$BE$43,'Occupancy Raw Data'!X$1,FALSE)</f>
        <v>2.9882487651855798</v>
      </c>
      <c r="R15" s="61">
        <f>VLOOKUP($A15,'Occupancy Raw Data'!$B$6:$BE$43,'Occupancy Raw Data'!Y$1,FALSE)</f>
        <v>1.1233938192649899</v>
      </c>
      <c r="S15" s="60">
        <f>VLOOKUP($A15,'Occupancy Raw Data'!$B$6:$BE$43,'Occupancy Raw Data'!AA$1,FALSE)</f>
        <v>0.30532560764882299</v>
      </c>
      <c r="T15" s="60">
        <f>VLOOKUP($A15,'Occupancy Raw Data'!$B$6:$BE$43,'Occupancy Raw Data'!AB$1,FALSE)</f>
        <v>-4.8378113719973603</v>
      </c>
      <c r="U15" s="61">
        <f>VLOOKUP($A15,'Occupancy Raw Data'!$B$6:$BE$43,'Occupancy Raw Data'!AC$1,FALSE)</f>
        <v>-2.52138457082498</v>
      </c>
      <c r="V15" s="62">
        <f>VLOOKUP($A15,'Occupancy Raw Data'!$B$6:$BE$43,'Occupancy Raw Data'!AE$1,FALSE)</f>
        <v>-0.190346365929109</v>
      </c>
      <c r="W15" s="63"/>
      <c r="X15" s="64">
        <f>VLOOKUP($A15,'ADR Raw Data'!$B$6:$BE$43,'ADR Raw Data'!G$1,FALSE)</f>
        <v>80.583561530294403</v>
      </c>
      <c r="Y15" s="65">
        <f>VLOOKUP($A15,'ADR Raw Data'!$B$6:$BE$43,'ADR Raw Data'!H$1,FALSE)</f>
        <v>80.529825435280898</v>
      </c>
      <c r="Z15" s="65">
        <f>VLOOKUP($A15,'ADR Raw Data'!$B$6:$BE$43,'ADR Raw Data'!I$1,FALSE)</f>
        <v>82.171177310726407</v>
      </c>
      <c r="AA15" s="65">
        <f>VLOOKUP($A15,'ADR Raw Data'!$B$6:$BE$43,'ADR Raw Data'!J$1,FALSE)</f>
        <v>82.356995205401006</v>
      </c>
      <c r="AB15" s="65">
        <f>VLOOKUP($A15,'ADR Raw Data'!$B$6:$BE$43,'ADR Raw Data'!K$1,FALSE)</f>
        <v>83.228057232080303</v>
      </c>
      <c r="AC15" s="66">
        <f>VLOOKUP($A15,'ADR Raw Data'!$B$6:$BE$43,'ADR Raw Data'!L$1,FALSE)</f>
        <v>81.834451052367896</v>
      </c>
      <c r="AD15" s="65">
        <f>VLOOKUP($A15,'ADR Raw Data'!$B$6:$BE$43,'ADR Raw Data'!N$1,FALSE)</f>
        <v>100.474970799331</v>
      </c>
      <c r="AE15" s="65">
        <f>VLOOKUP($A15,'ADR Raw Data'!$B$6:$BE$43,'ADR Raw Data'!O$1,FALSE)</f>
        <v>110.65352272877099</v>
      </c>
      <c r="AF15" s="66">
        <f>VLOOKUP($A15,'ADR Raw Data'!$B$6:$BE$43,'ADR Raw Data'!P$1,FALSE)</f>
        <v>105.936248468428</v>
      </c>
      <c r="AG15" s="67">
        <f>VLOOKUP($A15,'ADR Raw Data'!$B$6:$BE$43,'ADR Raw Data'!R$1,FALSE)</f>
        <v>90.409993397755699</v>
      </c>
      <c r="AH15" s="63"/>
      <c r="AI15" s="59">
        <f>VLOOKUP($A15,'ADR Raw Data'!$B$6:$BE$43,'ADR Raw Data'!T$1,FALSE)</f>
        <v>14.720200027153</v>
      </c>
      <c r="AJ15" s="60">
        <f>VLOOKUP($A15,'ADR Raw Data'!$B$6:$BE$43,'ADR Raw Data'!U$1,FALSE)</f>
        <v>13.2604607322448</v>
      </c>
      <c r="AK15" s="60">
        <f>VLOOKUP($A15,'ADR Raw Data'!$B$6:$BE$43,'ADR Raw Data'!V$1,FALSE)</f>
        <v>14.218918286056301</v>
      </c>
      <c r="AL15" s="60">
        <f>VLOOKUP($A15,'ADR Raw Data'!$B$6:$BE$43,'ADR Raw Data'!W$1,FALSE)</f>
        <v>13.921503469926099</v>
      </c>
      <c r="AM15" s="60">
        <f>VLOOKUP($A15,'ADR Raw Data'!$B$6:$BE$43,'ADR Raw Data'!X$1,FALSE)</f>
        <v>14.871893624626599</v>
      </c>
      <c r="AN15" s="61">
        <f>VLOOKUP($A15,'ADR Raw Data'!$B$6:$BE$43,'ADR Raw Data'!Y$1,FALSE)</f>
        <v>14.2392156531259</v>
      </c>
      <c r="AO15" s="60">
        <f>VLOOKUP($A15,'ADR Raw Data'!$B$6:$BE$43,'ADR Raw Data'!AA$1,FALSE)</f>
        <v>17.1790769469686</v>
      </c>
      <c r="AP15" s="60">
        <f>VLOOKUP($A15,'ADR Raw Data'!$B$6:$BE$43,'ADR Raw Data'!AB$1,FALSE)</f>
        <v>13.295316356299001</v>
      </c>
      <c r="AQ15" s="61">
        <f>VLOOKUP($A15,'ADR Raw Data'!$B$6:$BE$43,'ADR Raw Data'!AC$1,FALSE)</f>
        <v>14.776304178543899</v>
      </c>
      <c r="AR15" s="62">
        <f>VLOOKUP($A15,'ADR Raw Data'!$B$6:$BE$43,'ADR Raw Data'!AE$1,FALSE)</f>
        <v>14.2221324637718</v>
      </c>
      <c r="AS15" s="50"/>
      <c r="AT15" s="64">
        <f>VLOOKUP($A15,'RevPAR Raw Data'!$B$6:$BE$43,'RevPAR Raw Data'!G$1,FALSE)</f>
        <v>30.630772635062399</v>
      </c>
      <c r="AU15" s="65">
        <f>VLOOKUP($A15,'RevPAR Raw Data'!$B$6:$BE$43,'RevPAR Raw Data'!H$1,FALSE)</f>
        <v>34.967468055854397</v>
      </c>
      <c r="AV15" s="65">
        <f>VLOOKUP($A15,'RevPAR Raw Data'!$B$6:$BE$43,'RevPAR Raw Data'!I$1,FALSE)</f>
        <v>37.552723251183799</v>
      </c>
      <c r="AW15" s="65">
        <f>VLOOKUP($A15,'RevPAR Raw Data'!$B$6:$BE$43,'RevPAR Raw Data'!J$1,FALSE)</f>
        <v>38.7278186127851</v>
      </c>
      <c r="AX15" s="65">
        <f>VLOOKUP($A15,'RevPAR Raw Data'!$B$6:$BE$43,'RevPAR Raw Data'!K$1,FALSE)</f>
        <v>38.277175820783299</v>
      </c>
      <c r="AY15" s="66">
        <f>VLOOKUP($A15,'RevPAR Raw Data'!$B$6:$BE$43,'RevPAR Raw Data'!L$1,FALSE)</f>
        <v>36.032194330448597</v>
      </c>
      <c r="AZ15" s="65">
        <f>VLOOKUP($A15,'RevPAR Raw Data'!$B$6:$BE$43,'RevPAR Raw Data'!N$1,FALSE)</f>
        <v>56.520711205068302</v>
      </c>
      <c r="BA15" s="65">
        <f>VLOOKUP($A15,'RevPAR Raw Data'!$B$6:$BE$43,'RevPAR Raw Data'!O$1,FALSE)</f>
        <v>72.063956978336094</v>
      </c>
      <c r="BB15" s="66">
        <f>VLOOKUP($A15,'RevPAR Raw Data'!$B$6:$BE$43,'RevPAR Raw Data'!P$1,FALSE)</f>
        <v>64.292334091702202</v>
      </c>
      <c r="BC15" s="67">
        <f>VLOOKUP($A15,'RevPAR Raw Data'!$B$6:$BE$43,'RevPAR Raw Data'!R$1,FALSE)</f>
        <v>44.116813443409796</v>
      </c>
      <c r="BD15" s="63"/>
      <c r="BE15" s="59">
        <f>VLOOKUP($A15,'RevPAR Raw Data'!$B$6:$BE$43,'RevPAR Raw Data'!T$1,FALSE)</f>
        <v>7.50543271665956</v>
      </c>
      <c r="BF15" s="60">
        <f>VLOOKUP($A15,'RevPAR Raw Data'!$B$6:$BE$43,'RevPAR Raw Data'!U$1,FALSE)</f>
        <v>13.345536091061399</v>
      </c>
      <c r="BG15" s="60">
        <f>VLOOKUP($A15,'RevPAR Raw Data'!$B$6:$BE$43,'RevPAR Raw Data'!V$1,FALSE)</f>
        <v>16.7022235417422</v>
      </c>
      <c r="BH15" s="60">
        <f>VLOOKUP($A15,'RevPAR Raw Data'!$B$6:$BE$43,'RevPAR Raw Data'!W$1,FALSE)</f>
        <v>20.732415900555001</v>
      </c>
      <c r="BI15" s="60">
        <f>VLOOKUP($A15,'RevPAR Raw Data'!$B$6:$BE$43,'RevPAR Raw Data'!X$1,FALSE)</f>
        <v>18.304551567409799</v>
      </c>
      <c r="BJ15" s="61">
        <f>VLOOKUP($A15,'RevPAR Raw Data'!$B$6:$BE$43,'RevPAR Raw Data'!Y$1,FALSE)</f>
        <v>15.5225719409499</v>
      </c>
      <c r="BK15" s="60">
        <f>VLOOKUP($A15,'RevPAR Raw Data'!$B$6:$BE$43,'RevPAR Raw Data'!AA$1,FALSE)</f>
        <v>17.536854675694201</v>
      </c>
      <c r="BL15" s="60">
        <f>VLOOKUP($A15,'RevPAR Raw Data'!$B$6:$BE$43,'RevPAR Raw Data'!AB$1,FALSE)</f>
        <v>7.8143026576735997</v>
      </c>
      <c r="BM15" s="61">
        <f>VLOOKUP($A15,'RevPAR Raw Data'!$B$6:$BE$43,'RevPAR Raw Data'!AC$1,FALSE)</f>
        <v>11.8823521540229</v>
      </c>
      <c r="BN15" s="62">
        <f>VLOOKUP($A15,'RevPAR Raw Data'!$B$6:$BE$43,'RevPAR Raw Data'!AE$1,FALSE)</f>
        <v>14.004714785540299</v>
      </c>
    </row>
    <row r="16" spans="1:66" x14ac:dyDescent="0.35">
      <c r="A16" s="76" t="s">
        <v>92</v>
      </c>
      <c r="B16" s="59">
        <f>VLOOKUP($A16,'Occupancy Raw Data'!$B$6:$BE$43,'Occupancy Raw Data'!G$1,FALSE)</f>
        <v>56.279475982532702</v>
      </c>
      <c r="C16" s="60">
        <f>VLOOKUP($A16,'Occupancy Raw Data'!$B$6:$BE$43,'Occupancy Raw Data'!H$1,FALSE)</f>
        <v>66.864628820960604</v>
      </c>
      <c r="D16" s="60">
        <f>VLOOKUP($A16,'Occupancy Raw Data'!$B$6:$BE$43,'Occupancy Raw Data'!I$1,FALSE)</f>
        <v>71.9301310043668</v>
      </c>
      <c r="E16" s="60">
        <f>VLOOKUP($A16,'Occupancy Raw Data'!$B$6:$BE$43,'Occupancy Raw Data'!J$1,FALSE)</f>
        <v>71.406113537117903</v>
      </c>
      <c r="F16" s="60">
        <f>VLOOKUP($A16,'Occupancy Raw Data'!$B$6:$BE$43,'Occupancy Raw Data'!K$1,FALSE)</f>
        <v>66.707423580785999</v>
      </c>
      <c r="G16" s="61">
        <f>VLOOKUP($A16,'Occupancy Raw Data'!$B$6:$BE$43,'Occupancy Raw Data'!L$1,FALSE)</f>
        <v>66.637554585152799</v>
      </c>
      <c r="H16" s="60">
        <f>VLOOKUP($A16,'Occupancy Raw Data'!$B$6:$BE$43,'Occupancy Raw Data'!N$1,FALSE)</f>
        <v>67.248908296943199</v>
      </c>
      <c r="I16" s="60">
        <f>VLOOKUP($A16,'Occupancy Raw Data'!$B$6:$BE$43,'Occupancy Raw Data'!O$1,FALSE)</f>
        <v>71.545851528384205</v>
      </c>
      <c r="J16" s="61">
        <f>VLOOKUP($A16,'Occupancy Raw Data'!$B$6:$BE$43,'Occupancy Raw Data'!P$1,FALSE)</f>
        <v>69.397379912663695</v>
      </c>
      <c r="K16" s="62">
        <f>VLOOKUP($A16,'Occupancy Raw Data'!$B$6:$BE$43,'Occupancy Raw Data'!R$1,FALSE)</f>
        <v>67.426076107298798</v>
      </c>
      <c r="L16" s="63"/>
      <c r="M16" s="59">
        <f>VLOOKUP($A16,'Occupancy Raw Data'!$B$6:$BE$43,'Occupancy Raw Data'!T$1,FALSE)</f>
        <v>-3.41726618705035</v>
      </c>
      <c r="N16" s="60">
        <f>VLOOKUP($A16,'Occupancy Raw Data'!$B$6:$BE$43,'Occupancy Raw Data'!U$1,FALSE)</f>
        <v>0.73684210526315697</v>
      </c>
      <c r="O16" s="60">
        <f>VLOOKUP($A16,'Occupancy Raw Data'!$B$6:$BE$43,'Occupancy Raw Data'!V$1,FALSE)</f>
        <v>4.3059777102330203</v>
      </c>
      <c r="P16" s="60">
        <f>VLOOKUP($A16,'Occupancy Raw Data'!$B$6:$BE$43,'Occupancy Raw Data'!W$1,FALSE)</f>
        <v>5.4695562435500502</v>
      </c>
      <c r="Q16" s="60">
        <f>VLOOKUP($A16,'Occupancy Raw Data'!$B$6:$BE$43,'Occupancy Raw Data'!X$1,FALSE)</f>
        <v>5.4389839867476502</v>
      </c>
      <c r="R16" s="61">
        <f>VLOOKUP($A16,'Occupancy Raw Data'!$B$6:$BE$43,'Occupancy Raw Data'!Y$1,FALSE)</f>
        <v>2.6531051555268501</v>
      </c>
      <c r="S16" s="60">
        <f>VLOOKUP($A16,'Occupancy Raw Data'!$B$6:$BE$43,'Occupancy Raw Data'!AA$1,FALSE)</f>
        <v>-0.25906735751295301</v>
      </c>
      <c r="T16" s="60">
        <f>VLOOKUP($A16,'Occupancy Raw Data'!$B$6:$BE$43,'Occupancy Raw Data'!AB$1,FALSE)</f>
        <v>-6.5693430656934302</v>
      </c>
      <c r="U16" s="61">
        <f>VLOOKUP($A16,'Occupancy Raw Data'!$B$6:$BE$43,'Occupancy Raw Data'!AC$1,FALSE)</f>
        <v>-3.6147501213003301</v>
      </c>
      <c r="V16" s="62">
        <f>VLOOKUP($A16,'Occupancy Raw Data'!$B$6:$BE$43,'Occupancy Raw Data'!AE$1,FALSE)</f>
        <v>0.72690673227465796</v>
      </c>
      <c r="W16" s="63"/>
      <c r="X16" s="64">
        <f>VLOOKUP($A16,'ADR Raw Data'!$B$6:$BE$43,'ADR Raw Data'!G$1,FALSE)</f>
        <v>74.297490378646799</v>
      </c>
      <c r="Y16" s="65">
        <f>VLOOKUP($A16,'ADR Raw Data'!$B$6:$BE$43,'ADR Raw Data'!H$1,FALSE)</f>
        <v>76.332807366771107</v>
      </c>
      <c r="Z16" s="65">
        <f>VLOOKUP($A16,'ADR Raw Data'!$B$6:$BE$43,'ADR Raw Data'!I$1,FALSE)</f>
        <v>78.728664351627003</v>
      </c>
      <c r="AA16" s="65">
        <f>VLOOKUP($A16,'ADR Raw Data'!$B$6:$BE$43,'ADR Raw Data'!J$1,FALSE)</f>
        <v>79.099947137964705</v>
      </c>
      <c r="AB16" s="65">
        <f>VLOOKUP($A16,'ADR Raw Data'!$B$6:$BE$43,'ADR Raw Data'!K$1,FALSE)</f>
        <v>78.246033961769996</v>
      </c>
      <c r="AC16" s="66">
        <f>VLOOKUP($A16,'ADR Raw Data'!$B$6:$BE$43,'ADR Raw Data'!L$1,FALSE)</f>
        <v>77.482323879423305</v>
      </c>
      <c r="AD16" s="65">
        <f>VLOOKUP($A16,'ADR Raw Data'!$B$6:$BE$43,'ADR Raw Data'!N$1,FALSE)</f>
        <v>78.741299688311599</v>
      </c>
      <c r="AE16" s="65">
        <f>VLOOKUP($A16,'ADR Raw Data'!$B$6:$BE$43,'ADR Raw Data'!O$1,FALSE)</f>
        <v>82.109870214843696</v>
      </c>
      <c r="AF16" s="66">
        <f>VLOOKUP($A16,'ADR Raw Data'!$B$6:$BE$43,'ADR Raw Data'!P$1,FALSE)</f>
        <v>80.477728693682295</v>
      </c>
      <c r="AG16" s="67">
        <f>VLOOKUP($A16,'ADR Raw Data'!$B$6:$BE$43,'ADR Raw Data'!R$1,FALSE)</f>
        <v>78.363175315495297</v>
      </c>
      <c r="AH16" s="63"/>
      <c r="AI16" s="59">
        <f>VLOOKUP($A16,'ADR Raw Data'!$B$6:$BE$43,'ADR Raw Data'!T$1,FALSE)</f>
        <v>13.225310558998</v>
      </c>
      <c r="AJ16" s="60">
        <f>VLOOKUP($A16,'ADR Raw Data'!$B$6:$BE$43,'ADR Raw Data'!U$1,FALSE)</f>
        <v>13.0786772333655</v>
      </c>
      <c r="AK16" s="60">
        <f>VLOOKUP($A16,'ADR Raw Data'!$B$6:$BE$43,'ADR Raw Data'!V$1,FALSE)</f>
        <v>15.403798204389799</v>
      </c>
      <c r="AL16" s="60">
        <f>VLOOKUP($A16,'ADR Raw Data'!$B$6:$BE$43,'ADR Raw Data'!W$1,FALSE)</f>
        <v>16.326085172679299</v>
      </c>
      <c r="AM16" s="60">
        <f>VLOOKUP($A16,'ADR Raw Data'!$B$6:$BE$43,'ADR Raw Data'!X$1,FALSE)</f>
        <v>17.2502887337846</v>
      </c>
      <c r="AN16" s="61">
        <f>VLOOKUP($A16,'ADR Raw Data'!$B$6:$BE$43,'ADR Raw Data'!Y$1,FALSE)</f>
        <v>15.1795624930174</v>
      </c>
      <c r="AO16" s="60">
        <f>VLOOKUP($A16,'ADR Raw Data'!$B$6:$BE$43,'ADR Raw Data'!AA$1,FALSE)</f>
        <v>12.9347049762954</v>
      </c>
      <c r="AP16" s="60">
        <f>VLOOKUP($A16,'ADR Raw Data'!$B$6:$BE$43,'ADR Raw Data'!AB$1,FALSE)</f>
        <v>10.3467960559841</v>
      </c>
      <c r="AQ16" s="61">
        <f>VLOOKUP($A16,'ADR Raw Data'!$B$6:$BE$43,'ADR Raw Data'!AC$1,FALSE)</f>
        <v>11.4406376965094</v>
      </c>
      <c r="AR16" s="62">
        <f>VLOOKUP($A16,'ADR Raw Data'!$B$6:$BE$43,'ADR Raw Data'!AE$1,FALSE)</f>
        <v>13.9156473689204</v>
      </c>
      <c r="AS16" s="50"/>
      <c r="AT16" s="64">
        <f>VLOOKUP($A16,'RevPAR Raw Data'!$B$6:$BE$43,'RevPAR Raw Data'!G$1,FALSE)</f>
        <v>41.8142382532751</v>
      </c>
      <c r="AU16" s="65">
        <f>VLOOKUP($A16,'RevPAR Raw Data'!$B$6:$BE$43,'RevPAR Raw Data'!H$1,FALSE)</f>
        <v>51.0396483144104</v>
      </c>
      <c r="AV16" s="65">
        <f>VLOOKUP($A16,'RevPAR Raw Data'!$B$6:$BE$43,'RevPAR Raw Data'!I$1,FALSE)</f>
        <v>56.629631406113504</v>
      </c>
      <c r="AW16" s="65">
        <f>VLOOKUP($A16,'RevPAR Raw Data'!$B$6:$BE$43,'RevPAR Raw Data'!J$1,FALSE)</f>
        <v>56.4821980611353</v>
      </c>
      <c r="AX16" s="65">
        <f>VLOOKUP($A16,'RevPAR Raw Data'!$B$6:$BE$43,'RevPAR Raw Data'!K$1,FALSE)</f>
        <v>52.195913310043601</v>
      </c>
      <c r="AY16" s="66">
        <f>VLOOKUP($A16,'RevPAR Raw Data'!$B$6:$BE$43,'RevPAR Raw Data'!L$1,FALSE)</f>
        <v>51.632325868995601</v>
      </c>
      <c r="AZ16" s="65">
        <f>VLOOKUP($A16,'RevPAR Raw Data'!$B$6:$BE$43,'RevPAR Raw Data'!N$1,FALSE)</f>
        <v>52.952664419213903</v>
      </c>
      <c r="BA16" s="65">
        <f>VLOOKUP($A16,'RevPAR Raw Data'!$B$6:$BE$43,'RevPAR Raw Data'!O$1,FALSE)</f>
        <v>58.746205834061101</v>
      </c>
      <c r="BB16" s="66">
        <f>VLOOKUP($A16,'RevPAR Raw Data'!$B$6:$BE$43,'RevPAR Raw Data'!P$1,FALSE)</f>
        <v>55.849435126637502</v>
      </c>
      <c r="BC16" s="67">
        <f>VLOOKUP($A16,'RevPAR Raw Data'!$B$6:$BE$43,'RevPAR Raw Data'!R$1,FALSE)</f>
        <v>52.837214228321798</v>
      </c>
      <c r="BD16" s="63"/>
      <c r="BE16" s="59">
        <f>VLOOKUP($A16,'RevPAR Raw Data'!$B$6:$BE$43,'RevPAR Raw Data'!T$1,FALSE)</f>
        <v>9.35610030608267</v>
      </c>
      <c r="BF16" s="60">
        <f>VLOOKUP($A16,'RevPAR Raw Data'!$B$6:$BE$43,'RevPAR Raw Data'!U$1,FALSE)</f>
        <v>13.9118885392956</v>
      </c>
      <c r="BG16" s="60">
        <f>VLOOKUP($A16,'RevPAR Raw Data'!$B$6:$BE$43,'RevPAR Raw Data'!V$1,FALSE)</f>
        <v>20.373060031833202</v>
      </c>
      <c r="BH16" s="60">
        <f>VLOOKUP($A16,'RevPAR Raw Data'!$B$6:$BE$43,'RevPAR Raw Data'!W$1,FALSE)</f>
        <v>22.688605827119002</v>
      </c>
      <c r="BI16" s="60">
        <f>VLOOKUP($A16,'RevPAR Raw Data'!$B$6:$BE$43,'RevPAR Raw Data'!X$1,FALSE)</f>
        <v>23.6275131624305</v>
      </c>
      <c r="BJ16" s="61">
        <f>VLOOKUP($A16,'RevPAR Raw Data'!$B$6:$BE$43,'RevPAR Raw Data'!Y$1,FALSE)</f>
        <v>18.235397403632899</v>
      </c>
      <c r="BK16" s="60">
        <f>VLOOKUP($A16,'RevPAR Raw Data'!$B$6:$BE$43,'RevPAR Raw Data'!AA$1,FALSE)</f>
        <v>12.6421280203982</v>
      </c>
      <c r="BL16" s="60">
        <f>VLOOKUP($A16,'RevPAR Raw Data'!$B$6:$BE$43,'RevPAR Raw Data'!AB$1,FALSE)</f>
        <v>3.0977364610654599</v>
      </c>
      <c r="BM16" s="61">
        <f>VLOOKUP($A16,'RevPAR Raw Data'!$B$6:$BE$43,'RevPAR Raw Data'!AC$1,FALSE)</f>
        <v>7.41233711019696</v>
      </c>
      <c r="BN16" s="62">
        <f>VLOOKUP($A16,'RevPAR Raw Data'!$B$6:$BE$43,'RevPAR Raw Data'!AE$1,FALSE)</f>
        <v>14.7437078787594</v>
      </c>
    </row>
    <row r="17" spans="1:66" x14ac:dyDescent="0.35">
      <c r="A17" s="78" t="s">
        <v>32</v>
      </c>
      <c r="B17" s="59">
        <f>VLOOKUP($A17,'Occupancy Raw Data'!$B$6:$BE$43,'Occupancy Raw Data'!G$1,FALSE)</f>
        <v>43.900709219858101</v>
      </c>
      <c r="C17" s="60">
        <f>VLOOKUP($A17,'Occupancy Raw Data'!$B$6:$BE$43,'Occupancy Raw Data'!H$1,FALSE)</f>
        <v>52.056737588652403</v>
      </c>
      <c r="D17" s="60">
        <f>VLOOKUP($A17,'Occupancy Raw Data'!$B$6:$BE$43,'Occupancy Raw Data'!I$1,FALSE)</f>
        <v>54.212765957446798</v>
      </c>
      <c r="E17" s="60">
        <f>VLOOKUP($A17,'Occupancy Raw Data'!$B$6:$BE$43,'Occupancy Raw Data'!J$1,FALSE)</f>
        <v>53.957446808510603</v>
      </c>
      <c r="F17" s="60">
        <f>VLOOKUP($A17,'Occupancy Raw Data'!$B$6:$BE$43,'Occupancy Raw Data'!K$1,FALSE)</f>
        <v>52.014184397163099</v>
      </c>
      <c r="G17" s="61">
        <f>VLOOKUP($A17,'Occupancy Raw Data'!$B$6:$BE$43,'Occupancy Raw Data'!L$1,FALSE)</f>
        <v>51.228368794326201</v>
      </c>
      <c r="H17" s="60">
        <f>VLOOKUP($A17,'Occupancy Raw Data'!$B$6:$BE$43,'Occupancy Raw Data'!N$1,FALSE)</f>
        <v>58.3829787234042</v>
      </c>
      <c r="I17" s="60">
        <f>VLOOKUP($A17,'Occupancy Raw Data'!$B$6:$BE$43,'Occupancy Raw Data'!O$1,FALSE)</f>
        <v>60.978723404255298</v>
      </c>
      <c r="J17" s="61">
        <f>VLOOKUP($A17,'Occupancy Raw Data'!$B$6:$BE$43,'Occupancy Raw Data'!P$1,FALSE)</f>
        <v>59.680851063829699</v>
      </c>
      <c r="K17" s="62">
        <f>VLOOKUP($A17,'Occupancy Raw Data'!$B$6:$BE$43,'Occupancy Raw Data'!R$1,FALSE)</f>
        <v>53.643363728470099</v>
      </c>
      <c r="L17" s="63"/>
      <c r="M17" s="59">
        <f>VLOOKUP($A17,'Occupancy Raw Data'!$B$6:$BE$43,'Occupancy Raw Data'!T$1,FALSE)</f>
        <v>-5.9537390329604003</v>
      </c>
      <c r="N17" s="60">
        <f>VLOOKUP($A17,'Occupancy Raw Data'!$B$6:$BE$43,'Occupancy Raw Data'!U$1,FALSE)</f>
        <v>4.2021830516394996</v>
      </c>
      <c r="O17" s="60">
        <f>VLOOKUP($A17,'Occupancy Raw Data'!$B$6:$BE$43,'Occupancy Raw Data'!V$1,FALSE)</f>
        <v>5.7546566476847696</v>
      </c>
      <c r="P17" s="60">
        <f>VLOOKUP($A17,'Occupancy Raw Data'!$B$6:$BE$43,'Occupancy Raw Data'!W$1,FALSE)</f>
        <v>5.5194464779086996</v>
      </c>
      <c r="Q17" s="60">
        <f>VLOOKUP($A17,'Occupancy Raw Data'!$B$6:$BE$43,'Occupancy Raw Data'!X$1,FALSE)</f>
        <v>2.6304511845480598</v>
      </c>
      <c r="R17" s="61">
        <f>VLOOKUP($A17,'Occupancy Raw Data'!$B$6:$BE$43,'Occupancy Raw Data'!Y$1,FALSE)</f>
        <v>2.57316569954867</v>
      </c>
      <c r="S17" s="60">
        <f>VLOOKUP($A17,'Occupancy Raw Data'!$B$6:$BE$43,'Occupancy Raw Data'!AA$1,FALSE)</f>
        <v>3.46573649548735</v>
      </c>
      <c r="T17" s="60">
        <f>VLOOKUP($A17,'Occupancy Raw Data'!$B$6:$BE$43,'Occupancy Raw Data'!AB$1,FALSE)</f>
        <v>-7.2955041947386698</v>
      </c>
      <c r="U17" s="61">
        <f>VLOOKUP($A17,'Occupancy Raw Data'!$B$6:$BE$43,'Occupancy Raw Data'!AC$1,FALSE)</f>
        <v>-2.3265672128474701</v>
      </c>
      <c r="V17" s="62">
        <f>VLOOKUP($A17,'Occupancy Raw Data'!$B$6:$BE$43,'Occupancy Raw Data'!AE$1,FALSE)</f>
        <v>0.96322408376765001</v>
      </c>
      <c r="W17" s="63"/>
      <c r="X17" s="64">
        <f>VLOOKUP($A17,'ADR Raw Data'!$B$6:$BE$43,'ADR Raw Data'!G$1,FALSE)</f>
        <v>68.446031922455504</v>
      </c>
      <c r="Y17" s="65">
        <f>VLOOKUP($A17,'ADR Raw Data'!$B$6:$BE$43,'ADR Raw Data'!H$1,FALSE)</f>
        <v>71.829600926430501</v>
      </c>
      <c r="Z17" s="65">
        <f>VLOOKUP($A17,'ADR Raw Data'!$B$6:$BE$43,'ADR Raw Data'!I$1,FALSE)</f>
        <v>73.969849659863897</v>
      </c>
      <c r="AA17" s="65">
        <f>VLOOKUP($A17,'ADR Raw Data'!$B$6:$BE$43,'ADR Raw Data'!J$1,FALSE)</f>
        <v>72.744620688748597</v>
      </c>
      <c r="AB17" s="65">
        <f>VLOOKUP($A17,'ADR Raw Data'!$B$6:$BE$43,'ADR Raw Data'!K$1,FALSE)</f>
        <v>71.955835451322599</v>
      </c>
      <c r="AC17" s="66">
        <f>VLOOKUP($A17,'ADR Raw Data'!$B$6:$BE$43,'ADR Raw Data'!L$1,FALSE)</f>
        <v>71.921057442684599</v>
      </c>
      <c r="AD17" s="65">
        <f>VLOOKUP($A17,'ADR Raw Data'!$B$6:$BE$43,'ADR Raw Data'!N$1,FALSE)</f>
        <v>82.658528838678293</v>
      </c>
      <c r="AE17" s="65">
        <f>VLOOKUP($A17,'ADR Raw Data'!$B$6:$BE$43,'ADR Raw Data'!O$1,FALSE)</f>
        <v>85.915832030704806</v>
      </c>
      <c r="AF17" s="66">
        <f>VLOOKUP($A17,'ADR Raw Data'!$B$6:$BE$43,'ADR Raw Data'!P$1,FALSE)</f>
        <v>84.3225985264408</v>
      </c>
      <c r="AG17" s="67">
        <f>VLOOKUP($A17,'ADR Raw Data'!$B$6:$BE$43,'ADR Raw Data'!R$1,FALSE)</f>
        <v>75.8631481849431</v>
      </c>
      <c r="AH17" s="63"/>
      <c r="AI17" s="59">
        <f>VLOOKUP($A17,'ADR Raw Data'!$B$6:$BE$43,'ADR Raw Data'!T$1,FALSE)</f>
        <v>17.098047385444598</v>
      </c>
      <c r="AJ17" s="60">
        <f>VLOOKUP($A17,'ADR Raw Data'!$B$6:$BE$43,'ADR Raw Data'!U$1,FALSE)</f>
        <v>21.2680509175885</v>
      </c>
      <c r="AK17" s="60">
        <f>VLOOKUP($A17,'ADR Raw Data'!$B$6:$BE$43,'ADR Raw Data'!V$1,FALSE)</f>
        <v>23.353377063694602</v>
      </c>
      <c r="AL17" s="60">
        <f>VLOOKUP($A17,'ADR Raw Data'!$B$6:$BE$43,'ADR Raw Data'!W$1,FALSE)</f>
        <v>19.338980298595299</v>
      </c>
      <c r="AM17" s="60">
        <f>VLOOKUP($A17,'ADR Raw Data'!$B$6:$BE$43,'ADR Raw Data'!X$1,FALSE)</f>
        <v>21.933841560228899</v>
      </c>
      <c r="AN17" s="61">
        <f>VLOOKUP($A17,'ADR Raw Data'!$B$6:$BE$43,'ADR Raw Data'!Y$1,FALSE)</f>
        <v>20.783749726797598</v>
      </c>
      <c r="AO17" s="60">
        <f>VLOOKUP($A17,'ADR Raw Data'!$B$6:$BE$43,'ADR Raw Data'!AA$1,FALSE)</f>
        <v>32.457684985659803</v>
      </c>
      <c r="AP17" s="60">
        <f>VLOOKUP($A17,'ADR Raw Data'!$B$6:$BE$43,'ADR Raw Data'!AB$1,FALSE)</f>
        <v>31.1044514453015</v>
      </c>
      <c r="AQ17" s="61">
        <f>VLOOKUP($A17,'ADR Raw Data'!$B$6:$BE$43,'ADR Raw Data'!AC$1,FALSE)</f>
        <v>31.5737055321128</v>
      </c>
      <c r="AR17" s="62">
        <f>VLOOKUP($A17,'ADR Raw Data'!$B$6:$BE$43,'ADR Raw Data'!AE$1,FALSE)</f>
        <v>24.288705578523</v>
      </c>
      <c r="AS17" s="50"/>
      <c r="AT17" s="64">
        <f>VLOOKUP($A17,'RevPAR Raw Data'!$B$6:$BE$43,'RevPAR Raw Data'!G$1,FALSE)</f>
        <v>30.048293446808501</v>
      </c>
      <c r="AU17" s="65">
        <f>VLOOKUP($A17,'RevPAR Raw Data'!$B$6:$BE$43,'RevPAR Raw Data'!H$1,FALSE)</f>
        <v>37.392146865248201</v>
      </c>
      <c r="AV17" s="65">
        <f>VLOOKUP($A17,'RevPAR Raw Data'!$B$6:$BE$43,'RevPAR Raw Data'!I$1,FALSE)</f>
        <v>40.101101475177302</v>
      </c>
      <c r="AW17" s="65">
        <f>VLOOKUP($A17,'RevPAR Raw Data'!$B$6:$BE$43,'RevPAR Raw Data'!J$1,FALSE)</f>
        <v>39.251140014184301</v>
      </c>
      <c r="AX17" s="65">
        <f>VLOOKUP($A17,'RevPAR Raw Data'!$B$6:$BE$43,'RevPAR Raw Data'!K$1,FALSE)</f>
        <v>37.4272409361702</v>
      </c>
      <c r="AY17" s="66">
        <f>VLOOKUP($A17,'RevPAR Raw Data'!$B$6:$BE$43,'RevPAR Raw Data'!L$1,FALSE)</f>
        <v>36.843984547517699</v>
      </c>
      <c r="AZ17" s="65">
        <f>VLOOKUP($A17,'RevPAR Raw Data'!$B$6:$BE$43,'RevPAR Raw Data'!N$1,FALSE)</f>
        <v>48.2585113049645</v>
      </c>
      <c r="BA17" s="65">
        <f>VLOOKUP($A17,'RevPAR Raw Data'!$B$6:$BE$43,'RevPAR Raw Data'!O$1,FALSE)</f>
        <v>52.390377574467998</v>
      </c>
      <c r="BB17" s="66">
        <f>VLOOKUP($A17,'RevPAR Raw Data'!$B$6:$BE$43,'RevPAR Raw Data'!P$1,FALSE)</f>
        <v>50.324444439716302</v>
      </c>
      <c r="BC17" s="67">
        <f>VLOOKUP($A17,'RevPAR Raw Data'!$B$6:$BE$43,'RevPAR Raw Data'!R$1,FALSE)</f>
        <v>40.695544516717298</v>
      </c>
      <c r="BD17" s="63"/>
      <c r="BE17" s="59">
        <f>VLOOKUP($A17,'RevPAR Raw Data'!$B$6:$BE$43,'RevPAR Raw Data'!T$1,FALSE)</f>
        <v>10.1263352314229</v>
      </c>
      <c r="BF17" s="60">
        <f>VLOOKUP($A17,'RevPAR Raw Data'!$B$6:$BE$43,'RevPAR Raw Data'!U$1,FALSE)</f>
        <v>26.3639564003009</v>
      </c>
      <c r="BG17" s="60">
        <f>VLOOKUP($A17,'RevPAR Raw Data'!$B$6:$BE$43,'RevPAR Raw Data'!V$1,FALSE)</f>
        <v>30.451940377034099</v>
      </c>
      <c r="BH17" s="60">
        <f>VLOOKUP($A17,'RevPAR Raw Data'!$B$6:$BE$43,'RevPAR Raw Data'!W$1,FALSE)</f>
        <v>25.9258314434583</v>
      </c>
      <c r="BI17" s="60">
        <f>VLOOKUP($A17,'RevPAR Raw Data'!$B$6:$BE$43,'RevPAR Raw Data'!X$1,FALSE)</f>
        <v>25.1412517399149</v>
      </c>
      <c r="BJ17" s="61">
        <f>VLOOKUP($A17,'RevPAR Raw Data'!$B$6:$BE$43,'RevPAR Raw Data'!Y$1,FALSE)</f>
        <v>23.891715745396301</v>
      </c>
      <c r="BK17" s="60">
        <f>VLOOKUP($A17,'RevPAR Raw Data'!$B$6:$BE$43,'RevPAR Raw Data'!AA$1,FALSE)</f>
        <v>37.048319315285497</v>
      </c>
      <c r="BL17" s="60">
        <f>VLOOKUP($A17,'RevPAR Raw Data'!$B$6:$BE$43,'RevPAR Raw Data'!AB$1,FALSE)</f>
        <v>21.539720690620399</v>
      </c>
      <c r="BM17" s="61">
        <f>VLOOKUP($A17,'RevPAR Raw Data'!$B$6:$BE$43,'RevPAR Raw Data'!AC$1,FALSE)</f>
        <v>28.512554838474198</v>
      </c>
      <c r="BN17" s="62">
        <f>VLOOKUP($A17,'RevPAR Raw Data'!$B$6:$BE$43,'RevPAR Raw Data'!AE$1,FALSE)</f>
        <v>25.4858843240585</v>
      </c>
    </row>
    <row r="18" spans="1:66" x14ac:dyDescent="0.35">
      <c r="A18" s="78" t="s">
        <v>93</v>
      </c>
      <c r="B18" s="59">
        <f>VLOOKUP($A18,'Occupancy Raw Data'!$B$6:$BE$43,'Occupancy Raw Data'!G$1,FALSE)</f>
        <v>48.436401967673902</v>
      </c>
      <c r="C18" s="60">
        <f>VLOOKUP($A18,'Occupancy Raw Data'!$B$6:$BE$43,'Occupancy Raw Data'!H$1,FALSE)</f>
        <v>55.007027406886799</v>
      </c>
      <c r="D18" s="60">
        <f>VLOOKUP($A18,'Occupancy Raw Data'!$B$6:$BE$43,'Occupancy Raw Data'!I$1,FALSE)</f>
        <v>55.112438510189698</v>
      </c>
      <c r="E18" s="60">
        <f>VLOOKUP($A18,'Occupancy Raw Data'!$B$6:$BE$43,'Occupancy Raw Data'!J$1,FALSE)</f>
        <v>56.2543921293042</v>
      </c>
      <c r="F18" s="60">
        <f>VLOOKUP($A18,'Occupancy Raw Data'!$B$6:$BE$43,'Occupancy Raw Data'!K$1,FALSE)</f>
        <v>54.673225579761002</v>
      </c>
      <c r="G18" s="61">
        <f>VLOOKUP($A18,'Occupancy Raw Data'!$B$6:$BE$43,'Occupancy Raw Data'!L$1,FALSE)</f>
        <v>53.8966971187631</v>
      </c>
      <c r="H18" s="60">
        <f>VLOOKUP($A18,'Occupancy Raw Data'!$B$6:$BE$43,'Occupancy Raw Data'!N$1,FALSE)</f>
        <v>65.196767392832001</v>
      </c>
      <c r="I18" s="60">
        <f>VLOOKUP($A18,'Occupancy Raw Data'!$B$6:$BE$43,'Occupancy Raw Data'!O$1,FALSE)</f>
        <v>77.459592410400504</v>
      </c>
      <c r="J18" s="61">
        <f>VLOOKUP($A18,'Occupancy Raw Data'!$B$6:$BE$43,'Occupancy Raw Data'!P$1,FALSE)</f>
        <v>71.328179901616295</v>
      </c>
      <c r="K18" s="62">
        <f>VLOOKUP($A18,'Occupancy Raw Data'!$B$6:$BE$43,'Occupancy Raw Data'!R$1,FALSE)</f>
        <v>58.877120771006901</v>
      </c>
      <c r="L18" s="63"/>
      <c r="M18" s="59">
        <f>VLOOKUP($A18,'Occupancy Raw Data'!$B$6:$BE$43,'Occupancy Raw Data'!T$1,FALSE)</f>
        <v>-12.411096378227199</v>
      </c>
      <c r="N18" s="60">
        <f>VLOOKUP($A18,'Occupancy Raw Data'!$B$6:$BE$43,'Occupancy Raw Data'!U$1,FALSE)</f>
        <v>-3.94874803014753</v>
      </c>
      <c r="O18" s="60">
        <f>VLOOKUP($A18,'Occupancy Raw Data'!$B$6:$BE$43,'Occupancy Raw Data'!V$1,FALSE)</f>
        <v>-4.3226540480715796</v>
      </c>
      <c r="P18" s="60">
        <f>VLOOKUP($A18,'Occupancy Raw Data'!$B$6:$BE$43,'Occupancy Raw Data'!W$1,FALSE)</f>
        <v>-4.9506276140148202</v>
      </c>
      <c r="Q18" s="60">
        <f>VLOOKUP($A18,'Occupancy Raw Data'!$B$6:$BE$43,'Occupancy Raw Data'!X$1,FALSE)</f>
        <v>-7.3470419054927802</v>
      </c>
      <c r="R18" s="61">
        <f>VLOOKUP($A18,'Occupancy Raw Data'!$B$6:$BE$43,'Occupancy Raw Data'!Y$1,FALSE)</f>
        <v>-6.5472996316233703</v>
      </c>
      <c r="S18" s="60">
        <f>VLOOKUP($A18,'Occupancy Raw Data'!$B$6:$BE$43,'Occupancy Raw Data'!AA$1,FALSE)</f>
        <v>-4.4307112347792996</v>
      </c>
      <c r="T18" s="60">
        <f>VLOOKUP($A18,'Occupancy Raw Data'!$B$6:$BE$43,'Occupancy Raw Data'!AB$1,FALSE)</f>
        <v>1.70035107841421</v>
      </c>
      <c r="U18" s="61">
        <f>VLOOKUP($A18,'Occupancy Raw Data'!$B$6:$BE$43,'Occupancy Raw Data'!AC$1,FALSE)</f>
        <v>-1.19649002671167</v>
      </c>
      <c r="V18" s="62">
        <f>VLOOKUP($A18,'Occupancy Raw Data'!$B$6:$BE$43,'Occupancy Raw Data'!AE$1,FALSE)</f>
        <v>-4.7620301204838098</v>
      </c>
      <c r="W18" s="63"/>
      <c r="X18" s="64">
        <f>VLOOKUP($A18,'ADR Raw Data'!$B$6:$BE$43,'ADR Raw Data'!G$1,FALSE)</f>
        <v>78.127205912223403</v>
      </c>
      <c r="Y18" s="65">
        <f>VLOOKUP($A18,'ADR Raw Data'!$B$6:$BE$43,'ADR Raw Data'!H$1,FALSE)</f>
        <v>82.312270648355096</v>
      </c>
      <c r="Z18" s="65">
        <f>VLOOKUP($A18,'ADR Raw Data'!$B$6:$BE$43,'ADR Raw Data'!I$1,FALSE)</f>
        <v>82.620451546063094</v>
      </c>
      <c r="AA18" s="65">
        <f>VLOOKUP($A18,'ADR Raw Data'!$B$6:$BE$43,'ADR Raw Data'!J$1,FALSE)</f>
        <v>83.550659212991803</v>
      </c>
      <c r="AB18" s="65">
        <f>VLOOKUP($A18,'ADR Raw Data'!$B$6:$BE$43,'ADR Raw Data'!K$1,FALSE)</f>
        <v>79.246683643958804</v>
      </c>
      <c r="AC18" s="66">
        <f>VLOOKUP($A18,'ADR Raw Data'!$B$6:$BE$43,'ADR Raw Data'!L$1,FALSE)</f>
        <v>81.2596435817197</v>
      </c>
      <c r="AD18" s="65">
        <f>VLOOKUP($A18,'ADR Raw Data'!$B$6:$BE$43,'ADR Raw Data'!N$1,FALSE)</f>
        <v>91.173088547561306</v>
      </c>
      <c r="AE18" s="65">
        <f>VLOOKUP($A18,'ADR Raw Data'!$B$6:$BE$43,'ADR Raw Data'!O$1,FALSE)</f>
        <v>104.461349466999</v>
      </c>
      <c r="AF18" s="66">
        <f>VLOOKUP($A18,'ADR Raw Data'!$B$6:$BE$43,'ADR Raw Data'!P$1,FALSE)</f>
        <v>98.388352389162506</v>
      </c>
      <c r="AG18" s="67">
        <f>VLOOKUP($A18,'ADR Raw Data'!$B$6:$BE$43,'ADR Raw Data'!R$1,FALSE)</f>
        <v>87.188503103286493</v>
      </c>
      <c r="AH18" s="63"/>
      <c r="AI18" s="59">
        <f>VLOOKUP($A18,'ADR Raw Data'!$B$6:$BE$43,'ADR Raw Data'!T$1,FALSE)</f>
        <v>6.1168775925017203</v>
      </c>
      <c r="AJ18" s="60">
        <f>VLOOKUP($A18,'ADR Raw Data'!$B$6:$BE$43,'ADR Raw Data'!U$1,FALSE)</f>
        <v>9.4674794199541097</v>
      </c>
      <c r="AK18" s="60">
        <f>VLOOKUP($A18,'ADR Raw Data'!$B$6:$BE$43,'ADR Raw Data'!V$1,FALSE)</f>
        <v>11.2980348748526</v>
      </c>
      <c r="AL18" s="60">
        <f>VLOOKUP($A18,'ADR Raw Data'!$B$6:$BE$43,'ADR Raw Data'!W$1,FALSE)</f>
        <v>11.8600517833175</v>
      </c>
      <c r="AM18" s="60">
        <f>VLOOKUP($A18,'ADR Raw Data'!$B$6:$BE$43,'ADR Raw Data'!X$1,FALSE)</f>
        <v>7.6519888723289302</v>
      </c>
      <c r="AN18" s="61">
        <f>VLOOKUP($A18,'ADR Raw Data'!$B$6:$BE$43,'ADR Raw Data'!Y$1,FALSE)</f>
        <v>9.40448677846436</v>
      </c>
      <c r="AO18" s="60">
        <f>VLOOKUP($A18,'ADR Raw Data'!$B$6:$BE$43,'ADR Raw Data'!AA$1,FALSE)</f>
        <v>15.394402805122301</v>
      </c>
      <c r="AP18" s="60">
        <f>VLOOKUP($A18,'ADR Raw Data'!$B$6:$BE$43,'ADR Raw Data'!AB$1,FALSE)</f>
        <v>22.104224514946999</v>
      </c>
      <c r="AQ18" s="61">
        <f>VLOOKUP($A18,'ADR Raw Data'!$B$6:$BE$43,'ADR Raw Data'!AC$1,FALSE)</f>
        <v>19.3158201576674</v>
      </c>
      <c r="AR18" s="62">
        <f>VLOOKUP($A18,'ADR Raw Data'!$B$6:$BE$43,'ADR Raw Data'!AE$1,FALSE)</f>
        <v>13.2234387358502</v>
      </c>
      <c r="AS18" s="50"/>
      <c r="AT18" s="64">
        <f>VLOOKUP($A18,'RevPAR Raw Data'!$B$6:$BE$43,'RevPAR Raw Data'!G$1,FALSE)</f>
        <v>37.842007501756797</v>
      </c>
      <c r="AU18" s="65">
        <f>VLOOKUP($A18,'RevPAR Raw Data'!$B$6:$BE$43,'RevPAR Raw Data'!H$1,FALSE)</f>
        <v>45.277533274771599</v>
      </c>
      <c r="AV18" s="65">
        <f>VLOOKUP($A18,'RevPAR Raw Data'!$B$6:$BE$43,'RevPAR Raw Data'!I$1,FALSE)</f>
        <v>45.534145555165097</v>
      </c>
      <c r="AW18" s="65">
        <f>VLOOKUP($A18,'RevPAR Raw Data'!$B$6:$BE$43,'RevPAR Raw Data'!J$1,FALSE)</f>
        <v>47.000915460295097</v>
      </c>
      <c r="AX18" s="65">
        <f>VLOOKUP($A18,'RevPAR Raw Data'!$B$6:$BE$43,'RevPAR Raw Data'!K$1,FALSE)</f>
        <v>43.326718113141197</v>
      </c>
      <c r="AY18" s="66">
        <f>VLOOKUP($A18,'RevPAR Raw Data'!$B$6:$BE$43,'RevPAR Raw Data'!L$1,FALSE)</f>
        <v>43.796263981026001</v>
      </c>
      <c r="AZ18" s="65">
        <f>VLOOKUP($A18,'RevPAR Raw Data'!$B$6:$BE$43,'RevPAR Raw Data'!N$1,FALSE)</f>
        <v>59.441906465214302</v>
      </c>
      <c r="BA18" s="65">
        <f>VLOOKUP($A18,'RevPAR Raw Data'!$B$6:$BE$43,'RevPAR Raw Data'!O$1,FALSE)</f>
        <v>80.915335523541799</v>
      </c>
      <c r="BB18" s="66">
        <f>VLOOKUP($A18,'RevPAR Raw Data'!$B$6:$BE$43,'RevPAR Raw Data'!P$1,FALSE)</f>
        <v>70.178620994377994</v>
      </c>
      <c r="BC18" s="67">
        <f>VLOOKUP($A18,'RevPAR Raw Data'!$B$6:$BE$43,'RevPAR Raw Data'!R$1,FALSE)</f>
        <v>51.334080270555098</v>
      </c>
      <c r="BD18" s="63"/>
      <c r="BE18" s="59">
        <f>VLOOKUP($A18,'RevPAR Raw Data'!$B$6:$BE$43,'RevPAR Raw Data'!T$1,FALSE)</f>
        <v>-7.0533903590691303</v>
      </c>
      <c r="BF18" s="60">
        <f>VLOOKUP($A18,'RevPAR Raw Data'!$B$6:$BE$43,'RevPAR Raw Data'!U$1,FALSE)</f>
        <v>5.1448844827065097</v>
      </c>
      <c r="BG18" s="60">
        <f>VLOOKUP($A18,'RevPAR Raw Data'!$B$6:$BE$43,'RevPAR Raw Data'!V$1,FALSE)</f>
        <v>6.4870058649106799</v>
      </c>
      <c r="BH18" s="60">
        <f>VLOOKUP($A18,'RevPAR Raw Data'!$B$6:$BE$43,'RevPAR Raw Data'!W$1,FALSE)</f>
        <v>6.3222771706813097</v>
      </c>
      <c r="BI18" s="60">
        <f>VLOOKUP($A18,'RevPAR Raw Data'!$B$6:$BE$43,'RevPAR Raw Data'!X$1,FALSE)</f>
        <v>-0.25724786221750501</v>
      </c>
      <c r="BJ18" s="61">
        <f>VLOOKUP($A18,'RevPAR Raw Data'!$B$6:$BE$43,'RevPAR Raw Data'!Y$1,FALSE)</f>
        <v>2.2414472186385201</v>
      </c>
      <c r="BK18" s="60">
        <f>VLOOKUP($A18,'RevPAR Raw Data'!$B$6:$BE$43,'RevPAR Raw Data'!AA$1,FALSE)</f>
        <v>10.281610035729299</v>
      </c>
      <c r="BL18" s="60">
        <f>VLOOKUP($A18,'RevPAR Raw Data'!$B$6:$BE$43,'RevPAR Raw Data'!AB$1,FALSE)</f>
        <v>24.180425013276299</v>
      </c>
      <c r="BM18" s="61">
        <f>VLOOKUP($A18,'RevPAR Raw Data'!$B$6:$BE$43,'RevPAR Raw Data'!AC$1,FALSE)</f>
        <v>17.888218269191601</v>
      </c>
      <c r="BN18" s="62">
        <f>VLOOKUP($A18,'RevPAR Raw Data'!$B$6:$BE$43,'RevPAR Raw Data'!AE$1,FALSE)</f>
        <v>7.8317044798015099</v>
      </c>
    </row>
    <row r="19" spans="1:66" x14ac:dyDescent="0.35">
      <c r="A19" s="78" t="s">
        <v>94</v>
      </c>
      <c r="B19" s="59">
        <f>VLOOKUP($A19,'Occupancy Raw Data'!$B$6:$BE$43,'Occupancy Raw Data'!G$1,FALSE)</f>
        <v>31.5033350436121</v>
      </c>
      <c r="C19" s="60">
        <f>VLOOKUP($A19,'Occupancy Raw Data'!$B$6:$BE$43,'Occupancy Raw Data'!H$1,FALSE)</f>
        <v>33.7951086027022</v>
      </c>
      <c r="D19" s="60">
        <f>VLOOKUP($A19,'Occupancy Raw Data'!$B$6:$BE$43,'Occupancy Raw Data'!I$1,FALSE)</f>
        <v>37.070292457670597</v>
      </c>
      <c r="E19" s="60">
        <f>VLOOKUP($A19,'Occupancy Raw Data'!$B$6:$BE$43,'Occupancy Raw Data'!J$1,FALSE)</f>
        <v>39.704121771848797</v>
      </c>
      <c r="F19" s="60">
        <f>VLOOKUP($A19,'Occupancy Raw Data'!$B$6:$BE$43,'Occupancy Raw Data'!K$1,FALSE)</f>
        <v>39.874331323766597</v>
      </c>
      <c r="G19" s="61">
        <f>VLOOKUP($A19,'Occupancy Raw Data'!$B$6:$BE$43,'Occupancy Raw Data'!L$1,FALSE)</f>
        <v>36.394377743241101</v>
      </c>
      <c r="H19" s="60">
        <f>VLOOKUP($A19,'Occupancy Raw Data'!$B$6:$BE$43,'Occupancy Raw Data'!N$1,FALSE)</f>
        <v>56.117856839602602</v>
      </c>
      <c r="I19" s="60">
        <f>VLOOKUP($A19,'Occupancy Raw Data'!$B$6:$BE$43,'Occupancy Raw Data'!O$1,FALSE)</f>
        <v>70.009340239449699</v>
      </c>
      <c r="J19" s="61">
        <f>VLOOKUP($A19,'Occupancy Raw Data'!$B$6:$BE$43,'Occupancy Raw Data'!P$1,FALSE)</f>
        <v>63.063598539526097</v>
      </c>
      <c r="K19" s="62">
        <f>VLOOKUP($A19,'Occupancy Raw Data'!$B$6:$BE$43,'Occupancy Raw Data'!R$1,FALSE)</f>
        <v>44.044965715468798</v>
      </c>
      <c r="L19" s="63"/>
      <c r="M19" s="59">
        <f>VLOOKUP($A19,'Occupancy Raw Data'!$B$6:$BE$43,'Occupancy Raw Data'!T$1,FALSE)</f>
        <v>-12.1988958038791</v>
      </c>
      <c r="N19" s="60">
        <f>VLOOKUP($A19,'Occupancy Raw Data'!$B$6:$BE$43,'Occupancy Raw Data'!U$1,FALSE)</f>
        <v>-9.4427731635630305</v>
      </c>
      <c r="O19" s="60">
        <f>VLOOKUP($A19,'Occupancy Raw Data'!$B$6:$BE$43,'Occupancy Raw Data'!V$1,FALSE)</f>
        <v>-3.8971426597709402</v>
      </c>
      <c r="P19" s="60">
        <f>VLOOKUP($A19,'Occupancy Raw Data'!$B$6:$BE$43,'Occupancy Raw Data'!W$1,FALSE)</f>
        <v>4.9310045897908603</v>
      </c>
      <c r="Q19" s="60">
        <f>VLOOKUP($A19,'Occupancy Raw Data'!$B$6:$BE$43,'Occupancy Raw Data'!X$1,FALSE)</f>
        <v>-3.6172705045742002</v>
      </c>
      <c r="R19" s="61">
        <f>VLOOKUP($A19,'Occupancy Raw Data'!$B$6:$BE$43,'Occupancy Raw Data'!Y$1,FALSE)</f>
        <v>-4.7178309377170597</v>
      </c>
      <c r="S19" s="60">
        <f>VLOOKUP($A19,'Occupancy Raw Data'!$B$6:$BE$43,'Occupancy Raw Data'!AA$1,FALSE)</f>
        <v>-7.7196407797705904</v>
      </c>
      <c r="T19" s="60">
        <f>VLOOKUP($A19,'Occupancy Raw Data'!$B$6:$BE$43,'Occupancy Raw Data'!AB$1,FALSE)</f>
        <v>-12.801959201323401</v>
      </c>
      <c r="U19" s="61">
        <f>VLOOKUP($A19,'Occupancy Raw Data'!$B$6:$BE$43,'Occupancy Raw Data'!AC$1,FALSE)</f>
        <v>-10.611544422772999</v>
      </c>
      <c r="V19" s="62">
        <f>VLOOKUP($A19,'Occupancy Raw Data'!$B$6:$BE$43,'Occupancy Raw Data'!AE$1,FALSE)</f>
        <v>-7.1570948469268698</v>
      </c>
      <c r="W19" s="63"/>
      <c r="X19" s="64">
        <f>VLOOKUP($A19,'ADR Raw Data'!$B$6:$BE$43,'ADR Raw Data'!G$1,FALSE)</f>
        <v>85.579228501628606</v>
      </c>
      <c r="Y19" s="65">
        <f>VLOOKUP($A19,'ADR Raw Data'!$B$6:$BE$43,'ADR Raw Data'!H$1,FALSE)</f>
        <v>85.2362984058704</v>
      </c>
      <c r="Z19" s="65">
        <f>VLOOKUP($A19,'ADR Raw Data'!$B$6:$BE$43,'ADR Raw Data'!I$1,FALSE)</f>
        <v>89.663274763552394</v>
      </c>
      <c r="AA19" s="65">
        <f>VLOOKUP($A19,'ADR Raw Data'!$B$6:$BE$43,'ADR Raw Data'!J$1,FALSE)</f>
        <v>88.906698341589404</v>
      </c>
      <c r="AB19" s="65">
        <f>VLOOKUP($A19,'ADR Raw Data'!$B$6:$BE$43,'ADR Raw Data'!K$1,FALSE)</f>
        <v>91.089690097955696</v>
      </c>
      <c r="AC19" s="66">
        <f>VLOOKUP($A19,'ADR Raw Data'!$B$6:$BE$43,'ADR Raw Data'!L$1,FALSE)</f>
        <v>88.285734880337799</v>
      </c>
      <c r="AD19" s="65">
        <f>VLOOKUP($A19,'ADR Raw Data'!$B$6:$BE$43,'ADR Raw Data'!N$1,FALSE)</f>
        <v>112.39215660463</v>
      </c>
      <c r="AE19" s="65">
        <f>VLOOKUP($A19,'ADR Raw Data'!$B$6:$BE$43,'ADR Raw Data'!O$1,FALSE)</f>
        <v>123.93990919345001</v>
      </c>
      <c r="AF19" s="66">
        <f>VLOOKUP($A19,'ADR Raw Data'!$B$6:$BE$43,'ADR Raw Data'!P$1,FALSE)</f>
        <v>118.801960030968</v>
      </c>
      <c r="AG19" s="67">
        <f>VLOOKUP($A19,'ADR Raw Data'!$B$6:$BE$43,'ADR Raw Data'!R$1,FALSE)</f>
        <v>100.81996805110001</v>
      </c>
      <c r="AH19" s="63"/>
      <c r="AI19" s="59">
        <f>VLOOKUP($A19,'ADR Raw Data'!$B$6:$BE$43,'ADR Raw Data'!T$1,FALSE)</f>
        <v>14.194608091619299</v>
      </c>
      <c r="AJ19" s="60">
        <f>VLOOKUP($A19,'ADR Raw Data'!$B$6:$BE$43,'ADR Raw Data'!U$1,FALSE)</f>
        <v>11.189721747756399</v>
      </c>
      <c r="AK19" s="60">
        <f>VLOOKUP($A19,'ADR Raw Data'!$B$6:$BE$43,'ADR Raw Data'!V$1,FALSE)</f>
        <v>12.6419637075407</v>
      </c>
      <c r="AL19" s="60">
        <f>VLOOKUP($A19,'ADR Raw Data'!$B$6:$BE$43,'ADR Raw Data'!W$1,FALSE)</f>
        <v>12.418985552400899</v>
      </c>
      <c r="AM19" s="60">
        <f>VLOOKUP($A19,'ADR Raw Data'!$B$6:$BE$43,'ADR Raw Data'!X$1,FALSE)</f>
        <v>13.051251202502399</v>
      </c>
      <c r="AN19" s="61">
        <f>VLOOKUP($A19,'ADR Raw Data'!$B$6:$BE$43,'ADR Raw Data'!Y$1,FALSE)</f>
        <v>12.812255191508401</v>
      </c>
      <c r="AO19" s="60">
        <f>VLOOKUP($A19,'ADR Raw Data'!$B$6:$BE$43,'ADR Raw Data'!AA$1,FALSE)</f>
        <v>10.5573520060086</v>
      </c>
      <c r="AP19" s="60">
        <f>VLOOKUP($A19,'ADR Raw Data'!$B$6:$BE$43,'ADR Raw Data'!AB$1,FALSE)</f>
        <v>5.1680526222368899</v>
      </c>
      <c r="AQ19" s="61">
        <f>VLOOKUP($A19,'ADR Raw Data'!$B$6:$BE$43,'ADR Raw Data'!AC$1,FALSE)</f>
        <v>7.1525547945185401</v>
      </c>
      <c r="AR19" s="62">
        <f>VLOOKUP($A19,'ADR Raw Data'!$B$6:$BE$43,'ADR Raw Data'!AE$1,FALSE)</f>
        <v>9.4489064781331606</v>
      </c>
      <c r="AS19" s="50"/>
      <c r="AT19" s="64">
        <f>VLOOKUP($A19,'RevPAR Raw Data'!$B$6:$BE$43,'RevPAR Raw Data'!G$1,FALSE)</f>
        <v>26.960311082606399</v>
      </c>
      <c r="AU19" s="65">
        <f>VLOOKUP($A19,'RevPAR Raw Data'!$B$6:$BE$43,'RevPAR Raw Data'!H$1,FALSE)</f>
        <v>28.805699615187201</v>
      </c>
      <c r="AV19" s="65">
        <f>VLOOKUP($A19,'RevPAR Raw Data'!$B$6:$BE$43,'RevPAR Raw Data'!I$1,FALSE)</f>
        <v>33.238438181973599</v>
      </c>
      <c r="AW19" s="65">
        <f>VLOOKUP($A19,'RevPAR Raw Data'!$B$6:$BE$43,'RevPAR Raw Data'!J$1,FALSE)</f>
        <v>35.299623772874902</v>
      </c>
      <c r="AX19" s="65">
        <f>VLOOKUP($A19,'RevPAR Raw Data'!$B$6:$BE$43,'RevPAR Raw Data'!K$1,FALSE)</f>
        <v>36.321404831451098</v>
      </c>
      <c r="AY19" s="66">
        <f>VLOOKUP($A19,'RevPAR Raw Data'!$B$6:$BE$43,'RevPAR Raw Data'!L$1,FALSE)</f>
        <v>32.131043845746497</v>
      </c>
      <c r="AZ19" s="65">
        <f>VLOOKUP($A19,'RevPAR Raw Data'!$B$6:$BE$43,'RevPAR Raw Data'!N$1,FALSE)</f>
        <v>63.072069542328201</v>
      </c>
      <c r="BA19" s="65">
        <f>VLOOKUP($A19,'RevPAR Raw Data'!$B$6:$BE$43,'RevPAR Raw Data'!O$1,FALSE)</f>
        <v>86.769512719707905</v>
      </c>
      <c r="BB19" s="66">
        <f>VLOOKUP($A19,'RevPAR Raw Data'!$B$6:$BE$43,'RevPAR Raw Data'!P$1,FALSE)</f>
        <v>74.920791131018007</v>
      </c>
      <c r="BC19" s="67">
        <f>VLOOKUP($A19,'RevPAR Raw Data'!$B$6:$BE$43,'RevPAR Raw Data'!R$1,FALSE)</f>
        <v>44.406120362453798</v>
      </c>
      <c r="BD19" s="63"/>
      <c r="BE19" s="59">
        <f>VLOOKUP($A19,'RevPAR Raw Data'!$B$6:$BE$43,'RevPAR Raw Data'!T$1,FALSE)</f>
        <v>0.26412683687459498</v>
      </c>
      <c r="BF19" s="60">
        <f>VLOOKUP($A19,'RevPAR Raw Data'!$B$6:$BE$43,'RevPAR Raw Data'!U$1,FALSE)</f>
        <v>0.69032854191886495</v>
      </c>
      <c r="BG19" s="60">
        <f>VLOOKUP($A19,'RevPAR Raw Data'!$B$6:$BE$43,'RevPAR Raw Data'!V$1,FALSE)</f>
        <v>8.2521456870904704</v>
      </c>
      <c r="BH19" s="60">
        <f>VLOOKUP($A19,'RevPAR Raw Data'!$B$6:$BE$43,'RevPAR Raw Data'!W$1,FALSE)</f>
        <v>17.962370889786101</v>
      </c>
      <c r="BI19" s="60">
        <f>VLOOKUP($A19,'RevPAR Raw Data'!$B$6:$BE$43,'RevPAR Raw Data'!X$1,FALSE)</f>
        <v>8.9618816377022803</v>
      </c>
      <c r="BJ19" s="61">
        <f>VLOOKUP($A19,'RevPAR Raw Data'!$B$6:$BE$43,'RevPAR Raw Data'!Y$1,FALSE)</f>
        <v>7.4899637145470797</v>
      </c>
      <c r="BK19" s="60">
        <f>VLOOKUP($A19,'RevPAR Raw Data'!$B$6:$BE$43,'RevPAR Raw Data'!AA$1,FALSE)</f>
        <v>2.0227215755183101</v>
      </c>
      <c r="BL19" s="60">
        <f>VLOOKUP($A19,'RevPAR Raw Data'!$B$6:$BE$43,'RevPAR Raw Data'!AB$1,FALSE)</f>
        <v>-8.2955185672882195</v>
      </c>
      <c r="BM19" s="61">
        <f>VLOOKUP($A19,'RevPAR Raw Data'!$B$6:$BE$43,'RevPAR Raw Data'!AC$1,FALSE)</f>
        <v>-4.2179861576380198</v>
      </c>
      <c r="BN19" s="62">
        <f>VLOOKUP($A19,'RevPAR Raw Data'!$B$6:$BE$43,'RevPAR Raw Data'!AE$1,FALSE)</f>
        <v>1.6155444325688799</v>
      </c>
    </row>
    <row r="20" spans="1:66" x14ac:dyDescent="0.35">
      <c r="A20" s="78" t="s">
        <v>29</v>
      </c>
      <c r="B20" s="59">
        <f>VLOOKUP($A20,'Occupancy Raw Data'!$B$6:$BE$43,'Occupancy Raw Data'!G$1,FALSE)</f>
        <v>19.551876694733799</v>
      </c>
      <c r="C20" s="60">
        <f>VLOOKUP($A20,'Occupancy Raw Data'!$B$6:$BE$43,'Occupancy Raw Data'!H$1,FALSE)</f>
        <v>22.234907949193602</v>
      </c>
      <c r="D20" s="60">
        <f>VLOOKUP($A20,'Occupancy Raw Data'!$B$6:$BE$43,'Occupancy Raw Data'!I$1,FALSE)</f>
        <v>22.463251034679601</v>
      </c>
      <c r="E20" s="60">
        <f>VLOOKUP($A20,'Occupancy Raw Data'!$B$6:$BE$43,'Occupancy Raw Data'!J$1,FALSE)</f>
        <v>24.846581989439098</v>
      </c>
      <c r="F20" s="60">
        <f>VLOOKUP($A20,'Occupancy Raw Data'!$B$6:$BE$43,'Occupancy Raw Data'!K$1,FALSE)</f>
        <v>26.230911945197601</v>
      </c>
      <c r="G20" s="61">
        <f>VLOOKUP($A20,'Occupancy Raw Data'!$B$6:$BE$43,'Occupancy Raw Data'!L$1,FALSE)</f>
        <v>23.0655059226487</v>
      </c>
      <c r="H20" s="60">
        <f>VLOOKUP($A20,'Occupancy Raw Data'!$B$6:$BE$43,'Occupancy Raw Data'!N$1,FALSE)</f>
        <v>38.090480947623803</v>
      </c>
      <c r="I20" s="60">
        <f>VLOOKUP($A20,'Occupancy Raw Data'!$B$6:$BE$43,'Occupancy Raw Data'!O$1,FALSE)</f>
        <v>45.825602968460103</v>
      </c>
      <c r="J20" s="61">
        <f>VLOOKUP($A20,'Occupancy Raw Data'!$B$6:$BE$43,'Occupancy Raw Data'!P$1,FALSE)</f>
        <v>41.958041958041903</v>
      </c>
      <c r="K20" s="62">
        <f>VLOOKUP($A20,'Occupancy Raw Data'!$B$6:$BE$43,'Occupancy Raw Data'!R$1,FALSE)</f>
        <v>28.463373361332501</v>
      </c>
      <c r="L20" s="63"/>
      <c r="M20" s="59">
        <f>VLOOKUP($A20,'Occupancy Raw Data'!$B$6:$BE$43,'Occupancy Raw Data'!T$1,FALSE)</f>
        <v>24.667587301960999</v>
      </c>
      <c r="N20" s="60">
        <f>VLOOKUP($A20,'Occupancy Raw Data'!$B$6:$BE$43,'Occupancy Raw Data'!U$1,FALSE)</f>
        <v>33.087751154620399</v>
      </c>
      <c r="O20" s="60">
        <f>VLOOKUP($A20,'Occupancy Raw Data'!$B$6:$BE$43,'Occupancy Raw Data'!V$1,FALSE)</f>
        <v>24.691432144358</v>
      </c>
      <c r="P20" s="60">
        <f>VLOOKUP($A20,'Occupancy Raw Data'!$B$6:$BE$43,'Occupancy Raw Data'!W$1,FALSE)</f>
        <v>44.537643615984599</v>
      </c>
      <c r="Q20" s="60">
        <f>VLOOKUP($A20,'Occupancy Raw Data'!$B$6:$BE$43,'Occupancy Raw Data'!X$1,FALSE)</f>
        <v>52.716890488886698</v>
      </c>
      <c r="R20" s="61">
        <f>VLOOKUP($A20,'Occupancy Raw Data'!$B$6:$BE$43,'Occupancy Raw Data'!Y$1,FALSE)</f>
        <v>36.044702410255603</v>
      </c>
      <c r="S20" s="60">
        <f>VLOOKUP($A20,'Occupancy Raw Data'!$B$6:$BE$43,'Occupancy Raw Data'!AA$1,FALSE)</f>
        <v>31.254459825888301</v>
      </c>
      <c r="T20" s="60">
        <f>VLOOKUP($A20,'Occupancy Raw Data'!$B$6:$BE$43,'Occupancy Raw Data'!AB$1,FALSE)</f>
        <v>17.453158045619499</v>
      </c>
      <c r="U20" s="61">
        <f>VLOOKUP($A20,'Occupancy Raw Data'!$B$6:$BE$43,'Occupancy Raw Data'!AC$1,FALSE)</f>
        <v>23.339982901111402</v>
      </c>
      <c r="V20" s="62">
        <f>VLOOKUP($A20,'Occupancy Raw Data'!$B$6:$BE$43,'Occupancy Raw Data'!AE$1,FALSE)</f>
        <v>30.388046334024601</v>
      </c>
      <c r="W20" s="63"/>
      <c r="X20" s="64">
        <f>VLOOKUP($A20,'ADR Raw Data'!$B$6:$BE$43,'ADR Raw Data'!G$1,FALSE)</f>
        <v>114.2970729927</v>
      </c>
      <c r="Y20" s="65">
        <f>VLOOKUP($A20,'ADR Raw Data'!$B$6:$BE$43,'ADR Raw Data'!H$1,FALSE)</f>
        <v>95.815571245186106</v>
      </c>
      <c r="Z20" s="65">
        <f>VLOOKUP($A20,'ADR Raw Data'!$B$6:$BE$43,'ADR Raw Data'!I$1,FALSE)</f>
        <v>89.562617534942802</v>
      </c>
      <c r="AA20" s="65">
        <f>VLOOKUP($A20,'ADR Raw Data'!$B$6:$BE$43,'ADR Raw Data'!J$1,FALSE)</f>
        <v>91.344876507754094</v>
      </c>
      <c r="AB20" s="65">
        <f>VLOOKUP($A20,'ADR Raw Data'!$B$6:$BE$43,'ADR Raw Data'!K$1,FALSE)</f>
        <v>102.72391730141401</v>
      </c>
      <c r="AC20" s="66">
        <f>VLOOKUP($A20,'ADR Raw Data'!$B$6:$BE$43,'ADR Raw Data'!L$1,FALSE)</f>
        <v>98.338967949511101</v>
      </c>
      <c r="AD20" s="65">
        <f>VLOOKUP($A20,'ADR Raw Data'!$B$6:$BE$43,'ADR Raw Data'!N$1,FALSE)</f>
        <v>142.72514424878199</v>
      </c>
      <c r="AE20" s="65">
        <f>VLOOKUP($A20,'ADR Raw Data'!$B$6:$BE$43,'ADR Raw Data'!O$1,FALSE)</f>
        <v>154.57042354406701</v>
      </c>
      <c r="AF20" s="66">
        <f>VLOOKUP($A20,'ADR Raw Data'!$B$6:$BE$43,'ADR Raw Data'!P$1,FALSE)</f>
        <v>149.19371428571401</v>
      </c>
      <c r="AG20" s="67">
        <f>VLOOKUP($A20,'ADR Raw Data'!$B$6:$BE$43,'ADR Raw Data'!R$1,FALSE)</f>
        <v>119.7576276771</v>
      </c>
      <c r="AH20" s="63"/>
      <c r="AI20" s="59">
        <f>VLOOKUP($A20,'ADR Raw Data'!$B$6:$BE$43,'ADR Raw Data'!T$1,FALSE)</f>
        <v>23.777947567329299</v>
      </c>
      <c r="AJ20" s="60">
        <f>VLOOKUP($A20,'ADR Raw Data'!$B$6:$BE$43,'ADR Raw Data'!U$1,FALSE)</f>
        <v>10.3378762953331</v>
      </c>
      <c r="AK20" s="60">
        <f>VLOOKUP($A20,'ADR Raw Data'!$B$6:$BE$43,'ADR Raw Data'!V$1,FALSE)</f>
        <v>5.1394941488971302</v>
      </c>
      <c r="AL20" s="60">
        <f>VLOOKUP($A20,'ADR Raw Data'!$B$6:$BE$43,'ADR Raw Data'!W$1,FALSE)</f>
        <v>2.6579813487997499</v>
      </c>
      <c r="AM20" s="60">
        <f>VLOOKUP($A20,'ADR Raw Data'!$B$6:$BE$43,'ADR Raw Data'!X$1,FALSE)</f>
        <v>8.73990768589689</v>
      </c>
      <c r="AN20" s="61">
        <f>VLOOKUP($A20,'ADR Raw Data'!$B$6:$BE$43,'ADR Raw Data'!Y$1,FALSE)</f>
        <v>9.8945308590419199</v>
      </c>
      <c r="AO20" s="60">
        <f>VLOOKUP($A20,'ADR Raw Data'!$B$6:$BE$43,'ADR Raw Data'!AA$1,FALSE)</f>
        <v>18.659575415830901</v>
      </c>
      <c r="AP20" s="60">
        <f>VLOOKUP($A20,'ADR Raw Data'!$B$6:$BE$43,'ADR Raw Data'!AB$1,FALSE)</f>
        <v>9.6679773068366899</v>
      </c>
      <c r="AQ20" s="61">
        <f>VLOOKUP($A20,'ADR Raw Data'!$B$6:$BE$43,'ADR Raw Data'!AC$1,FALSE)</f>
        <v>12.913951850526599</v>
      </c>
      <c r="AR20" s="62">
        <f>VLOOKUP($A20,'ADR Raw Data'!$B$6:$BE$43,'ADR Raw Data'!AE$1,FALSE)</f>
        <v>10.4037716263809</v>
      </c>
      <c r="AS20" s="50"/>
      <c r="AT20" s="64">
        <f>VLOOKUP($A20,'RevPAR Raw Data'!$B$6:$BE$43,'RevPAR Raw Data'!G$1,FALSE)</f>
        <v>22.347222777222701</v>
      </c>
      <c r="AU20" s="65">
        <f>VLOOKUP($A20,'RevPAR Raw Data'!$B$6:$BE$43,'RevPAR Raw Data'!H$1,FALSE)</f>
        <v>21.304504067361201</v>
      </c>
      <c r="AV20" s="65">
        <f>VLOOKUP($A20,'RevPAR Raw Data'!$B$6:$BE$43,'RevPAR Raw Data'!I$1,FALSE)</f>
        <v>20.118675610104098</v>
      </c>
      <c r="AW20" s="65">
        <f>VLOOKUP($A20,'RevPAR Raw Data'!$B$6:$BE$43,'RevPAR Raw Data'!J$1,FALSE)</f>
        <v>22.696079634650999</v>
      </c>
      <c r="AX20" s="65">
        <f>VLOOKUP($A20,'RevPAR Raw Data'!$B$6:$BE$43,'RevPAR Raw Data'!K$1,FALSE)</f>
        <v>26.945420293991699</v>
      </c>
      <c r="AY20" s="66">
        <f>VLOOKUP($A20,'RevPAR Raw Data'!$B$6:$BE$43,'RevPAR Raw Data'!L$1,FALSE)</f>
        <v>22.682380476666101</v>
      </c>
      <c r="AZ20" s="65">
        <f>VLOOKUP($A20,'RevPAR Raw Data'!$B$6:$BE$43,'RevPAR Raw Data'!N$1,FALSE)</f>
        <v>54.364693877550998</v>
      </c>
      <c r="BA20" s="65">
        <f>VLOOKUP($A20,'RevPAR Raw Data'!$B$6:$BE$43,'RevPAR Raw Data'!O$1,FALSE)</f>
        <v>70.832828599971407</v>
      </c>
      <c r="BB20" s="66">
        <f>VLOOKUP($A20,'RevPAR Raw Data'!$B$6:$BE$43,'RevPAR Raw Data'!P$1,FALSE)</f>
        <v>62.598761238761199</v>
      </c>
      <c r="BC20" s="67">
        <f>VLOOKUP($A20,'RevPAR Raw Data'!$B$6:$BE$43,'RevPAR Raw Data'!R$1,FALSE)</f>
        <v>34.087060694407597</v>
      </c>
      <c r="BD20" s="63"/>
      <c r="BE20" s="59">
        <f>VLOOKUP($A20,'RevPAR Raw Data'!$B$6:$BE$43,'RevPAR Raw Data'!T$1,FALSE)</f>
        <v>54.3109808440758</v>
      </c>
      <c r="BF20" s="60">
        <f>VLOOKUP($A20,'RevPAR Raw Data'!$B$6:$BE$43,'RevPAR Raw Data'!U$1,FALSE)</f>
        <v>46.846198233225898</v>
      </c>
      <c r="BG20" s="60">
        <f>VLOOKUP($A20,'RevPAR Raw Data'!$B$6:$BE$43,'RevPAR Raw Data'!V$1,FALSE)</f>
        <v>31.099941003593301</v>
      </c>
      <c r="BH20" s="60">
        <f>VLOOKUP($A20,'RevPAR Raw Data'!$B$6:$BE$43,'RevPAR Raw Data'!W$1,FALSE)</f>
        <v>48.379427225292098</v>
      </c>
      <c r="BI20" s="60">
        <f>VLOOKUP($A20,'RevPAR Raw Data'!$B$6:$BE$43,'RevPAR Raw Data'!X$1,FALSE)</f>
        <v>66.064205738387599</v>
      </c>
      <c r="BJ20" s="61">
        <f>VLOOKUP($A20,'RevPAR Raw Data'!$B$6:$BE$43,'RevPAR Raw Data'!Y$1,FALSE)</f>
        <v>49.505687472330102</v>
      </c>
      <c r="BK20" s="60">
        <f>VLOOKUP($A20,'RevPAR Raw Data'!$B$6:$BE$43,'RevPAR Raw Data'!AA$1,FALSE)</f>
        <v>55.745984743741602</v>
      </c>
      <c r="BL20" s="60">
        <f>VLOOKUP($A20,'RevPAR Raw Data'!$B$6:$BE$43,'RevPAR Raw Data'!AB$1,FALSE)</f>
        <v>28.808502711633</v>
      </c>
      <c r="BM20" s="61">
        <f>VLOOKUP($A20,'RevPAR Raw Data'!$B$6:$BE$43,'RevPAR Raw Data'!AC$1,FALSE)</f>
        <v>39.268048905408797</v>
      </c>
      <c r="BN20" s="62">
        <f>VLOOKUP($A20,'RevPAR Raw Data'!$B$6:$BE$43,'RevPAR Raw Data'!AE$1,FALSE)</f>
        <v>43.9533209027163</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32.012470845827899</v>
      </c>
      <c r="C22" s="60">
        <f>VLOOKUP($A22,'Occupancy Raw Data'!$B$6:$BE$43,'Occupancy Raw Data'!H$1,FALSE)</f>
        <v>42.565091151411202</v>
      </c>
      <c r="D22" s="60">
        <f>VLOOKUP($A22,'Occupancy Raw Data'!$B$6:$BE$43,'Occupancy Raw Data'!I$1,FALSE)</f>
        <v>45.768480175162999</v>
      </c>
      <c r="E22" s="60">
        <f>VLOOKUP($A22,'Occupancy Raw Data'!$B$6:$BE$43,'Occupancy Raw Data'!J$1,FALSE)</f>
        <v>46.315864629444498</v>
      </c>
      <c r="F22" s="60">
        <f>VLOOKUP($A22,'Occupancy Raw Data'!$B$6:$BE$43,'Occupancy Raw Data'!K$1,FALSE)</f>
        <v>44.250083297634298</v>
      </c>
      <c r="G22" s="61">
        <f>VLOOKUP($A22,'Occupancy Raw Data'!$B$6:$BE$43,'Occupancy Raw Data'!L$1,FALSE)</f>
        <v>42.182398019896198</v>
      </c>
      <c r="H22" s="60">
        <f>VLOOKUP($A22,'Occupancy Raw Data'!$B$6:$BE$43,'Occupancy Raw Data'!N$1,FALSE)</f>
        <v>51.989623494692701</v>
      </c>
      <c r="I22" s="60">
        <f>VLOOKUP($A22,'Occupancy Raw Data'!$B$6:$BE$43,'Occupancy Raw Data'!O$1,FALSE)</f>
        <v>50.311771145699403</v>
      </c>
      <c r="J22" s="61">
        <f>VLOOKUP($A22,'Occupancy Raw Data'!$B$6:$BE$43,'Occupancy Raw Data'!P$1,FALSE)</f>
        <v>51.150697320196102</v>
      </c>
      <c r="K22" s="62">
        <f>VLOOKUP($A22,'Occupancy Raw Data'!$B$6:$BE$43,'Occupancy Raw Data'!R$1,FALSE)</f>
        <v>44.744769248553297</v>
      </c>
      <c r="L22" s="63"/>
      <c r="M22" s="59">
        <f>VLOOKUP($A22,'Occupancy Raw Data'!$B$6:$BE$43,'Occupancy Raw Data'!T$1,FALSE)</f>
        <v>10.772414051662301</v>
      </c>
      <c r="N22" s="60">
        <f>VLOOKUP($A22,'Occupancy Raw Data'!$B$6:$BE$43,'Occupancy Raw Data'!U$1,FALSE)</f>
        <v>10.395991547887199</v>
      </c>
      <c r="O22" s="60">
        <f>VLOOKUP($A22,'Occupancy Raw Data'!$B$6:$BE$43,'Occupancy Raw Data'!V$1,FALSE)</f>
        <v>10.6780233492638</v>
      </c>
      <c r="P22" s="60">
        <f>VLOOKUP($A22,'Occupancy Raw Data'!$B$6:$BE$43,'Occupancy Raw Data'!W$1,FALSE)</f>
        <v>10.852238566534901</v>
      </c>
      <c r="Q22" s="60">
        <f>VLOOKUP($A22,'Occupancy Raw Data'!$B$6:$BE$43,'Occupancy Raw Data'!X$1,FALSE)</f>
        <v>10.827793779876499</v>
      </c>
      <c r="R22" s="61">
        <f>VLOOKUP($A22,'Occupancy Raw Data'!$B$6:$BE$43,'Occupancy Raw Data'!Y$1,FALSE)</f>
        <v>10.704935700190401</v>
      </c>
      <c r="S22" s="60">
        <f>VLOOKUP($A22,'Occupancy Raw Data'!$B$6:$BE$43,'Occupancy Raw Data'!AA$1,FALSE)</f>
        <v>18.0885422814228</v>
      </c>
      <c r="T22" s="60">
        <f>VLOOKUP($A22,'Occupancy Raw Data'!$B$6:$BE$43,'Occupancy Raw Data'!AB$1,FALSE)</f>
        <v>-9.4194307616736292</v>
      </c>
      <c r="U22" s="61">
        <f>VLOOKUP($A22,'Occupancy Raw Data'!$B$6:$BE$43,'Occupancy Raw Data'!AC$1,FALSE)</f>
        <v>2.7435656948560698</v>
      </c>
      <c r="V22" s="62">
        <f>VLOOKUP($A22,'Occupancy Raw Data'!$B$6:$BE$43,'Occupancy Raw Data'!AE$1,FALSE)</f>
        <v>7.9723597384242799</v>
      </c>
      <c r="W22" s="63"/>
      <c r="X22" s="64">
        <f>VLOOKUP($A22,'ADR Raw Data'!$B$6:$BE$43,'ADR Raw Data'!G$1,FALSE)</f>
        <v>85.036464203404904</v>
      </c>
      <c r="Y22" s="65">
        <f>VLOOKUP($A22,'ADR Raw Data'!$B$6:$BE$43,'ADR Raw Data'!H$1,FALSE)</f>
        <v>86.853683533687402</v>
      </c>
      <c r="Z22" s="65">
        <f>VLOOKUP($A22,'ADR Raw Data'!$B$6:$BE$43,'ADR Raw Data'!I$1,FALSE)</f>
        <v>87.936987156154103</v>
      </c>
      <c r="AA22" s="65">
        <f>VLOOKUP($A22,'ADR Raw Data'!$B$6:$BE$43,'ADR Raw Data'!J$1,FALSE)</f>
        <v>89.244633883150897</v>
      </c>
      <c r="AB22" s="65">
        <f>VLOOKUP($A22,'ADR Raw Data'!$B$6:$BE$43,'ADR Raw Data'!K$1,FALSE)</f>
        <v>89.832023879954804</v>
      </c>
      <c r="AC22" s="66">
        <f>VLOOKUP($A22,'ADR Raw Data'!$B$6:$BE$43,'ADR Raw Data'!L$1,FALSE)</f>
        <v>87.962858126177693</v>
      </c>
      <c r="AD22" s="65">
        <f>VLOOKUP($A22,'ADR Raw Data'!$B$6:$BE$43,'ADR Raw Data'!N$1,FALSE)</f>
        <v>105.10535957885</v>
      </c>
      <c r="AE22" s="65">
        <f>VLOOKUP($A22,'ADR Raw Data'!$B$6:$BE$43,'ADR Raw Data'!O$1,FALSE)</f>
        <v>108.017333491012</v>
      </c>
      <c r="AF22" s="66">
        <f>VLOOKUP($A22,'ADR Raw Data'!$B$6:$BE$43,'ADR Raw Data'!P$1,FALSE)</f>
        <v>106.53746679074</v>
      </c>
      <c r="AG22" s="67">
        <f>VLOOKUP($A22,'ADR Raw Data'!$B$6:$BE$43,'ADR Raw Data'!R$1,FALSE)</f>
        <v>94.029675394738803</v>
      </c>
      <c r="AH22" s="63"/>
      <c r="AI22" s="59">
        <f>VLOOKUP($A22,'ADR Raw Data'!$B$6:$BE$43,'ADR Raw Data'!T$1,FALSE)</f>
        <v>16.845184828746699</v>
      </c>
      <c r="AJ22" s="60">
        <f>VLOOKUP($A22,'ADR Raw Data'!$B$6:$BE$43,'ADR Raw Data'!U$1,FALSE)</f>
        <v>15.905218337667</v>
      </c>
      <c r="AK22" s="60">
        <f>VLOOKUP($A22,'ADR Raw Data'!$B$6:$BE$43,'ADR Raw Data'!V$1,FALSE)</f>
        <v>16.019377110237699</v>
      </c>
      <c r="AL22" s="60">
        <f>VLOOKUP($A22,'ADR Raw Data'!$B$6:$BE$43,'ADR Raw Data'!W$1,FALSE)</f>
        <v>17.822256125725399</v>
      </c>
      <c r="AM22" s="60">
        <f>VLOOKUP($A22,'ADR Raw Data'!$B$6:$BE$43,'ADR Raw Data'!X$1,FALSE)</f>
        <v>16.094508348013701</v>
      </c>
      <c r="AN22" s="61">
        <f>VLOOKUP($A22,'ADR Raw Data'!$B$6:$BE$43,'ADR Raw Data'!Y$1,FALSE)</f>
        <v>16.531666975950099</v>
      </c>
      <c r="AO22" s="60">
        <f>VLOOKUP($A22,'ADR Raw Data'!$B$6:$BE$43,'ADR Raw Data'!AA$1,FALSE)</f>
        <v>21.069771649304101</v>
      </c>
      <c r="AP22" s="60">
        <f>VLOOKUP($A22,'ADR Raw Data'!$B$6:$BE$43,'ADR Raw Data'!AB$1,FALSE)</f>
        <v>17.813346687290998</v>
      </c>
      <c r="AQ22" s="61">
        <f>VLOOKUP($A22,'ADR Raw Data'!$B$6:$BE$43,'ADR Raw Data'!AC$1,FALSE)</f>
        <v>18.9947280763582</v>
      </c>
      <c r="AR22" s="62">
        <f>VLOOKUP($A22,'ADR Raw Data'!$B$6:$BE$43,'ADR Raw Data'!AE$1,FALSE)</f>
        <v>17.0898177330976</v>
      </c>
      <c r="AS22" s="50"/>
      <c r="AT22" s="64">
        <f>VLOOKUP($A22,'RevPAR Raw Data'!$B$6:$BE$43,'RevPAR Raw Data'!G$1,FALSE)</f>
        <v>27.222273311437899</v>
      </c>
      <c r="AU22" s="65">
        <f>VLOOKUP($A22,'RevPAR Raw Data'!$B$6:$BE$43,'RevPAR Raw Data'!H$1,FALSE)</f>
        <v>36.969349564472303</v>
      </c>
      <c r="AV22" s="65">
        <f>VLOOKUP($A22,'RevPAR Raw Data'!$B$6:$BE$43,'RevPAR Raw Data'!I$1,FALSE)</f>
        <v>40.247422533200002</v>
      </c>
      <c r="AW22" s="65">
        <f>VLOOKUP($A22,'RevPAR Raw Data'!$B$6:$BE$43,'RevPAR Raw Data'!J$1,FALSE)</f>
        <v>41.334423818363497</v>
      </c>
      <c r="AX22" s="65">
        <f>VLOOKUP($A22,'RevPAR Raw Data'!$B$6:$BE$43,'RevPAR Raw Data'!K$1,FALSE)</f>
        <v>39.750745394830702</v>
      </c>
      <c r="AY22" s="66">
        <f>VLOOKUP($A22,'RevPAR Raw Data'!$B$6:$BE$43,'RevPAR Raw Data'!L$1,FALSE)</f>
        <v>37.104842924460897</v>
      </c>
      <c r="AZ22" s="65">
        <f>VLOOKUP($A22,'RevPAR Raw Data'!$B$6:$BE$43,'RevPAR Raw Data'!N$1,FALSE)</f>
        <v>54.643880717787603</v>
      </c>
      <c r="BA22" s="65">
        <f>VLOOKUP($A22,'RevPAR Raw Data'!$B$6:$BE$43,'RevPAR Raw Data'!O$1,FALSE)</f>
        <v>54.345433623684997</v>
      </c>
      <c r="BB22" s="66">
        <f>VLOOKUP($A22,'RevPAR Raw Data'!$B$6:$BE$43,'RevPAR Raw Data'!P$1,FALSE)</f>
        <v>54.494657170736303</v>
      </c>
      <c r="BC22" s="67">
        <f>VLOOKUP($A22,'RevPAR Raw Data'!$B$6:$BE$43,'RevPAR Raw Data'!R$1,FALSE)</f>
        <v>42.073361280539601</v>
      </c>
      <c r="BD22" s="63"/>
      <c r="BE22" s="59">
        <f>VLOOKUP($A22,'RevPAR Raw Data'!$B$6:$BE$43,'RevPAR Raw Data'!T$1,FALSE)</f>
        <v>29.432231937929501</v>
      </c>
      <c r="BF22" s="60">
        <f>VLOOKUP($A22,'RevPAR Raw Data'!$B$6:$BE$43,'RevPAR Raw Data'!U$1,FALSE)</f>
        <v>27.954715039611099</v>
      </c>
      <c r="BG22" s="60">
        <f>VLOOKUP($A22,'RevPAR Raw Data'!$B$6:$BE$43,'RevPAR Raw Data'!V$1,FALSE)</f>
        <v>28.407953287739399</v>
      </c>
      <c r="BH22" s="60">
        <f>VLOOKUP($A22,'RevPAR Raw Data'!$B$6:$BE$43,'RevPAR Raw Data'!W$1,FALSE)</f>
        <v>30.608608444963</v>
      </c>
      <c r="BI22" s="60">
        <f>VLOOKUP($A22,'RevPAR Raw Data'!$B$6:$BE$43,'RevPAR Raw Data'!X$1,FALSE)</f>
        <v>28.6649823016981</v>
      </c>
      <c r="BJ22" s="61">
        <f>VLOOKUP($A22,'RevPAR Raw Data'!$B$6:$BE$43,'RevPAR Raw Data'!Y$1,FALSE)</f>
        <v>29.006306996085598</v>
      </c>
      <c r="BK22" s="60">
        <f>VLOOKUP($A22,'RevPAR Raw Data'!$B$6:$BE$43,'RevPAR Raw Data'!AA$1,FALSE)</f>
        <v>42.969528484110597</v>
      </c>
      <c r="BL22" s="60">
        <f>VLOOKUP($A22,'RevPAR Raw Data'!$B$6:$BE$43,'RevPAR Raw Data'!AB$1,FALSE)</f>
        <v>6.7160000680711596</v>
      </c>
      <c r="BM22" s="61">
        <f>VLOOKUP($A22,'RevPAR Raw Data'!$B$6:$BE$43,'RevPAR Raw Data'!AC$1,FALSE)</f>
        <v>22.259426614548399</v>
      </c>
      <c r="BN22" s="62">
        <f>VLOOKUP($A22,'RevPAR Raw Data'!$B$6:$BE$43,'RevPAR Raw Data'!AE$1,FALSE)</f>
        <v>26.424639219845499</v>
      </c>
    </row>
    <row r="23" spans="1:66" x14ac:dyDescent="0.35">
      <c r="A23" s="78" t="s">
        <v>71</v>
      </c>
      <c r="B23" s="59">
        <f>VLOOKUP($A23,'Occupancy Raw Data'!$B$6:$BE$43,'Occupancy Raw Data'!G$1,FALSE)</f>
        <v>29.861916306524702</v>
      </c>
      <c r="C23" s="60">
        <f>VLOOKUP($A23,'Occupancy Raw Data'!$B$6:$BE$43,'Occupancy Raw Data'!H$1,FALSE)</f>
        <v>39.206282281016101</v>
      </c>
      <c r="D23" s="60">
        <f>VLOOKUP($A23,'Occupancy Raw Data'!$B$6:$BE$43,'Occupancy Raw Data'!I$1,FALSE)</f>
        <v>41.899441340782097</v>
      </c>
      <c r="E23" s="60">
        <f>VLOOKUP($A23,'Occupancy Raw Data'!$B$6:$BE$43,'Occupancy Raw Data'!J$1,FALSE)</f>
        <v>43.159059765995501</v>
      </c>
      <c r="F23" s="60">
        <f>VLOOKUP($A23,'Occupancy Raw Data'!$B$6:$BE$43,'Occupancy Raw Data'!K$1,FALSE)</f>
        <v>39.501422999894501</v>
      </c>
      <c r="G23" s="61">
        <f>VLOOKUP($A23,'Occupancy Raw Data'!$B$6:$BE$43,'Occupancy Raw Data'!L$1,FALSE)</f>
        <v>38.725624538842602</v>
      </c>
      <c r="H23" s="60">
        <f>VLOOKUP($A23,'Occupancy Raw Data'!$B$6:$BE$43,'Occupancy Raw Data'!N$1,FALSE)</f>
        <v>45.846948455781501</v>
      </c>
      <c r="I23" s="60">
        <f>VLOOKUP($A23,'Occupancy Raw Data'!$B$6:$BE$43,'Occupancy Raw Data'!O$1,FALSE)</f>
        <v>43.137978286075601</v>
      </c>
      <c r="J23" s="61">
        <f>VLOOKUP($A23,'Occupancy Raw Data'!$B$6:$BE$43,'Occupancy Raw Data'!P$1,FALSE)</f>
        <v>44.492463370928597</v>
      </c>
      <c r="K23" s="62">
        <f>VLOOKUP($A23,'Occupancy Raw Data'!$B$6:$BE$43,'Occupancy Raw Data'!R$1,FALSE)</f>
        <v>40.373292776581401</v>
      </c>
      <c r="L23" s="63"/>
      <c r="M23" s="59">
        <f>VLOOKUP($A23,'Occupancy Raw Data'!$B$6:$BE$43,'Occupancy Raw Data'!T$1,FALSE)</f>
        <v>-1.5003246121457301</v>
      </c>
      <c r="N23" s="60">
        <f>VLOOKUP($A23,'Occupancy Raw Data'!$B$6:$BE$43,'Occupancy Raw Data'!U$1,FALSE)</f>
        <v>-4.3211601596024902</v>
      </c>
      <c r="O23" s="60">
        <f>VLOOKUP($A23,'Occupancy Raw Data'!$B$6:$BE$43,'Occupancy Raw Data'!V$1,FALSE)</f>
        <v>-4.0192616635296297</v>
      </c>
      <c r="P23" s="60">
        <f>VLOOKUP($A23,'Occupancy Raw Data'!$B$6:$BE$43,'Occupancy Raw Data'!W$1,FALSE)</f>
        <v>-1.8445655321896799</v>
      </c>
      <c r="Q23" s="60">
        <f>VLOOKUP($A23,'Occupancy Raw Data'!$B$6:$BE$43,'Occupancy Raw Data'!X$1,FALSE)</f>
        <v>1.9356467939995401</v>
      </c>
      <c r="R23" s="61">
        <f>VLOOKUP($A23,'Occupancy Raw Data'!$B$6:$BE$43,'Occupancy Raw Data'!Y$1,FALSE)</f>
        <v>-2.0443588842945601</v>
      </c>
      <c r="S23" s="60">
        <f>VLOOKUP($A23,'Occupancy Raw Data'!$B$6:$BE$43,'Occupancy Raw Data'!AA$1,FALSE)</f>
        <v>6.25657859879081</v>
      </c>
      <c r="T23" s="60">
        <f>VLOOKUP($A23,'Occupancy Raw Data'!$B$6:$BE$43,'Occupancy Raw Data'!AB$1,FALSE)</f>
        <v>-22.188979528617601</v>
      </c>
      <c r="U23" s="61">
        <f>VLOOKUP($A23,'Occupancy Raw Data'!$B$6:$BE$43,'Occupancy Raw Data'!AC$1,FALSE)</f>
        <v>-9.7395279784006199</v>
      </c>
      <c r="V23" s="62">
        <f>VLOOKUP($A23,'Occupancy Raw Data'!$B$6:$BE$43,'Occupancy Raw Data'!AE$1,FALSE)</f>
        <v>-4.60512460897829</v>
      </c>
      <c r="W23" s="63"/>
      <c r="X23" s="64">
        <f>VLOOKUP($A23,'ADR Raw Data'!$B$6:$BE$43,'ADR Raw Data'!G$1,FALSE)</f>
        <v>82.6599329332862</v>
      </c>
      <c r="Y23" s="65">
        <f>VLOOKUP($A23,'ADR Raw Data'!$B$6:$BE$43,'ADR Raw Data'!H$1,FALSE)</f>
        <v>84.073880897970099</v>
      </c>
      <c r="Z23" s="65">
        <f>VLOOKUP($A23,'ADR Raw Data'!$B$6:$BE$43,'ADR Raw Data'!I$1,FALSE)</f>
        <v>86.161962264150901</v>
      </c>
      <c r="AA23" s="65">
        <f>VLOOKUP($A23,'ADR Raw Data'!$B$6:$BE$43,'ADR Raw Data'!J$1,FALSE)</f>
        <v>88.709621443399598</v>
      </c>
      <c r="AB23" s="65">
        <f>VLOOKUP($A23,'ADR Raw Data'!$B$6:$BE$43,'ADR Raw Data'!K$1,FALSE)</f>
        <v>90.688539026017295</v>
      </c>
      <c r="AC23" s="66">
        <f>VLOOKUP($A23,'ADR Raw Data'!$B$6:$BE$43,'ADR Raw Data'!L$1,FALSE)</f>
        <v>86.690385421486695</v>
      </c>
      <c r="AD23" s="65">
        <f>VLOOKUP($A23,'ADR Raw Data'!$B$6:$BE$43,'ADR Raw Data'!N$1,FALSE)</f>
        <v>105.28347281296701</v>
      </c>
      <c r="AE23" s="65">
        <f>VLOOKUP($A23,'ADR Raw Data'!$B$6:$BE$43,'ADR Raw Data'!O$1,FALSE)</f>
        <v>111.30755528405599</v>
      </c>
      <c r="AF23" s="66">
        <f>VLOOKUP($A23,'ADR Raw Data'!$B$6:$BE$43,'ADR Raw Data'!P$1,FALSE)</f>
        <v>108.20381840796</v>
      </c>
      <c r="AG23" s="67">
        <f>VLOOKUP($A23,'ADR Raw Data'!$B$6:$BE$43,'ADR Raw Data'!R$1,FALSE)</f>
        <v>93.464210133711205</v>
      </c>
      <c r="AH23" s="63"/>
      <c r="AI23" s="59">
        <f>VLOOKUP($A23,'ADR Raw Data'!$B$6:$BE$43,'ADR Raw Data'!T$1,FALSE)</f>
        <v>13.362478147426801</v>
      </c>
      <c r="AJ23" s="60">
        <f>VLOOKUP($A23,'ADR Raw Data'!$B$6:$BE$43,'ADR Raw Data'!U$1,FALSE)</f>
        <v>12.048549726094301</v>
      </c>
      <c r="AK23" s="60">
        <f>VLOOKUP($A23,'ADR Raw Data'!$B$6:$BE$43,'ADR Raw Data'!V$1,FALSE)</f>
        <v>14.6157061582674</v>
      </c>
      <c r="AL23" s="60">
        <f>VLOOKUP($A23,'ADR Raw Data'!$B$6:$BE$43,'ADR Raw Data'!W$1,FALSE)</f>
        <v>19.185822437429302</v>
      </c>
      <c r="AM23" s="60">
        <f>VLOOKUP($A23,'ADR Raw Data'!$B$6:$BE$43,'ADR Raw Data'!X$1,FALSE)</f>
        <v>18.061808168871401</v>
      </c>
      <c r="AN23" s="61">
        <f>VLOOKUP($A23,'ADR Raw Data'!$B$6:$BE$43,'ADR Raw Data'!Y$1,FALSE)</f>
        <v>15.6568883828289</v>
      </c>
      <c r="AO23" s="60">
        <f>VLOOKUP($A23,'ADR Raw Data'!$B$6:$BE$43,'ADR Raw Data'!AA$1,FALSE)</f>
        <v>17.766388302374601</v>
      </c>
      <c r="AP23" s="60">
        <f>VLOOKUP($A23,'ADR Raw Data'!$B$6:$BE$43,'ADR Raw Data'!AB$1,FALSE)</f>
        <v>19.007284217508399</v>
      </c>
      <c r="AQ23" s="61">
        <f>VLOOKUP($A23,'ADR Raw Data'!$B$6:$BE$43,'ADR Raw Data'!AC$1,FALSE)</f>
        <v>17.9685362099782</v>
      </c>
      <c r="AR23" s="62">
        <f>VLOOKUP($A23,'ADR Raw Data'!$B$6:$BE$43,'ADR Raw Data'!AE$1,FALSE)</f>
        <v>16.054557146749801</v>
      </c>
      <c r="AS23" s="50"/>
      <c r="AT23" s="64">
        <f>VLOOKUP($A23,'RevPAR Raw Data'!$B$6:$BE$43,'RevPAR Raw Data'!G$1,FALSE)</f>
        <v>24.6838399915674</v>
      </c>
      <c r="AU23" s="65">
        <f>VLOOKUP($A23,'RevPAR Raw Data'!$B$6:$BE$43,'RevPAR Raw Data'!H$1,FALSE)</f>
        <v>32.962243069463398</v>
      </c>
      <c r="AV23" s="65">
        <f>VLOOKUP($A23,'RevPAR Raw Data'!$B$6:$BE$43,'RevPAR Raw Data'!I$1,FALSE)</f>
        <v>36.101380836934702</v>
      </c>
      <c r="AW23" s="65">
        <f>VLOOKUP($A23,'RevPAR Raw Data'!$B$6:$BE$43,'RevPAR Raw Data'!J$1,FALSE)</f>
        <v>38.286238536945199</v>
      </c>
      <c r="AX23" s="65">
        <f>VLOOKUP($A23,'RevPAR Raw Data'!$B$6:$BE$43,'RevPAR Raw Data'!K$1,FALSE)</f>
        <v>35.823263413091503</v>
      </c>
      <c r="AY23" s="66">
        <f>VLOOKUP($A23,'RevPAR Raw Data'!$B$6:$BE$43,'RevPAR Raw Data'!L$1,FALSE)</f>
        <v>33.571393169600498</v>
      </c>
      <c r="AZ23" s="65">
        <f>VLOOKUP($A23,'RevPAR Raw Data'!$B$6:$BE$43,'RevPAR Raw Data'!N$1,FALSE)</f>
        <v>48.269259513017801</v>
      </c>
      <c r="BA23" s="65">
        <f>VLOOKUP($A23,'RevPAR Raw Data'!$B$6:$BE$43,'RevPAR Raw Data'!O$1,FALSE)</f>
        <v>48.015829029197803</v>
      </c>
      <c r="BB23" s="66">
        <f>VLOOKUP($A23,'RevPAR Raw Data'!$B$6:$BE$43,'RevPAR Raw Data'!P$1,FALSE)</f>
        <v>48.142544271107802</v>
      </c>
      <c r="BC23" s="67">
        <f>VLOOKUP($A23,'RevPAR Raw Data'!$B$6:$BE$43,'RevPAR Raw Data'!R$1,FALSE)</f>
        <v>37.734579198602503</v>
      </c>
      <c r="BD23" s="63"/>
      <c r="BE23" s="59">
        <f>VLOOKUP($A23,'RevPAR Raw Data'!$B$6:$BE$43,'RevPAR Raw Data'!T$1,FALSE)</f>
        <v>11.6616729868426</v>
      </c>
      <c r="BF23" s="60">
        <f>VLOOKUP($A23,'RevPAR Raw Data'!$B$6:$BE$43,'RevPAR Raw Data'!U$1,FALSE)</f>
        <v>7.2067524359179203</v>
      </c>
      <c r="BG23" s="60">
        <f>VLOOKUP($A23,'RevPAR Raw Data'!$B$6:$BE$43,'RevPAR Raw Data'!V$1,FALSE)</f>
        <v>10.0090010202644</v>
      </c>
      <c r="BH23" s="60">
        <f>VLOOKUP($A23,'RevPAR Raw Data'!$B$6:$BE$43,'RevPAR Raw Data'!W$1,FALSE)</f>
        <v>16.987361837491701</v>
      </c>
      <c r="BI23" s="60">
        <f>VLOOKUP($A23,'RevPAR Raw Data'!$B$6:$BE$43,'RevPAR Raw Data'!X$1,FALSE)</f>
        <v>20.347067773630101</v>
      </c>
      <c r="BJ23" s="61">
        <f>VLOOKUP($A23,'RevPAR Raw Data'!$B$6:$BE$43,'RevPAR Raw Data'!Y$1,FALSE)</f>
        <v>13.2924465098759</v>
      </c>
      <c r="BK23" s="60">
        <f>VLOOKUP($A23,'RevPAR Raw Data'!$B$6:$BE$43,'RevPAR Raw Data'!AA$1,FALSE)</f>
        <v>25.134534949469799</v>
      </c>
      <c r="BL23" s="60">
        <f>VLOOKUP($A23,'RevPAR Raw Data'!$B$6:$BE$43,'RevPAR Raw Data'!AB$1,FALSE)</f>
        <v>-7.3992177150782501</v>
      </c>
      <c r="BM23" s="61">
        <f>VLOOKUP($A23,'RevPAR Raw Data'!$B$6:$BE$43,'RevPAR Raw Data'!AC$1,FALSE)</f>
        <v>6.4789576200977503</v>
      </c>
      <c r="BN23" s="62">
        <f>VLOOKUP($A23,'RevPAR Raw Data'!$B$6:$BE$43,'RevPAR Raw Data'!AE$1,FALSE)</f>
        <v>10.710100175744101</v>
      </c>
    </row>
    <row r="24" spans="1:66" x14ac:dyDescent="0.35">
      <c r="A24" s="78" t="s">
        <v>53</v>
      </c>
      <c r="B24" s="59">
        <f>VLOOKUP($A24,'Occupancy Raw Data'!$B$6:$BE$43,'Occupancy Raw Data'!G$1,FALSE)</f>
        <v>33.977619532044699</v>
      </c>
      <c r="C24" s="60">
        <f>VLOOKUP($A24,'Occupancy Raw Data'!$B$6:$BE$43,'Occupancy Raw Data'!H$1,FALSE)</f>
        <v>51.102068497795798</v>
      </c>
      <c r="D24" s="60">
        <f>VLOOKUP($A24,'Occupancy Raw Data'!$B$6:$BE$43,'Occupancy Raw Data'!I$1,FALSE)</f>
        <v>57.850118684299701</v>
      </c>
      <c r="E24" s="60">
        <f>VLOOKUP($A24,'Occupancy Raw Data'!$B$6:$BE$43,'Occupancy Raw Data'!J$1,FALSE)</f>
        <v>53.984401492031097</v>
      </c>
      <c r="F24" s="60">
        <f>VLOOKUP($A24,'Occupancy Raw Data'!$B$6:$BE$43,'Occupancy Raw Data'!K$1,FALSE)</f>
        <v>58.663953882671997</v>
      </c>
      <c r="G24" s="61">
        <f>VLOOKUP($A24,'Occupancy Raw Data'!$B$6:$BE$43,'Occupancy Raw Data'!L$1,FALSE)</f>
        <v>51.115632417768701</v>
      </c>
      <c r="H24" s="60">
        <f>VLOOKUP($A24,'Occupancy Raw Data'!$B$6:$BE$43,'Occupancy Raw Data'!N$1,FALSE)</f>
        <v>72.363513055272904</v>
      </c>
      <c r="I24" s="60">
        <f>VLOOKUP($A24,'Occupancy Raw Data'!$B$6:$BE$43,'Occupancy Raw Data'!O$1,FALSE)</f>
        <v>52.967107494065701</v>
      </c>
      <c r="J24" s="61">
        <f>VLOOKUP($A24,'Occupancy Raw Data'!$B$6:$BE$43,'Occupancy Raw Data'!P$1,FALSE)</f>
        <v>62.665310274669302</v>
      </c>
      <c r="K24" s="62">
        <f>VLOOKUP($A24,'Occupancy Raw Data'!$B$6:$BE$43,'Occupancy Raw Data'!R$1,FALSE)</f>
        <v>54.4155403768832</v>
      </c>
      <c r="L24" s="63"/>
      <c r="M24" s="59">
        <f>VLOOKUP($A24,'Occupancy Raw Data'!$B$6:$BE$43,'Occupancy Raw Data'!T$1,FALSE)</f>
        <v>36.881267257666003</v>
      </c>
      <c r="N24" s="60">
        <f>VLOOKUP($A24,'Occupancy Raw Data'!$B$6:$BE$43,'Occupancy Raw Data'!U$1,FALSE)</f>
        <v>37.808037178482202</v>
      </c>
      <c r="O24" s="60">
        <f>VLOOKUP($A24,'Occupancy Raw Data'!$B$6:$BE$43,'Occupancy Raw Data'!V$1,FALSE)</f>
        <v>37.585703955189999</v>
      </c>
      <c r="P24" s="60">
        <f>VLOOKUP($A24,'Occupancy Raw Data'!$B$6:$BE$43,'Occupancy Raw Data'!W$1,FALSE)</f>
        <v>31.237941558213699</v>
      </c>
      <c r="Q24" s="60">
        <f>VLOOKUP($A24,'Occupancy Raw Data'!$B$6:$BE$43,'Occupancy Raw Data'!X$1,FALSE)</f>
        <v>60.391475019937197</v>
      </c>
      <c r="R24" s="61">
        <f>VLOOKUP($A24,'Occupancy Raw Data'!$B$6:$BE$43,'Occupancy Raw Data'!Y$1,FALSE)</f>
        <v>40.689150017673498</v>
      </c>
      <c r="S24" s="60">
        <f>VLOOKUP($A24,'Occupancy Raw Data'!$B$6:$BE$43,'Occupancy Raw Data'!AA$1,FALSE)</f>
        <v>55.944950623481198</v>
      </c>
      <c r="T24" s="60">
        <f>VLOOKUP($A24,'Occupancy Raw Data'!$B$6:$BE$43,'Occupancy Raw Data'!AB$1,FALSE)</f>
        <v>-23.082096473796501</v>
      </c>
      <c r="U24" s="61">
        <f>VLOOKUP($A24,'Occupancy Raw Data'!$B$6:$BE$43,'Occupancy Raw Data'!AC$1,FALSE)</f>
        <v>8.7324838694966402</v>
      </c>
      <c r="V24" s="62">
        <f>VLOOKUP($A24,'Occupancy Raw Data'!$B$6:$BE$43,'Occupancy Raw Data'!AE$1,FALSE)</f>
        <v>28.283769949005698</v>
      </c>
      <c r="W24" s="63"/>
      <c r="X24" s="64">
        <f>VLOOKUP($A24,'ADR Raw Data'!$B$6:$BE$43,'ADR Raw Data'!G$1,FALSE)</f>
        <v>90.131546906187594</v>
      </c>
      <c r="Y24" s="65">
        <f>VLOOKUP($A24,'ADR Raw Data'!$B$6:$BE$43,'ADR Raw Data'!H$1,FALSE)</f>
        <v>95.946164565361599</v>
      </c>
      <c r="Z24" s="65">
        <f>VLOOKUP($A24,'ADR Raw Data'!$B$6:$BE$43,'ADR Raw Data'!I$1,FALSE)</f>
        <v>98.713798358733797</v>
      </c>
      <c r="AA24" s="65">
        <f>VLOOKUP($A24,'ADR Raw Data'!$B$6:$BE$43,'ADR Raw Data'!J$1,FALSE)</f>
        <v>95.241645728643206</v>
      </c>
      <c r="AB24" s="65">
        <f>VLOOKUP($A24,'ADR Raw Data'!$B$6:$BE$43,'ADR Raw Data'!K$1,FALSE)</f>
        <v>99.369121387283201</v>
      </c>
      <c r="AC24" s="66">
        <f>VLOOKUP($A24,'ADR Raw Data'!$B$6:$BE$43,'ADR Raw Data'!L$1,FALSE)</f>
        <v>96.436473397903598</v>
      </c>
      <c r="AD24" s="65">
        <f>VLOOKUP($A24,'ADR Raw Data'!$B$6:$BE$43,'ADR Raw Data'!N$1,FALSE)</f>
        <v>117.04152764761</v>
      </c>
      <c r="AE24" s="65">
        <f>VLOOKUP($A24,'ADR Raw Data'!$B$6:$BE$43,'ADR Raw Data'!O$1,FALSE)</f>
        <v>110.593245838668</v>
      </c>
      <c r="AF24" s="66">
        <f>VLOOKUP($A24,'ADR Raw Data'!$B$6:$BE$43,'ADR Raw Data'!P$1,FALSE)</f>
        <v>114.316360930735</v>
      </c>
      <c r="AG24" s="67">
        <f>VLOOKUP($A24,'ADR Raw Data'!$B$6:$BE$43,'ADR Raw Data'!R$1,FALSE)</f>
        <v>102.31950235911999</v>
      </c>
      <c r="AH24" s="63"/>
      <c r="AI24" s="59">
        <f>VLOOKUP($A24,'ADR Raw Data'!$B$6:$BE$43,'ADR Raw Data'!T$1,FALSE)</f>
        <v>8.6571826088769104</v>
      </c>
      <c r="AJ24" s="60">
        <f>VLOOKUP($A24,'ADR Raw Data'!$B$6:$BE$43,'ADR Raw Data'!U$1,FALSE)</f>
        <v>12.808074437160499</v>
      </c>
      <c r="AK24" s="60">
        <f>VLOOKUP($A24,'ADR Raw Data'!$B$6:$BE$43,'ADR Raw Data'!V$1,FALSE)</f>
        <v>15.3147831450044</v>
      </c>
      <c r="AL24" s="60">
        <f>VLOOKUP($A24,'ADR Raw Data'!$B$6:$BE$43,'ADR Raw Data'!W$1,FALSE)</f>
        <v>9.7021032206177704</v>
      </c>
      <c r="AM24" s="60">
        <f>VLOOKUP($A24,'ADR Raw Data'!$B$6:$BE$43,'ADR Raw Data'!X$1,FALSE)</f>
        <v>14.590885823628099</v>
      </c>
      <c r="AN24" s="61">
        <f>VLOOKUP($A24,'ADR Raw Data'!$B$6:$BE$43,'ADR Raw Data'!Y$1,FALSE)</f>
        <v>12.6229180708005</v>
      </c>
      <c r="AO24" s="60">
        <f>VLOOKUP($A24,'ADR Raw Data'!$B$6:$BE$43,'ADR Raw Data'!AA$1,FALSE)</f>
        <v>24.497949024734499</v>
      </c>
      <c r="AP24" s="60">
        <f>VLOOKUP($A24,'ADR Raw Data'!$B$6:$BE$43,'ADR Raw Data'!AB$1,FALSE)</f>
        <v>15.269112808236599</v>
      </c>
      <c r="AQ24" s="61">
        <f>VLOOKUP($A24,'ADR Raw Data'!$B$6:$BE$43,'ADR Raw Data'!AC$1,FALSE)</f>
        <v>20.123803029676999</v>
      </c>
      <c r="AR24" s="62">
        <f>VLOOKUP($A24,'ADR Raw Data'!$B$6:$BE$43,'ADR Raw Data'!AE$1,FALSE)</f>
        <v>14.5407371539347</v>
      </c>
      <c r="AS24" s="50"/>
      <c r="AT24" s="64">
        <f>VLOOKUP($A24,'RevPAR Raw Data'!$B$6:$BE$43,'RevPAR Raw Data'!G$1,FALSE)</f>
        <v>30.6245540861308</v>
      </c>
      <c r="AU24" s="65">
        <f>VLOOKUP($A24,'RevPAR Raw Data'!$B$6:$BE$43,'RevPAR Raw Data'!H$1,FALSE)</f>
        <v>49.030474737199</v>
      </c>
      <c r="AV24" s="65">
        <f>VLOOKUP($A24,'RevPAR Raw Data'!$B$6:$BE$43,'RevPAR Raw Data'!I$1,FALSE)</f>
        <v>57.106049508307898</v>
      </c>
      <c r="AW24" s="65">
        <f>VLOOKUP($A24,'RevPAR Raw Data'!$B$6:$BE$43,'RevPAR Raw Data'!J$1,FALSE)</f>
        <v>51.415632417768698</v>
      </c>
      <c r="AX24" s="65">
        <f>VLOOKUP($A24,'RevPAR Raw Data'!$B$6:$BE$43,'RevPAR Raw Data'!K$1,FALSE)</f>
        <v>58.293855544252203</v>
      </c>
      <c r="AY24" s="66">
        <f>VLOOKUP($A24,'RevPAR Raw Data'!$B$6:$BE$43,'RevPAR Raw Data'!L$1,FALSE)</f>
        <v>49.294113258731699</v>
      </c>
      <c r="AZ24" s="65">
        <f>VLOOKUP($A24,'RevPAR Raw Data'!$B$6:$BE$43,'RevPAR Raw Data'!N$1,FALSE)</f>
        <v>84.695361139369197</v>
      </c>
      <c r="BA24" s="65">
        <f>VLOOKUP($A24,'RevPAR Raw Data'!$B$6:$BE$43,'RevPAR Raw Data'!O$1,FALSE)</f>
        <v>58.578043404543898</v>
      </c>
      <c r="BB24" s="66">
        <f>VLOOKUP($A24,'RevPAR Raw Data'!$B$6:$BE$43,'RevPAR Raw Data'!P$1,FALSE)</f>
        <v>71.636702271956494</v>
      </c>
      <c r="BC24" s="67">
        <f>VLOOKUP($A24,'RevPAR Raw Data'!$B$6:$BE$43,'RevPAR Raw Data'!R$1,FALSE)</f>
        <v>55.677710119653099</v>
      </c>
      <c r="BD24" s="63"/>
      <c r="BE24" s="59">
        <f>VLOOKUP($A24,'RevPAR Raw Data'!$B$6:$BE$43,'RevPAR Raw Data'!T$1,FALSE)</f>
        <v>48.731328521507002</v>
      </c>
      <c r="BF24" s="60">
        <f>VLOOKUP($A24,'RevPAR Raw Data'!$B$6:$BE$43,'RevPAR Raw Data'!U$1,FALSE)</f>
        <v>55.458593160692203</v>
      </c>
      <c r="BG24" s="60">
        <f>VLOOKUP($A24,'RevPAR Raw Data'!$B$6:$BE$43,'RevPAR Raw Data'!V$1,FALSE)</f>
        <v>58.656656154455199</v>
      </c>
      <c r="BH24" s="60">
        <f>VLOOKUP($A24,'RevPAR Raw Data'!$B$6:$BE$43,'RevPAR Raw Data'!W$1,FALSE)</f>
        <v>43.970782112805701</v>
      </c>
      <c r="BI24" s="60">
        <f>VLOOKUP($A24,'RevPAR Raw Data'!$B$6:$BE$43,'RevPAR Raw Data'!X$1,FALSE)</f>
        <v>83.794012010929407</v>
      </c>
      <c r="BJ24" s="61">
        <f>VLOOKUP($A24,'RevPAR Raw Data'!$B$6:$BE$43,'RevPAR Raw Data'!Y$1,FALSE)</f>
        <v>58.448226158910103</v>
      </c>
      <c r="BK24" s="60">
        <f>VLOOKUP($A24,'RevPAR Raw Data'!$B$6:$BE$43,'RevPAR Raw Data'!AA$1,FALSE)</f>
        <v>94.148265133869103</v>
      </c>
      <c r="BL24" s="60">
        <f>VLOOKUP($A24,'RevPAR Raw Data'!$B$6:$BE$43,'RevPAR Raw Data'!AB$1,FALSE)</f>
        <v>-11.337415014649901</v>
      </c>
      <c r="BM24" s="61">
        <f>VLOOKUP($A24,'RevPAR Raw Data'!$B$6:$BE$43,'RevPAR Raw Data'!AC$1,FALSE)</f>
        <v>30.613594752669499</v>
      </c>
      <c r="BN24" s="62">
        <f>VLOOKUP($A24,'RevPAR Raw Data'!$B$6:$BE$43,'RevPAR Raw Data'!AE$1,FALSE)</f>
        <v>46.937175748448901</v>
      </c>
    </row>
    <row r="25" spans="1:66" x14ac:dyDescent="0.35">
      <c r="A25" s="78" t="s">
        <v>52</v>
      </c>
      <c r="B25" s="59">
        <f>VLOOKUP($A25,'Occupancy Raw Data'!$B$6:$BE$43,'Occupancy Raw Data'!G$1,FALSE)</f>
        <v>27.021235145139201</v>
      </c>
      <c r="C25" s="60">
        <f>VLOOKUP($A25,'Occupancy Raw Data'!$B$6:$BE$43,'Occupancy Raw Data'!H$1,FALSE)</f>
        <v>39.022014416520499</v>
      </c>
      <c r="D25" s="60">
        <f>VLOOKUP($A25,'Occupancy Raw Data'!$B$6:$BE$43,'Occupancy Raw Data'!I$1,FALSE)</f>
        <v>40.892265731541002</v>
      </c>
      <c r="E25" s="60">
        <f>VLOOKUP($A25,'Occupancy Raw Data'!$B$6:$BE$43,'Occupancy Raw Data'!J$1,FALSE)</f>
        <v>43.054743814533403</v>
      </c>
      <c r="F25" s="60">
        <f>VLOOKUP($A25,'Occupancy Raw Data'!$B$6:$BE$43,'Occupancy Raw Data'!K$1,FALSE)</f>
        <v>41.2429378531073</v>
      </c>
      <c r="G25" s="61">
        <f>VLOOKUP($A25,'Occupancy Raw Data'!$B$6:$BE$43,'Occupancy Raw Data'!L$1,FALSE)</f>
        <v>38.246639392168298</v>
      </c>
      <c r="H25" s="60">
        <f>VLOOKUP($A25,'Occupancy Raw Data'!$B$6:$BE$43,'Occupancy Raw Data'!N$1,FALSE)</f>
        <v>46.191311124098902</v>
      </c>
      <c r="I25" s="60">
        <f>VLOOKUP($A25,'Occupancy Raw Data'!$B$6:$BE$43,'Occupancy Raw Data'!O$1,FALSE)</f>
        <v>45.5289304500292</v>
      </c>
      <c r="J25" s="61">
        <f>VLOOKUP($A25,'Occupancy Raw Data'!$B$6:$BE$43,'Occupancy Raw Data'!P$1,FALSE)</f>
        <v>45.860120787063998</v>
      </c>
      <c r="K25" s="62">
        <f>VLOOKUP($A25,'Occupancy Raw Data'!$B$6:$BE$43,'Occupancy Raw Data'!R$1,FALSE)</f>
        <v>40.4219197907099</v>
      </c>
      <c r="L25" s="63"/>
      <c r="M25" s="59">
        <f>VLOOKUP($A25,'Occupancy Raw Data'!$B$6:$BE$43,'Occupancy Raw Data'!T$1,FALSE)</f>
        <v>40.555132140693502</v>
      </c>
      <c r="N25" s="60">
        <f>VLOOKUP($A25,'Occupancy Raw Data'!$B$6:$BE$43,'Occupancy Raw Data'!U$1,FALSE)</f>
        <v>27.372311820310401</v>
      </c>
      <c r="O25" s="60">
        <f>VLOOKUP($A25,'Occupancy Raw Data'!$B$6:$BE$43,'Occupancy Raw Data'!V$1,FALSE)</f>
        <v>28.074779968649601</v>
      </c>
      <c r="P25" s="60">
        <f>VLOOKUP($A25,'Occupancy Raw Data'!$B$6:$BE$43,'Occupancy Raw Data'!W$1,FALSE)</f>
        <v>38.741205406214</v>
      </c>
      <c r="Q25" s="60">
        <f>VLOOKUP($A25,'Occupancy Raw Data'!$B$6:$BE$43,'Occupancy Raw Data'!X$1,FALSE)</f>
        <v>28.913197867311101</v>
      </c>
      <c r="R25" s="61">
        <f>VLOOKUP($A25,'Occupancy Raw Data'!$B$6:$BE$43,'Occupancy Raw Data'!Y$1,FALSE)</f>
        <v>32.053924598589496</v>
      </c>
      <c r="S25" s="60">
        <f>VLOOKUP($A25,'Occupancy Raw Data'!$B$6:$BE$43,'Occupancy Raw Data'!AA$1,FALSE)</f>
        <v>47.331829393923698</v>
      </c>
      <c r="T25" s="60">
        <f>VLOOKUP($A25,'Occupancy Raw Data'!$B$6:$BE$43,'Occupancy Raw Data'!AB$1,FALSE)</f>
        <v>17.682692787074501</v>
      </c>
      <c r="U25" s="61">
        <f>VLOOKUP($A25,'Occupancy Raw Data'!$B$6:$BE$43,'Occupancy Raw Data'!AC$1,FALSE)</f>
        <v>30.954531682618398</v>
      </c>
      <c r="V25" s="62">
        <f>VLOOKUP($A25,'Occupancy Raw Data'!$B$6:$BE$43,'Occupancy Raw Data'!AE$1,FALSE)</f>
        <v>31.695536423364199</v>
      </c>
      <c r="W25" s="63"/>
      <c r="X25" s="64">
        <f>VLOOKUP($A25,'ADR Raw Data'!$B$6:$BE$43,'ADR Raw Data'!G$1,FALSE)</f>
        <v>84.440064888248003</v>
      </c>
      <c r="Y25" s="65">
        <f>VLOOKUP($A25,'ADR Raw Data'!$B$6:$BE$43,'ADR Raw Data'!H$1,FALSE)</f>
        <v>84.7705192211682</v>
      </c>
      <c r="Z25" s="65">
        <f>VLOOKUP($A25,'ADR Raw Data'!$B$6:$BE$43,'ADR Raw Data'!I$1,FALSE)</f>
        <v>78.8571891376846</v>
      </c>
      <c r="AA25" s="65">
        <f>VLOOKUP($A25,'ADR Raw Data'!$B$6:$BE$43,'ADR Raw Data'!J$1,FALSE)</f>
        <v>86.356361990950205</v>
      </c>
      <c r="AB25" s="65">
        <f>VLOOKUP($A25,'ADR Raw Data'!$B$6:$BE$43,'ADR Raw Data'!K$1,FALSE)</f>
        <v>85.462560226735903</v>
      </c>
      <c r="AC25" s="66">
        <f>VLOOKUP($A25,'ADR Raw Data'!$B$6:$BE$43,'ADR Raw Data'!L$1,FALSE)</f>
        <v>83.965643846780694</v>
      </c>
      <c r="AD25" s="65">
        <f>VLOOKUP($A25,'ADR Raw Data'!$B$6:$BE$43,'ADR Raw Data'!N$1,FALSE)</f>
        <v>97.333395191902099</v>
      </c>
      <c r="AE25" s="65">
        <f>VLOOKUP($A25,'ADR Raw Data'!$B$6:$BE$43,'ADR Raw Data'!O$1,FALSE)</f>
        <v>100.13501925545501</v>
      </c>
      <c r="AF25" s="66">
        <f>VLOOKUP($A25,'ADR Raw Data'!$B$6:$BE$43,'ADR Raw Data'!P$1,FALSE)</f>
        <v>98.724090909090904</v>
      </c>
      <c r="AG25" s="67">
        <f>VLOOKUP($A25,'ADR Raw Data'!$B$6:$BE$43,'ADR Raw Data'!R$1,FALSE)</f>
        <v>88.749640594877405</v>
      </c>
      <c r="AH25" s="63"/>
      <c r="AI25" s="59">
        <f>VLOOKUP($A25,'ADR Raw Data'!$B$6:$BE$43,'ADR Raw Data'!T$1,FALSE)</f>
        <v>28.476087565337899</v>
      </c>
      <c r="AJ25" s="60">
        <f>VLOOKUP($A25,'ADR Raw Data'!$B$6:$BE$43,'ADR Raw Data'!U$1,FALSE)</f>
        <v>24.981757255711699</v>
      </c>
      <c r="AK25" s="60">
        <f>VLOOKUP($A25,'ADR Raw Data'!$B$6:$BE$43,'ADR Raw Data'!V$1,FALSE)</f>
        <v>16.208708612141798</v>
      </c>
      <c r="AL25" s="60">
        <f>VLOOKUP($A25,'ADR Raw Data'!$B$6:$BE$43,'ADR Raw Data'!W$1,FALSE)</f>
        <v>25.092711311914901</v>
      </c>
      <c r="AM25" s="60">
        <f>VLOOKUP($A25,'ADR Raw Data'!$B$6:$BE$43,'ADR Raw Data'!X$1,FALSE)</f>
        <v>21.650807170068799</v>
      </c>
      <c r="AN25" s="61">
        <f>VLOOKUP($A25,'ADR Raw Data'!$B$6:$BE$43,'ADR Raw Data'!Y$1,FALSE)</f>
        <v>22.8482976081816</v>
      </c>
      <c r="AO25" s="60">
        <f>VLOOKUP($A25,'ADR Raw Data'!$B$6:$BE$43,'ADR Raw Data'!AA$1,FALSE)</f>
        <v>35.517488503910599</v>
      </c>
      <c r="AP25" s="60">
        <f>VLOOKUP($A25,'ADR Raw Data'!$B$6:$BE$43,'ADR Raw Data'!AB$1,FALSE)</f>
        <v>34.6841002022284</v>
      </c>
      <c r="AQ25" s="61">
        <f>VLOOKUP($A25,'ADR Raw Data'!$B$6:$BE$43,'ADR Raw Data'!AC$1,FALSE)</f>
        <v>34.835838075222703</v>
      </c>
      <c r="AR25" s="62">
        <f>VLOOKUP($A25,'ADR Raw Data'!$B$6:$BE$43,'ADR Raw Data'!AE$1,FALSE)</f>
        <v>26.900748247803399</v>
      </c>
      <c r="AS25" s="50"/>
      <c r="AT25" s="64">
        <f>VLOOKUP($A25,'RevPAR Raw Data'!$B$6:$BE$43,'RevPAR Raw Data'!G$1,FALSE)</f>
        <v>22.816748490161601</v>
      </c>
      <c r="AU25" s="65">
        <f>VLOOKUP($A25,'RevPAR Raw Data'!$B$6:$BE$43,'RevPAR Raw Data'!H$1,FALSE)</f>
        <v>33.079164231443599</v>
      </c>
      <c r="AV25" s="65">
        <f>VLOOKUP($A25,'RevPAR Raw Data'!$B$6:$BE$43,'RevPAR Raw Data'!I$1,FALSE)</f>
        <v>32.246491330605799</v>
      </c>
      <c r="AW25" s="65">
        <f>VLOOKUP($A25,'RevPAR Raw Data'!$B$6:$BE$43,'RevPAR Raw Data'!J$1,FALSE)</f>
        <v>37.180510422754701</v>
      </c>
      <c r="AX25" s="65">
        <f>VLOOKUP($A25,'RevPAR Raw Data'!$B$6:$BE$43,'RevPAR Raw Data'!K$1,FALSE)</f>
        <v>35.247270601987097</v>
      </c>
      <c r="AY25" s="66">
        <f>VLOOKUP($A25,'RevPAR Raw Data'!$B$6:$BE$43,'RevPAR Raw Data'!L$1,FALSE)</f>
        <v>32.114037015390601</v>
      </c>
      <c r="AZ25" s="65">
        <f>VLOOKUP($A25,'RevPAR Raw Data'!$B$6:$BE$43,'RevPAR Raw Data'!N$1,FALSE)</f>
        <v>44.959571400740302</v>
      </c>
      <c r="BA25" s="65">
        <f>VLOOKUP($A25,'RevPAR Raw Data'!$B$6:$BE$43,'RevPAR Raw Data'!O$1,FALSE)</f>
        <v>45.590403272939803</v>
      </c>
      <c r="BB25" s="66">
        <f>VLOOKUP($A25,'RevPAR Raw Data'!$B$6:$BE$43,'RevPAR Raw Data'!P$1,FALSE)</f>
        <v>45.274987336839999</v>
      </c>
      <c r="BC25" s="67">
        <f>VLOOKUP($A25,'RevPAR Raw Data'!$B$6:$BE$43,'RevPAR Raw Data'!R$1,FALSE)</f>
        <v>35.874308535804701</v>
      </c>
      <c r="BD25" s="63"/>
      <c r="BE25" s="59">
        <f>VLOOKUP($A25,'RevPAR Raw Data'!$B$6:$BE$43,'RevPAR Raw Data'!T$1,FALSE)</f>
        <v>80.579734646653904</v>
      </c>
      <c r="BF25" s="60">
        <f>VLOOKUP($A25,'RevPAR Raw Data'!$B$6:$BE$43,'RevPAR Raw Data'!U$1,FALSE)</f>
        <v>59.1921535702485</v>
      </c>
      <c r="BG25" s="60">
        <f>VLOOKUP($A25,'RevPAR Raw Data'!$B$6:$BE$43,'RevPAR Raw Data'!V$1,FALSE)</f>
        <v>48.8340478594098</v>
      </c>
      <c r="BH25" s="60">
        <f>VLOOKUP($A25,'RevPAR Raw Data'!$B$6:$BE$43,'RevPAR Raw Data'!W$1,FALSE)</f>
        <v>73.5551355494662</v>
      </c>
      <c r="BI25" s="60">
        <f>VLOOKUP($A25,'RevPAR Raw Data'!$B$6:$BE$43,'RevPAR Raw Data'!X$1,FALSE)</f>
        <v>56.823945754332001</v>
      </c>
      <c r="BJ25" s="61">
        <f>VLOOKUP($A25,'RevPAR Raw Data'!$B$6:$BE$43,'RevPAR Raw Data'!Y$1,FALSE)</f>
        <v>62.225998294158998</v>
      </c>
      <c r="BK25" s="60">
        <f>VLOOKUP($A25,'RevPAR Raw Data'!$B$6:$BE$43,'RevPAR Raw Data'!AA$1,FALSE)</f>
        <v>99.660394961511898</v>
      </c>
      <c r="BL25" s="60">
        <f>VLOOKUP($A25,'RevPAR Raw Data'!$B$6:$BE$43,'RevPAR Raw Data'!AB$1,FALSE)</f>
        <v>58.499875874024099</v>
      </c>
      <c r="BM25" s="61">
        <f>VLOOKUP($A25,'RevPAR Raw Data'!$B$6:$BE$43,'RevPAR Raw Data'!AC$1,FALSE)</f>
        <v>76.573640291741697</v>
      </c>
      <c r="BN25" s="62">
        <f>VLOOKUP($A25,'RevPAR Raw Data'!$B$6:$BE$43,'RevPAR Raw Data'!AE$1,FALSE)</f>
        <v>67.122621130207705</v>
      </c>
    </row>
    <row r="26" spans="1:66" x14ac:dyDescent="0.35">
      <c r="A26" s="78" t="s">
        <v>51</v>
      </c>
      <c r="B26" s="59">
        <f>VLOOKUP($A26,'Occupancy Raw Data'!$B$6:$BE$43,'Occupancy Raw Data'!G$1,FALSE)</f>
        <v>33.797841020608402</v>
      </c>
      <c r="C26" s="60">
        <f>VLOOKUP($A26,'Occupancy Raw Data'!$B$6:$BE$43,'Occupancy Raw Data'!H$1,FALSE)</f>
        <v>43.925417075564198</v>
      </c>
      <c r="D26" s="60">
        <f>VLOOKUP($A26,'Occupancy Raw Data'!$B$6:$BE$43,'Occupancy Raw Data'!I$1,FALSE)</f>
        <v>49.303238469087297</v>
      </c>
      <c r="E26" s="60">
        <f>VLOOKUP($A26,'Occupancy Raw Data'!$B$6:$BE$43,'Occupancy Raw Data'!J$1,FALSE)</f>
        <v>48.184494602551503</v>
      </c>
      <c r="F26" s="60">
        <f>VLOOKUP($A26,'Occupancy Raw Data'!$B$6:$BE$43,'Occupancy Raw Data'!K$1,FALSE)</f>
        <v>48.420019627085303</v>
      </c>
      <c r="G26" s="61">
        <f>VLOOKUP($A26,'Occupancy Raw Data'!$B$6:$BE$43,'Occupancy Raw Data'!L$1,FALSE)</f>
        <v>44.726202158979298</v>
      </c>
      <c r="H26" s="60">
        <f>VLOOKUP($A26,'Occupancy Raw Data'!$B$6:$BE$43,'Occupancy Raw Data'!N$1,FALSE)</f>
        <v>60.412168792934203</v>
      </c>
      <c r="I26" s="60">
        <f>VLOOKUP($A26,'Occupancy Raw Data'!$B$6:$BE$43,'Occupancy Raw Data'!O$1,FALSE)</f>
        <v>59.627085377821302</v>
      </c>
      <c r="J26" s="61">
        <f>VLOOKUP($A26,'Occupancy Raw Data'!$B$6:$BE$43,'Occupancy Raw Data'!P$1,FALSE)</f>
        <v>60.019627085377799</v>
      </c>
      <c r="K26" s="62">
        <f>VLOOKUP($A26,'Occupancy Raw Data'!$B$6:$BE$43,'Occupancy Raw Data'!R$1,FALSE)</f>
        <v>49.095752137950299</v>
      </c>
      <c r="L26" s="63"/>
      <c r="M26" s="59">
        <f>VLOOKUP($A26,'Occupancy Raw Data'!$B$6:$BE$43,'Occupancy Raw Data'!T$1,FALSE)</f>
        <v>9.6691722566524607</v>
      </c>
      <c r="N26" s="60">
        <f>VLOOKUP($A26,'Occupancy Raw Data'!$B$6:$BE$43,'Occupancy Raw Data'!U$1,FALSE)</f>
        <v>7.5051498996543096</v>
      </c>
      <c r="O26" s="60">
        <f>VLOOKUP($A26,'Occupancy Raw Data'!$B$6:$BE$43,'Occupancy Raw Data'!V$1,FALSE)</f>
        <v>13.9918846873934</v>
      </c>
      <c r="P26" s="60">
        <f>VLOOKUP($A26,'Occupancy Raw Data'!$B$6:$BE$43,'Occupancy Raw Data'!W$1,FALSE)</f>
        <v>7.3449560849553199</v>
      </c>
      <c r="Q26" s="60">
        <f>VLOOKUP($A26,'Occupancy Raw Data'!$B$6:$BE$43,'Occupancy Raw Data'!X$1,FALSE)</f>
        <v>7.5756001710347496</v>
      </c>
      <c r="R26" s="61">
        <f>VLOOKUP($A26,'Occupancy Raw Data'!$B$6:$BE$43,'Occupancy Raw Data'!Y$1,FALSE)</f>
        <v>9.1808748788983703</v>
      </c>
      <c r="S26" s="60">
        <f>VLOOKUP($A26,'Occupancy Raw Data'!$B$6:$BE$43,'Occupancy Raw Data'!AA$1,FALSE)</f>
        <v>23.760161456828001</v>
      </c>
      <c r="T26" s="60">
        <f>VLOOKUP($A26,'Occupancy Raw Data'!$B$6:$BE$43,'Occupancy Raw Data'!AB$1,FALSE)</f>
        <v>3.2129017690430399</v>
      </c>
      <c r="U26" s="61">
        <f>VLOOKUP($A26,'Occupancy Raw Data'!$B$6:$BE$43,'Occupancy Raw Data'!AC$1,FALSE)</f>
        <v>12.6231682453943</v>
      </c>
      <c r="V26" s="62">
        <f>VLOOKUP($A26,'Occupancy Raw Data'!$B$6:$BE$43,'Occupancy Raw Data'!AE$1,FALSE)</f>
        <v>10.3590488364881</v>
      </c>
      <c r="W26" s="63"/>
      <c r="X26" s="64">
        <f>VLOOKUP($A26,'ADR Raw Data'!$B$6:$BE$43,'ADR Raw Data'!G$1,FALSE)</f>
        <v>78.525296167247305</v>
      </c>
      <c r="Y26" s="65">
        <f>VLOOKUP($A26,'ADR Raw Data'!$B$6:$BE$43,'ADR Raw Data'!H$1,FALSE)</f>
        <v>81.616246648793506</v>
      </c>
      <c r="Z26" s="65">
        <f>VLOOKUP($A26,'ADR Raw Data'!$B$6:$BE$43,'ADR Raw Data'!I$1,FALSE)</f>
        <v>83.409757165605001</v>
      </c>
      <c r="AA26" s="65">
        <f>VLOOKUP($A26,'ADR Raw Data'!$B$6:$BE$43,'ADR Raw Data'!J$1,FALSE)</f>
        <v>82.669995926680201</v>
      </c>
      <c r="AB26" s="65">
        <f>VLOOKUP($A26,'ADR Raw Data'!$B$6:$BE$43,'ADR Raw Data'!K$1,FALSE)</f>
        <v>80.918398865018204</v>
      </c>
      <c r="AC26" s="66">
        <f>VLOOKUP($A26,'ADR Raw Data'!$B$6:$BE$43,'ADR Raw Data'!L$1,FALSE)</f>
        <v>81.620463401790403</v>
      </c>
      <c r="AD26" s="65">
        <f>VLOOKUP($A26,'ADR Raw Data'!$B$6:$BE$43,'ADR Raw Data'!N$1,FALSE)</f>
        <v>91.823664717348905</v>
      </c>
      <c r="AE26" s="65">
        <f>VLOOKUP($A26,'ADR Raw Data'!$B$6:$BE$43,'ADR Raw Data'!O$1,FALSE)</f>
        <v>93.939654377880103</v>
      </c>
      <c r="AF26" s="66">
        <f>VLOOKUP($A26,'ADR Raw Data'!$B$6:$BE$43,'ADR Raw Data'!P$1,FALSE)</f>
        <v>92.874740026160794</v>
      </c>
      <c r="AG26" s="67">
        <f>VLOOKUP($A26,'ADR Raw Data'!$B$6:$BE$43,'ADR Raw Data'!R$1,FALSE)</f>
        <v>85.551426042261497</v>
      </c>
      <c r="AH26" s="63"/>
      <c r="AI26" s="59">
        <f>VLOOKUP($A26,'ADR Raw Data'!$B$6:$BE$43,'ADR Raw Data'!T$1,FALSE)</f>
        <v>14.717982190961401</v>
      </c>
      <c r="AJ26" s="60">
        <f>VLOOKUP($A26,'ADR Raw Data'!$B$6:$BE$43,'ADR Raw Data'!U$1,FALSE)</f>
        <v>9.9005059977086596</v>
      </c>
      <c r="AK26" s="60">
        <f>VLOOKUP($A26,'ADR Raw Data'!$B$6:$BE$43,'ADR Raw Data'!V$1,FALSE)</f>
        <v>12.4694555627713</v>
      </c>
      <c r="AL26" s="60">
        <f>VLOOKUP($A26,'ADR Raw Data'!$B$6:$BE$43,'ADR Raw Data'!W$1,FALSE)</f>
        <v>10.4304637168885</v>
      </c>
      <c r="AM26" s="60">
        <f>VLOOKUP($A26,'ADR Raw Data'!$B$6:$BE$43,'ADR Raw Data'!X$1,FALSE)</f>
        <v>8.1935176868620694</v>
      </c>
      <c r="AN26" s="61">
        <f>VLOOKUP($A26,'ADR Raw Data'!$B$6:$BE$43,'ADR Raw Data'!Y$1,FALSE)</f>
        <v>10.8756366477956</v>
      </c>
      <c r="AO26" s="60">
        <f>VLOOKUP($A26,'ADR Raw Data'!$B$6:$BE$43,'ADR Raw Data'!AA$1,FALSE)</f>
        <v>17.329368779410501</v>
      </c>
      <c r="AP26" s="60">
        <f>VLOOKUP($A26,'ADR Raw Data'!$B$6:$BE$43,'ADR Raw Data'!AB$1,FALSE)</f>
        <v>13.2817298018486</v>
      </c>
      <c r="AQ26" s="61">
        <f>VLOOKUP($A26,'ADR Raw Data'!$B$6:$BE$43,'ADR Raw Data'!AC$1,FALSE)</f>
        <v>14.9588487984509</v>
      </c>
      <c r="AR26" s="62">
        <f>VLOOKUP($A26,'ADR Raw Data'!$B$6:$BE$43,'ADR Raw Data'!AE$1,FALSE)</f>
        <v>12.4637620659005</v>
      </c>
      <c r="AS26" s="50"/>
      <c r="AT26" s="64">
        <f>VLOOKUP($A26,'RevPAR Raw Data'!$B$6:$BE$43,'RevPAR Raw Data'!G$1,FALSE)</f>
        <v>26.5398547595682</v>
      </c>
      <c r="AU26" s="65">
        <f>VLOOKUP($A26,'RevPAR Raw Data'!$B$6:$BE$43,'RevPAR Raw Data'!H$1,FALSE)</f>
        <v>35.850276741903798</v>
      </c>
      <c r="AV26" s="65">
        <f>VLOOKUP($A26,'RevPAR Raw Data'!$B$6:$BE$43,'RevPAR Raw Data'!I$1,FALSE)</f>
        <v>41.1237114818449</v>
      </c>
      <c r="AW26" s="65">
        <f>VLOOKUP($A26,'RevPAR Raw Data'!$B$6:$BE$43,'RevPAR Raw Data'!J$1,FALSE)</f>
        <v>39.834119725220802</v>
      </c>
      <c r="AX26" s="65">
        <f>VLOOKUP($A26,'RevPAR Raw Data'!$B$6:$BE$43,'RevPAR Raw Data'!K$1,FALSE)</f>
        <v>39.180704612364998</v>
      </c>
      <c r="AY26" s="66">
        <f>VLOOKUP($A26,'RevPAR Raw Data'!$B$6:$BE$43,'RevPAR Raw Data'!L$1,FALSE)</f>
        <v>36.505733464180501</v>
      </c>
      <c r="AZ26" s="65">
        <f>VLOOKUP($A26,'RevPAR Raw Data'!$B$6:$BE$43,'RevPAR Raw Data'!N$1,FALSE)</f>
        <v>55.472667320902801</v>
      </c>
      <c r="BA26" s="65">
        <f>VLOOKUP($A26,'RevPAR Raw Data'!$B$6:$BE$43,'RevPAR Raw Data'!O$1,FALSE)</f>
        <v>56.013477919528903</v>
      </c>
      <c r="BB26" s="66">
        <f>VLOOKUP($A26,'RevPAR Raw Data'!$B$6:$BE$43,'RevPAR Raw Data'!P$1,FALSE)</f>
        <v>55.743072620215798</v>
      </c>
      <c r="BC26" s="67">
        <f>VLOOKUP($A26,'RevPAR Raw Data'!$B$6:$BE$43,'RevPAR Raw Data'!R$1,FALSE)</f>
        <v>42.002116080190603</v>
      </c>
      <c r="BD26" s="63"/>
      <c r="BE26" s="59">
        <f>VLOOKUP($A26,'RevPAR Raw Data'!$B$6:$BE$43,'RevPAR Raw Data'!T$1,FALSE)</f>
        <v>25.810261498361399</v>
      </c>
      <c r="BF26" s="60">
        <f>VLOOKUP($A26,'RevPAR Raw Data'!$B$6:$BE$43,'RevPAR Raw Data'!U$1,FALSE)</f>
        <v>18.1487037133152</v>
      </c>
      <c r="BG26" s="60">
        <f>VLOOKUP($A26,'RevPAR Raw Data'!$B$6:$BE$43,'RevPAR Raw Data'!V$1,FALSE)</f>
        <v>28.206052093653401</v>
      </c>
      <c r="BH26" s="60">
        <f>VLOOKUP($A26,'RevPAR Raw Data'!$B$6:$BE$43,'RevPAR Raw Data'!W$1,FALSE)</f>
        <v>18.541532781306501</v>
      </c>
      <c r="BI26" s="60">
        <f>VLOOKUP($A26,'RevPAR Raw Data'!$B$6:$BE$43,'RevPAR Raw Data'!X$1,FALSE)</f>
        <v>16.3898259977965</v>
      </c>
      <c r="BJ26" s="61">
        <f>VLOOKUP($A26,'RevPAR Raw Data'!$B$6:$BE$43,'RevPAR Raw Data'!Y$1,FALSE)</f>
        <v>21.054990119611698</v>
      </c>
      <c r="BK26" s="60">
        <f>VLOOKUP($A26,'RevPAR Raw Data'!$B$6:$BE$43,'RevPAR Raw Data'!AA$1,FALSE)</f>
        <v>45.207016237675603</v>
      </c>
      <c r="BL26" s="60">
        <f>VLOOKUP($A26,'RevPAR Raw Data'!$B$6:$BE$43,'RevPAR Raw Data'!AB$1,FALSE)</f>
        <v>16.9213605026547</v>
      </c>
      <c r="BM26" s="61">
        <f>VLOOKUP($A26,'RevPAR Raw Data'!$B$6:$BE$43,'RevPAR Raw Data'!AC$1,FALSE)</f>
        <v>29.470297695247801</v>
      </c>
      <c r="BN26" s="62">
        <f>VLOOKUP($A26,'RevPAR Raw Data'!$B$6:$BE$43,'RevPAR Raw Data'!AE$1,FALSE)</f>
        <v>24.113938101658999</v>
      </c>
    </row>
    <row r="27" spans="1:66" x14ac:dyDescent="0.35">
      <c r="A27" s="78" t="s">
        <v>48</v>
      </c>
      <c r="B27" s="59">
        <f>VLOOKUP($A27,'Occupancy Raw Data'!$B$6:$BE$43,'Occupancy Raw Data'!G$1,FALSE)</f>
        <v>30.236166178245099</v>
      </c>
      <c r="C27" s="60">
        <f>VLOOKUP($A27,'Occupancy Raw Data'!$B$6:$BE$43,'Occupancy Raw Data'!H$1,FALSE)</f>
        <v>41.785898982933901</v>
      </c>
      <c r="D27" s="60">
        <f>VLOOKUP($A27,'Occupancy Raw Data'!$B$6:$BE$43,'Occupancy Raw Data'!I$1,FALSE)</f>
        <v>45.785209446647102</v>
      </c>
      <c r="E27" s="60">
        <f>VLOOKUP($A27,'Occupancy Raw Data'!$B$6:$BE$43,'Occupancy Raw Data'!J$1,FALSE)</f>
        <v>46.061023961385899</v>
      </c>
      <c r="F27" s="60">
        <f>VLOOKUP($A27,'Occupancy Raw Data'!$B$6:$BE$43,'Occupancy Raw Data'!K$1,FALSE)</f>
        <v>44.406136872952899</v>
      </c>
      <c r="G27" s="61">
        <f>VLOOKUP($A27,'Occupancy Raw Data'!$B$6:$BE$43,'Occupancy Raw Data'!L$1,FALSE)</f>
        <v>41.654887088433</v>
      </c>
      <c r="H27" s="60">
        <f>VLOOKUP($A27,'Occupancy Raw Data'!$B$6:$BE$43,'Occupancy Raw Data'!N$1,FALSE)</f>
        <v>47.491811756593599</v>
      </c>
      <c r="I27" s="60">
        <f>VLOOKUP($A27,'Occupancy Raw Data'!$B$6:$BE$43,'Occupancy Raw Data'!O$1,FALSE)</f>
        <v>49.198414066540202</v>
      </c>
      <c r="J27" s="61">
        <f>VLOOKUP($A27,'Occupancy Raw Data'!$B$6:$BE$43,'Occupancy Raw Data'!P$1,FALSE)</f>
        <v>48.3451129115669</v>
      </c>
      <c r="K27" s="62">
        <f>VLOOKUP($A27,'Occupancy Raw Data'!$B$6:$BE$43,'Occupancy Raw Data'!R$1,FALSE)</f>
        <v>43.566380180757001</v>
      </c>
      <c r="L27" s="63"/>
      <c r="M27" s="59">
        <f>VLOOKUP($A27,'Occupancy Raw Data'!$B$6:$BE$43,'Occupancy Raw Data'!T$1,FALSE)</f>
        <v>11.772114947393799</v>
      </c>
      <c r="N27" s="60">
        <f>VLOOKUP($A27,'Occupancy Raw Data'!$B$6:$BE$43,'Occupancy Raw Data'!U$1,FALSE)</f>
        <v>25.4894443969877</v>
      </c>
      <c r="O27" s="60">
        <f>VLOOKUP($A27,'Occupancy Raw Data'!$B$6:$BE$43,'Occupancy Raw Data'!V$1,FALSE)</f>
        <v>30.180334322183199</v>
      </c>
      <c r="P27" s="60">
        <f>VLOOKUP($A27,'Occupancy Raw Data'!$B$6:$BE$43,'Occupancy Raw Data'!W$1,FALSE)</f>
        <v>32.002731960225098</v>
      </c>
      <c r="Q27" s="60">
        <f>VLOOKUP($A27,'Occupancy Raw Data'!$B$6:$BE$43,'Occupancy Raw Data'!X$1,FALSE)</f>
        <v>26.810663320339799</v>
      </c>
      <c r="R27" s="61">
        <f>VLOOKUP($A27,'Occupancy Raw Data'!$B$6:$BE$43,'Occupancy Raw Data'!Y$1,FALSE)</f>
        <v>25.897638462367802</v>
      </c>
      <c r="S27" s="60">
        <f>VLOOKUP($A27,'Occupancy Raw Data'!$B$6:$BE$43,'Occupancy Raw Data'!AA$1,FALSE)</f>
        <v>17.475416613496201</v>
      </c>
      <c r="T27" s="60">
        <f>VLOOKUP($A27,'Occupancy Raw Data'!$B$6:$BE$43,'Occupancy Raw Data'!AB$1,FALSE)</f>
        <v>-2.6930640442329499</v>
      </c>
      <c r="U27" s="61">
        <f>VLOOKUP($A27,'Occupancy Raw Data'!$B$6:$BE$43,'Occupancy Raw Data'!AC$1,FALSE)</f>
        <v>6.2681189369854398</v>
      </c>
      <c r="V27" s="62">
        <f>VLOOKUP($A27,'Occupancy Raw Data'!$B$6:$BE$43,'Occupancy Raw Data'!AE$1,FALSE)</f>
        <v>18.933203695028201</v>
      </c>
      <c r="W27" s="63"/>
      <c r="X27" s="64">
        <f>VLOOKUP($A27,'ADR Raw Data'!$B$6:$BE$43,'ADR Raw Data'!G$1,FALSE)</f>
        <v>72.756966932725106</v>
      </c>
      <c r="Y27" s="65">
        <f>VLOOKUP($A27,'ADR Raw Data'!$B$6:$BE$43,'ADR Raw Data'!H$1,FALSE)</f>
        <v>80.287070957095693</v>
      </c>
      <c r="Z27" s="65">
        <f>VLOOKUP($A27,'ADR Raw Data'!$B$6:$BE$43,'ADR Raw Data'!I$1,FALSE)</f>
        <v>82.747179969879497</v>
      </c>
      <c r="AA27" s="65">
        <f>VLOOKUP($A27,'ADR Raw Data'!$B$6:$BE$43,'ADR Raw Data'!J$1,FALSE)</f>
        <v>81.961762724550795</v>
      </c>
      <c r="AB27" s="65">
        <f>VLOOKUP($A27,'ADR Raw Data'!$B$6:$BE$43,'ADR Raw Data'!K$1,FALSE)</f>
        <v>80.065722049689398</v>
      </c>
      <c r="AC27" s="66">
        <f>VLOOKUP($A27,'ADR Raw Data'!$B$6:$BE$43,'ADR Raw Data'!L$1,FALSE)</f>
        <v>80.0578728687303</v>
      </c>
      <c r="AD27" s="65">
        <f>VLOOKUP($A27,'ADR Raw Data'!$B$6:$BE$43,'ADR Raw Data'!N$1,FALSE)</f>
        <v>84.579517241379307</v>
      </c>
      <c r="AE27" s="65">
        <f>VLOOKUP($A27,'ADR Raw Data'!$B$6:$BE$43,'ADR Raw Data'!O$1,FALSE)</f>
        <v>90.948290119131002</v>
      </c>
      <c r="AF27" s="66">
        <f>VLOOKUP($A27,'ADR Raw Data'!$B$6:$BE$43,'ADR Raw Data'!P$1,FALSE)</f>
        <v>87.820108753788503</v>
      </c>
      <c r="AG27" s="67">
        <f>VLOOKUP($A27,'ADR Raw Data'!$B$6:$BE$43,'ADR Raw Data'!R$1,FALSE)</f>
        <v>82.518919789723498</v>
      </c>
      <c r="AH27" s="63"/>
      <c r="AI27" s="59">
        <f>VLOOKUP($A27,'ADR Raw Data'!$B$6:$BE$43,'ADR Raw Data'!T$1,FALSE)</f>
        <v>12.3683855192693</v>
      </c>
      <c r="AJ27" s="60">
        <f>VLOOKUP($A27,'ADR Raw Data'!$B$6:$BE$43,'ADR Raw Data'!U$1,FALSE)</f>
        <v>16.913163629791502</v>
      </c>
      <c r="AK27" s="60">
        <f>VLOOKUP($A27,'ADR Raw Data'!$B$6:$BE$43,'ADR Raw Data'!V$1,FALSE)</f>
        <v>17.8910129289957</v>
      </c>
      <c r="AL27" s="60">
        <f>VLOOKUP($A27,'ADR Raw Data'!$B$6:$BE$43,'ADR Raw Data'!W$1,FALSE)</f>
        <v>18.870935367260699</v>
      </c>
      <c r="AM27" s="60">
        <f>VLOOKUP($A27,'ADR Raw Data'!$B$6:$BE$43,'ADR Raw Data'!X$1,FALSE)</f>
        <v>18.6749758475504</v>
      </c>
      <c r="AN27" s="61">
        <f>VLOOKUP($A27,'ADR Raw Data'!$B$6:$BE$43,'ADR Raw Data'!Y$1,FALSE)</f>
        <v>17.461596402207501</v>
      </c>
      <c r="AO27" s="60">
        <f>VLOOKUP($A27,'ADR Raw Data'!$B$6:$BE$43,'ADR Raw Data'!AA$1,FALSE)</f>
        <v>13.576414050601599</v>
      </c>
      <c r="AP27" s="60">
        <f>VLOOKUP($A27,'ADR Raw Data'!$B$6:$BE$43,'ADR Raw Data'!AB$1,FALSE)</f>
        <v>12.4425109385732</v>
      </c>
      <c r="AQ27" s="61">
        <f>VLOOKUP($A27,'ADR Raw Data'!$B$6:$BE$43,'ADR Raw Data'!AC$1,FALSE)</f>
        <v>12.540868647270701</v>
      </c>
      <c r="AR27" s="62">
        <f>VLOOKUP($A27,'ADR Raw Data'!$B$6:$BE$43,'ADR Raw Data'!AE$1,FALSE)</f>
        <v>15.151379341387701</v>
      </c>
      <c r="AS27" s="50"/>
      <c r="AT27" s="64">
        <f>VLOOKUP($A27,'RevPAR Raw Data'!$B$6:$BE$43,'RevPAR Raw Data'!G$1,FALSE)</f>
        <v>21.9989174280296</v>
      </c>
      <c r="AU27" s="65">
        <f>VLOOKUP($A27,'RevPAR Raw Data'!$B$6:$BE$43,'RevPAR Raw Data'!H$1,FALSE)</f>
        <v>33.548674366488498</v>
      </c>
      <c r="AV27" s="65">
        <f>VLOOKUP($A27,'RevPAR Raw Data'!$B$6:$BE$43,'RevPAR Raw Data'!I$1,FALSE)</f>
        <v>37.885969660403298</v>
      </c>
      <c r="AW27" s="65">
        <f>VLOOKUP($A27,'RevPAR Raw Data'!$B$6:$BE$43,'RevPAR Raw Data'!J$1,FALSE)</f>
        <v>37.752427167729699</v>
      </c>
      <c r="AX27" s="65">
        <f>VLOOKUP($A27,'RevPAR Raw Data'!$B$6:$BE$43,'RevPAR Raw Data'!K$1,FALSE)</f>
        <v>35.554094121703102</v>
      </c>
      <c r="AY27" s="66">
        <f>VLOOKUP($A27,'RevPAR Raw Data'!$B$6:$BE$43,'RevPAR Raw Data'!L$1,FALSE)</f>
        <v>33.348016548870802</v>
      </c>
      <c r="AZ27" s="65">
        <f>VLOOKUP($A27,'RevPAR Raw Data'!$B$6:$BE$43,'RevPAR Raw Data'!N$1,FALSE)</f>
        <v>40.168345112911503</v>
      </c>
      <c r="BA27" s="65">
        <f>VLOOKUP($A27,'RevPAR Raw Data'!$B$6:$BE$43,'RevPAR Raw Data'!O$1,FALSE)</f>
        <v>44.745116359248399</v>
      </c>
      <c r="BB27" s="66">
        <f>VLOOKUP($A27,'RevPAR Raw Data'!$B$6:$BE$43,'RevPAR Raw Data'!P$1,FALSE)</f>
        <v>42.456730736079898</v>
      </c>
      <c r="BC27" s="67">
        <f>VLOOKUP($A27,'RevPAR Raw Data'!$B$6:$BE$43,'RevPAR Raw Data'!R$1,FALSE)</f>
        <v>35.950506316644898</v>
      </c>
      <c r="BD27" s="63"/>
      <c r="BE27" s="59">
        <f>VLOOKUP($A27,'RevPAR Raw Data'!$B$6:$BE$43,'RevPAR Raw Data'!T$1,FALSE)</f>
        <v>25.5965210271284</v>
      </c>
      <c r="BF27" s="60">
        <f>VLOOKUP($A27,'RevPAR Raw Data'!$B$6:$BE$43,'RevPAR Raw Data'!U$1,FALSE)</f>
        <v>46.7136794659665</v>
      </c>
      <c r="BG27" s="60">
        <f>VLOOKUP($A27,'RevPAR Raw Data'!$B$6:$BE$43,'RevPAR Raw Data'!V$1,FALSE)</f>
        <v>53.470914766774897</v>
      </c>
      <c r="BH27" s="60">
        <f>VLOOKUP($A27,'RevPAR Raw Data'!$B$6:$BE$43,'RevPAR Raw Data'!W$1,FALSE)</f>
        <v>56.912882191457598</v>
      </c>
      <c r="BI27" s="60">
        <f>VLOOKUP($A27,'RevPAR Raw Data'!$B$6:$BE$43,'RevPAR Raw Data'!X$1,FALSE)</f>
        <v>50.492524067531797</v>
      </c>
      <c r="BJ27" s="61">
        <f>VLOOKUP($A27,'RevPAR Raw Data'!$B$6:$BE$43,'RevPAR Raw Data'!Y$1,FALSE)</f>
        <v>47.881375970576897</v>
      </c>
      <c r="BK27" s="60">
        <f>VLOOKUP($A27,'RevPAR Raw Data'!$B$6:$BE$43,'RevPAR Raw Data'!AA$1,FALSE)</f>
        <v>33.424365580613703</v>
      </c>
      <c r="BL27" s="60">
        <f>VLOOKUP($A27,'RevPAR Raw Data'!$B$6:$BE$43,'RevPAR Raw Data'!AB$1,FALSE)</f>
        <v>9.4143621060538702</v>
      </c>
      <c r="BM27" s="61">
        <f>VLOOKUP($A27,'RevPAR Raw Data'!$B$6:$BE$43,'RevPAR Raw Data'!AC$1,FALSE)</f>
        <v>19.595064146798201</v>
      </c>
      <c r="BN27" s="62">
        <f>VLOOKUP($A27,'RevPAR Raw Data'!$B$6:$BE$43,'RevPAR Raw Data'!AE$1,FALSE)</f>
        <v>36.953224549727402</v>
      </c>
    </row>
    <row r="28" spans="1:66" x14ac:dyDescent="0.35">
      <c r="A28" s="78" t="s">
        <v>49</v>
      </c>
      <c r="B28" s="59">
        <f>VLOOKUP($A28,'Occupancy Raw Data'!$B$6:$BE$43,'Occupancy Raw Data'!G$1,FALSE)</f>
        <v>47.220855878012699</v>
      </c>
      <c r="C28" s="60">
        <f>VLOOKUP($A28,'Occupancy Raw Data'!$B$6:$BE$43,'Occupancy Raw Data'!H$1,FALSE)</f>
        <v>55.927201180521301</v>
      </c>
      <c r="D28" s="60">
        <f>VLOOKUP($A28,'Occupancy Raw Data'!$B$6:$BE$43,'Occupancy Raw Data'!I$1,FALSE)</f>
        <v>56.763403836694501</v>
      </c>
      <c r="E28" s="60">
        <f>VLOOKUP($A28,'Occupancy Raw Data'!$B$6:$BE$43,'Occupancy Raw Data'!J$1,FALSE)</f>
        <v>57.624200688637401</v>
      </c>
      <c r="F28" s="60">
        <f>VLOOKUP($A28,'Occupancy Raw Data'!$B$6:$BE$43,'Occupancy Raw Data'!K$1,FALSE)</f>
        <v>54.303984259714703</v>
      </c>
      <c r="G28" s="61">
        <f>VLOOKUP($A28,'Occupancy Raw Data'!$B$6:$BE$43,'Occupancy Raw Data'!L$1,FALSE)</f>
        <v>54.367929168716103</v>
      </c>
      <c r="H28" s="60">
        <f>VLOOKUP($A28,'Occupancy Raw Data'!$B$6:$BE$43,'Occupancy Raw Data'!N$1,FALSE)</f>
        <v>69.060501721593695</v>
      </c>
      <c r="I28" s="60">
        <f>VLOOKUP($A28,'Occupancy Raw Data'!$B$6:$BE$43,'Occupancy Raw Data'!O$1,FALSE)</f>
        <v>77.816035415641906</v>
      </c>
      <c r="J28" s="61">
        <f>VLOOKUP($A28,'Occupancy Raw Data'!$B$6:$BE$43,'Occupancy Raw Data'!P$1,FALSE)</f>
        <v>73.438268568617801</v>
      </c>
      <c r="K28" s="62">
        <f>VLOOKUP($A28,'Occupancy Raw Data'!$B$6:$BE$43,'Occupancy Raw Data'!R$1,FALSE)</f>
        <v>59.816597568688003</v>
      </c>
      <c r="L28" s="63"/>
      <c r="M28" s="59">
        <f>VLOOKUP($A28,'Occupancy Raw Data'!$B$6:$BE$43,'Occupancy Raw Data'!T$1,FALSE)</f>
        <v>23.473067824872899</v>
      </c>
      <c r="N28" s="60">
        <f>VLOOKUP($A28,'Occupancy Raw Data'!$B$6:$BE$43,'Occupancy Raw Data'!U$1,FALSE)</f>
        <v>29.412942266555302</v>
      </c>
      <c r="O28" s="60">
        <f>VLOOKUP($A28,'Occupancy Raw Data'!$B$6:$BE$43,'Occupancy Raw Data'!V$1,FALSE)</f>
        <v>16.263504824779002</v>
      </c>
      <c r="P28" s="60">
        <f>VLOOKUP($A28,'Occupancy Raw Data'!$B$6:$BE$43,'Occupancy Raw Data'!W$1,FALSE)</f>
        <v>10.9353883929421</v>
      </c>
      <c r="Q28" s="60">
        <f>VLOOKUP($A28,'Occupancy Raw Data'!$B$6:$BE$43,'Occupancy Raw Data'!X$1,FALSE)</f>
        <v>-8.9475102057732503</v>
      </c>
      <c r="R28" s="61">
        <f>VLOOKUP($A28,'Occupancy Raw Data'!$B$6:$BE$43,'Occupancy Raw Data'!Y$1,FALSE)</f>
        <v>12.3920941426549</v>
      </c>
      <c r="S28" s="60">
        <f>VLOOKUP($A28,'Occupancy Raw Data'!$B$6:$BE$43,'Occupancy Raw Data'!AA$1,FALSE)</f>
        <v>10.269323061379099</v>
      </c>
      <c r="T28" s="60">
        <f>VLOOKUP($A28,'Occupancy Raw Data'!$B$6:$BE$43,'Occupancy Raw Data'!AB$1,FALSE)</f>
        <v>7.0288941093277701</v>
      </c>
      <c r="U28" s="61">
        <f>VLOOKUP($A28,'Occupancy Raw Data'!$B$6:$BE$43,'Occupancy Raw Data'!AC$1,FALSE)</f>
        <v>8.5284711580785295</v>
      </c>
      <c r="V28" s="62">
        <f>VLOOKUP($A28,'Occupancy Raw Data'!$B$6:$BE$43,'Occupancy Raw Data'!AE$1,FALSE)</f>
        <v>11.0058819135091</v>
      </c>
      <c r="W28" s="63"/>
      <c r="X28" s="64">
        <f>VLOOKUP($A28,'ADR Raw Data'!$B$6:$BE$43,'ADR Raw Data'!G$1,FALSE)</f>
        <v>106.879083333333</v>
      </c>
      <c r="Y28" s="65">
        <f>VLOOKUP($A28,'ADR Raw Data'!$B$6:$BE$43,'ADR Raw Data'!H$1,FALSE)</f>
        <v>103.910857519788</v>
      </c>
      <c r="Z28" s="65">
        <f>VLOOKUP($A28,'ADR Raw Data'!$B$6:$BE$43,'ADR Raw Data'!I$1,FALSE)</f>
        <v>105.242547660311</v>
      </c>
      <c r="AA28" s="65">
        <f>VLOOKUP($A28,'ADR Raw Data'!$B$6:$BE$43,'ADR Raw Data'!J$1,FALSE)</f>
        <v>104.95851472471099</v>
      </c>
      <c r="AB28" s="65">
        <f>VLOOKUP($A28,'ADR Raw Data'!$B$6:$BE$43,'ADR Raw Data'!K$1,FALSE)</f>
        <v>104.99475090579701</v>
      </c>
      <c r="AC28" s="66">
        <f>VLOOKUP($A28,'ADR Raw Data'!$B$6:$BE$43,'ADR Raw Data'!L$1,FALSE)</f>
        <v>105.143141228625</v>
      </c>
      <c r="AD28" s="65">
        <f>VLOOKUP($A28,'ADR Raw Data'!$B$6:$BE$43,'ADR Raw Data'!N$1,FALSE)</f>
        <v>136.74207264957201</v>
      </c>
      <c r="AE28" s="65">
        <f>VLOOKUP($A28,'ADR Raw Data'!$B$6:$BE$43,'ADR Raw Data'!O$1,FALSE)</f>
        <v>132.96991466498099</v>
      </c>
      <c r="AF28" s="66">
        <f>VLOOKUP($A28,'ADR Raw Data'!$B$6:$BE$43,'ADR Raw Data'!P$1,FALSE)</f>
        <v>134.743561620897</v>
      </c>
      <c r="AG28" s="67">
        <f>VLOOKUP($A28,'ADR Raw Data'!$B$6:$BE$43,'ADR Raw Data'!R$1,FALSE)</f>
        <v>115.526325403817</v>
      </c>
      <c r="AH28" s="63"/>
      <c r="AI28" s="59">
        <f>VLOOKUP($A28,'ADR Raw Data'!$B$6:$BE$43,'ADR Raw Data'!T$1,FALSE)</f>
        <v>25.9377601766795</v>
      </c>
      <c r="AJ28" s="60">
        <f>VLOOKUP($A28,'ADR Raw Data'!$B$6:$BE$43,'ADR Raw Data'!U$1,FALSE)</f>
        <v>25.963646060696899</v>
      </c>
      <c r="AK28" s="60">
        <f>VLOOKUP($A28,'ADR Raw Data'!$B$6:$BE$43,'ADR Raw Data'!V$1,FALSE)</f>
        <v>21.232549596024601</v>
      </c>
      <c r="AL28" s="60">
        <f>VLOOKUP($A28,'ADR Raw Data'!$B$6:$BE$43,'ADR Raw Data'!W$1,FALSE)</f>
        <v>19.928749059444499</v>
      </c>
      <c r="AM28" s="60">
        <f>VLOOKUP($A28,'ADR Raw Data'!$B$6:$BE$43,'ADR Raw Data'!X$1,FALSE)</f>
        <v>15.3782174199153</v>
      </c>
      <c r="AN28" s="61">
        <f>VLOOKUP($A28,'ADR Raw Data'!$B$6:$BE$43,'ADR Raw Data'!Y$1,FALSE)</f>
        <v>20.9701006507057</v>
      </c>
      <c r="AO28" s="60">
        <f>VLOOKUP($A28,'ADR Raw Data'!$B$6:$BE$43,'ADR Raw Data'!AA$1,FALSE)</f>
        <v>30.919981460521001</v>
      </c>
      <c r="AP28" s="60">
        <f>VLOOKUP($A28,'ADR Raw Data'!$B$6:$BE$43,'ADR Raw Data'!AB$1,FALSE)</f>
        <v>16.461428762602601</v>
      </c>
      <c r="AQ28" s="61">
        <f>VLOOKUP($A28,'ADR Raw Data'!$B$6:$BE$43,'ADR Raw Data'!AC$1,FALSE)</f>
        <v>22.859120608636001</v>
      </c>
      <c r="AR28" s="62">
        <f>VLOOKUP($A28,'ADR Raw Data'!$B$6:$BE$43,'ADR Raw Data'!AE$1,FALSE)</f>
        <v>21.502585372629898</v>
      </c>
      <c r="AS28" s="50"/>
      <c r="AT28" s="64">
        <f>VLOOKUP($A28,'RevPAR Raw Data'!$B$6:$BE$43,'RevPAR Raw Data'!G$1,FALSE)</f>
        <v>50.469217904574499</v>
      </c>
      <c r="AU28" s="65">
        <f>VLOOKUP($A28,'RevPAR Raw Data'!$B$6:$BE$43,'RevPAR Raw Data'!H$1,FALSE)</f>
        <v>58.114434333497201</v>
      </c>
      <c r="AV28" s="65">
        <f>VLOOKUP($A28,'RevPAR Raw Data'!$B$6:$BE$43,'RevPAR Raw Data'!I$1,FALSE)</f>
        <v>59.739252336448502</v>
      </c>
      <c r="AW28" s="65">
        <f>VLOOKUP($A28,'RevPAR Raw Data'!$B$6:$BE$43,'RevPAR Raw Data'!J$1,FALSE)</f>
        <v>60.481505164781098</v>
      </c>
      <c r="AX28" s="65">
        <f>VLOOKUP($A28,'RevPAR Raw Data'!$B$6:$BE$43,'RevPAR Raw Data'!K$1,FALSE)</f>
        <v>57.016333005410701</v>
      </c>
      <c r="AY28" s="66">
        <f>VLOOKUP($A28,'RevPAR Raw Data'!$B$6:$BE$43,'RevPAR Raw Data'!L$1,FALSE)</f>
        <v>57.1641485489424</v>
      </c>
      <c r="AZ28" s="65">
        <f>VLOOKUP($A28,'RevPAR Raw Data'!$B$6:$BE$43,'RevPAR Raw Data'!N$1,FALSE)</f>
        <v>94.434761436301002</v>
      </c>
      <c r="BA28" s="65">
        <f>VLOOKUP($A28,'RevPAR Raw Data'!$B$6:$BE$43,'RevPAR Raw Data'!O$1,FALSE)</f>
        <v>103.47191588785</v>
      </c>
      <c r="BB28" s="66">
        <f>VLOOKUP($A28,'RevPAR Raw Data'!$B$6:$BE$43,'RevPAR Raw Data'!P$1,FALSE)</f>
        <v>98.953338662075694</v>
      </c>
      <c r="BC28" s="67">
        <f>VLOOKUP($A28,'RevPAR Raw Data'!$B$6:$BE$43,'RevPAR Raw Data'!R$1,FALSE)</f>
        <v>69.103917152694805</v>
      </c>
      <c r="BD28" s="63"/>
      <c r="BE28" s="59">
        <f>VLOOKUP($A28,'RevPAR Raw Data'!$B$6:$BE$43,'RevPAR Raw Data'!T$1,FALSE)</f>
        <v>55.4992160400774</v>
      </c>
      <c r="BF28" s="60">
        <f>VLOOKUP($A28,'RevPAR Raw Data'!$B$6:$BE$43,'RevPAR Raw Data'!U$1,FALSE)</f>
        <v>63.013260553377798</v>
      </c>
      <c r="BG28" s="60">
        <f>VLOOKUP($A28,'RevPAR Raw Data'!$B$6:$BE$43,'RevPAR Raw Data'!V$1,FALSE)</f>
        <v>40.949211148776698</v>
      </c>
      <c r="BH28" s="60">
        <f>VLOOKUP($A28,'RevPAR Raw Data'!$B$6:$BE$43,'RevPAR Raw Data'!W$1,FALSE)</f>
        <v>33.0434235638917</v>
      </c>
      <c r="BI28" s="60">
        <f>VLOOKUP($A28,'RevPAR Raw Data'!$B$6:$BE$43,'RevPAR Raw Data'!X$1,FALSE)</f>
        <v>5.0547396410291903</v>
      </c>
      <c r="BJ28" s="61">
        <f>VLOOKUP($A28,'RevPAR Raw Data'!$B$6:$BE$43,'RevPAR Raw Data'!Y$1,FALSE)</f>
        <v>35.960829407805598</v>
      </c>
      <c r="BK28" s="60">
        <f>VLOOKUP($A28,'RevPAR Raw Data'!$B$6:$BE$43,'RevPAR Raw Data'!AA$1,FALSE)</f>
        <v>44.3645773085996</v>
      </c>
      <c r="BL28" s="60">
        <f>VLOOKUP($A28,'RevPAR Raw Data'!$B$6:$BE$43,'RevPAR Raw Data'!AB$1,FALSE)</f>
        <v>24.647379268536199</v>
      </c>
      <c r="BM28" s="61">
        <f>VLOOKUP($A28,'RevPAR Raw Data'!$B$6:$BE$43,'RevPAR Raw Data'!AC$1,FALSE)</f>
        <v>33.337125274812401</v>
      </c>
      <c r="BN28" s="62">
        <f>VLOOKUP($A28,'RevPAR Raw Data'!$B$6:$BE$43,'RevPAR Raw Data'!AE$1,FALSE)</f>
        <v>34.875016440602202</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36.5316494686585</v>
      </c>
      <c r="C30" s="60">
        <f>VLOOKUP($A30,'Occupancy Raw Data'!$B$6:$BE$43,'Occupancy Raw Data'!H$1,FALSE)</f>
        <v>49.222239334668103</v>
      </c>
      <c r="D30" s="60">
        <f>VLOOKUP($A30,'Occupancy Raw Data'!$B$6:$BE$43,'Occupancy Raw Data'!I$1,FALSE)</f>
        <v>53.673186508547602</v>
      </c>
      <c r="E30" s="60">
        <f>VLOOKUP($A30,'Occupancy Raw Data'!$B$6:$BE$43,'Occupancy Raw Data'!J$1,FALSE)</f>
        <v>55.351917449561</v>
      </c>
      <c r="F30" s="60">
        <f>VLOOKUP($A30,'Occupancy Raw Data'!$B$6:$BE$43,'Occupancy Raw Data'!K$1,FALSE)</f>
        <v>50.685353457569597</v>
      </c>
      <c r="G30" s="61">
        <f>VLOOKUP($A30,'Occupancy Raw Data'!$B$6:$BE$43,'Occupancy Raw Data'!L$1,FALSE)</f>
        <v>49.092869243800997</v>
      </c>
      <c r="H30" s="60">
        <f>VLOOKUP($A30,'Occupancy Raw Data'!$B$6:$BE$43,'Occupancy Raw Data'!N$1,FALSE)</f>
        <v>55.644540274141299</v>
      </c>
      <c r="I30" s="60">
        <f>VLOOKUP($A30,'Occupancy Raw Data'!$B$6:$BE$43,'Occupancy Raw Data'!O$1,FALSE)</f>
        <v>57.261666409979902</v>
      </c>
      <c r="J30" s="61">
        <f>VLOOKUP($A30,'Occupancy Raw Data'!$B$6:$BE$43,'Occupancy Raw Data'!P$1,FALSE)</f>
        <v>56.453103342060601</v>
      </c>
      <c r="K30" s="62">
        <f>VLOOKUP($A30,'Occupancy Raw Data'!$B$6:$BE$43,'Occupancy Raw Data'!R$1,FALSE)</f>
        <v>51.195793271875203</v>
      </c>
      <c r="L30" s="63"/>
      <c r="M30" s="59">
        <f>VLOOKUP($A30,'Occupancy Raw Data'!$B$6:$BE$43,'Occupancy Raw Data'!T$1,FALSE)</f>
        <v>33.7218949231886</v>
      </c>
      <c r="N30" s="60">
        <f>VLOOKUP($A30,'Occupancy Raw Data'!$B$6:$BE$43,'Occupancy Raw Data'!U$1,FALSE)</f>
        <v>30.801180074813999</v>
      </c>
      <c r="O30" s="60">
        <f>VLOOKUP($A30,'Occupancy Raw Data'!$B$6:$BE$43,'Occupancy Raw Data'!V$1,FALSE)</f>
        <v>31.653449381422799</v>
      </c>
      <c r="P30" s="60">
        <f>VLOOKUP($A30,'Occupancy Raw Data'!$B$6:$BE$43,'Occupancy Raw Data'!W$1,FALSE)</f>
        <v>30.486367320939699</v>
      </c>
      <c r="Q30" s="60">
        <f>VLOOKUP($A30,'Occupancy Raw Data'!$B$6:$BE$43,'Occupancy Raw Data'!X$1,FALSE)</f>
        <v>42.414940841134197</v>
      </c>
      <c r="R30" s="61">
        <f>VLOOKUP($A30,'Occupancy Raw Data'!$B$6:$BE$43,'Occupancy Raw Data'!Y$1,FALSE)</f>
        <v>33.601591054821199</v>
      </c>
      <c r="S30" s="60">
        <f>VLOOKUP($A30,'Occupancy Raw Data'!$B$6:$BE$43,'Occupancy Raw Data'!AA$1,FALSE)</f>
        <v>23.567975768776598</v>
      </c>
      <c r="T30" s="60">
        <f>VLOOKUP($A30,'Occupancy Raw Data'!$B$6:$BE$43,'Occupancy Raw Data'!AB$1,FALSE)</f>
        <v>20.606140253963499</v>
      </c>
      <c r="U30" s="61">
        <f>VLOOKUP($A30,'Occupancy Raw Data'!$B$6:$BE$43,'Occupancy Raw Data'!AC$1,FALSE)</f>
        <v>22.047890463997401</v>
      </c>
      <c r="V30" s="62">
        <f>VLOOKUP($A30,'Occupancy Raw Data'!$B$6:$BE$43,'Occupancy Raw Data'!AE$1,FALSE)</f>
        <v>29.732360128274099</v>
      </c>
      <c r="W30" s="63"/>
      <c r="X30" s="64">
        <f>VLOOKUP($A30,'ADR Raw Data'!$B$6:$BE$43,'ADR Raw Data'!G$1,FALSE)</f>
        <v>80.330868465430001</v>
      </c>
      <c r="Y30" s="65">
        <f>VLOOKUP($A30,'ADR Raw Data'!$B$6:$BE$43,'ADR Raw Data'!H$1,FALSE)</f>
        <v>84.231123279098796</v>
      </c>
      <c r="Z30" s="65">
        <f>VLOOKUP($A30,'ADR Raw Data'!$B$6:$BE$43,'ADR Raw Data'!I$1,FALSE)</f>
        <v>86.151965566714395</v>
      </c>
      <c r="AA30" s="65">
        <f>VLOOKUP($A30,'ADR Raw Data'!$B$6:$BE$43,'ADR Raw Data'!J$1,FALSE)</f>
        <v>85.801800222593201</v>
      </c>
      <c r="AB30" s="65">
        <f>VLOOKUP($A30,'ADR Raw Data'!$B$6:$BE$43,'ADR Raw Data'!K$1,FALSE)</f>
        <v>82.303965360072894</v>
      </c>
      <c r="AC30" s="66">
        <f>VLOOKUP($A30,'ADR Raw Data'!$B$6:$BE$43,'ADR Raw Data'!L$1,FALSE)</f>
        <v>84.026923704354303</v>
      </c>
      <c r="AD30" s="65">
        <f>VLOOKUP($A30,'ADR Raw Data'!$B$6:$BE$43,'ADR Raw Data'!N$1,FALSE)</f>
        <v>90.857716579020206</v>
      </c>
      <c r="AE30" s="65">
        <f>VLOOKUP($A30,'ADR Raw Data'!$B$6:$BE$43,'ADR Raw Data'!O$1,FALSE)</f>
        <v>92.846186121570696</v>
      </c>
      <c r="AF30" s="66">
        <f>VLOOKUP($A30,'ADR Raw Data'!$B$6:$BE$43,'ADR Raw Data'!P$1,FALSE)</f>
        <v>91.8661915154821</v>
      </c>
      <c r="AG30" s="67">
        <f>VLOOKUP($A30,'ADR Raw Data'!$B$6:$BE$43,'ADR Raw Data'!R$1,FALSE)</f>
        <v>86.496719240190799</v>
      </c>
      <c r="AH30" s="80"/>
      <c r="AI30" s="59">
        <f>VLOOKUP($A30,'ADR Raw Data'!$B$6:$BE$43,'ADR Raw Data'!T$1,FALSE)</f>
        <v>20.909257638223</v>
      </c>
      <c r="AJ30" s="60">
        <f>VLOOKUP($A30,'ADR Raw Data'!$B$6:$BE$43,'ADR Raw Data'!U$1,FALSE)</f>
        <v>16.891634405264</v>
      </c>
      <c r="AK30" s="60">
        <f>VLOOKUP($A30,'ADR Raw Data'!$B$6:$BE$43,'ADR Raw Data'!V$1,FALSE)</f>
        <v>16.6506173678079</v>
      </c>
      <c r="AL30" s="60">
        <f>VLOOKUP($A30,'ADR Raw Data'!$B$6:$BE$43,'ADR Raw Data'!W$1,FALSE)</f>
        <v>14.8104690424562</v>
      </c>
      <c r="AM30" s="60">
        <f>VLOOKUP($A30,'ADR Raw Data'!$B$6:$BE$43,'ADR Raw Data'!X$1,FALSE)</f>
        <v>13.9853828467591</v>
      </c>
      <c r="AN30" s="61">
        <f>VLOOKUP($A30,'ADR Raw Data'!$B$6:$BE$43,'ADR Raw Data'!Y$1,FALSE)</f>
        <v>16.271705640200199</v>
      </c>
      <c r="AO30" s="60">
        <f>VLOOKUP($A30,'ADR Raw Data'!$B$6:$BE$43,'ADR Raw Data'!AA$1,FALSE)</f>
        <v>13.709729758878</v>
      </c>
      <c r="AP30" s="60">
        <f>VLOOKUP($A30,'ADR Raw Data'!$B$6:$BE$43,'ADR Raw Data'!AB$1,FALSE)</f>
        <v>12.7346186907817</v>
      </c>
      <c r="AQ30" s="61">
        <f>VLOOKUP($A30,'ADR Raw Data'!$B$6:$BE$43,'ADR Raw Data'!AC$1,FALSE)</f>
        <v>13.1870573403666</v>
      </c>
      <c r="AR30" s="62">
        <f>VLOOKUP($A30,'ADR Raw Data'!$B$6:$BE$43,'ADR Raw Data'!AE$1,FALSE)</f>
        <v>14.9508008552055</v>
      </c>
      <c r="AS30" s="50"/>
      <c r="AT30" s="64">
        <f>VLOOKUP($A30,'RevPAR Raw Data'!$B$6:$BE$43,'RevPAR Raw Data'!G$1,FALSE)</f>
        <v>29.34619128292</v>
      </c>
      <c r="AU30" s="65">
        <f>VLOOKUP($A30,'RevPAR Raw Data'!$B$6:$BE$43,'RevPAR Raw Data'!H$1,FALSE)</f>
        <v>41.460445094717301</v>
      </c>
      <c r="AV30" s="65">
        <f>VLOOKUP($A30,'RevPAR Raw Data'!$B$6:$BE$43,'RevPAR Raw Data'!I$1,FALSE)</f>
        <v>46.240505159402403</v>
      </c>
      <c r="AW30" s="65">
        <f>VLOOKUP($A30,'RevPAR Raw Data'!$B$6:$BE$43,'RevPAR Raw Data'!J$1,FALSE)</f>
        <v>47.492941629447003</v>
      </c>
      <c r="AX30" s="65">
        <f>VLOOKUP($A30,'RevPAR Raw Data'!$B$6:$BE$43,'RevPAR Raw Data'!K$1,FALSE)</f>
        <v>41.716055752348602</v>
      </c>
      <c r="AY30" s="66">
        <f>VLOOKUP($A30,'RevPAR Raw Data'!$B$6:$BE$43,'RevPAR Raw Data'!L$1,FALSE)</f>
        <v>41.251227783767099</v>
      </c>
      <c r="AZ30" s="65">
        <f>VLOOKUP($A30,'RevPAR Raw Data'!$B$6:$BE$43,'RevPAR Raw Data'!N$1,FALSE)</f>
        <v>50.557358693978102</v>
      </c>
      <c r="BA30" s="65">
        <f>VLOOKUP($A30,'RevPAR Raw Data'!$B$6:$BE$43,'RevPAR Raw Data'!O$1,FALSE)</f>
        <v>53.165273371322897</v>
      </c>
      <c r="BB30" s="66">
        <f>VLOOKUP($A30,'RevPAR Raw Data'!$B$6:$BE$43,'RevPAR Raw Data'!P$1,FALSE)</f>
        <v>51.8613160326505</v>
      </c>
      <c r="BC30" s="67">
        <f>VLOOKUP($A30,'RevPAR Raw Data'!$B$6:$BE$43,'RevPAR Raw Data'!R$1,FALSE)</f>
        <v>44.2826815691623</v>
      </c>
      <c r="BD30" s="63"/>
      <c r="BE30" s="59">
        <f>VLOOKUP($A30,'RevPAR Raw Data'!$B$6:$BE$43,'RevPAR Raw Data'!T$1,FALSE)</f>
        <v>61.682150451391998</v>
      </c>
      <c r="BF30" s="60">
        <f>VLOOKUP($A30,'RevPAR Raw Data'!$B$6:$BE$43,'RevPAR Raw Data'!U$1,FALSE)</f>
        <v>52.895637210822798</v>
      </c>
      <c r="BG30" s="60">
        <f>VLOOKUP($A30,'RevPAR Raw Data'!$B$6:$BE$43,'RevPAR Raw Data'!V$1,FALSE)</f>
        <v>53.574561489444299</v>
      </c>
      <c r="BH30" s="60">
        <f>VLOOKUP($A30,'RevPAR Raw Data'!$B$6:$BE$43,'RevPAR Raw Data'!W$1,FALSE)</f>
        <v>49.812010357633199</v>
      </c>
      <c r="BI30" s="60">
        <f>VLOOKUP($A30,'RevPAR Raw Data'!$B$6:$BE$43,'RevPAR Raw Data'!X$1,FALSE)</f>
        <v>62.332215548752401</v>
      </c>
      <c r="BJ30" s="61">
        <f>VLOOKUP($A30,'RevPAR Raw Data'!$B$6:$BE$43,'RevPAR Raw Data'!Y$1,FALSE)</f>
        <v>55.340848681885802</v>
      </c>
      <c r="BK30" s="60">
        <f>VLOOKUP($A30,'RevPAR Raw Data'!$B$6:$BE$43,'RevPAR Raw Data'!AA$1,FALSE)</f>
        <v>40.508811315191799</v>
      </c>
      <c r="BL30" s="60">
        <f>VLOOKUP($A30,'RevPAR Raw Data'!$B$6:$BE$43,'RevPAR Raw Data'!AB$1,FALSE)</f>
        <v>35.964872332975098</v>
      </c>
      <c r="BM30" s="61">
        <f>VLOOKUP($A30,'RevPAR Raw Data'!$B$6:$BE$43,'RevPAR Raw Data'!AC$1,FALSE)</f>
        <v>38.142415762192698</v>
      </c>
      <c r="BN30" s="62">
        <f>VLOOKUP($A30,'RevPAR Raw Data'!$B$6:$BE$43,'RevPAR Raw Data'!AE$1,FALSE)</f>
        <v>49.128386935810298</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45.394883700165103</v>
      </c>
      <c r="C32" s="60">
        <f>VLOOKUP($A32,'Occupancy Raw Data'!$B$6:$BE$43,'Occupancy Raw Data'!H$1,FALSE)</f>
        <v>54.801553640787503</v>
      </c>
      <c r="D32" s="60">
        <f>VLOOKUP($A32,'Occupancy Raw Data'!$B$6:$BE$43,'Occupancy Raw Data'!I$1,FALSE)</f>
        <v>58.5740434840841</v>
      </c>
      <c r="E32" s="60">
        <f>VLOOKUP($A32,'Occupancy Raw Data'!$B$6:$BE$43,'Occupancy Raw Data'!J$1,FALSE)</f>
        <v>58.127594981918797</v>
      </c>
      <c r="F32" s="60">
        <f>VLOOKUP($A32,'Occupancy Raw Data'!$B$6:$BE$43,'Occupancy Raw Data'!K$1,FALSE)</f>
        <v>53.774722085807397</v>
      </c>
      <c r="G32" s="61">
        <f>VLOOKUP($A32,'Occupancy Raw Data'!$B$6:$BE$43,'Occupancy Raw Data'!L$1,FALSE)</f>
        <v>54.134559578552597</v>
      </c>
      <c r="H32" s="60">
        <f>VLOOKUP($A32,'Occupancy Raw Data'!$B$6:$BE$43,'Occupancy Raw Data'!N$1,FALSE)</f>
        <v>57.600785749363801</v>
      </c>
      <c r="I32" s="60">
        <f>VLOOKUP($A32,'Occupancy Raw Data'!$B$6:$BE$43,'Occupancy Raw Data'!O$1,FALSE)</f>
        <v>60.904504665386803</v>
      </c>
      <c r="J32" s="61">
        <f>VLOOKUP($A32,'Occupancy Raw Data'!$B$6:$BE$43,'Occupancy Raw Data'!P$1,FALSE)</f>
        <v>59.252645207375302</v>
      </c>
      <c r="K32" s="62">
        <f>VLOOKUP($A32,'Occupancy Raw Data'!$B$6:$BE$43,'Occupancy Raw Data'!R$1,FALSE)</f>
        <v>55.596869758216201</v>
      </c>
      <c r="L32" s="63"/>
      <c r="M32" s="59">
        <f>VLOOKUP($A32,'Occupancy Raw Data'!$B$6:$BE$43,'Occupancy Raw Data'!T$1,FALSE)</f>
        <v>15.056325005322201</v>
      </c>
      <c r="N32" s="60">
        <f>VLOOKUP($A32,'Occupancy Raw Data'!$B$6:$BE$43,'Occupancy Raw Data'!U$1,FALSE)</f>
        <v>16.188769491433298</v>
      </c>
      <c r="O32" s="60">
        <f>VLOOKUP($A32,'Occupancy Raw Data'!$B$6:$BE$43,'Occupancy Raw Data'!V$1,FALSE)</f>
        <v>20.304086519376501</v>
      </c>
      <c r="P32" s="60">
        <f>VLOOKUP($A32,'Occupancy Raw Data'!$B$6:$BE$43,'Occupancy Raw Data'!W$1,FALSE)</f>
        <v>18.227894546634399</v>
      </c>
      <c r="Q32" s="60">
        <f>VLOOKUP($A32,'Occupancy Raw Data'!$B$6:$BE$43,'Occupancy Raw Data'!X$1,FALSE)</f>
        <v>8.88106529295165</v>
      </c>
      <c r="R32" s="61">
        <f>VLOOKUP($A32,'Occupancy Raw Data'!$B$6:$BE$43,'Occupancy Raw Data'!Y$1,FALSE)</f>
        <v>15.7399015195997</v>
      </c>
      <c r="S32" s="60">
        <f>VLOOKUP($A32,'Occupancy Raw Data'!$B$6:$BE$43,'Occupancy Raw Data'!AA$1,FALSE)</f>
        <v>1.15427611984473</v>
      </c>
      <c r="T32" s="60">
        <f>VLOOKUP($A32,'Occupancy Raw Data'!$B$6:$BE$43,'Occupancy Raw Data'!AB$1,FALSE)</f>
        <v>-22.4068735586612</v>
      </c>
      <c r="U32" s="61">
        <f>VLOOKUP($A32,'Occupancy Raw Data'!$B$6:$BE$43,'Occupancy Raw Data'!AC$1,FALSE)</f>
        <v>-12.500660218655</v>
      </c>
      <c r="V32" s="62">
        <f>VLOOKUP($A32,'Occupancy Raw Data'!$B$6:$BE$43,'Occupancy Raw Data'!AE$1,FALSE)</f>
        <v>5.3830298666464103</v>
      </c>
      <c r="W32" s="63"/>
      <c r="X32" s="64">
        <f>VLOOKUP($A32,'ADR Raw Data'!$B$6:$BE$43,'ADR Raw Data'!G$1,FALSE)</f>
        <v>84.582997757671095</v>
      </c>
      <c r="Y32" s="65">
        <f>VLOOKUP($A32,'ADR Raw Data'!$B$6:$BE$43,'ADR Raw Data'!H$1,FALSE)</f>
        <v>90.457374338085501</v>
      </c>
      <c r="Z32" s="65">
        <f>VLOOKUP($A32,'ADR Raw Data'!$B$6:$BE$43,'ADR Raw Data'!I$1,FALSE)</f>
        <v>92.988464939024297</v>
      </c>
      <c r="AA32" s="65">
        <f>VLOOKUP($A32,'ADR Raw Data'!$B$6:$BE$43,'ADR Raw Data'!J$1,FALSE)</f>
        <v>91.265048517665093</v>
      </c>
      <c r="AB32" s="65">
        <f>VLOOKUP($A32,'ADR Raw Data'!$B$6:$BE$43,'ADR Raw Data'!K$1,FALSE)</f>
        <v>87.781971930261506</v>
      </c>
      <c r="AC32" s="66">
        <f>VLOOKUP($A32,'ADR Raw Data'!$B$6:$BE$43,'ADR Raw Data'!L$1,FALSE)</f>
        <v>89.661833390512598</v>
      </c>
      <c r="AD32" s="65">
        <f>VLOOKUP($A32,'ADR Raw Data'!$B$6:$BE$43,'ADR Raw Data'!N$1,FALSE)</f>
        <v>98.297510215470396</v>
      </c>
      <c r="AE32" s="65">
        <f>VLOOKUP($A32,'ADR Raw Data'!$B$6:$BE$43,'ADR Raw Data'!O$1,FALSE)</f>
        <v>102.85148319161399</v>
      </c>
      <c r="AF32" s="66">
        <f>VLOOKUP($A32,'ADR Raw Data'!$B$6:$BE$43,'ADR Raw Data'!P$1,FALSE)</f>
        <v>100.637975079113</v>
      </c>
      <c r="AG32" s="67">
        <f>VLOOKUP($A32,'ADR Raw Data'!$B$6:$BE$43,'ADR Raw Data'!R$1,FALSE)</f>
        <v>93.004084399807198</v>
      </c>
      <c r="AH32" s="63"/>
      <c r="AI32" s="59">
        <f>VLOOKUP($A32,'ADR Raw Data'!$B$6:$BE$43,'ADR Raw Data'!T$1,FALSE)</f>
        <v>24.589957726899499</v>
      </c>
      <c r="AJ32" s="60">
        <f>VLOOKUP($A32,'ADR Raw Data'!$B$6:$BE$43,'ADR Raw Data'!U$1,FALSE)</f>
        <v>27.841911508710901</v>
      </c>
      <c r="AK32" s="60">
        <f>VLOOKUP($A32,'ADR Raw Data'!$B$6:$BE$43,'ADR Raw Data'!V$1,FALSE)</f>
        <v>30.622417314459302</v>
      </c>
      <c r="AL32" s="60">
        <f>VLOOKUP($A32,'ADR Raw Data'!$B$6:$BE$43,'ADR Raw Data'!W$1,FALSE)</f>
        <v>29.156172752922</v>
      </c>
      <c r="AM32" s="60">
        <f>VLOOKUP($A32,'ADR Raw Data'!$B$6:$BE$43,'ADR Raw Data'!X$1,FALSE)</f>
        <v>24.380878499956498</v>
      </c>
      <c r="AN32" s="61">
        <f>VLOOKUP($A32,'ADR Raw Data'!$B$6:$BE$43,'ADR Raw Data'!Y$1,FALSE)</f>
        <v>27.532965638916899</v>
      </c>
      <c r="AO32" s="60">
        <f>VLOOKUP($A32,'ADR Raw Data'!$B$6:$BE$43,'ADR Raw Data'!AA$1,FALSE)</f>
        <v>21.247314259185799</v>
      </c>
      <c r="AP32" s="60">
        <f>VLOOKUP($A32,'ADR Raw Data'!$B$6:$BE$43,'ADR Raw Data'!AB$1,FALSE)</f>
        <v>16.516435832254999</v>
      </c>
      <c r="AQ32" s="61">
        <f>VLOOKUP($A32,'ADR Raw Data'!$B$6:$BE$43,'ADR Raw Data'!AC$1,FALSE)</f>
        <v>18.057625295770201</v>
      </c>
      <c r="AR32" s="62">
        <f>VLOOKUP($A32,'ADR Raw Data'!$B$6:$BE$43,'ADR Raw Data'!AE$1,FALSE)</f>
        <v>22.722792536199499</v>
      </c>
      <c r="AS32" s="50"/>
      <c r="AT32" s="64">
        <f>VLOOKUP($A32,'RevPAR Raw Data'!$B$6:$BE$43,'RevPAR Raw Data'!G$1,FALSE)</f>
        <v>38.396353462208097</v>
      </c>
      <c r="AU32" s="65">
        <f>VLOOKUP($A32,'RevPAR Raw Data'!$B$6:$BE$43,'RevPAR Raw Data'!H$1,FALSE)</f>
        <v>49.572046519933899</v>
      </c>
      <c r="AV32" s="65">
        <f>VLOOKUP($A32,'RevPAR Raw Data'!$B$6:$BE$43,'RevPAR Raw Data'!I$1,FALSE)</f>
        <v>54.467103888566399</v>
      </c>
      <c r="AW32" s="65">
        <f>VLOOKUP($A32,'RevPAR Raw Data'!$B$6:$BE$43,'RevPAR Raw Data'!J$1,FALSE)</f>
        <v>53.050177762400097</v>
      </c>
      <c r="AX32" s="65">
        <f>VLOOKUP($A32,'RevPAR Raw Data'!$B$6:$BE$43,'RevPAR Raw Data'!K$1,FALSE)</f>
        <v>47.204511446939499</v>
      </c>
      <c r="AY32" s="66">
        <f>VLOOKUP($A32,'RevPAR Raw Data'!$B$6:$BE$43,'RevPAR Raw Data'!L$1,FALSE)</f>
        <v>48.538038616009601</v>
      </c>
      <c r="AZ32" s="65">
        <f>VLOOKUP($A32,'RevPAR Raw Data'!$B$6:$BE$43,'RevPAR Raw Data'!N$1,FALSE)</f>
        <v>56.620138256172098</v>
      </c>
      <c r="BA32" s="65">
        <f>VLOOKUP($A32,'RevPAR Raw Data'!$B$6:$BE$43,'RevPAR Raw Data'!O$1,FALSE)</f>
        <v>62.641186378856098</v>
      </c>
      <c r="BB32" s="66">
        <f>VLOOKUP($A32,'RevPAR Raw Data'!$B$6:$BE$43,'RevPAR Raw Data'!P$1,FALSE)</f>
        <v>59.630662317514101</v>
      </c>
      <c r="BC32" s="67">
        <f>VLOOKUP($A32,'RevPAR Raw Data'!$B$6:$BE$43,'RevPAR Raw Data'!R$1,FALSE)</f>
        <v>51.707359673582303</v>
      </c>
      <c r="BD32" s="80"/>
      <c r="BE32" s="59">
        <f>VLOOKUP($A32,'RevPAR Raw Data'!$B$6:$BE$43,'RevPAR Raw Data'!T$1,FALSE)</f>
        <v>43.348626686255002</v>
      </c>
      <c r="BF32" s="60">
        <f>VLOOKUP($A32,'RevPAR Raw Data'!$B$6:$BE$43,'RevPAR Raw Data'!U$1,FALSE)</f>
        <v>48.537943876298399</v>
      </c>
      <c r="BG32" s="60">
        <f>VLOOKUP($A32,'RevPAR Raw Data'!$B$6:$BE$43,'RevPAR Raw Data'!V$1,FALSE)</f>
        <v>57.144105939688203</v>
      </c>
      <c r="BH32" s="60">
        <f>VLOOKUP($A32,'RevPAR Raw Data'!$B$6:$BE$43,'RevPAR Raw Data'!W$1,FALSE)</f>
        <v>52.698623722793698</v>
      </c>
      <c r="BI32" s="60">
        <f>VLOOKUP($A32,'RevPAR Raw Data'!$B$6:$BE$43,'RevPAR Raw Data'!X$1,FALSE)</f>
        <v>35.427225531484503</v>
      </c>
      <c r="BJ32" s="61">
        <f>VLOOKUP($A32,'RevPAR Raw Data'!$B$6:$BE$43,'RevPAR Raw Data'!Y$1,FALSE)</f>
        <v>47.606528835507397</v>
      </c>
      <c r="BK32" s="60">
        <f>VLOOKUP($A32,'RevPAR Raw Data'!$B$6:$BE$43,'RevPAR Raw Data'!AA$1,FALSE)</f>
        <v>22.646843053632701</v>
      </c>
      <c r="BL32" s="60">
        <f>VLOOKUP($A32,'RevPAR Raw Data'!$B$6:$BE$43,'RevPAR Raw Data'!AB$1,FALSE)</f>
        <v>-9.5912546197369508</v>
      </c>
      <c r="BM32" s="61">
        <f>VLOOKUP($A32,'RevPAR Raw Data'!$B$6:$BE$43,'RevPAR Raw Data'!AC$1,FALSE)</f>
        <v>3.2996426953330098</v>
      </c>
      <c r="BN32" s="62">
        <f>VLOOKUP($A32,'RevPAR Raw Data'!$B$6:$BE$43,'RevPAR Raw Data'!AE$1,FALSE)</f>
        <v>29.328997111605599</v>
      </c>
    </row>
    <row r="33" spans="1:66" x14ac:dyDescent="0.35">
      <c r="A33" s="78" t="s">
        <v>46</v>
      </c>
      <c r="B33" s="59">
        <f>VLOOKUP($A33,'Occupancy Raw Data'!$B$6:$BE$43,'Occupancy Raw Data'!G$1,FALSE)</f>
        <v>55.721779677481997</v>
      </c>
      <c r="C33" s="60">
        <f>VLOOKUP($A33,'Occupancy Raw Data'!$B$6:$BE$43,'Occupancy Raw Data'!H$1,FALSE)</f>
        <v>65.844181076355099</v>
      </c>
      <c r="D33" s="60">
        <f>VLOOKUP($A33,'Occupancy Raw Data'!$B$6:$BE$43,'Occupancy Raw Data'!I$1,FALSE)</f>
        <v>66.446473673984798</v>
      </c>
      <c r="E33" s="60">
        <f>VLOOKUP($A33,'Occupancy Raw Data'!$B$6:$BE$43,'Occupancy Raw Data'!J$1,FALSE)</f>
        <v>67.048766271614497</v>
      </c>
      <c r="F33" s="60">
        <f>VLOOKUP($A33,'Occupancy Raw Data'!$B$6:$BE$43,'Occupancy Raw Data'!K$1,FALSE)</f>
        <v>61.705848066835003</v>
      </c>
      <c r="G33" s="61">
        <f>VLOOKUP($A33,'Occupancy Raw Data'!$B$6:$BE$43,'Occupancy Raw Data'!L$1,FALSE)</f>
        <v>63.353409753254297</v>
      </c>
      <c r="H33" s="60">
        <f>VLOOKUP($A33,'Occupancy Raw Data'!$B$6:$BE$43,'Occupancy Raw Data'!N$1,FALSE)</f>
        <v>58.558383524383103</v>
      </c>
      <c r="I33" s="60">
        <f>VLOOKUP($A33,'Occupancy Raw Data'!$B$6:$BE$43,'Occupancy Raw Data'!O$1,FALSE)</f>
        <v>58.7915290460462</v>
      </c>
      <c r="J33" s="61">
        <f>VLOOKUP($A33,'Occupancy Raw Data'!$B$6:$BE$43,'Occupancy Raw Data'!P$1,FALSE)</f>
        <v>58.674956285214598</v>
      </c>
      <c r="K33" s="62">
        <f>VLOOKUP($A33,'Occupancy Raw Data'!$B$6:$BE$43,'Occupancy Raw Data'!R$1,FALSE)</f>
        <v>62.016708762385797</v>
      </c>
      <c r="L33" s="63"/>
      <c r="M33" s="59">
        <f>VLOOKUP($A33,'Occupancy Raw Data'!$B$6:$BE$43,'Occupancy Raw Data'!T$1,FALSE)</f>
        <v>6.7026372381847699</v>
      </c>
      <c r="N33" s="60">
        <f>VLOOKUP($A33,'Occupancy Raw Data'!$B$6:$BE$43,'Occupancy Raw Data'!U$1,FALSE)</f>
        <v>4.4805389890061704</v>
      </c>
      <c r="O33" s="60">
        <f>VLOOKUP($A33,'Occupancy Raw Data'!$B$6:$BE$43,'Occupancy Raw Data'!V$1,FALSE)</f>
        <v>3.1214753771582902</v>
      </c>
      <c r="P33" s="60">
        <f>VLOOKUP($A33,'Occupancy Raw Data'!$B$6:$BE$43,'Occupancy Raw Data'!W$1,FALSE)</f>
        <v>5.3593481268733001</v>
      </c>
      <c r="Q33" s="60">
        <f>VLOOKUP($A33,'Occupancy Raw Data'!$B$6:$BE$43,'Occupancy Raw Data'!X$1,FALSE)</f>
        <v>3.16510707776319</v>
      </c>
      <c r="R33" s="61">
        <f>VLOOKUP($A33,'Occupancy Raw Data'!$B$6:$BE$43,'Occupancy Raw Data'!Y$1,FALSE)</f>
        <v>4.4993964610172998</v>
      </c>
      <c r="S33" s="60">
        <f>VLOOKUP($A33,'Occupancy Raw Data'!$B$6:$BE$43,'Occupancy Raw Data'!AA$1,FALSE)</f>
        <v>2.1921164495406602</v>
      </c>
      <c r="T33" s="60">
        <f>VLOOKUP($A33,'Occupancy Raw Data'!$B$6:$BE$43,'Occupancy Raw Data'!AB$1,FALSE)</f>
        <v>-29.034467464620899</v>
      </c>
      <c r="U33" s="61">
        <f>VLOOKUP($A33,'Occupancy Raw Data'!$B$6:$BE$43,'Occupancy Raw Data'!AC$1,FALSE)</f>
        <v>-16.266816720076001</v>
      </c>
      <c r="V33" s="62">
        <f>VLOOKUP($A33,'Occupancy Raw Data'!$B$6:$BE$43,'Occupancy Raw Data'!AE$1,FALSE)</f>
        <v>-2.0661170015775601</v>
      </c>
      <c r="W33" s="63"/>
      <c r="X33" s="64">
        <f>VLOOKUP($A33,'ADR Raw Data'!$B$6:$BE$43,'ADR Raw Data'!G$1,FALSE)</f>
        <v>79.484040446303993</v>
      </c>
      <c r="Y33" s="65">
        <f>VLOOKUP($A33,'ADR Raw Data'!$B$6:$BE$43,'ADR Raw Data'!H$1,FALSE)</f>
        <v>83.9036851283564</v>
      </c>
      <c r="Z33" s="65">
        <f>VLOOKUP($A33,'ADR Raw Data'!$B$6:$BE$43,'ADR Raw Data'!I$1,FALSE)</f>
        <v>83.114454590643206</v>
      </c>
      <c r="AA33" s="65">
        <f>VLOOKUP($A33,'ADR Raw Data'!$B$6:$BE$43,'ADR Raw Data'!J$1,FALSE)</f>
        <v>83.369296957403606</v>
      </c>
      <c r="AB33" s="65">
        <f>VLOOKUP($A33,'ADR Raw Data'!$B$6:$BE$43,'ADR Raw Data'!K$1,FALSE)</f>
        <v>80.227735957178794</v>
      </c>
      <c r="AC33" s="66">
        <f>VLOOKUP($A33,'ADR Raw Data'!$B$6:$BE$43,'ADR Raw Data'!L$1,FALSE)</f>
        <v>82.131500539744806</v>
      </c>
      <c r="AD33" s="65">
        <f>VLOOKUP($A33,'ADR Raw Data'!$B$6:$BE$43,'ADR Raw Data'!N$1,FALSE)</f>
        <v>82.639309522229496</v>
      </c>
      <c r="AE33" s="65">
        <f>VLOOKUP($A33,'ADR Raw Data'!$B$6:$BE$43,'ADR Raw Data'!O$1,FALSE)</f>
        <v>83.050268968935796</v>
      </c>
      <c r="AF33" s="66">
        <f>VLOOKUP($A33,'ADR Raw Data'!$B$6:$BE$43,'ADR Raw Data'!P$1,FALSE)</f>
        <v>82.845197483443698</v>
      </c>
      <c r="AG33" s="67">
        <f>VLOOKUP($A33,'ADR Raw Data'!$B$6:$BE$43,'ADR Raw Data'!R$1,FALSE)</f>
        <v>82.324426136770398</v>
      </c>
      <c r="AH33" s="63"/>
      <c r="AI33" s="59">
        <f>VLOOKUP($A33,'ADR Raw Data'!$B$6:$BE$43,'ADR Raw Data'!T$1,FALSE)</f>
        <v>17.848707919854601</v>
      </c>
      <c r="AJ33" s="60">
        <f>VLOOKUP($A33,'ADR Raw Data'!$B$6:$BE$43,'ADR Raw Data'!U$1,FALSE)</f>
        <v>19.735562961059301</v>
      </c>
      <c r="AK33" s="60">
        <f>VLOOKUP($A33,'ADR Raw Data'!$B$6:$BE$43,'ADR Raw Data'!V$1,FALSE)</f>
        <v>18.401302508299299</v>
      </c>
      <c r="AL33" s="60">
        <f>VLOOKUP($A33,'ADR Raw Data'!$B$6:$BE$43,'ADR Raw Data'!W$1,FALSE)</f>
        <v>18.984742946167501</v>
      </c>
      <c r="AM33" s="60">
        <f>VLOOKUP($A33,'ADR Raw Data'!$B$6:$BE$43,'ADR Raw Data'!X$1,FALSE)</f>
        <v>19.455708780178298</v>
      </c>
      <c r="AN33" s="61">
        <f>VLOOKUP($A33,'ADR Raw Data'!$B$6:$BE$43,'ADR Raw Data'!Y$1,FALSE)</f>
        <v>18.908350946870801</v>
      </c>
      <c r="AO33" s="60">
        <f>VLOOKUP($A33,'ADR Raw Data'!$B$6:$BE$43,'ADR Raw Data'!AA$1,FALSE)</f>
        <v>18.9847722048249</v>
      </c>
      <c r="AP33" s="60">
        <f>VLOOKUP($A33,'ADR Raw Data'!$B$6:$BE$43,'ADR Raw Data'!AB$1,FALSE)</f>
        <v>6.6137991737541704</v>
      </c>
      <c r="AQ33" s="61">
        <f>VLOOKUP($A33,'ADR Raw Data'!$B$6:$BE$43,'ADR Raw Data'!AC$1,FALSE)</f>
        <v>11.2830118732105</v>
      </c>
      <c r="AR33" s="62">
        <f>VLOOKUP($A33,'ADR Raw Data'!$B$6:$BE$43,'ADR Raw Data'!AE$1,FALSE)</f>
        <v>16.3260707619824</v>
      </c>
      <c r="AS33" s="50"/>
      <c r="AT33" s="64">
        <f>VLOOKUP($A33,'RevPAR Raw Data'!$B$6:$BE$43,'RevPAR Raw Data'!G$1,FALSE)</f>
        <v>44.289921896250199</v>
      </c>
      <c r="AU33" s="65">
        <f>VLOOKUP($A33,'RevPAR Raw Data'!$B$6:$BE$43,'RevPAR Raw Data'!H$1,FALSE)</f>
        <v>55.245694365649797</v>
      </c>
      <c r="AV33" s="65">
        <f>VLOOKUP($A33,'RevPAR Raw Data'!$B$6:$BE$43,'RevPAR Raw Data'!I$1,FALSE)</f>
        <v>55.226624188847801</v>
      </c>
      <c r="AW33" s="65">
        <f>VLOOKUP($A33,'RevPAR Raw Data'!$B$6:$BE$43,'RevPAR Raw Data'!J$1,FALSE)</f>
        <v>55.898085059257802</v>
      </c>
      <c r="AX33" s="65">
        <f>VLOOKUP($A33,'RevPAR Raw Data'!$B$6:$BE$43,'RevPAR Raw Data'!K$1,FALSE)</f>
        <v>49.505204857198301</v>
      </c>
      <c r="AY33" s="66">
        <f>VLOOKUP($A33,'RevPAR Raw Data'!$B$6:$BE$43,'RevPAR Raw Data'!L$1,FALSE)</f>
        <v>52.033106073440798</v>
      </c>
      <c r="AZ33" s="65">
        <f>VLOOKUP($A33,'RevPAR Raw Data'!$B$6:$BE$43,'RevPAR Raw Data'!N$1,FALSE)</f>
        <v>48.392243811929198</v>
      </c>
      <c r="BA33" s="65">
        <f>VLOOKUP($A33,'RevPAR Raw Data'!$B$6:$BE$43,'RevPAR Raw Data'!O$1,FALSE)</f>
        <v>48.826523003691399</v>
      </c>
      <c r="BB33" s="66">
        <f>VLOOKUP($A33,'RevPAR Raw Data'!$B$6:$BE$43,'RevPAR Raw Data'!P$1,FALSE)</f>
        <v>48.609383407810299</v>
      </c>
      <c r="BC33" s="67">
        <f>VLOOKUP($A33,'RevPAR Raw Data'!$B$6:$BE$43,'RevPAR Raw Data'!R$1,FALSE)</f>
        <v>51.054899597546402</v>
      </c>
      <c r="BD33" s="63"/>
      <c r="BE33" s="59">
        <f>VLOOKUP($A33,'RevPAR Raw Data'!$B$6:$BE$43,'RevPAR Raw Data'!T$1,FALSE)</f>
        <v>25.7476793016104</v>
      </c>
      <c r="BF33" s="60">
        <f>VLOOKUP($A33,'RevPAR Raw Data'!$B$6:$BE$43,'RevPAR Raw Data'!U$1,FALSE)</f>
        <v>25.1003615432356</v>
      </c>
      <c r="BG33" s="60">
        <f>VLOOKUP($A33,'RevPAR Raw Data'!$B$6:$BE$43,'RevPAR Raw Data'!V$1,FALSE)</f>
        <v>22.097170012330601</v>
      </c>
      <c r="BH33" s="60">
        <f>VLOOKUP($A33,'RevPAR Raw Data'!$B$6:$BE$43,'RevPAR Raw Data'!W$1,FALSE)</f>
        <v>25.361549538517998</v>
      </c>
      <c r="BI33" s="60">
        <f>VLOOKUP($A33,'RevPAR Raw Data'!$B$6:$BE$43,'RevPAR Raw Data'!X$1,FALSE)</f>
        <v>23.236609873571901</v>
      </c>
      <c r="BJ33" s="61">
        <f>VLOOKUP($A33,'RevPAR Raw Data'!$B$6:$BE$43,'RevPAR Raw Data'!Y$1,FALSE)</f>
        <v>24.258509081228301</v>
      </c>
      <c r="BK33" s="60">
        <f>VLOOKUP($A33,'RevPAR Raw Data'!$B$6:$BE$43,'RevPAR Raw Data'!AA$1,FALSE)</f>
        <v>21.5930569687754</v>
      </c>
      <c r="BL33" s="60">
        <f>VLOOKUP($A33,'RevPAR Raw Data'!$B$6:$BE$43,'RevPAR Raw Data'!AB$1,FALSE)</f>
        <v>-24.3409496601458</v>
      </c>
      <c r="BM33" s="61">
        <f>VLOOKUP($A33,'RevPAR Raw Data'!$B$6:$BE$43,'RevPAR Raw Data'!AC$1,FALSE)</f>
        <v>-6.8191917087851204</v>
      </c>
      <c r="BN33" s="62">
        <f>VLOOKUP($A33,'RevPAR Raw Data'!$B$6:$BE$43,'RevPAR Raw Data'!AE$1,FALSE)</f>
        <v>13.922638036702001</v>
      </c>
    </row>
    <row r="34" spans="1:66" x14ac:dyDescent="0.35">
      <c r="A34" s="78" t="s">
        <v>95</v>
      </c>
      <c r="B34" s="59">
        <f>VLOOKUP($A34,'Occupancy Raw Data'!$B$6:$BE$43,'Occupancy Raw Data'!G$1,FALSE)</f>
        <v>39.923224568138103</v>
      </c>
      <c r="C34" s="60">
        <f>VLOOKUP($A34,'Occupancy Raw Data'!$B$6:$BE$43,'Occupancy Raw Data'!H$1,FALSE)</f>
        <v>50.575815738963499</v>
      </c>
      <c r="D34" s="60">
        <f>VLOOKUP($A34,'Occupancy Raw Data'!$B$6:$BE$43,'Occupancy Raw Data'!I$1,FALSE)</f>
        <v>58.061420345489402</v>
      </c>
      <c r="E34" s="60">
        <f>VLOOKUP($A34,'Occupancy Raw Data'!$B$6:$BE$43,'Occupancy Raw Data'!J$1,FALSE)</f>
        <v>57.293666026871399</v>
      </c>
      <c r="F34" s="60">
        <f>VLOOKUP($A34,'Occupancy Raw Data'!$B$6:$BE$43,'Occupancy Raw Data'!K$1,FALSE)</f>
        <v>52.360844529750402</v>
      </c>
      <c r="G34" s="61">
        <f>VLOOKUP($A34,'Occupancy Raw Data'!$B$6:$BE$43,'Occupancy Raw Data'!L$1,FALSE)</f>
        <v>51.642994241842601</v>
      </c>
      <c r="H34" s="60">
        <f>VLOOKUP($A34,'Occupancy Raw Data'!$B$6:$BE$43,'Occupancy Raw Data'!N$1,FALSE)</f>
        <v>60.422264875239897</v>
      </c>
      <c r="I34" s="60">
        <f>VLOOKUP($A34,'Occupancy Raw Data'!$B$6:$BE$43,'Occupancy Raw Data'!O$1,FALSE)</f>
        <v>63.493282149712002</v>
      </c>
      <c r="J34" s="61">
        <f>VLOOKUP($A34,'Occupancy Raw Data'!$B$6:$BE$43,'Occupancy Raw Data'!P$1,FALSE)</f>
        <v>61.957773512476003</v>
      </c>
      <c r="K34" s="62">
        <f>VLOOKUP($A34,'Occupancy Raw Data'!$B$6:$BE$43,'Occupancy Raw Data'!R$1,FALSE)</f>
        <v>54.590074033452098</v>
      </c>
      <c r="L34" s="63"/>
      <c r="M34" s="59">
        <f>VLOOKUP($A34,'Occupancy Raw Data'!$B$6:$BE$43,'Occupancy Raw Data'!T$1,FALSE)</f>
        <v>41.270914031855803</v>
      </c>
      <c r="N34" s="60">
        <f>VLOOKUP($A34,'Occupancy Raw Data'!$B$6:$BE$43,'Occupancy Raw Data'!U$1,FALSE)</f>
        <v>53.443360459328098</v>
      </c>
      <c r="O34" s="60">
        <f>VLOOKUP($A34,'Occupancy Raw Data'!$B$6:$BE$43,'Occupancy Raw Data'!V$1,FALSE)</f>
        <v>67.120596695473097</v>
      </c>
      <c r="P34" s="60">
        <f>VLOOKUP($A34,'Occupancy Raw Data'!$B$6:$BE$43,'Occupancy Raw Data'!W$1,FALSE)</f>
        <v>55.224488988266003</v>
      </c>
      <c r="Q34" s="60">
        <f>VLOOKUP($A34,'Occupancy Raw Data'!$B$6:$BE$43,'Occupancy Raw Data'!X$1,FALSE)</f>
        <v>26.824239100630599</v>
      </c>
      <c r="R34" s="61">
        <f>VLOOKUP($A34,'Occupancy Raw Data'!$B$6:$BE$43,'Occupancy Raw Data'!Y$1,FALSE)</f>
        <v>48.263757903276399</v>
      </c>
      <c r="S34" s="60">
        <f>VLOOKUP($A34,'Occupancy Raw Data'!$B$6:$BE$43,'Occupancy Raw Data'!AA$1,FALSE)</f>
        <v>5.4541414097802896</v>
      </c>
      <c r="T34" s="60">
        <f>VLOOKUP($A34,'Occupancy Raw Data'!$B$6:$BE$43,'Occupancy Raw Data'!AB$1,FALSE)</f>
        <v>-14.192992668575499</v>
      </c>
      <c r="U34" s="61">
        <f>VLOOKUP($A34,'Occupancy Raw Data'!$B$6:$BE$43,'Occupancy Raw Data'!AC$1,FALSE)</f>
        <v>-5.6188211197276097</v>
      </c>
      <c r="V34" s="62">
        <f>VLOOKUP($A34,'Occupancy Raw Data'!$B$6:$BE$43,'Occupancy Raw Data'!AE$1,FALSE)</f>
        <v>25.103359568913699</v>
      </c>
      <c r="W34" s="63"/>
      <c r="X34" s="64">
        <f>VLOOKUP($A34,'ADR Raw Data'!$B$6:$BE$43,'ADR Raw Data'!G$1,FALSE)</f>
        <v>107.511764423076</v>
      </c>
      <c r="Y34" s="65">
        <f>VLOOKUP($A34,'ADR Raw Data'!$B$6:$BE$43,'ADR Raw Data'!H$1,FALSE)</f>
        <v>115.20771537001799</v>
      </c>
      <c r="Z34" s="65">
        <f>VLOOKUP($A34,'ADR Raw Data'!$B$6:$BE$43,'ADR Raw Data'!I$1,FALSE)</f>
        <v>113.872449586776</v>
      </c>
      <c r="AA34" s="65">
        <f>VLOOKUP($A34,'ADR Raw Data'!$B$6:$BE$43,'ADR Raw Data'!J$1,FALSE)</f>
        <v>114.783021775544</v>
      </c>
      <c r="AB34" s="65">
        <f>VLOOKUP($A34,'ADR Raw Data'!$B$6:$BE$43,'ADR Raw Data'!K$1,FALSE)</f>
        <v>109.927474340175</v>
      </c>
      <c r="AC34" s="66">
        <f>VLOOKUP($A34,'ADR Raw Data'!$B$6:$BE$43,'ADR Raw Data'!L$1,FALSE)</f>
        <v>112.552622463391</v>
      </c>
      <c r="AD34" s="65">
        <f>VLOOKUP($A34,'ADR Raw Data'!$B$6:$BE$43,'ADR Raw Data'!N$1,FALSE)</f>
        <v>126.778662642947</v>
      </c>
      <c r="AE34" s="65">
        <f>VLOOKUP($A34,'ADR Raw Data'!$B$6:$BE$43,'ADR Raw Data'!O$1,FALSE)</f>
        <v>134.287394195888</v>
      </c>
      <c r="AF34" s="66">
        <f>VLOOKUP($A34,'ADR Raw Data'!$B$6:$BE$43,'ADR Raw Data'!P$1,FALSE)</f>
        <v>130.62607342007399</v>
      </c>
      <c r="AG34" s="67">
        <f>VLOOKUP($A34,'ADR Raw Data'!$B$6:$BE$43,'ADR Raw Data'!R$1,FALSE)</f>
        <v>118.413398965292</v>
      </c>
      <c r="AH34" s="63"/>
      <c r="AI34" s="59">
        <f>VLOOKUP($A34,'ADR Raw Data'!$B$6:$BE$43,'ADR Raw Data'!T$1,FALSE)</f>
        <v>37.2276652228011</v>
      </c>
      <c r="AJ34" s="60">
        <f>VLOOKUP($A34,'ADR Raw Data'!$B$6:$BE$43,'ADR Raw Data'!U$1,FALSE)</f>
        <v>37.594753669809599</v>
      </c>
      <c r="AK34" s="60">
        <f>VLOOKUP($A34,'ADR Raw Data'!$B$6:$BE$43,'ADR Raw Data'!V$1,FALSE)</f>
        <v>35.071051617777897</v>
      </c>
      <c r="AL34" s="60">
        <f>VLOOKUP($A34,'ADR Raw Data'!$B$6:$BE$43,'ADR Raw Data'!W$1,FALSE)</f>
        <v>38.975427149062703</v>
      </c>
      <c r="AM34" s="60">
        <f>VLOOKUP($A34,'ADR Raw Data'!$B$6:$BE$43,'ADR Raw Data'!X$1,FALSE)</f>
        <v>26.9683196486729</v>
      </c>
      <c r="AN34" s="61">
        <f>VLOOKUP($A34,'ADR Raw Data'!$B$6:$BE$43,'ADR Raw Data'!Y$1,FALSE)</f>
        <v>34.946688979848901</v>
      </c>
      <c r="AO34" s="60">
        <f>VLOOKUP($A34,'ADR Raw Data'!$B$6:$BE$43,'ADR Raw Data'!AA$1,FALSE)</f>
        <v>14.5049994053332</v>
      </c>
      <c r="AP34" s="60">
        <f>VLOOKUP($A34,'ADR Raw Data'!$B$6:$BE$43,'ADR Raw Data'!AB$1,FALSE)</f>
        <v>14.0458804733737</v>
      </c>
      <c r="AQ34" s="61">
        <f>VLOOKUP($A34,'ADR Raw Data'!$B$6:$BE$43,'ADR Raw Data'!AC$1,FALSE)</f>
        <v>13.9040883259932</v>
      </c>
      <c r="AR34" s="62">
        <f>VLOOKUP($A34,'ADR Raw Data'!$B$6:$BE$43,'ADR Raw Data'!AE$1,FALSE)</f>
        <v>22.266719616088299</v>
      </c>
      <c r="AS34" s="50"/>
      <c r="AT34" s="64">
        <f>VLOOKUP($A34,'RevPAR Raw Data'!$B$6:$BE$43,'RevPAR Raw Data'!G$1,FALSE)</f>
        <v>42.922163147792702</v>
      </c>
      <c r="AU34" s="65">
        <f>VLOOKUP($A34,'RevPAR Raw Data'!$B$6:$BE$43,'RevPAR Raw Data'!H$1,FALSE)</f>
        <v>58.267241842610296</v>
      </c>
      <c r="AV34" s="65">
        <f>VLOOKUP($A34,'RevPAR Raw Data'!$B$6:$BE$43,'RevPAR Raw Data'!I$1,FALSE)</f>
        <v>66.115961612283996</v>
      </c>
      <c r="AW34" s="65">
        <f>VLOOKUP($A34,'RevPAR Raw Data'!$B$6:$BE$43,'RevPAR Raw Data'!J$1,FALSE)</f>
        <v>65.763401151631399</v>
      </c>
      <c r="AX34" s="65">
        <f>VLOOKUP($A34,'RevPAR Raw Data'!$B$6:$BE$43,'RevPAR Raw Data'!K$1,FALSE)</f>
        <v>57.558953934740799</v>
      </c>
      <c r="AY34" s="66">
        <f>VLOOKUP($A34,'RevPAR Raw Data'!$B$6:$BE$43,'RevPAR Raw Data'!L$1,FALSE)</f>
        <v>58.125544337811903</v>
      </c>
      <c r="AZ34" s="65">
        <f>VLOOKUP($A34,'RevPAR Raw Data'!$B$6:$BE$43,'RevPAR Raw Data'!N$1,FALSE)</f>
        <v>76.602539347408793</v>
      </c>
      <c r="BA34" s="65">
        <f>VLOOKUP($A34,'RevPAR Raw Data'!$B$6:$BE$43,'RevPAR Raw Data'!O$1,FALSE)</f>
        <v>85.263474088291701</v>
      </c>
      <c r="BB34" s="66">
        <f>VLOOKUP($A34,'RevPAR Raw Data'!$B$6:$BE$43,'RevPAR Raw Data'!P$1,FALSE)</f>
        <v>80.933006717850205</v>
      </c>
      <c r="BC34" s="67">
        <f>VLOOKUP($A34,'RevPAR Raw Data'!$B$6:$BE$43,'RevPAR Raw Data'!R$1,FALSE)</f>
        <v>64.641962160679995</v>
      </c>
      <c r="BD34" s="63"/>
      <c r="BE34" s="59">
        <f>VLOOKUP($A34,'RevPAR Raw Data'!$B$6:$BE$43,'RevPAR Raw Data'!T$1,FALSE)</f>
        <v>93.862776964826395</v>
      </c>
      <c r="BF34" s="60">
        <f>VLOOKUP($A34,'RevPAR Raw Data'!$B$6:$BE$43,'RevPAR Raw Data'!U$1,FALSE)</f>
        <v>111.13001384669001</v>
      </c>
      <c r="BG34" s="60">
        <f>VLOOKUP($A34,'RevPAR Raw Data'!$B$6:$BE$43,'RevPAR Raw Data'!V$1,FALSE)</f>
        <v>125.73154742648001</v>
      </c>
      <c r="BH34" s="60">
        <f>VLOOKUP($A34,'RevPAR Raw Data'!$B$6:$BE$43,'RevPAR Raw Data'!W$1,FALSE)</f>
        <v>115.72389661139201</v>
      </c>
      <c r="BI34" s="60">
        <f>VLOOKUP($A34,'RevPAR Raw Data'!$B$6:$BE$43,'RevPAR Raw Data'!X$1,FALSE)</f>
        <v>61.026605293285897</v>
      </c>
      <c r="BJ34" s="61">
        <f>VLOOKUP($A34,'RevPAR Raw Data'!$B$6:$BE$43,'RevPAR Raw Data'!Y$1,FALSE)</f>
        <v>100.07703224757</v>
      </c>
      <c r="BK34" s="60">
        <f>VLOOKUP($A34,'RevPAR Raw Data'!$B$6:$BE$43,'RevPAR Raw Data'!AA$1,FALSE)</f>
        <v>20.750263994168201</v>
      </c>
      <c r="BL34" s="60">
        <f>VLOOKUP($A34,'RevPAR Raw Data'!$B$6:$BE$43,'RevPAR Raw Data'!AB$1,FALSE)</f>
        <v>-2.1406429810246501</v>
      </c>
      <c r="BM34" s="61">
        <f>VLOOKUP($A34,'RevPAR Raw Data'!$B$6:$BE$43,'RevPAR Raw Data'!AC$1,FALSE)</f>
        <v>7.5040213548991197</v>
      </c>
      <c r="BN34" s="62">
        <f>VLOOKUP($A34,'RevPAR Raw Data'!$B$6:$BE$43,'RevPAR Raw Data'!AE$1,FALSE)</f>
        <v>52.959773874430603</v>
      </c>
    </row>
    <row r="35" spans="1:66" x14ac:dyDescent="0.35">
      <c r="A35" s="78" t="s">
        <v>96</v>
      </c>
      <c r="B35" s="59">
        <f>VLOOKUP($A35,'Occupancy Raw Data'!$B$6:$BE$43,'Occupancy Raw Data'!G$1,FALSE)</f>
        <v>42.503003166976001</v>
      </c>
      <c r="C35" s="60">
        <f>VLOOKUP($A35,'Occupancy Raw Data'!$B$6:$BE$43,'Occupancy Raw Data'!H$1,FALSE)</f>
        <v>50.977394343125397</v>
      </c>
      <c r="D35" s="60">
        <f>VLOOKUP($A35,'Occupancy Raw Data'!$B$6:$BE$43,'Occupancy Raw Data'!I$1,FALSE)</f>
        <v>54.439226821011196</v>
      </c>
      <c r="E35" s="60">
        <f>VLOOKUP($A35,'Occupancy Raw Data'!$B$6:$BE$43,'Occupancy Raw Data'!J$1,FALSE)</f>
        <v>53.423610352735601</v>
      </c>
      <c r="F35" s="60">
        <f>VLOOKUP($A35,'Occupancy Raw Data'!$B$6:$BE$43,'Occupancy Raw Data'!K$1,FALSE)</f>
        <v>49.972698482035597</v>
      </c>
      <c r="G35" s="61">
        <f>VLOOKUP($A35,'Occupancy Raw Data'!$B$6:$BE$43,'Occupancy Raw Data'!L$1,FALSE)</f>
        <v>50.263186633176801</v>
      </c>
      <c r="H35" s="60">
        <f>VLOOKUP($A35,'Occupancy Raw Data'!$B$6:$BE$43,'Occupancy Raw Data'!N$1,FALSE)</f>
        <v>56.819919187506798</v>
      </c>
      <c r="I35" s="60">
        <f>VLOOKUP($A35,'Occupancy Raw Data'!$B$6:$BE$43,'Occupancy Raw Data'!O$1,FALSE)</f>
        <v>61.111717811510303</v>
      </c>
      <c r="J35" s="61">
        <f>VLOOKUP($A35,'Occupancy Raw Data'!$B$6:$BE$43,'Occupancy Raw Data'!P$1,FALSE)</f>
        <v>58.965818499508501</v>
      </c>
      <c r="K35" s="62">
        <f>VLOOKUP($A35,'Occupancy Raw Data'!$B$6:$BE$43,'Occupancy Raw Data'!R$1,FALSE)</f>
        <v>52.749652880700097</v>
      </c>
      <c r="L35" s="63"/>
      <c r="M35" s="59">
        <f>VLOOKUP($A35,'Occupancy Raw Data'!$B$6:$BE$43,'Occupancy Raw Data'!T$1,FALSE)</f>
        <v>10.527698495929901</v>
      </c>
      <c r="N35" s="60">
        <f>VLOOKUP($A35,'Occupancy Raw Data'!$B$6:$BE$43,'Occupancy Raw Data'!U$1,FALSE)</f>
        <v>10.6002960236038</v>
      </c>
      <c r="O35" s="60">
        <f>VLOOKUP($A35,'Occupancy Raw Data'!$B$6:$BE$43,'Occupancy Raw Data'!V$1,FALSE)</f>
        <v>14.1554636003799</v>
      </c>
      <c r="P35" s="60">
        <f>VLOOKUP($A35,'Occupancy Raw Data'!$B$6:$BE$43,'Occupancy Raw Data'!W$1,FALSE)</f>
        <v>12.530313001442799</v>
      </c>
      <c r="Q35" s="60">
        <f>VLOOKUP($A35,'Occupancy Raw Data'!$B$6:$BE$43,'Occupancy Raw Data'!X$1,FALSE)</f>
        <v>4.91184873446326</v>
      </c>
      <c r="R35" s="61">
        <f>VLOOKUP($A35,'Occupancy Raw Data'!$B$6:$BE$43,'Occupancy Raw Data'!Y$1,FALSE)</f>
        <v>10.544955759758</v>
      </c>
      <c r="S35" s="60">
        <f>VLOOKUP($A35,'Occupancy Raw Data'!$B$6:$BE$43,'Occupancy Raw Data'!AA$1,FALSE)</f>
        <v>-1.79123221303981</v>
      </c>
      <c r="T35" s="60">
        <f>VLOOKUP($A35,'Occupancy Raw Data'!$B$6:$BE$43,'Occupancy Raw Data'!AB$1,FALSE)</f>
        <v>-21.561385439275501</v>
      </c>
      <c r="U35" s="61">
        <f>VLOOKUP($A35,'Occupancy Raw Data'!$B$6:$BE$43,'Occupancy Raw Data'!AC$1,FALSE)</f>
        <v>-13.1364274245496</v>
      </c>
      <c r="V35" s="62">
        <f>VLOOKUP($A35,'Occupancy Raw Data'!$B$6:$BE$43,'Occupancy Raw Data'!AE$1,FALSE)</f>
        <v>1.6904893284555</v>
      </c>
      <c r="W35" s="63"/>
      <c r="X35" s="64">
        <f>VLOOKUP($A35,'ADR Raw Data'!$B$6:$BE$43,'ADR Raw Data'!G$1,FALSE)</f>
        <v>77.710851233298996</v>
      </c>
      <c r="Y35" s="65">
        <f>VLOOKUP($A35,'ADR Raw Data'!$B$6:$BE$43,'ADR Raw Data'!H$1,FALSE)</f>
        <v>84.559599614395793</v>
      </c>
      <c r="Z35" s="65">
        <f>VLOOKUP($A35,'ADR Raw Data'!$B$6:$BE$43,'ADR Raw Data'!I$1,FALSE)</f>
        <v>88.954975927783295</v>
      </c>
      <c r="AA35" s="65">
        <f>VLOOKUP($A35,'ADR Raw Data'!$B$6:$BE$43,'ADR Raw Data'!J$1,FALSE)</f>
        <v>85.304753679476605</v>
      </c>
      <c r="AB35" s="65">
        <f>VLOOKUP($A35,'ADR Raw Data'!$B$6:$BE$43,'ADR Raw Data'!K$1,FALSE)</f>
        <v>81.987791739510399</v>
      </c>
      <c r="AC35" s="66">
        <f>VLOOKUP($A35,'ADR Raw Data'!$B$6:$BE$43,'ADR Raw Data'!L$1,FALSE)</f>
        <v>84.000451440490096</v>
      </c>
      <c r="AD35" s="65">
        <f>VLOOKUP($A35,'ADR Raw Data'!$B$6:$BE$43,'ADR Raw Data'!N$1,FALSE)</f>
        <v>92.500352873342294</v>
      </c>
      <c r="AE35" s="65">
        <f>VLOOKUP($A35,'ADR Raw Data'!$B$6:$BE$43,'ADR Raw Data'!O$1,FALSE)</f>
        <v>97.813823445317993</v>
      </c>
      <c r="AF35" s="66">
        <f>VLOOKUP($A35,'ADR Raw Data'!$B$6:$BE$43,'ADR Raw Data'!P$1,FALSE)</f>
        <v>95.253772756736694</v>
      </c>
      <c r="AG35" s="67">
        <f>VLOOKUP($A35,'ADR Raw Data'!$B$6:$BE$43,'ADR Raw Data'!R$1,FALSE)</f>
        <v>87.594578285815601</v>
      </c>
      <c r="AH35" s="63"/>
      <c r="AI35" s="59">
        <f>VLOOKUP($A35,'ADR Raw Data'!$B$6:$BE$43,'ADR Raw Data'!T$1,FALSE)</f>
        <v>19.373039544709801</v>
      </c>
      <c r="AJ35" s="60">
        <f>VLOOKUP($A35,'ADR Raw Data'!$B$6:$BE$43,'ADR Raw Data'!U$1,FALSE)</f>
        <v>25.681161036339802</v>
      </c>
      <c r="AK35" s="60">
        <f>VLOOKUP($A35,'ADR Raw Data'!$B$6:$BE$43,'ADR Raw Data'!V$1,FALSE)</f>
        <v>31.795526463219598</v>
      </c>
      <c r="AL35" s="60">
        <f>VLOOKUP($A35,'ADR Raw Data'!$B$6:$BE$43,'ADR Raw Data'!W$1,FALSE)</f>
        <v>27.6219622020424</v>
      </c>
      <c r="AM35" s="60">
        <f>VLOOKUP($A35,'ADR Raw Data'!$B$6:$BE$43,'ADR Raw Data'!X$1,FALSE)</f>
        <v>22.7456529010724</v>
      </c>
      <c r="AN35" s="61">
        <f>VLOOKUP($A35,'ADR Raw Data'!$B$6:$BE$43,'ADR Raw Data'!Y$1,FALSE)</f>
        <v>25.818496462421098</v>
      </c>
      <c r="AO35" s="60">
        <f>VLOOKUP($A35,'ADR Raw Data'!$B$6:$BE$43,'ADR Raw Data'!AA$1,FALSE)</f>
        <v>26.106724990200899</v>
      </c>
      <c r="AP35" s="60">
        <f>VLOOKUP($A35,'ADR Raw Data'!$B$6:$BE$43,'ADR Raw Data'!AB$1,FALSE)</f>
        <v>22.417341946446399</v>
      </c>
      <c r="AQ35" s="61">
        <f>VLOOKUP($A35,'ADR Raw Data'!$B$6:$BE$43,'ADR Raw Data'!AC$1,FALSE)</f>
        <v>23.529375654567101</v>
      </c>
      <c r="AR35" s="62">
        <f>VLOOKUP($A35,'ADR Raw Data'!$B$6:$BE$43,'ADR Raw Data'!AE$1,FALSE)</f>
        <v>24.015521116564098</v>
      </c>
      <c r="AS35" s="50"/>
      <c r="AT35" s="64">
        <f>VLOOKUP($A35,'RevPAR Raw Data'!$B$6:$BE$43,'RevPAR Raw Data'!G$1,FALSE)</f>
        <v>33.029445560773098</v>
      </c>
      <c r="AU35" s="65">
        <f>VLOOKUP($A35,'RevPAR Raw Data'!$B$6:$BE$43,'RevPAR Raw Data'!H$1,FALSE)</f>
        <v>43.106280550398601</v>
      </c>
      <c r="AV35" s="65">
        <f>VLOOKUP($A35,'RevPAR Raw Data'!$B$6:$BE$43,'RevPAR Raw Data'!I$1,FALSE)</f>
        <v>48.426401113901903</v>
      </c>
      <c r="AW35" s="65">
        <f>VLOOKUP($A35,'RevPAR Raw Data'!$B$6:$BE$43,'RevPAR Raw Data'!J$1,FALSE)</f>
        <v>45.572879218084502</v>
      </c>
      <c r="AX35" s="65">
        <f>VLOOKUP($A35,'RevPAR Raw Data'!$B$6:$BE$43,'RevPAR Raw Data'!K$1,FALSE)</f>
        <v>40.971511958064802</v>
      </c>
      <c r="AY35" s="66">
        <f>VLOOKUP($A35,'RevPAR Raw Data'!$B$6:$BE$43,'RevPAR Raw Data'!L$1,FALSE)</f>
        <v>42.221303680244603</v>
      </c>
      <c r="AZ35" s="65">
        <f>VLOOKUP($A35,'RevPAR Raw Data'!$B$6:$BE$43,'RevPAR Raw Data'!N$1,FALSE)</f>
        <v>52.558625750791698</v>
      </c>
      <c r="BA35" s="65">
        <f>VLOOKUP($A35,'RevPAR Raw Data'!$B$6:$BE$43,'RevPAR Raw Data'!O$1,FALSE)</f>
        <v>59.775707764551697</v>
      </c>
      <c r="BB35" s="66">
        <f>VLOOKUP($A35,'RevPAR Raw Data'!$B$6:$BE$43,'RevPAR Raw Data'!P$1,FALSE)</f>
        <v>56.167166757671701</v>
      </c>
      <c r="BC35" s="67">
        <f>VLOOKUP($A35,'RevPAR Raw Data'!$B$6:$BE$43,'RevPAR Raw Data'!R$1,FALSE)</f>
        <v>46.205835988080899</v>
      </c>
      <c r="BD35" s="63"/>
      <c r="BE35" s="59">
        <f>VLOOKUP($A35,'RevPAR Raw Data'!$B$6:$BE$43,'RevPAR Raw Data'!T$1,FALSE)</f>
        <v>31.940273233404099</v>
      </c>
      <c r="BF35" s="60">
        <f>VLOOKUP($A35,'RevPAR Raw Data'!$B$6:$BE$43,'RevPAR Raw Data'!U$1,FALSE)</f>
        <v>39.003736152094099</v>
      </c>
      <c r="BG35" s="60">
        <f>VLOOKUP($A35,'RevPAR Raw Data'!$B$6:$BE$43,'RevPAR Raw Data'!V$1,FALSE)</f>
        <v>50.451794238649804</v>
      </c>
      <c r="BH35" s="60">
        <f>VLOOKUP($A35,'RevPAR Raw Data'!$B$6:$BE$43,'RevPAR Raw Data'!W$1,FALSE)</f>
        <v>43.6133935245415</v>
      </c>
      <c r="BI35" s="60">
        <f>VLOOKUP($A35,'RevPAR Raw Data'!$B$6:$BE$43,'RevPAR Raw Data'!X$1,FALSE)</f>
        <v>28.774733699702399</v>
      </c>
      <c r="BJ35" s="61">
        <f>VLOOKUP($A35,'RevPAR Raw Data'!$B$6:$BE$43,'RevPAR Raw Data'!Y$1,FALSE)</f>
        <v>39.0860012519761</v>
      </c>
      <c r="BK35" s="60">
        <f>VLOOKUP($A35,'RevPAR Raw Data'!$B$6:$BE$43,'RevPAR Raw Data'!AA$1,FALSE)</f>
        <v>23.847860709366898</v>
      </c>
      <c r="BL35" s="60">
        <f>VLOOKUP($A35,'RevPAR Raw Data'!$B$6:$BE$43,'RevPAR Raw Data'!AB$1,FALSE)</f>
        <v>-3.97753299514281</v>
      </c>
      <c r="BM35" s="61">
        <f>VLOOKUP($A35,'RevPAR Raw Data'!$B$6:$BE$43,'RevPAR Raw Data'!AC$1,FALSE)</f>
        <v>7.3020288737056296</v>
      </c>
      <c r="BN35" s="62">
        <f>VLOOKUP($A35,'RevPAR Raw Data'!$B$6:$BE$43,'RevPAR Raw Data'!AE$1,FALSE)</f>
        <v>26.111990266668101</v>
      </c>
    </row>
    <row r="36" spans="1:66" x14ac:dyDescent="0.35">
      <c r="A36" s="78" t="s">
        <v>45</v>
      </c>
      <c r="B36" s="59">
        <f>VLOOKUP($A36,'Occupancy Raw Data'!$B$6:$BE$43,'Occupancy Raw Data'!G$1,FALSE)</f>
        <v>46.031195840554503</v>
      </c>
      <c r="C36" s="60">
        <f>VLOOKUP($A36,'Occupancy Raw Data'!$B$6:$BE$43,'Occupancy Raw Data'!H$1,FALSE)</f>
        <v>54.870017331022503</v>
      </c>
      <c r="D36" s="60">
        <f>VLOOKUP($A36,'Occupancy Raw Data'!$B$6:$BE$43,'Occupancy Raw Data'!I$1,FALSE)</f>
        <v>58.578856152512898</v>
      </c>
      <c r="E36" s="60">
        <f>VLOOKUP($A36,'Occupancy Raw Data'!$B$6:$BE$43,'Occupancy Raw Data'!J$1,FALSE)</f>
        <v>58.648180242634297</v>
      </c>
      <c r="F36" s="60">
        <f>VLOOKUP($A36,'Occupancy Raw Data'!$B$6:$BE$43,'Occupancy Raw Data'!K$1,FALSE)</f>
        <v>54.2461005199306</v>
      </c>
      <c r="G36" s="61">
        <f>VLOOKUP($A36,'Occupancy Raw Data'!$B$6:$BE$43,'Occupancy Raw Data'!L$1,FALSE)</f>
        <v>54.474870017331</v>
      </c>
      <c r="H36" s="60">
        <f>VLOOKUP($A36,'Occupancy Raw Data'!$B$6:$BE$43,'Occupancy Raw Data'!N$1,FALSE)</f>
        <v>53.275563258232197</v>
      </c>
      <c r="I36" s="60">
        <f>VLOOKUP($A36,'Occupancy Raw Data'!$B$6:$BE$43,'Occupancy Raw Data'!O$1,FALSE)</f>
        <v>59.341421143847398</v>
      </c>
      <c r="J36" s="61">
        <f>VLOOKUP($A36,'Occupancy Raw Data'!$B$6:$BE$43,'Occupancy Raw Data'!P$1,FALSE)</f>
        <v>56.308492201039797</v>
      </c>
      <c r="K36" s="62">
        <f>VLOOKUP($A36,'Occupancy Raw Data'!$B$6:$BE$43,'Occupancy Raw Data'!R$1,FALSE)</f>
        <v>54.9987620698192</v>
      </c>
      <c r="L36" s="63"/>
      <c r="M36" s="59">
        <f>VLOOKUP($A36,'Occupancy Raw Data'!$B$6:$BE$43,'Occupancy Raw Data'!T$1,FALSE)</f>
        <v>12.829226847918401</v>
      </c>
      <c r="N36" s="60">
        <f>VLOOKUP($A36,'Occupancy Raw Data'!$B$6:$BE$43,'Occupancy Raw Data'!U$1,FALSE)</f>
        <v>12.2695035460992</v>
      </c>
      <c r="O36" s="60">
        <f>VLOOKUP($A36,'Occupancy Raw Data'!$B$6:$BE$43,'Occupancy Raw Data'!V$1,FALSE)</f>
        <v>17.442668519805402</v>
      </c>
      <c r="P36" s="60">
        <f>VLOOKUP($A36,'Occupancy Raw Data'!$B$6:$BE$43,'Occupancy Raw Data'!W$1,FALSE)</f>
        <v>13.8441333667915</v>
      </c>
      <c r="Q36" s="60">
        <f>VLOOKUP($A36,'Occupancy Raw Data'!$B$6:$BE$43,'Occupancy Raw Data'!X$1,FALSE)</f>
        <v>5.5132626384278698</v>
      </c>
      <c r="R36" s="61">
        <f>VLOOKUP($A36,'Occupancy Raw Data'!$B$6:$BE$43,'Occupancy Raw Data'!Y$1,FALSE)</f>
        <v>12.329861102633799</v>
      </c>
      <c r="S36" s="60">
        <f>VLOOKUP($A36,'Occupancy Raw Data'!$B$6:$BE$43,'Occupancy Raw Data'!AA$1,FALSE)</f>
        <v>0.786885245901639</v>
      </c>
      <c r="T36" s="60">
        <f>VLOOKUP($A36,'Occupancy Raw Data'!$B$6:$BE$43,'Occupancy Raw Data'!AB$1,FALSE)</f>
        <v>-26.680942184154102</v>
      </c>
      <c r="U36" s="61">
        <f>VLOOKUP($A36,'Occupancy Raw Data'!$B$6:$BE$43,'Occupancy Raw Data'!AC$1,FALSE)</f>
        <v>-15.8290155440414</v>
      </c>
      <c r="V36" s="62">
        <f>VLOOKUP($A36,'Occupancy Raw Data'!$B$6:$BE$43,'Occupancy Raw Data'!AE$1,FALSE)</f>
        <v>2.3170952512429301</v>
      </c>
      <c r="W36" s="63"/>
      <c r="X36" s="64">
        <f>VLOOKUP($A36,'ADR Raw Data'!$B$6:$BE$43,'ADR Raw Data'!G$1,FALSE)</f>
        <v>79.8227335843373</v>
      </c>
      <c r="Y36" s="65">
        <f>VLOOKUP($A36,'ADR Raw Data'!$B$6:$BE$43,'ADR Raw Data'!H$1,FALSE)</f>
        <v>80.681073973468003</v>
      </c>
      <c r="Z36" s="65">
        <f>VLOOKUP($A36,'ADR Raw Data'!$B$6:$BE$43,'ADR Raw Data'!I$1,FALSE)</f>
        <v>87.486692485207101</v>
      </c>
      <c r="AA36" s="65">
        <f>VLOOKUP($A36,'ADR Raw Data'!$B$6:$BE$43,'ADR Raw Data'!J$1,FALSE)</f>
        <v>83.111887056737501</v>
      </c>
      <c r="AB36" s="65">
        <f>VLOOKUP($A36,'ADR Raw Data'!$B$6:$BE$43,'ADR Raw Data'!K$1,FALSE)</f>
        <v>81.451934504792305</v>
      </c>
      <c r="AC36" s="66">
        <f>VLOOKUP($A36,'ADR Raw Data'!$B$6:$BE$43,'ADR Raw Data'!L$1,FALSE)</f>
        <v>82.676613769406899</v>
      </c>
      <c r="AD36" s="65">
        <f>VLOOKUP($A36,'ADR Raw Data'!$B$6:$BE$43,'ADR Raw Data'!N$1,FALSE)</f>
        <v>90.293449512036403</v>
      </c>
      <c r="AE36" s="65">
        <f>VLOOKUP($A36,'ADR Raw Data'!$B$6:$BE$43,'ADR Raw Data'!O$1,FALSE)</f>
        <v>93.575329322429894</v>
      </c>
      <c r="AF36" s="66">
        <f>VLOOKUP($A36,'ADR Raw Data'!$B$6:$BE$43,'ADR Raw Data'!P$1,FALSE)</f>
        <v>92.022774915358497</v>
      </c>
      <c r="AG36" s="67">
        <f>VLOOKUP($A36,'ADR Raw Data'!$B$6:$BE$43,'ADR Raw Data'!R$1,FALSE)</f>
        <v>85.410536301431506</v>
      </c>
      <c r="AH36" s="63"/>
      <c r="AI36" s="59">
        <f>VLOOKUP($A36,'ADR Raw Data'!$B$6:$BE$43,'ADR Raw Data'!T$1,FALSE)</f>
        <v>25.242619815350402</v>
      </c>
      <c r="AJ36" s="60">
        <f>VLOOKUP($A36,'ADR Raw Data'!$B$6:$BE$43,'ADR Raw Data'!U$1,FALSE)</f>
        <v>21.520216423350298</v>
      </c>
      <c r="AK36" s="60">
        <f>VLOOKUP($A36,'ADR Raw Data'!$B$6:$BE$43,'ADR Raw Data'!V$1,FALSE)</f>
        <v>29.430976576050199</v>
      </c>
      <c r="AL36" s="60">
        <f>VLOOKUP($A36,'ADR Raw Data'!$B$6:$BE$43,'ADR Raw Data'!W$1,FALSE)</f>
        <v>23.7650952238996</v>
      </c>
      <c r="AM36" s="60">
        <f>VLOOKUP($A36,'ADR Raw Data'!$B$6:$BE$43,'ADR Raw Data'!X$1,FALSE)</f>
        <v>25.727295877710599</v>
      </c>
      <c r="AN36" s="61">
        <f>VLOOKUP($A36,'ADR Raw Data'!$B$6:$BE$43,'ADR Raw Data'!Y$1,FALSE)</f>
        <v>25.2427998777057</v>
      </c>
      <c r="AO36" s="60">
        <f>VLOOKUP($A36,'ADR Raw Data'!$B$6:$BE$43,'ADR Raw Data'!AA$1,FALSE)</f>
        <v>28.5175455384564</v>
      </c>
      <c r="AP36" s="60">
        <f>VLOOKUP($A36,'ADR Raw Data'!$B$6:$BE$43,'ADR Raw Data'!AB$1,FALSE)</f>
        <v>13.7103027794833</v>
      </c>
      <c r="AQ36" s="61">
        <f>VLOOKUP($A36,'ADR Raw Data'!$B$6:$BE$43,'ADR Raw Data'!AC$1,FALSE)</f>
        <v>18.6809337595481</v>
      </c>
      <c r="AR36" s="62">
        <f>VLOOKUP($A36,'ADR Raw Data'!$B$6:$BE$43,'ADR Raw Data'!AE$1,FALSE)</f>
        <v>21.821700050947801</v>
      </c>
      <c r="AS36" s="50"/>
      <c r="AT36" s="64">
        <f>VLOOKUP($A36,'RevPAR Raw Data'!$B$6:$BE$43,'RevPAR Raw Data'!G$1,FALSE)</f>
        <v>36.743358821490403</v>
      </c>
      <c r="AU36" s="65">
        <f>VLOOKUP($A36,'RevPAR Raw Data'!$B$6:$BE$43,'RevPAR Raw Data'!H$1,FALSE)</f>
        <v>44.269719272096999</v>
      </c>
      <c r="AV36" s="65">
        <f>VLOOKUP($A36,'RevPAR Raw Data'!$B$6:$BE$43,'RevPAR Raw Data'!I$1,FALSE)</f>
        <v>51.248703743500798</v>
      </c>
      <c r="AW36" s="65">
        <f>VLOOKUP($A36,'RevPAR Raw Data'!$B$6:$BE$43,'RevPAR Raw Data'!J$1,FALSE)</f>
        <v>48.743609324090102</v>
      </c>
      <c r="AX36" s="65">
        <f>VLOOKUP($A36,'RevPAR Raw Data'!$B$6:$BE$43,'RevPAR Raw Data'!K$1,FALSE)</f>
        <v>44.184498266897698</v>
      </c>
      <c r="AY36" s="66">
        <f>VLOOKUP($A36,'RevPAR Raw Data'!$B$6:$BE$43,'RevPAR Raw Data'!L$1,FALSE)</f>
        <v>45.037977885615199</v>
      </c>
      <c r="AZ36" s="65">
        <f>VLOOKUP($A36,'RevPAR Raw Data'!$B$6:$BE$43,'RevPAR Raw Data'!N$1,FALSE)</f>
        <v>48.104343812824901</v>
      </c>
      <c r="BA36" s="65">
        <f>VLOOKUP($A36,'RevPAR Raw Data'!$B$6:$BE$43,'RevPAR Raw Data'!O$1,FALSE)</f>
        <v>55.5289302599653</v>
      </c>
      <c r="BB36" s="66">
        <f>VLOOKUP($A36,'RevPAR Raw Data'!$B$6:$BE$43,'RevPAR Raw Data'!P$1,FALSE)</f>
        <v>51.8166370363951</v>
      </c>
      <c r="BC36" s="67">
        <f>VLOOKUP($A36,'RevPAR Raw Data'!$B$6:$BE$43,'RevPAR Raw Data'!R$1,FALSE)</f>
        <v>46.974737642980898</v>
      </c>
      <c r="BD36" s="63"/>
      <c r="BE36" s="59">
        <f>VLOOKUP($A36,'RevPAR Raw Data'!$B$6:$BE$43,'RevPAR Raw Data'!T$1,FALSE)</f>
        <v>41.310279621737799</v>
      </c>
      <c r="BF36" s="60">
        <f>VLOOKUP($A36,'RevPAR Raw Data'!$B$6:$BE$43,'RevPAR Raw Data'!U$1,FALSE)</f>
        <v>36.430143686640797</v>
      </c>
      <c r="BG36" s="60">
        <f>VLOOKUP($A36,'RevPAR Raw Data'!$B$6:$BE$43,'RevPAR Raw Data'!V$1,FALSE)</f>
        <v>52.007192782157603</v>
      </c>
      <c r="BH36" s="60">
        <f>VLOOKUP($A36,'RevPAR Raw Data'!$B$6:$BE$43,'RevPAR Raw Data'!W$1,FALSE)</f>
        <v>40.899300068232797</v>
      </c>
      <c r="BI36" s="60">
        <f>VLOOKUP($A36,'RevPAR Raw Data'!$B$6:$BE$43,'RevPAR Raw Data'!X$1,FALSE)</f>
        <v>32.658971907642098</v>
      </c>
      <c r="BJ36" s="61">
        <f>VLOOKUP($A36,'RevPAR Raw Data'!$B$6:$BE$43,'RevPAR Raw Data'!Y$1,FALSE)</f>
        <v>40.685063143676501</v>
      </c>
      <c r="BK36" s="60">
        <f>VLOOKUP($A36,'RevPAR Raw Data'!$B$6:$BE$43,'RevPAR Raw Data'!AA$1,FALSE)</f>
        <v>29.528831142693399</v>
      </c>
      <c r="BL36" s="60">
        <f>VLOOKUP($A36,'RevPAR Raw Data'!$B$6:$BE$43,'RevPAR Raw Data'!AB$1,FALSE)</f>
        <v>-16.6286773625372</v>
      </c>
      <c r="BM36" s="61">
        <f>VLOOKUP($A36,'RevPAR Raw Data'!$B$6:$BE$43,'RevPAR Raw Data'!AC$1,FALSE)</f>
        <v>-0.105089693064278</v>
      </c>
      <c r="BN36" s="62">
        <f>VLOOKUP($A36,'RevPAR Raw Data'!$B$6:$BE$43,'RevPAR Raw Data'!AE$1,FALSE)</f>
        <v>24.644424877811701</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44.297630964297603</v>
      </c>
      <c r="C39" s="60">
        <f>VLOOKUP($A39,'Occupancy Raw Data'!$B$6:$BE$43,'Occupancy Raw Data'!H$1,FALSE)</f>
        <v>54.6446446446446</v>
      </c>
      <c r="D39" s="60">
        <f>VLOOKUP($A39,'Occupancy Raw Data'!$B$6:$BE$43,'Occupancy Raw Data'!I$1,FALSE)</f>
        <v>58.238238238238203</v>
      </c>
      <c r="E39" s="60">
        <f>VLOOKUP($A39,'Occupancy Raw Data'!$B$6:$BE$43,'Occupancy Raw Data'!J$1,FALSE)</f>
        <v>57.681014347681</v>
      </c>
      <c r="F39" s="60">
        <f>VLOOKUP($A39,'Occupancy Raw Data'!$B$6:$BE$43,'Occupancy Raw Data'!K$1,FALSE)</f>
        <v>54.174174174174098</v>
      </c>
      <c r="G39" s="61">
        <f>VLOOKUP($A39,'Occupancy Raw Data'!$B$6:$BE$43,'Occupancy Raw Data'!L$1,FALSE)</f>
        <v>53.807140473807102</v>
      </c>
      <c r="H39" s="60">
        <f>VLOOKUP($A39,'Occupancy Raw Data'!$B$6:$BE$43,'Occupancy Raw Data'!N$1,FALSE)</f>
        <v>60.417083750417</v>
      </c>
      <c r="I39" s="60">
        <f>VLOOKUP($A39,'Occupancy Raw Data'!$B$6:$BE$43,'Occupancy Raw Data'!O$1,FALSE)</f>
        <v>62.262262262262198</v>
      </c>
      <c r="J39" s="61">
        <f>VLOOKUP($A39,'Occupancy Raw Data'!$B$6:$BE$43,'Occupancy Raw Data'!P$1,FALSE)</f>
        <v>61.339673006339602</v>
      </c>
      <c r="K39" s="62">
        <f>VLOOKUP($A39,'Occupancy Raw Data'!$B$6:$BE$43,'Occupancy Raw Data'!R$1,FALSE)</f>
        <v>55.959292625959201</v>
      </c>
      <c r="L39" s="63"/>
      <c r="M39" s="59">
        <f>VLOOKUP($A39,'Occupancy Raw Data'!$B$6:$BE$43,'Occupancy Raw Data'!T$1,FALSE)</f>
        <v>19.0210746567641</v>
      </c>
      <c r="N39" s="60">
        <f>VLOOKUP($A39,'Occupancy Raw Data'!$B$6:$BE$43,'Occupancy Raw Data'!U$1,FALSE)</f>
        <v>20.7949107779366</v>
      </c>
      <c r="O39" s="60">
        <f>VLOOKUP($A39,'Occupancy Raw Data'!$B$6:$BE$43,'Occupancy Raw Data'!V$1,FALSE)</f>
        <v>21.799326207928299</v>
      </c>
      <c r="P39" s="60">
        <f>VLOOKUP($A39,'Occupancy Raw Data'!$B$6:$BE$43,'Occupancy Raw Data'!W$1,FALSE)</f>
        <v>19.054535746698502</v>
      </c>
      <c r="Q39" s="60">
        <f>VLOOKUP($A39,'Occupancy Raw Data'!$B$6:$BE$43,'Occupancy Raw Data'!X$1,FALSE)</f>
        <v>10.8387321747977</v>
      </c>
      <c r="R39" s="61">
        <f>VLOOKUP($A39,'Occupancy Raw Data'!$B$6:$BE$43,'Occupancy Raw Data'!Y$1,FALSE)</f>
        <v>18.2072756125641</v>
      </c>
      <c r="S39" s="60">
        <f>VLOOKUP($A39,'Occupancy Raw Data'!$B$6:$BE$43,'Occupancy Raw Data'!AA$1,FALSE)</f>
        <v>7.4755261655922798</v>
      </c>
      <c r="T39" s="60">
        <f>VLOOKUP($A39,'Occupancy Raw Data'!$B$6:$BE$43,'Occupancy Raw Data'!AB$1,FALSE)</f>
        <v>-18.0173403577658</v>
      </c>
      <c r="U39" s="61">
        <f>VLOOKUP($A39,'Occupancy Raw Data'!$B$6:$BE$43,'Occupancy Raw Data'!AC$1,FALSE)</f>
        <v>-7.1738884676960399</v>
      </c>
      <c r="V39" s="62">
        <f>VLOOKUP($A39,'Occupancy Raw Data'!$B$6:$BE$43,'Occupancy Raw Data'!AE$1,FALSE)</f>
        <v>8.8832462014654201</v>
      </c>
      <c r="W39" s="63"/>
      <c r="X39" s="64">
        <f>VLOOKUP($A39,'ADR Raw Data'!$B$6:$BE$43,'ADR Raw Data'!G$1,FALSE)</f>
        <v>88.312526363362394</v>
      </c>
      <c r="Y39" s="65">
        <f>VLOOKUP($A39,'ADR Raw Data'!$B$6:$BE$43,'ADR Raw Data'!H$1,FALSE)</f>
        <v>92.6998723819991</v>
      </c>
      <c r="Z39" s="65">
        <f>VLOOKUP($A39,'ADR Raw Data'!$B$6:$BE$43,'ADR Raw Data'!I$1,FALSE)</f>
        <v>94.994388678812797</v>
      </c>
      <c r="AA39" s="65">
        <f>VLOOKUP($A39,'ADR Raw Data'!$B$6:$BE$43,'ADR Raw Data'!J$1,FALSE)</f>
        <v>93.550062474691899</v>
      </c>
      <c r="AB39" s="65">
        <f>VLOOKUP($A39,'ADR Raw Data'!$B$6:$BE$43,'ADR Raw Data'!K$1,FALSE)</f>
        <v>91.516480660261095</v>
      </c>
      <c r="AC39" s="66">
        <f>VLOOKUP($A39,'ADR Raw Data'!$B$6:$BE$43,'ADR Raw Data'!L$1,FALSE)</f>
        <v>92.418162966637695</v>
      </c>
      <c r="AD39" s="65">
        <f>VLOOKUP($A39,'ADR Raw Data'!$B$6:$BE$43,'ADR Raw Data'!N$1,FALSE)</f>
        <v>106.869957475009</v>
      </c>
      <c r="AE39" s="65">
        <f>VLOOKUP($A39,'ADR Raw Data'!$B$6:$BE$43,'ADR Raw Data'!O$1,FALSE)</f>
        <v>109.23392550910999</v>
      </c>
      <c r="AF39" s="66">
        <f>VLOOKUP($A39,'ADR Raw Data'!$B$6:$BE$43,'ADR Raw Data'!P$1,FALSE)</f>
        <v>108.069719313514</v>
      </c>
      <c r="AG39" s="67">
        <f>VLOOKUP($A39,'ADR Raw Data'!$B$6:$BE$43,'ADR Raw Data'!R$1,FALSE)</f>
        <v>97.319998381559998</v>
      </c>
      <c r="AH39" s="63"/>
      <c r="AI39" s="59">
        <f>VLOOKUP($A39,'ADR Raw Data'!$B$6:$BE$43,'ADR Raw Data'!T$1,FALSE)</f>
        <v>23.500188259259101</v>
      </c>
      <c r="AJ39" s="60">
        <f>VLOOKUP($A39,'ADR Raw Data'!$B$6:$BE$43,'ADR Raw Data'!U$1,FALSE)</f>
        <v>25.943261847598901</v>
      </c>
      <c r="AK39" s="60">
        <f>VLOOKUP($A39,'ADR Raw Data'!$B$6:$BE$43,'ADR Raw Data'!V$1,FALSE)</f>
        <v>27.096610700518799</v>
      </c>
      <c r="AL39" s="60">
        <f>VLOOKUP($A39,'ADR Raw Data'!$B$6:$BE$43,'ADR Raw Data'!W$1,FALSE)</f>
        <v>25.3641512756111</v>
      </c>
      <c r="AM39" s="60">
        <f>VLOOKUP($A39,'ADR Raw Data'!$B$6:$BE$43,'ADR Raw Data'!X$1,FALSE)</f>
        <v>21.726060156949099</v>
      </c>
      <c r="AN39" s="61">
        <f>VLOOKUP($A39,'ADR Raw Data'!$B$6:$BE$43,'ADR Raw Data'!Y$1,FALSE)</f>
        <v>24.794658321335401</v>
      </c>
      <c r="AO39" s="60">
        <f>VLOOKUP($A39,'ADR Raw Data'!$B$6:$BE$43,'ADR Raw Data'!AA$1,FALSE)</f>
        <v>24.529562991625699</v>
      </c>
      <c r="AP39" s="60">
        <f>VLOOKUP($A39,'ADR Raw Data'!$B$6:$BE$43,'ADR Raw Data'!AB$1,FALSE)</f>
        <v>18.302646060365699</v>
      </c>
      <c r="AQ39" s="61">
        <f>VLOOKUP($A39,'ADR Raw Data'!$B$6:$BE$43,'ADR Raw Data'!AC$1,FALSE)</f>
        <v>20.663379317754298</v>
      </c>
      <c r="AR39" s="62">
        <f>VLOOKUP($A39,'ADR Raw Data'!$B$6:$BE$43,'ADR Raw Data'!AE$1,FALSE)</f>
        <v>22.027115871933798</v>
      </c>
      <c r="AS39" s="50"/>
      <c r="AT39" s="64">
        <f>VLOOKUP($A39,'RevPAR Raw Data'!$B$6:$BE$43,'RevPAR Raw Data'!G$1,FALSE)</f>
        <v>39.120357023690303</v>
      </c>
      <c r="AU39" s="65">
        <f>VLOOKUP($A39,'RevPAR Raw Data'!$B$6:$BE$43,'RevPAR Raw Data'!H$1,FALSE)</f>
        <v>50.6555158491825</v>
      </c>
      <c r="AV39" s="65">
        <f>VLOOKUP($A39,'RevPAR Raw Data'!$B$6:$BE$43,'RevPAR Raw Data'!I$1,FALSE)</f>
        <v>55.323058391724999</v>
      </c>
      <c r="AW39" s="65">
        <f>VLOOKUP($A39,'RevPAR Raw Data'!$B$6:$BE$43,'RevPAR Raw Data'!J$1,FALSE)</f>
        <v>53.960624958291604</v>
      </c>
      <c r="AX39" s="65">
        <f>VLOOKUP($A39,'RevPAR Raw Data'!$B$6:$BE$43,'RevPAR Raw Data'!K$1,FALSE)</f>
        <v>49.578297630964201</v>
      </c>
      <c r="AY39" s="66">
        <f>VLOOKUP($A39,'RevPAR Raw Data'!$B$6:$BE$43,'RevPAR Raw Data'!L$1,FALSE)</f>
        <v>49.727570770770697</v>
      </c>
      <c r="AZ39" s="65">
        <f>VLOOKUP($A39,'RevPAR Raw Data'!$B$6:$BE$43,'RevPAR Raw Data'!N$1,FALSE)</f>
        <v>64.567711711711695</v>
      </c>
      <c r="BA39" s="65">
        <f>VLOOKUP($A39,'RevPAR Raw Data'!$B$6:$BE$43,'RevPAR Raw Data'!O$1,FALSE)</f>
        <v>68.011513179846503</v>
      </c>
      <c r="BB39" s="66">
        <f>VLOOKUP($A39,'RevPAR Raw Data'!$B$6:$BE$43,'RevPAR Raw Data'!P$1,FALSE)</f>
        <v>66.289612445779099</v>
      </c>
      <c r="BC39" s="67">
        <f>VLOOKUP($A39,'RevPAR Raw Data'!$B$6:$BE$43,'RevPAR Raw Data'!R$1,FALSE)</f>
        <v>54.459582677916003</v>
      </c>
      <c r="BD39" s="63"/>
      <c r="BE39" s="59">
        <f>VLOOKUP($A39,'RevPAR Raw Data'!$B$6:$BE$43,'RevPAR Raw Data'!T$1,FALSE)</f>
        <v>46.991251269297102</v>
      </c>
      <c r="BF39" s="60">
        <f>VLOOKUP($A39,'RevPAR Raw Data'!$B$6:$BE$43,'RevPAR Raw Data'!U$1,FALSE)</f>
        <v>52.133050779630203</v>
      </c>
      <c r="BG39" s="60">
        <f>VLOOKUP($A39,'RevPAR Raw Data'!$B$6:$BE$43,'RevPAR Raw Data'!V$1,FALSE)</f>
        <v>54.802815466345699</v>
      </c>
      <c r="BH39" s="60">
        <f>VLOOKUP($A39,'RevPAR Raw Data'!$B$6:$BE$43,'RevPAR Raw Data'!W$1,FALSE)</f>
        <v>49.251708293967702</v>
      </c>
      <c r="BI39" s="60">
        <f>VLOOKUP($A39,'RevPAR Raw Data'!$B$6:$BE$43,'RevPAR Raw Data'!X$1,FALSE)</f>
        <v>34.919621804294003</v>
      </c>
      <c r="BJ39" s="61">
        <f>VLOOKUP($A39,'RevPAR Raw Data'!$B$6:$BE$43,'RevPAR Raw Data'!Y$1,FALSE)</f>
        <v>47.5163657116587</v>
      </c>
      <c r="BK39" s="60">
        <f>VLOOKUP($A39,'RevPAR Raw Data'!$B$6:$BE$43,'RevPAR Raw Data'!AA$1,FALSE)</f>
        <v>33.838803056962398</v>
      </c>
      <c r="BL39" s="60">
        <f>VLOOKUP($A39,'RevPAR Raw Data'!$B$6:$BE$43,'RevPAR Raw Data'!AB$1,FALSE)</f>
        <v>-3.0123443325735</v>
      </c>
      <c r="BM39" s="61">
        <f>VLOOKUP($A39,'RevPAR Raw Data'!$B$6:$BE$43,'RevPAR Raw Data'!AC$1,FALSE)</f>
        <v>12.007123064145601</v>
      </c>
      <c r="BN39" s="62">
        <f>VLOOKUP($A39,'RevPAR Raw Data'!$B$6:$BE$43,'RevPAR Raw Data'!AE$1,FALSE)</f>
        <v>32.867085007385199</v>
      </c>
    </row>
    <row r="40" spans="1:66" x14ac:dyDescent="0.35">
      <c r="A40" s="81" t="s">
        <v>79</v>
      </c>
      <c r="B40" s="59">
        <f>VLOOKUP($A40,'Occupancy Raw Data'!$B$6:$BE$43,'Occupancy Raw Data'!G$1,FALSE)</f>
        <v>36.055776892430202</v>
      </c>
      <c r="C40" s="60">
        <f>VLOOKUP($A40,'Occupancy Raw Data'!$B$6:$BE$43,'Occupancy Raw Data'!H$1,FALSE)</f>
        <v>48.306772908366497</v>
      </c>
      <c r="D40" s="60">
        <f>VLOOKUP($A40,'Occupancy Raw Data'!$B$6:$BE$43,'Occupancy Raw Data'!I$1,FALSE)</f>
        <v>53.4860557768924</v>
      </c>
      <c r="E40" s="60">
        <f>VLOOKUP($A40,'Occupancy Raw Data'!$B$6:$BE$43,'Occupancy Raw Data'!J$1,FALSE)</f>
        <v>53.784860557768901</v>
      </c>
      <c r="F40" s="60">
        <f>VLOOKUP($A40,'Occupancy Raw Data'!$B$6:$BE$43,'Occupancy Raw Data'!K$1,FALSE)</f>
        <v>46.912350597609503</v>
      </c>
      <c r="G40" s="61">
        <f>VLOOKUP($A40,'Occupancy Raw Data'!$B$6:$BE$43,'Occupancy Raw Data'!L$1,FALSE)</f>
        <v>47.709163346613501</v>
      </c>
      <c r="H40" s="60">
        <f>VLOOKUP($A40,'Occupancy Raw Data'!$B$6:$BE$43,'Occupancy Raw Data'!N$1,FALSE)</f>
        <v>42.131474103585603</v>
      </c>
      <c r="I40" s="60">
        <f>VLOOKUP($A40,'Occupancy Raw Data'!$B$6:$BE$43,'Occupancy Raw Data'!O$1,FALSE)</f>
        <v>39.3426294820717</v>
      </c>
      <c r="J40" s="61">
        <f>VLOOKUP($A40,'Occupancy Raw Data'!$B$6:$BE$43,'Occupancy Raw Data'!P$1,FALSE)</f>
        <v>40.737051792828602</v>
      </c>
      <c r="K40" s="62">
        <f>VLOOKUP($A40,'Occupancy Raw Data'!$B$6:$BE$43,'Occupancy Raw Data'!R$1,FALSE)</f>
        <v>45.717131474103503</v>
      </c>
      <c r="L40" s="63"/>
      <c r="M40" s="59">
        <f>VLOOKUP($A40,'Occupancy Raw Data'!$B$6:$BE$43,'Occupancy Raw Data'!T$1,FALSE)</f>
        <v>-4.7368421052631504</v>
      </c>
      <c r="N40" s="60">
        <f>VLOOKUP($A40,'Occupancy Raw Data'!$B$6:$BE$43,'Occupancy Raw Data'!U$1,FALSE)</f>
        <v>-1.4227642276422701</v>
      </c>
      <c r="O40" s="60">
        <f>VLOOKUP($A40,'Occupancy Raw Data'!$B$6:$BE$43,'Occupancy Raw Data'!V$1,FALSE)</f>
        <v>-3.2432432432432399</v>
      </c>
      <c r="P40" s="60">
        <f>VLOOKUP($A40,'Occupancy Raw Data'!$B$6:$BE$43,'Occupancy Raw Data'!W$1,FALSE)</f>
        <v>6.7193675889328004</v>
      </c>
      <c r="Q40" s="60">
        <f>VLOOKUP($A40,'Occupancy Raw Data'!$B$6:$BE$43,'Occupancy Raw Data'!X$1,FALSE)</f>
        <v>2.3913043478260798</v>
      </c>
      <c r="R40" s="61">
        <f>VLOOKUP($A40,'Occupancy Raw Data'!$B$6:$BE$43,'Occupancy Raw Data'!Y$1,FALSE)</f>
        <v>8.3577099874634297E-2</v>
      </c>
      <c r="S40" s="60">
        <f>VLOOKUP($A40,'Occupancy Raw Data'!$B$6:$BE$43,'Occupancy Raw Data'!AA$1,FALSE)</f>
        <v>-0.93676814988290302</v>
      </c>
      <c r="T40" s="60">
        <f>VLOOKUP($A40,'Occupancy Raw Data'!$B$6:$BE$43,'Occupancy Raw Data'!AB$1,FALSE)</f>
        <v>-33.0508474576271</v>
      </c>
      <c r="U40" s="61">
        <f>VLOOKUP($A40,'Occupancy Raw Data'!$B$6:$BE$43,'Occupancy Raw Data'!AC$1,FALSE)</f>
        <v>-19.567354965585</v>
      </c>
      <c r="V40" s="62">
        <f>VLOOKUP($A40,'Occupancy Raw Data'!$B$6:$BE$43,'Occupancy Raw Data'!AE$1,FALSE)</f>
        <v>-5.7771260997067397</v>
      </c>
      <c r="W40" s="63"/>
      <c r="X40" s="64">
        <f>VLOOKUP($A40,'ADR Raw Data'!$B$6:$BE$43,'ADR Raw Data'!G$1,FALSE)</f>
        <v>83.841933701657396</v>
      </c>
      <c r="Y40" s="65">
        <f>VLOOKUP($A40,'ADR Raw Data'!$B$6:$BE$43,'ADR Raw Data'!H$1,FALSE)</f>
        <v>86.309731958762796</v>
      </c>
      <c r="Z40" s="65">
        <f>VLOOKUP($A40,'ADR Raw Data'!$B$6:$BE$43,'ADR Raw Data'!I$1,FALSE)</f>
        <v>89.850763500930995</v>
      </c>
      <c r="AA40" s="65">
        <f>VLOOKUP($A40,'ADR Raw Data'!$B$6:$BE$43,'ADR Raw Data'!J$1,FALSE)</f>
        <v>87.743074074074002</v>
      </c>
      <c r="AB40" s="65">
        <f>VLOOKUP($A40,'ADR Raw Data'!$B$6:$BE$43,'ADR Raw Data'!K$1,FALSE)</f>
        <v>84.160976645435198</v>
      </c>
      <c r="AC40" s="66">
        <f>VLOOKUP($A40,'ADR Raw Data'!$B$6:$BE$43,'ADR Raw Data'!L$1,FALSE)</f>
        <v>86.631290187891395</v>
      </c>
      <c r="AD40" s="65">
        <f>VLOOKUP($A40,'ADR Raw Data'!$B$6:$BE$43,'ADR Raw Data'!N$1,FALSE)</f>
        <v>85.632553191489293</v>
      </c>
      <c r="AE40" s="65">
        <f>VLOOKUP($A40,'ADR Raw Data'!$B$6:$BE$43,'ADR Raw Data'!O$1,FALSE)</f>
        <v>87.596683544303701</v>
      </c>
      <c r="AF40" s="66">
        <f>VLOOKUP($A40,'ADR Raw Data'!$B$6:$BE$43,'ADR Raw Data'!P$1,FALSE)</f>
        <v>86.581002444987703</v>
      </c>
      <c r="AG40" s="67">
        <f>VLOOKUP($A40,'ADR Raw Data'!$B$6:$BE$43,'ADR Raw Data'!R$1,FALSE)</f>
        <v>86.618487394957896</v>
      </c>
      <c r="AH40" s="63"/>
      <c r="AI40" s="59">
        <f>VLOOKUP($A40,'ADR Raw Data'!$B$6:$BE$43,'ADR Raw Data'!T$1,FALSE)</f>
        <v>22.937568758474001</v>
      </c>
      <c r="AJ40" s="60">
        <f>VLOOKUP($A40,'ADR Raw Data'!$B$6:$BE$43,'ADR Raw Data'!U$1,FALSE)</f>
        <v>18.0147231462579</v>
      </c>
      <c r="AK40" s="60">
        <f>VLOOKUP($A40,'ADR Raw Data'!$B$6:$BE$43,'ADR Raw Data'!V$1,FALSE)</f>
        <v>21.742700744063502</v>
      </c>
      <c r="AL40" s="60">
        <f>VLOOKUP($A40,'ADR Raw Data'!$B$6:$BE$43,'ADR Raw Data'!W$1,FALSE)</f>
        <v>19.901901453151002</v>
      </c>
      <c r="AM40" s="60">
        <f>VLOOKUP($A40,'ADR Raw Data'!$B$6:$BE$43,'ADR Raw Data'!X$1,FALSE)</f>
        <v>19.2921157326799</v>
      </c>
      <c r="AN40" s="61">
        <f>VLOOKUP($A40,'ADR Raw Data'!$B$6:$BE$43,'ADR Raw Data'!Y$1,FALSE)</f>
        <v>20.2900356379124</v>
      </c>
      <c r="AO40" s="60">
        <f>VLOOKUP($A40,'ADR Raw Data'!$B$6:$BE$43,'ADR Raw Data'!AA$1,FALSE)</f>
        <v>19.880857844169899</v>
      </c>
      <c r="AP40" s="60">
        <f>VLOOKUP($A40,'ADR Raw Data'!$B$6:$BE$43,'ADR Raw Data'!AB$1,FALSE)</f>
        <v>10.137616052049101</v>
      </c>
      <c r="AQ40" s="61">
        <f>VLOOKUP($A40,'ADR Raw Data'!$B$6:$BE$43,'ADR Raw Data'!AC$1,FALSE)</f>
        <v>13.724958223495401</v>
      </c>
      <c r="AR40" s="62">
        <f>VLOOKUP($A40,'ADR Raw Data'!$B$6:$BE$43,'ADR Raw Data'!AE$1,FALSE)</f>
        <v>18.2578993933809</v>
      </c>
      <c r="AS40" s="50"/>
      <c r="AT40" s="64">
        <f>VLOOKUP($A40,'RevPAR Raw Data'!$B$6:$BE$43,'RevPAR Raw Data'!G$1,FALSE)</f>
        <v>30.229860557768902</v>
      </c>
      <c r="AU40" s="65">
        <f>VLOOKUP($A40,'RevPAR Raw Data'!$B$6:$BE$43,'RevPAR Raw Data'!H$1,FALSE)</f>
        <v>41.693446215139403</v>
      </c>
      <c r="AV40" s="65">
        <f>VLOOKUP($A40,'RevPAR Raw Data'!$B$6:$BE$43,'RevPAR Raw Data'!I$1,FALSE)</f>
        <v>48.057629482071697</v>
      </c>
      <c r="AW40" s="65">
        <f>VLOOKUP($A40,'RevPAR Raw Data'!$B$6:$BE$43,'RevPAR Raw Data'!J$1,FALSE)</f>
        <v>47.1924900398406</v>
      </c>
      <c r="AX40" s="65">
        <f>VLOOKUP($A40,'RevPAR Raw Data'!$B$6:$BE$43,'RevPAR Raw Data'!K$1,FALSE)</f>
        <v>39.481892430278798</v>
      </c>
      <c r="AY40" s="66">
        <f>VLOOKUP($A40,'RevPAR Raw Data'!$B$6:$BE$43,'RevPAR Raw Data'!L$1,FALSE)</f>
        <v>41.331063745019897</v>
      </c>
      <c r="AZ40" s="65">
        <f>VLOOKUP($A40,'RevPAR Raw Data'!$B$6:$BE$43,'RevPAR Raw Data'!N$1,FALSE)</f>
        <v>36.078256972111497</v>
      </c>
      <c r="BA40" s="65">
        <f>VLOOKUP($A40,'RevPAR Raw Data'!$B$6:$BE$43,'RevPAR Raw Data'!O$1,FALSE)</f>
        <v>34.462838645418302</v>
      </c>
      <c r="BB40" s="66">
        <f>VLOOKUP($A40,'RevPAR Raw Data'!$B$6:$BE$43,'RevPAR Raw Data'!P$1,FALSE)</f>
        <v>35.270547808764903</v>
      </c>
      <c r="BC40" s="67">
        <f>VLOOKUP($A40,'RevPAR Raw Data'!$B$6:$BE$43,'RevPAR Raw Data'!R$1,FALSE)</f>
        <v>39.599487763232702</v>
      </c>
      <c r="BD40" s="63"/>
      <c r="BE40" s="59">
        <f>VLOOKUP($A40,'RevPAR Raw Data'!$B$6:$BE$43,'RevPAR Raw Data'!T$1,FALSE)</f>
        <v>17.114210238335701</v>
      </c>
      <c r="BF40" s="60">
        <f>VLOOKUP($A40,'RevPAR Raw Data'!$B$6:$BE$43,'RevPAR Raw Data'!U$1,FALSE)</f>
        <v>16.335651881981899</v>
      </c>
      <c r="BG40" s="60">
        <f>VLOOKUP($A40,'RevPAR Raw Data'!$B$6:$BE$43,'RevPAR Raw Data'!V$1,FALSE)</f>
        <v>17.7942888280398</v>
      </c>
      <c r="BH40" s="60">
        <f>VLOOKUP($A40,'RevPAR Raw Data'!$B$6:$BE$43,'RevPAR Raw Data'!W$1,FALSE)</f>
        <v>27.958550957908201</v>
      </c>
      <c r="BI40" s="60">
        <f>VLOOKUP($A40,'RevPAR Raw Data'!$B$6:$BE$43,'RevPAR Raw Data'!X$1,FALSE)</f>
        <v>22.144753282809202</v>
      </c>
      <c r="BJ40" s="61">
        <f>VLOOKUP($A40,'RevPAR Raw Data'!$B$6:$BE$43,'RevPAR Raw Data'!Y$1,FALSE)</f>
        <v>20.390570561136698</v>
      </c>
      <c r="BK40" s="60">
        <f>VLOOKUP($A40,'RevPAR Raw Data'!$B$6:$BE$43,'RevPAR Raw Data'!AA$1,FALSE)</f>
        <v>18.757852150079302</v>
      </c>
      <c r="BL40" s="60">
        <f>VLOOKUP($A40,'RevPAR Raw Data'!$B$6:$BE$43,'RevPAR Raw Data'!AB$1,FALSE)</f>
        <v>-26.2637994227806</v>
      </c>
      <c r="BM40" s="61">
        <f>VLOOKUP($A40,'RevPAR Raw Data'!$B$6:$BE$43,'RevPAR Raw Data'!AC$1,FALSE)</f>
        <v>-8.5280080365592106</v>
      </c>
      <c r="BN40" s="62">
        <f>VLOOKUP($A40,'RevPAR Raw Data'!$B$6:$BE$43,'RevPAR Raw Data'!AE$1,FALSE)</f>
        <v>11.425991422560999</v>
      </c>
    </row>
    <row r="41" spans="1:66" x14ac:dyDescent="0.35">
      <c r="A41" s="81" t="s">
        <v>80</v>
      </c>
      <c r="B41" s="59">
        <f>VLOOKUP($A41,'Occupancy Raw Data'!$B$6:$BE$43,'Occupancy Raw Data'!G$1,FALSE)</f>
        <v>26.563598032325999</v>
      </c>
      <c r="C41" s="60">
        <f>VLOOKUP($A41,'Occupancy Raw Data'!$B$6:$BE$43,'Occupancy Raw Data'!H$1,FALSE)</f>
        <v>37.5263527758257</v>
      </c>
      <c r="D41" s="60">
        <f>VLOOKUP($A41,'Occupancy Raw Data'!$B$6:$BE$43,'Occupancy Raw Data'!I$1,FALSE)</f>
        <v>40.407589599437799</v>
      </c>
      <c r="E41" s="60">
        <f>VLOOKUP($A41,'Occupancy Raw Data'!$B$6:$BE$43,'Occupancy Raw Data'!J$1,FALSE)</f>
        <v>41.180604356992198</v>
      </c>
      <c r="F41" s="60">
        <f>VLOOKUP($A41,'Occupancy Raw Data'!$B$6:$BE$43,'Occupancy Raw Data'!K$1,FALSE)</f>
        <v>38.791286015460201</v>
      </c>
      <c r="G41" s="61">
        <f>VLOOKUP($A41,'Occupancy Raw Data'!$B$6:$BE$43,'Occupancy Raw Data'!L$1,FALSE)</f>
        <v>36.893886156008399</v>
      </c>
      <c r="H41" s="60">
        <f>VLOOKUP($A41,'Occupancy Raw Data'!$B$6:$BE$43,'Occupancy Raw Data'!N$1,FALSE)</f>
        <v>47.997189037245199</v>
      </c>
      <c r="I41" s="60">
        <f>VLOOKUP($A41,'Occupancy Raw Data'!$B$6:$BE$43,'Occupancy Raw Data'!O$1,FALSE)</f>
        <v>48.6296556570625</v>
      </c>
      <c r="J41" s="61">
        <f>VLOOKUP($A41,'Occupancy Raw Data'!$B$6:$BE$43,'Occupancy Raw Data'!P$1,FALSE)</f>
        <v>48.313422347153903</v>
      </c>
      <c r="K41" s="62">
        <f>VLOOKUP($A41,'Occupancy Raw Data'!$B$6:$BE$43,'Occupancy Raw Data'!R$1,FALSE)</f>
        <v>40.156610782049903</v>
      </c>
      <c r="L41" s="63"/>
      <c r="M41" s="59">
        <f>VLOOKUP($A41,'Occupancy Raw Data'!$B$6:$BE$43,'Occupancy Raw Data'!T$1,FALSE)</f>
        <v>-8.4745762711864394</v>
      </c>
      <c r="N41" s="60">
        <f>VLOOKUP($A41,'Occupancy Raw Data'!$B$6:$BE$43,'Occupancy Raw Data'!U$1,FALSE)</f>
        <v>-5.4867256637168103</v>
      </c>
      <c r="O41" s="60">
        <f>VLOOKUP($A41,'Occupancy Raw Data'!$B$6:$BE$43,'Occupancy Raw Data'!V$1,FALSE)</f>
        <v>-0.51903114186851196</v>
      </c>
      <c r="P41" s="60">
        <f>VLOOKUP($A41,'Occupancy Raw Data'!$B$6:$BE$43,'Occupancy Raw Data'!W$1,FALSE)</f>
        <v>1.55979202772963</v>
      </c>
      <c r="Q41" s="60">
        <f>VLOOKUP($A41,'Occupancy Raw Data'!$B$6:$BE$43,'Occupancy Raw Data'!X$1,FALSE)</f>
        <v>8.4479371316306402</v>
      </c>
      <c r="R41" s="61">
        <f>VLOOKUP($A41,'Occupancy Raw Data'!$B$6:$BE$43,'Occupancy Raw Data'!Y$1,FALSE)</f>
        <v>-0.64345193035579096</v>
      </c>
      <c r="S41" s="60">
        <f>VLOOKUP($A41,'Occupancy Raw Data'!$B$6:$BE$43,'Occupancy Raw Data'!AA$1,FALSE)</f>
        <v>15.3716216216216</v>
      </c>
      <c r="T41" s="60">
        <f>VLOOKUP($A41,'Occupancy Raw Data'!$B$6:$BE$43,'Occupancy Raw Data'!AB$1,FALSE)</f>
        <v>-11.053984575835401</v>
      </c>
      <c r="U41" s="61">
        <f>VLOOKUP($A41,'Occupancy Raw Data'!$B$6:$BE$43,'Occupancy Raw Data'!AC$1,FALSE)</f>
        <v>0.36496350364963498</v>
      </c>
      <c r="V41" s="62">
        <f>VLOOKUP($A41,'Occupancy Raw Data'!$B$6:$BE$43,'Occupancy Raw Data'!AE$1,FALSE)</f>
        <v>-0.299102691924227</v>
      </c>
      <c r="W41" s="63"/>
      <c r="X41" s="64">
        <f>VLOOKUP($A41,'ADR Raw Data'!$B$6:$BE$43,'ADR Raw Data'!G$1,FALSE)</f>
        <v>87.996137566137506</v>
      </c>
      <c r="Y41" s="65">
        <f>VLOOKUP($A41,'ADR Raw Data'!$B$6:$BE$43,'ADR Raw Data'!H$1,FALSE)</f>
        <v>88.822340823969995</v>
      </c>
      <c r="Z41" s="65">
        <f>VLOOKUP($A41,'ADR Raw Data'!$B$6:$BE$43,'ADR Raw Data'!I$1,FALSE)</f>
        <v>89.698747826086901</v>
      </c>
      <c r="AA41" s="65">
        <f>VLOOKUP($A41,'ADR Raw Data'!$B$6:$BE$43,'ADR Raw Data'!J$1,FALSE)</f>
        <v>92.452696245733705</v>
      </c>
      <c r="AB41" s="65">
        <f>VLOOKUP($A41,'ADR Raw Data'!$B$6:$BE$43,'ADR Raw Data'!K$1,FALSE)</f>
        <v>93.026721014492693</v>
      </c>
      <c r="AC41" s="66">
        <f>VLOOKUP($A41,'ADR Raw Data'!$B$6:$BE$43,'ADR Raw Data'!L$1,FALSE)</f>
        <v>90.589897142857097</v>
      </c>
      <c r="AD41" s="65">
        <f>VLOOKUP($A41,'ADR Raw Data'!$B$6:$BE$43,'ADR Raw Data'!N$1,FALSE)</f>
        <v>106.30710102489</v>
      </c>
      <c r="AE41" s="65">
        <f>VLOOKUP($A41,'ADR Raw Data'!$B$6:$BE$43,'ADR Raw Data'!O$1,FALSE)</f>
        <v>109.88531791907501</v>
      </c>
      <c r="AF41" s="66">
        <f>VLOOKUP($A41,'ADR Raw Data'!$B$6:$BE$43,'ADR Raw Data'!P$1,FALSE)</f>
        <v>108.10792000000001</v>
      </c>
      <c r="AG41" s="67">
        <f>VLOOKUP($A41,'ADR Raw Data'!$B$6:$BE$43,'ADR Raw Data'!R$1,FALSE)</f>
        <v>96.611717499999997</v>
      </c>
      <c r="AH41" s="63"/>
      <c r="AI41" s="59">
        <f>VLOOKUP($A41,'ADR Raw Data'!$B$6:$BE$43,'ADR Raw Data'!T$1,FALSE)</f>
        <v>14.2314149387919</v>
      </c>
      <c r="AJ41" s="60">
        <f>VLOOKUP($A41,'ADR Raw Data'!$B$6:$BE$43,'ADR Raw Data'!U$1,FALSE)</f>
        <v>10.764663909524399</v>
      </c>
      <c r="AK41" s="60">
        <f>VLOOKUP($A41,'ADR Raw Data'!$B$6:$BE$43,'ADR Raw Data'!V$1,FALSE)</f>
        <v>11.487541095572601</v>
      </c>
      <c r="AL41" s="60">
        <f>VLOOKUP($A41,'ADR Raw Data'!$B$6:$BE$43,'ADR Raw Data'!W$1,FALSE)</f>
        <v>16.0964532312065</v>
      </c>
      <c r="AM41" s="60">
        <f>VLOOKUP($A41,'ADR Raw Data'!$B$6:$BE$43,'ADR Raw Data'!X$1,FALSE)</f>
        <v>15.562977353548201</v>
      </c>
      <c r="AN41" s="61">
        <f>VLOOKUP($A41,'ADR Raw Data'!$B$6:$BE$43,'ADR Raw Data'!Y$1,FALSE)</f>
        <v>13.673661871338499</v>
      </c>
      <c r="AO41" s="60">
        <f>VLOOKUP($A41,'ADR Raw Data'!$B$6:$BE$43,'ADR Raw Data'!AA$1,FALSE)</f>
        <v>15.088594037653699</v>
      </c>
      <c r="AP41" s="60">
        <f>VLOOKUP($A41,'ADR Raw Data'!$B$6:$BE$43,'ADR Raw Data'!AB$1,FALSE)</f>
        <v>13.5527205000583</v>
      </c>
      <c r="AQ41" s="61">
        <f>VLOOKUP($A41,'ADR Raw Data'!$B$6:$BE$43,'ADR Raw Data'!AC$1,FALSE)</f>
        <v>13.955220203520399</v>
      </c>
      <c r="AR41" s="62">
        <f>VLOOKUP($A41,'ADR Raw Data'!$B$6:$BE$43,'ADR Raw Data'!AE$1,FALSE)</f>
        <v>13.8280714468208</v>
      </c>
      <c r="AS41" s="50"/>
      <c r="AT41" s="64">
        <f>VLOOKUP($A41,'RevPAR Raw Data'!$B$6:$BE$43,'RevPAR Raw Data'!G$1,FALSE)</f>
        <v>23.374940267041399</v>
      </c>
      <c r="AU41" s="65">
        <f>VLOOKUP($A41,'RevPAR Raw Data'!$B$6:$BE$43,'RevPAR Raw Data'!H$1,FALSE)</f>
        <v>33.3317849613492</v>
      </c>
      <c r="AV41" s="65">
        <f>VLOOKUP($A41,'RevPAR Raw Data'!$B$6:$BE$43,'RevPAR Raw Data'!I$1,FALSE)</f>
        <v>36.245101897399799</v>
      </c>
      <c r="AW41" s="65">
        <f>VLOOKUP($A41,'RevPAR Raw Data'!$B$6:$BE$43,'RevPAR Raw Data'!J$1,FALSE)</f>
        <v>38.072579058327399</v>
      </c>
      <c r="AX41" s="65">
        <f>VLOOKUP($A41,'RevPAR Raw Data'!$B$6:$BE$43,'RevPAR Raw Data'!K$1,FALSE)</f>
        <v>36.0862614195361</v>
      </c>
      <c r="AY41" s="66">
        <f>VLOOKUP($A41,'RevPAR Raw Data'!$B$6:$BE$43,'RevPAR Raw Data'!L$1,FALSE)</f>
        <v>33.422133520730803</v>
      </c>
      <c r="AZ41" s="65">
        <f>VLOOKUP($A41,'RevPAR Raw Data'!$B$6:$BE$43,'RevPAR Raw Data'!N$1,FALSE)</f>
        <v>51.024420238931803</v>
      </c>
      <c r="BA41" s="65">
        <f>VLOOKUP($A41,'RevPAR Raw Data'!$B$6:$BE$43,'RevPAR Raw Data'!O$1,FALSE)</f>
        <v>53.436851721714604</v>
      </c>
      <c r="BB41" s="66">
        <f>VLOOKUP($A41,'RevPAR Raw Data'!$B$6:$BE$43,'RevPAR Raw Data'!P$1,FALSE)</f>
        <v>52.2306359803232</v>
      </c>
      <c r="BC41" s="67">
        <f>VLOOKUP($A41,'RevPAR Raw Data'!$B$6:$BE$43,'RevPAR Raw Data'!R$1,FALSE)</f>
        <v>38.7959913663286</v>
      </c>
      <c r="BD41" s="63"/>
      <c r="BE41" s="59">
        <f>VLOOKUP($A41,'RevPAR Raw Data'!$B$6:$BE$43,'RevPAR Raw Data'!T$1,FALSE)</f>
        <v>4.5507865541485097</v>
      </c>
      <c r="BF41" s="60">
        <f>VLOOKUP($A41,'RevPAR Raw Data'!$B$6:$BE$43,'RevPAR Raw Data'!U$1,FALSE)</f>
        <v>4.6873106684709303</v>
      </c>
      <c r="BG41" s="60">
        <f>VLOOKUP($A41,'RevPAR Raw Data'!$B$6:$BE$43,'RevPAR Raw Data'!V$1,FALSE)</f>
        <v>10.9088860379831</v>
      </c>
      <c r="BH41" s="60">
        <f>VLOOKUP($A41,'RevPAR Raw Data'!$B$6:$BE$43,'RevPAR Raw Data'!W$1,FALSE)</f>
        <v>17.9073164531837</v>
      </c>
      <c r="BI41" s="60">
        <f>VLOOKUP($A41,'RevPAR Raw Data'!$B$6:$BE$43,'RevPAR Raw Data'!X$1,FALSE)</f>
        <v>25.325665027816498</v>
      </c>
      <c r="BJ41" s="61">
        <f>VLOOKUP($A41,'RevPAR Raw Data'!$B$6:$BE$43,'RevPAR Raw Data'!Y$1,FALSE)</f>
        <v>12.942226499721301</v>
      </c>
      <c r="BK41" s="60">
        <f>VLOOKUP($A41,'RevPAR Raw Data'!$B$6:$BE$43,'RevPAR Raw Data'!AA$1,FALSE)</f>
        <v>32.779577242766102</v>
      </c>
      <c r="BL41" s="60">
        <f>VLOOKUP($A41,'RevPAR Raw Data'!$B$6:$BE$43,'RevPAR Raw Data'!AB$1,FALSE)</f>
        <v>1.00062029054037</v>
      </c>
      <c r="BM41" s="61">
        <f>VLOOKUP($A41,'RevPAR Raw Data'!$B$6:$BE$43,'RevPAR Raw Data'!AC$1,FALSE)</f>
        <v>14.371115167766799</v>
      </c>
      <c r="BN41" s="62">
        <f>VLOOKUP($A41,'RevPAR Raw Data'!$B$6:$BE$43,'RevPAR Raw Data'!AE$1,FALSE)</f>
        <v>13.487608620958</v>
      </c>
    </row>
    <row r="42" spans="1:66" x14ac:dyDescent="0.35">
      <c r="A42" s="81" t="s">
        <v>81</v>
      </c>
      <c r="B42" s="59">
        <f>VLOOKUP($A42,'Occupancy Raw Data'!$B$6:$BE$43,'Occupancy Raw Data'!G$1,FALSE)</f>
        <v>37.804710850311203</v>
      </c>
      <c r="C42" s="60">
        <f>VLOOKUP($A42,'Occupancy Raw Data'!$B$6:$BE$43,'Occupancy Raw Data'!H$1,FALSE)</f>
        <v>43.118813238641003</v>
      </c>
      <c r="D42" s="60">
        <f>VLOOKUP($A42,'Occupancy Raw Data'!$B$6:$BE$43,'Occupancy Raw Data'!I$1,FALSE)</f>
        <v>45.4632701746688</v>
      </c>
      <c r="E42" s="60">
        <f>VLOOKUP($A42,'Occupancy Raw Data'!$B$6:$BE$43,'Occupancy Raw Data'!J$1,FALSE)</f>
        <v>46.793166799199298</v>
      </c>
      <c r="F42" s="60">
        <f>VLOOKUP($A42,'Occupancy Raw Data'!$B$6:$BE$43,'Occupancy Raw Data'!K$1,FALSE)</f>
        <v>45.830597504924398</v>
      </c>
      <c r="G42" s="61">
        <f>VLOOKUP($A42,'Occupancy Raw Data'!$B$6:$BE$43,'Occupancy Raw Data'!L$1,FALSE)</f>
        <v>43.803034621878197</v>
      </c>
      <c r="H42" s="60">
        <f>VLOOKUP($A42,'Occupancy Raw Data'!$B$6:$BE$43,'Occupancy Raw Data'!N$1,FALSE)</f>
        <v>56.196651346027501</v>
      </c>
      <c r="I42" s="60">
        <f>VLOOKUP($A42,'Occupancy Raw Data'!$B$6:$BE$43,'Occupancy Raw Data'!O$1,FALSE)</f>
        <v>65.274130006565898</v>
      </c>
      <c r="J42" s="61">
        <f>VLOOKUP($A42,'Occupancy Raw Data'!$B$6:$BE$43,'Occupancy Raw Data'!P$1,FALSE)</f>
        <v>60.735390676296703</v>
      </c>
      <c r="K42" s="62">
        <f>VLOOKUP($A42,'Occupancy Raw Data'!$B$6:$BE$43,'Occupancy Raw Data'!R$1,FALSE)</f>
        <v>48.647136170812203</v>
      </c>
      <c r="L42" s="63"/>
      <c r="M42" s="59">
        <f>VLOOKUP($A42,'Occupancy Raw Data'!$B$6:$BE$43,'Occupancy Raw Data'!T$1,FALSE)</f>
        <v>-6.5773800739666699</v>
      </c>
      <c r="N42" s="60">
        <f>VLOOKUP($A42,'Occupancy Raw Data'!$B$6:$BE$43,'Occupancy Raw Data'!U$1,FALSE)</f>
        <v>-0.26641614958187299</v>
      </c>
      <c r="O42" s="60">
        <f>VLOOKUP($A42,'Occupancy Raw Data'!$B$6:$BE$43,'Occupancy Raw Data'!V$1,FALSE)</f>
        <v>2.1000750529838701</v>
      </c>
      <c r="P42" s="60">
        <f>VLOOKUP($A42,'Occupancy Raw Data'!$B$6:$BE$43,'Occupancy Raw Data'!W$1,FALSE)</f>
        <v>5.9534123588243197</v>
      </c>
      <c r="Q42" s="60">
        <f>VLOOKUP($A42,'Occupancy Raw Data'!$B$6:$BE$43,'Occupancy Raw Data'!X$1,FALSE)</f>
        <v>2.9122531494184001</v>
      </c>
      <c r="R42" s="61">
        <f>VLOOKUP($A42,'Occupancy Raw Data'!$B$6:$BE$43,'Occupancy Raw Data'!Y$1,FALSE)</f>
        <v>0.96305840542821297</v>
      </c>
      <c r="S42" s="60">
        <f>VLOOKUP($A42,'Occupancy Raw Data'!$B$6:$BE$43,'Occupancy Raw Data'!AA$1,FALSE)</f>
        <v>0.200080923987178</v>
      </c>
      <c r="T42" s="60">
        <f>VLOOKUP($A42,'Occupancy Raw Data'!$B$6:$BE$43,'Occupancy Raw Data'!AB$1,FALSE)</f>
        <v>-4.7039249309933702</v>
      </c>
      <c r="U42" s="61">
        <f>VLOOKUP($A42,'Occupancy Raw Data'!$B$6:$BE$43,'Occupancy Raw Data'!AC$1,FALSE)</f>
        <v>-2.4962098826528099</v>
      </c>
      <c r="V42" s="62">
        <f>VLOOKUP($A42,'Occupancy Raw Data'!$B$6:$BE$43,'Occupancy Raw Data'!AE$1,FALSE)</f>
        <v>-0.28598839860655301</v>
      </c>
      <c r="W42" s="63"/>
      <c r="X42" s="64">
        <f>VLOOKUP($A42,'ADR Raw Data'!$B$6:$BE$43,'ADR Raw Data'!G$1,FALSE)</f>
        <v>80.572606803510496</v>
      </c>
      <c r="Y42" s="65">
        <f>VLOOKUP($A42,'ADR Raw Data'!$B$6:$BE$43,'ADR Raw Data'!H$1,FALSE)</f>
        <v>80.442971065182803</v>
      </c>
      <c r="Z42" s="65">
        <f>VLOOKUP($A42,'ADR Raw Data'!$B$6:$BE$43,'ADR Raw Data'!I$1,FALSE)</f>
        <v>82.088451145958899</v>
      </c>
      <c r="AA42" s="65">
        <f>VLOOKUP($A42,'ADR Raw Data'!$B$6:$BE$43,'ADR Raw Data'!J$1,FALSE)</f>
        <v>82.352104307061197</v>
      </c>
      <c r="AB42" s="65">
        <f>VLOOKUP($A42,'ADR Raw Data'!$B$6:$BE$43,'ADR Raw Data'!K$1,FALSE)</f>
        <v>83.242433142311299</v>
      </c>
      <c r="AC42" s="66">
        <f>VLOOKUP($A42,'ADR Raw Data'!$B$6:$BE$43,'ADR Raw Data'!L$1,FALSE)</f>
        <v>81.801332390594297</v>
      </c>
      <c r="AD42" s="65">
        <f>VLOOKUP($A42,'ADR Raw Data'!$B$6:$BE$43,'ADR Raw Data'!N$1,FALSE)</f>
        <v>100.731711211722</v>
      </c>
      <c r="AE42" s="65">
        <f>VLOOKUP($A42,'ADR Raw Data'!$B$6:$BE$43,'ADR Raw Data'!O$1,FALSE)</f>
        <v>111.039652542017</v>
      </c>
      <c r="AF42" s="66">
        <f>VLOOKUP($A42,'ADR Raw Data'!$B$6:$BE$43,'ADR Raw Data'!P$1,FALSE)</f>
        <v>106.270836711711</v>
      </c>
      <c r="AG42" s="67">
        <f>VLOOKUP($A42,'ADR Raw Data'!$B$6:$BE$43,'ADR Raw Data'!R$1,FALSE)</f>
        <v>90.541214393165404</v>
      </c>
      <c r="AH42" s="63"/>
      <c r="AI42" s="59">
        <f>VLOOKUP($A42,'ADR Raw Data'!$B$6:$BE$43,'ADR Raw Data'!T$1,FALSE)</f>
        <v>14.5563809707531</v>
      </c>
      <c r="AJ42" s="60">
        <f>VLOOKUP($A42,'ADR Raw Data'!$B$6:$BE$43,'ADR Raw Data'!U$1,FALSE)</f>
        <v>13.095617567478399</v>
      </c>
      <c r="AK42" s="60">
        <f>VLOOKUP($A42,'ADR Raw Data'!$B$6:$BE$43,'ADR Raw Data'!V$1,FALSE)</f>
        <v>14.0270615146169</v>
      </c>
      <c r="AL42" s="60">
        <f>VLOOKUP($A42,'ADR Raw Data'!$B$6:$BE$43,'ADR Raw Data'!W$1,FALSE)</f>
        <v>13.824074826932</v>
      </c>
      <c r="AM42" s="60">
        <f>VLOOKUP($A42,'ADR Raw Data'!$B$6:$BE$43,'ADR Raw Data'!X$1,FALSE)</f>
        <v>14.755308973855</v>
      </c>
      <c r="AN42" s="61">
        <f>VLOOKUP($A42,'ADR Raw Data'!$B$6:$BE$43,'ADR Raw Data'!Y$1,FALSE)</f>
        <v>14.0953736356308</v>
      </c>
      <c r="AO42" s="60">
        <f>VLOOKUP($A42,'ADR Raw Data'!$B$6:$BE$43,'ADR Raw Data'!AA$1,FALSE)</f>
        <v>17.182619047984598</v>
      </c>
      <c r="AP42" s="60">
        <f>VLOOKUP($A42,'ADR Raw Data'!$B$6:$BE$43,'ADR Raw Data'!AB$1,FALSE)</f>
        <v>13.346206520816301</v>
      </c>
      <c r="AQ42" s="61">
        <f>VLOOKUP($A42,'ADR Raw Data'!$B$6:$BE$43,'ADR Raw Data'!AC$1,FALSE)</f>
        <v>14.811522385728001</v>
      </c>
      <c r="AR42" s="62">
        <f>VLOOKUP($A42,'ADR Raw Data'!$B$6:$BE$43,'ADR Raw Data'!AE$1,FALSE)</f>
        <v>14.1650978732985</v>
      </c>
      <c r="AS42" s="50"/>
      <c r="AT42" s="64">
        <f>VLOOKUP($A42,'RevPAR Raw Data'!$B$6:$BE$43,'RevPAR Raw Data'!G$1,FALSE)</f>
        <v>30.460241026625301</v>
      </c>
      <c r="AU42" s="65">
        <f>VLOOKUP($A42,'RevPAR Raw Data'!$B$6:$BE$43,'RevPAR Raw Data'!H$1,FALSE)</f>
        <v>34.686054457210197</v>
      </c>
      <c r="AV42" s="65">
        <f>VLOOKUP($A42,'RevPAR Raw Data'!$B$6:$BE$43,'RevPAR Raw Data'!I$1,FALSE)</f>
        <v>37.320094326688398</v>
      </c>
      <c r="AW42" s="65">
        <f>VLOOKUP($A42,'RevPAR Raw Data'!$B$6:$BE$43,'RevPAR Raw Data'!J$1,FALSE)</f>
        <v>38.535157531053699</v>
      </c>
      <c r="AX42" s="65">
        <f>VLOOKUP($A42,'RevPAR Raw Data'!$B$6:$BE$43,'RevPAR Raw Data'!K$1,FALSE)</f>
        <v>38.1505044867585</v>
      </c>
      <c r="AY42" s="66">
        <f>VLOOKUP($A42,'RevPAR Raw Data'!$B$6:$BE$43,'RevPAR Raw Data'!L$1,FALSE)</f>
        <v>35.831465948209697</v>
      </c>
      <c r="AZ42" s="65">
        <f>VLOOKUP($A42,'RevPAR Raw Data'!$B$6:$BE$43,'RevPAR Raw Data'!N$1,FALSE)</f>
        <v>56.607848544539202</v>
      </c>
      <c r="BA42" s="65">
        <f>VLOOKUP($A42,'RevPAR Raw Data'!$B$6:$BE$43,'RevPAR Raw Data'!O$1,FALSE)</f>
        <v>72.480167159115695</v>
      </c>
      <c r="BB42" s="66">
        <f>VLOOKUP($A42,'RevPAR Raw Data'!$B$6:$BE$43,'RevPAR Raw Data'!P$1,FALSE)</f>
        <v>64.544007851827502</v>
      </c>
      <c r="BC42" s="67">
        <f>VLOOKUP($A42,'RevPAR Raw Data'!$B$6:$BE$43,'RevPAR Raw Data'!R$1,FALSE)</f>
        <v>44.045707856550202</v>
      </c>
      <c r="BD42" s="63"/>
      <c r="BE42" s="59">
        <f>VLOOKUP($A42,'RevPAR Raw Data'!$B$6:$BE$43,'RevPAR Raw Data'!T$1,FALSE)</f>
        <v>7.02157239532551</v>
      </c>
      <c r="BF42" s="60">
        <f>VLOOKUP($A42,'RevPAR Raw Data'!$B$6:$BE$43,'RevPAR Raw Data'!U$1,FALSE)</f>
        <v>12.794312577809199</v>
      </c>
      <c r="BG42" s="60">
        <f>VLOOKUP($A42,'RevPAR Raw Data'!$B$6:$BE$43,'RevPAR Raw Data'!V$1,FALSE)</f>
        <v>16.421715387136</v>
      </c>
      <c r="BH42" s="60">
        <f>VLOOKUP($A42,'RevPAR Raw Data'!$B$6:$BE$43,'RevPAR Raw Data'!W$1,FALSE)</f>
        <v>20.600491364996</v>
      </c>
      <c r="BI42" s="60">
        <f>VLOOKUP($A42,'RevPAR Raw Data'!$B$6:$BE$43,'RevPAR Raw Data'!X$1,FALSE)</f>
        <v>18.097274073571</v>
      </c>
      <c r="BJ42" s="61">
        <f>VLOOKUP($A42,'RevPAR Raw Data'!$B$6:$BE$43,'RevPAR Raw Data'!Y$1,FALSE)</f>
        <v>15.1941787216335</v>
      </c>
      <c r="BK42" s="60">
        <f>VLOOKUP($A42,'RevPAR Raw Data'!$B$6:$BE$43,'RevPAR Raw Data'!AA$1,FALSE)</f>
        <v>17.4170791149281</v>
      </c>
      <c r="BL42" s="60">
        <f>VLOOKUP($A42,'RevPAR Raw Data'!$B$6:$BE$43,'RevPAR Raw Data'!AB$1,FALSE)</f>
        <v>8.0144860539483993</v>
      </c>
      <c r="BM42" s="61">
        <f>VLOOKUP($A42,'RevPAR Raw Data'!$B$6:$BE$43,'RevPAR Raw Data'!AC$1,FALSE)</f>
        <v>11.9455858175114</v>
      </c>
      <c r="BN42" s="62">
        <f>VLOOKUP($A42,'RevPAR Raw Data'!$B$6:$BE$43,'RevPAR Raw Data'!AE$1,FALSE)</f>
        <v>13.8385989381231</v>
      </c>
    </row>
    <row r="43" spans="1:66" x14ac:dyDescent="0.35">
      <c r="A43" s="82" t="s">
        <v>82</v>
      </c>
      <c r="B43" s="59">
        <f>VLOOKUP($A43,'Occupancy Raw Data'!$B$6:$BE$43,'Occupancy Raw Data'!G$1,FALSE)</f>
        <v>35.211239337681803</v>
      </c>
      <c r="C43" s="60">
        <f>VLOOKUP($A43,'Occupancy Raw Data'!$B$6:$BE$43,'Occupancy Raw Data'!H$1,FALSE)</f>
        <v>44.1445057701956</v>
      </c>
      <c r="D43" s="60">
        <f>VLOOKUP($A43,'Occupancy Raw Data'!$B$6:$BE$43,'Occupancy Raw Data'!I$1,FALSE)</f>
        <v>48.036126442548898</v>
      </c>
      <c r="E43" s="60">
        <f>VLOOKUP($A43,'Occupancy Raw Data'!$B$6:$BE$43,'Occupancy Raw Data'!J$1,FALSE)</f>
        <v>48.104365278474603</v>
      </c>
      <c r="F43" s="60">
        <f>VLOOKUP($A43,'Occupancy Raw Data'!$B$6:$BE$43,'Occupancy Raw Data'!K$1,FALSE)</f>
        <v>44.154540893125898</v>
      </c>
      <c r="G43" s="61">
        <f>VLOOKUP($A43,'Occupancy Raw Data'!$B$6:$BE$43,'Occupancy Raw Data'!L$1,FALSE)</f>
        <v>43.930155544405402</v>
      </c>
      <c r="H43" s="60">
        <f>VLOOKUP($A43,'Occupancy Raw Data'!$B$6:$BE$43,'Occupancy Raw Data'!N$1,FALSE)</f>
        <v>48.626191670847902</v>
      </c>
      <c r="I43" s="60">
        <f>VLOOKUP($A43,'Occupancy Raw Data'!$B$6:$BE$43,'Occupancy Raw Data'!O$1,FALSE)</f>
        <v>53.457099849473103</v>
      </c>
      <c r="J43" s="61">
        <f>VLOOKUP($A43,'Occupancy Raw Data'!$B$6:$BE$43,'Occupancy Raw Data'!P$1,FALSE)</f>
        <v>51.041645760160499</v>
      </c>
      <c r="K43" s="62">
        <f>VLOOKUP($A43,'Occupancy Raw Data'!$B$6:$BE$43,'Occupancy Raw Data'!R$1,FALSE)</f>
        <v>45.962009891763998</v>
      </c>
      <c r="L43" s="63"/>
      <c r="M43" s="59">
        <f>VLOOKUP($A43,'Occupancy Raw Data'!$B$6:$BE$43,'Occupancy Raw Data'!T$1,FALSE)</f>
        <v>24.806901844152801</v>
      </c>
      <c r="N43" s="60">
        <f>VLOOKUP($A43,'Occupancy Raw Data'!$B$6:$BE$43,'Occupancy Raw Data'!U$1,FALSE)</f>
        <v>38.4185597517723</v>
      </c>
      <c r="O43" s="60">
        <f>VLOOKUP($A43,'Occupancy Raw Data'!$B$6:$BE$43,'Occupancy Raw Data'!V$1,FALSE)</f>
        <v>43.805204013391901</v>
      </c>
      <c r="P43" s="60">
        <f>VLOOKUP($A43,'Occupancy Raw Data'!$B$6:$BE$43,'Occupancy Raw Data'!W$1,FALSE)</f>
        <v>35.589156959100002</v>
      </c>
      <c r="Q43" s="60">
        <f>VLOOKUP($A43,'Occupancy Raw Data'!$B$6:$BE$43,'Occupancy Raw Data'!X$1,FALSE)</f>
        <v>31.511531400123101</v>
      </c>
      <c r="R43" s="61">
        <f>VLOOKUP($A43,'Occupancy Raw Data'!$B$6:$BE$43,'Occupancy Raw Data'!Y$1,FALSE)</f>
        <v>35.119062484226802</v>
      </c>
      <c r="S43" s="60">
        <f>VLOOKUP($A43,'Occupancy Raw Data'!$B$6:$BE$43,'Occupancy Raw Data'!AA$1,FALSE)</f>
        <v>23.3415543849543</v>
      </c>
      <c r="T43" s="60">
        <f>VLOOKUP($A43,'Occupancy Raw Data'!$B$6:$BE$43,'Occupancy Raw Data'!AB$1,FALSE)</f>
        <v>5.75940518342885</v>
      </c>
      <c r="U43" s="61">
        <f>VLOOKUP($A43,'Occupancy Raw Data'!$B$6:$BE$43,'Occupancy Raw Data'!AC$1,FALSE)</f>
        <v>13.463741585246799</v>
      </c>
      <c r="V43" s="62">
        <f>VLOOKUP($A43,'Occupancy Raw Data'!$B$6:$BE$43,'Occupancy Raw Data'!AE$1,FALSE)</f>
        <v>27.4038534097505</v>
      </c>
      <c r="W43" s="63"/>
      <c r="X43" s="64">
        <f>VLOOKUP($A43,'ADR Raw Data'!$B$6:$BE$43,'ADR Raw Data'!G$1,FALSE)</f>
        <v>99.031095531235707</v>
      </c>
      <c r="Y43" s="65">
        <f>VLOOKUP($A43,'ADR Raw Data'!$B$6:$BE$43,'ADR Raw Data'!H$1,FALSE)</f>
        <v>107.184321891338</v>
      </c>
      <c r="Z43" s="65">
        <f>VLOOKUP($A43,'ADR Raw Data'!$B$6:$BE$43,'ADR Raw Data'!I$1,FALSE)</f>
        <v>110.99029163533</v>
      </c>
      <c r="AA43" s="65">
        <f>VLOOKUP($A43,'ADR Raw Data'!$B$6:$BE$43,'ADR Raw Data'!J$1,FALSE)</f>
        <v>110.454710447263</v>
      </c>
      <c r="AB43" s="65">
        <f>VLOOKUP($A43,'ADR Raw Data'!$B$6:$BE$43,'ADR Raw Data'!K$1,FALSE)</f>
        <v>104.660673181818</v>
      </c>
      <c r="AC43" s="66">
        <f>VLOOKUP($A43,'ADR Raw Data'!$B$6:$BE$43,'ADR Raw Data'!L$1,FALSE)</f>
        <v>106.91857393481401</v>
      </c>
      <c r="AD43" s="65">
        <f>VLOOKUP($A43,'ADR Raw Data'!$B$6:$BE$43,'ADR Raw Data'!N$1,FALSE)</f>
        <v>105.58737947828899</v>
      </c>
      <c r="AE43" s="65">
        <f>VLOOKUP($A43,'ADR Raw Data'!$B$6:$BE$43,'ADR Raw Data'!O$1,FALSE)</f>
        <v>108.41749164633001</v>
      </c>
      <c r="AF43" s="66">
        <f>VLOOKUP($A43,'ADR Raw Data'!$B$6:$BE$43,'ADR Raw Data'!P$1,FALSE)</f>
        <v>107.069400546566</v>
      </c>
      <c r="AG43" s="67">
        <f>VLOOKUP($A43,'ADR Raw Data'!$B$6:$BE$43,'ADR Raw Data'!R$1,FALSE)</f>
        <v>106.96642984579201</v>
      </c>
      <c r="AH43" s="63"/>
      <c r="AI43" s="59">
        <f>VLOOKUP($A43,'ADR Raw Data'!$B$6:$BE$43,'ADR Raw Data'!T$1,FALSE)</f>
        <v>20.879484086497101</v>
      </c>
      <c r="AJ43" s="60">
        <f>VLOOKUP($A43,'ADR Raw Data'!$B$6:$BE$43,'ADR Raw Data'!U$1,FALSE)</f>
        <v>26.724901866401201</v>
      </c>
      <c r="AK43" s="60">
        <f>VLOOKUP($A43,'ADR Raw Data'!$B$6:$BE$43,'ADR Raw Data'!V$1,FALSE)</f>
        <v>30.728222441415902</v>
      </c>
      <c r="AL43" s="60">
        <f>VLOOKUP($A43,'ADR Raw Data'!$B$6:$BE$43,'ADR Raw Data'!W$1,FALSE)</f>
        <v>30.910263228701901</v>
      </c>
      <c r="AM43" s="60">
        <f>VLOOKUP($A43,'ADR Raw Data'!$B$6:$BE$43,'ADR Raw Data'!X$1,FALSE)</f>
        <v>27.213653091526901</v>
      </c>
      <c r="AN43" s="61">
        <f>VLOOKUP($A43,'ADR Raw Data'!$B$6:$BE$43,'ADR Raw Data'!Y$1,FALSE)</f>
        <v>27.7955165032539</v>
      </c>
      <c r="AO43" s="60">
        <f>VLOOKUP($A43,'ADR Raw Data'!$B$6:$BE$43,'ADR Raw Data'!AA$1,FALSE)</f>
        <v>20.661371753451999</v>
      </c>
      <c r="AP43" s="60">
        <f>VLOOKUP($A43,'ADR Raw Data'!$B$6:$BE$43,'ADR Raw Data'!AB$1,FALSE)</f>
        <v>18.988116083405</v>
      </c>
      <c r="AQ43" s="61">
        <f>VLOOKUP($A43,'ADR Raw Data'!$B$6:$BE$43,'ADR Raw Data'!AC$1,FALSE)</f>
        <v>19.584136307918001</v>
      </c>
      <c r="AR43" s="62">
        <f>VLOOKUP($A43,'ADR Raw Data'!$B$6:$BE$43,'ADR Raw Data'!AE$1,FALSE)</f>
        <v>24.734237103594701</v>
      </c>
      <c r="AS43" s="50"/>
      <c r="AT43" s="64">
        <f>VLOOKUP($A43,'RevPAR Raw Data'!$B$6:$BE$43,'RevPAR Raw Data'!G$1,FALSE)</f>
        <v>34.870076066231803</v>
      </c>
      <c r="AU43" s="65">
        <f>VLOOKUP($A43,'RevPAR Raw Data'!$B$6:$BE$43,'RevPAR Raw Data'!H$1,FALSE)</f>
        <v>47.315989162067197</v>
      </c>
      <c r="AV43" s="65">
        <f>VLOOKUP($A43,'RevPAR Raw Data'!$B$6:$BE$43,'RevPAR Raw Data'!I$1,FALSE)</f>
        <v>53.315436828901099</v>
      </c>
      <c r="AW43" s="65">
        <f>VLOOKUP($A43,'RevPAR Raw Data'!$B$6:$BE$43,'RevPAR Raw Data'!J$1,FALSE)</f>
        <v>53.133537380832898</v>
      </c>
      <c r="AX43" s="65">
        <f>VLOOKUP($A43,'RevPAR Raw Data'!$B$6:$BE$43,'RevPAR Raw Data'!K$1,FALSE)</f>
        <v>46.212439739086797</v>
      </c>
      <c r="AY43" s="66">
        <f>VLOOKUP($A43,'RevPAR Raw Data'!$B$6:$BE$43,'RevPAR Raw Data'!L$1,FALSE)</f>
        <v>46.969495835423899</v>
      </c>
      <c r="AZ43" s="65">
        <f>VLOOKUP($A43,'RevPAR Raw Data'!$B$6:$BE$43,'RevPAR Raw Data'!N$1,FALSE)</f>
        <v>51.343121525338603</v>
      </c>
      <c r="BA43" s="65">
        <f>VLOOKUP($A43,'RevPAR Raw Data'!$B$6:$BE$43,'RevPAR Raw Data'!O$1,FALSE)</f>
        <v>57.9568467636728</v>
      </c>
      <c r="BB43" s="66">
        <f>VLOOKUP($A43,'RevPAR Raw Data'!$B$6:$BE$43,'RevPAR Raw Data'!P$1,FALSE)</f>
        <v>54.649984144505702</v>
      </c>
      <c r="BC43" s="67">
        <f>VLOOKUP($A43,'RevPAR Raw Data'!$B$6:$BE$43,'RevPAR Raw Data'!R$1,FALSE)</f>
        <v>49.163921066590198</v>
      </c>
      <c r="BD43" s="63"/>
      <c r="BE43" s="59">
        <f>VLOOKUP($A43,'RevPAR Raw Data'!$B$6:$BE$43,'RevPAR Raw Data'!T$1,FALSE)</f>
        <v>50.8659390535528</v>
      </c>
      <c r="BF43" s="60">
        <f>VLOOKUP($A43,'RevPAR Raw Data'!$B$6:$BE$43,'RevPAR Raw Data'!U$1,FALSE)</f>
        <v>75.410784010319304</v>
      </c>
      <c r="BG43" s="60">
        <f>VLOOKUP($A43,'RevPAR Raw Data'!$B$6:$BE$43,'RevPAR Raw Data'!V$1,FALSE)</f>
        <v>87.993986984958994</v>
      </c>
      <c r="BH43" s="60">
        <f>VLOOKUP($A43,'RevPAR Raw Data'!$B$6:$BE$43,'RevPAR Raw Data'!W$1,FALSE)</f>
        <v>77.500122284735795</v>
      </c>
      <c r="BI43" s="60">
        <f>VLOOKUP($A43,'RevPAR Raw Data'!$B$6:$BE$43,'RevPAR Raw Data'!X$1,FALSE)</f>
        <v>67.300623330707097</v>
      </c>
      <c r="BJ43" s="61">
        <f>VLOOKUP($A43,'RevPAR Raw Data'!$B$6:$BE$43,'RevPAR Raw Data'!Y$1,FALSE)</f>
        <v>72.676103796072198</v>
      </c>
      <c r="BK43" s="60">
        <f>VLOOKUP($A43,'RevPAR Raw Data'!$B$6:$BE$43,'RevPAR Raw Data'!AA$1,FALSE)</f>
        <v>48.825611462915901</v>
      </c>
      <c r="BL43" s="60">
        <f>VLOOKUP($A43,'RevPAR Raw Data'!$B$6:$BE$43,'RevPAR Raw Data'!AB$1,FALSE)</f>
        <v>25.841123808776999</v>
      </c>
      <c r="BM43" s="61">
        <f>VLOOKUP($A43,'RevPAR Raw Data'!$B$6:$BE$43,'RevPAR Raw Data'!AC$1,FALSE)</f>
        <v>35.684635397365398</v>
      </c>
      <c r="BN43" s="62">
        <f>VLOOKUP($A43,'RevPAR Raw Data'!$B$6:$BE$43,'RevPAR Raw Data'!AE$1,FALSE)</f>
        <v>58.916224591234503</v>
      </c>
    </row>
    <row r="44" spans="1:66" x14ac:dyDescent="0.35">
      <c r="A44" s="81" t="s">
        <v>83</v>
      </c>
      <c r="B44" s="59">
        <f>VLOOKUP($A44,'Occupancy Raw Data'!$B$6:$BE$43,'Occupancy Raw Data'!G$1,FALSE)</f>
        <v>32.8408651989185</v>
      </c>
      <c r="C44" s="60">
        <f>VLOOKUP($A44,'Occupancy Raw Data'!$B$6:$BE$43,'Occupancy Raw Data'!H$1,FALSE)</f>
        <v>40.894167632290397</v>
      </c>
      <c r="D44" s="60">
        <f>VLOOKUP($A44,'Occupancy Raw Data'!$B$6:$BE$43,'Occupancy Raw Data'!I$1,FALSE)</f>
        <v>44.206257242178403</v>
      </c>
      <c r="E44" s="60">
        <f>VLOOKUP($A44,'Occupancy Raw Data'!$B$6:$BE$43,'Occupancy Raw Data'!J$1,FALSE)</f>
        <v>44.592506759366501</v>
      </c>
      <c r="F44" s="60">
        <f>VLOOKUP($A44,'Occupancy Raw Data'!$B$6:$BE$43,'Occupancy Raw Data'!K$1,FALSE)</f>
        <v>43.443414445731896</v>
      </c>
      <c r="G44" s="61">
        <f>VLOOKUP($A44,'Occupancy Raw Data'!$B$6:$BE$43,'Occupancy Raw Data'!L$1,FALSE)</f>
        <v>41.195442255697102</v>
      </c>
      <c r="H44" s="60">
        <f>VLOOKUP($A44,'Occupancy Raw Data'!$B$6:$BE$43,'Occupancy Raw Data'!N$1,FALSE)</f>
        <v>54.9826187717265</v>
      </c>
      <c r="I44" s="60">
        <f>VLOOKUP($A44,'Occupancy Raw Data'!$B$6:$BE$43,'Occupancy Raw Data'!O$1,FALSE)</f>
        <v>51.718810351487001</v>
      </c>
      <c r="J44" s="61">
        <f>VLOOKUP($A44,'Occupancy Raw Data'!$B$6:$BE$43,'Occupancy Raw Data'!P$1,FALSE)</f>
        <v>53.350714561606701</v>
      </c>
      <c r="K44" s="62">
        <f>VLOOKUP($A44,'Occupancy Raw Data'!$B$6:$BE$43,'Occupancy Raw Data'!R$1,FALSE)</f>
        <v>44.668377200242702</v>
      </c>
      <c r="L44" s="63"/>
      <c r="M44" s="59">
        <f>VLOOKUP($A44,'Occupancy Raw Data'!$B$6:$BE$43,'Occupancy Raw Data'!T$1,FALSE)</f>
        <v>6.1503474458565597</v>
      </c>
      <c r="N44" s="60">
        <f>VLOOKUP($A44,'Occupancy Raw Data'!$B$6:$BE$43,'Occupancy Raw Data'!U$1,FALSE)</f>
        <v>3.5096576373844699</v>
      </c>
      <c r="O44" s="60">
        <f>VLOOKUP($A44,'Occupancy Raw Data'!$B$6:$BE$43,'Occupancy Raw Data'!V$1,FALSE)</f>
        <v>5.6172753398969304</v>
      </c>
      <c r="P44" s="60">
        <f>VLOOKUP($A44,'Occupancy Raw Data'!$B$6:$BE$43,'Occupancy Raw Data'!W$1,FALSE)</f>
        <v>2.8129545283612898</v>
      </c>
      <c r="Q44" s="60">
        <f>VLOOKUP($A44,'Occupancy Raw Data'!$B$6:$BE$43,'Occupancy Raw Data'!X$1,FALSE)</f>
        <v>6.0432191886384796</v>
      </c>
      <c r="R44" s="61">
        <f>VLOOKUP($A44,'Occupancy Raw Data'!$B$6:$BE$43,'Occupancy Raw Data'!Y$1,FALSE)</f>
        <v>4.7478985240829701</v>
      </c>
      <c r="S44" s="60">
        <f>VLOOKUP($A44,'Occupancy Raw Data'!$B$6:$BE$43,'Occupancy Raw Data'!AA$1,FALSE)</f>
        <v>18.0419713396685</v>
      </c>
      <c r="T44" s="60">
        <f>VLOOKUP($A44,'Occupancy Raw Data'!$B$6:$BE$43,'Occupancy Raw Data'!AB$1,FALSE)</f>
        <v>-4.0096681414748598</v>
      </c>
      <c r="U44" s="61">
        <f>VLOOKUP($A44,'Occupancy Raw Data'!$B$6:$BE$43,'Occupancy Raw Data'!AC$1,FALSE)</f>
        <v>6.2149022306597503</v>
      </c>
      <c r="V44" s="62">
        <f>VLOOKUP($A44,'Occupancy Raw Data'!$B$6:$BE$43,'Occupancy Raw Data'!AE$1,FALSE)</f>
        <v>5.2439364266022803</v>
      </c>
      <c r="W44" s="63"/>
      <c r="X44" s="64">
        <f>VLOOKUP($A44,'ADR Raw Data'!$B$6:$BE$43,'ADR Raw Data'!G$1,FALSE)</f>
        <v>79.840861511320099</v>
      </c>
      <c r="Y44" s="65">
        <f>VLOOKUP($A44,'ADR Raw Data'!$B$6:$BE$43,'ADR Raw Data'!H$1,FALSE)</f>
        <v>81.096094451003495</v>
      </c>
      <c r="Z44" s="65">
        <f>VLOOKUP($A44,'ADR Raw Data'!$B$6:$BE$43,'ADR Raw Data'!I$1,FALSE)</f>
        <v>82.664722586282195</v>
      </c>
      <c r="AA44" s="65">
        <f>VLOOKUP($A44,'ADR Raw Data'!$B$6:$BE$43,'ADR Raw Data'!J$1,FALSE)</f>
        <v>82.661838458207001</v>
      </c>
      <c r="AB44" s="65">
        <f>VLOOKUP($A44,'ADR Raw Data'!$B$6:$BE$43,'ADR Raw Data'!K$1,FALSE)</f>
        <v>82.732656145810097</v>
      </c>
      <c r="AC44" s="66">
        <f>VLOOKUP($A44,'ADR Raw Data'!$B$6:$BE$43,'ADR Raw Data'!L$1,FALSE)</f>
        <v>81.916760583188704</v>
      </c>
      <c r="AD44" s="65">
        <f>VLOOKUP($A44,'ADR Raw Data'!$B$6:$BE$43,'ADR Raw Data'!N$1,FALSE)</f>
        <v>95.203823322795898</v>
      </c>
      <c r="AE44" s="65">
        <f>VLOOKUP($A44,'ADR Raw Data'!$B$6:$BE$43,'ADR Raw Data'!O$1,FALSE)</f>
        <v>99.155042942494305</v>
      </c>
      <c r="AF44" s="66">
        <f>VLOOKUP($A44,'ADR Raw Data'!$B$6:$BE$43,'ADR Raw Data'!P$1,FALSE)</f>
        <v>97.119002714932094</v>
      </c>
      <c r="AG44" s="67">
        <f>VLOOKUP($A44,'ADR Raw Data'!$B$6:$BE$43,'ADR Raw Data'!R$1,FALSE)</f>
        <v>87.104518081590996</v>
      </c>
      <c r="AH44" s="63"/>
      <c r="AI44" s="59">
        <f>VLOOKUP($A44,'ADR Raw Data'!$B$6:$BE$43,'ADR Raw Data'!T$1,FALSE)</f>
        <v>13.9867739814001</v>
      </c>
      <c r="AJ44" s="60">
        <f>VLOOKUP($A44,'ADR Raw Data'!$B$6:$BE$43,'ADR Raw Data'!U$1,FALSE)</f>
        <v>9.3870315115645102</v>
      </c>
      <c r="AK44" s="60">
        <f>VLOOKUP($A44,'ADR Raw Data'!$B$6:$BE$43,'ADR Raw Data'!V$1,FALSE)</f>
        <v>12.8298708882787</v>
      </c>
      <c r="AL44" s="60">
        <f>VLOOKUP($A44,'ADR Raw Data'!$B$6:$BE$43,'ADR Raw Data'!W$1,FALSE)</f>
        <v>12.8465433433744</v>
      </c>
      <c r="AM44" s="60">
        <f>VLOOKUP($A44,'ADR Raw Data'!$B$6:$BE$43,'ADR Raw Data'!X$1,FALSE)</f>
        <v>12.143181043707701</v>
      </c>
      <c r="AN44" s="61">
        <f>VLOOKUP($A44,'ADR Raw Data'!$B$6:$BE$43,'ADR Raw Data'!Y$1,FALSE)</f>
        <v>12.1586939105913</v>
      </c>
      <c r="AO44" s="60">
        <f>VLOOKUP($A44,'ADR Raw Data'!$B$6:$BE$43,'ADR Raw Data'!AA$1,FALSE)</f>
        <v>18.076544145218602</v>
      </c>
      <c r="AP44" s="60">
        <f>VLOOKUP($A44,'ADR Raw Data'!$B$6:$BE$43,'ADR Raw Data'!AB$1,FALSE)</f>
        <v>16.091838809718201</v>
      </c>
      <c r="AQ44" s="61">
        <f>VLOOKUP($A44,'ADR Raw Data'!$B$6:$BE$43,'ADR Raw Data'!AC$1,FALSE)</f>
        <v>16.738498100365302</v>
      </c>
      <c r="AR44" s="62">
        <f>VLOOKUP($A44,'ADR Raw Data'!$B$6:$BE$43,'ADR Raw Data'!AE$1,FALSE)</f>
        <v>13.9054165913936</v>
      </c>
      <c r="AS44" s="50"/>
      <c r="AT44" s="64">
        <f>VLOOKUP($A44,'RevPAR Raw Data'!$B$6:$BE$43,'RevPAR Raw Data'!G$1,FALSE)</f>
        <v>26.220429702587801</v>
      </c>
      <c r="AU44" s="65">
        <f>VLOOKUP($A44,'RevPAR Raw Data'!$B$6:$BE$43,'RevPAR Raw Data'!H$1,FALSE)</f>
        <v>33.163572808033898</v>
      </c>
      <c r="AV44" s="65">
        <f>VLOOKUP($A44,'RevPAR Raw Data'!$B$6:$BE$43,'RevPAR Raw Data'!I$1,FALSE)</f>
        <v>36.5429799150251</v>
      </c>
      <c r="AW44" s="65">
        <f>VLOOKUP($A44,'RevPAR Raw Data'!$B$6:$BE$43,'RevPAR Raw Data'!J$1,FALSE)</f>
        <v>36.860985901892597</v>
      </c>
      <c r="AX44" s="65">
        <f>VLOOKUP($A44,'RevPAR Raw Data'!$B$6:$BE$43,'RevPAR Raw Data'!K$1,FALSE)</f>
        <v>35.941890691386597</v>
      </c>
      <c r="AY44" s="66">
        <f>VLOOKUP($A44,'RevPAR Raw Data'!$B$6:$BE$43,'RevPAR Raw Data'!L$1,FALSE)</f>
        <v>33.745971803785203</v>
      </c>
      <c r="AZ44" s="65">
        <f>VLOOKUP($A44,'RevPAR Raw Data'!$B$6:$BE$43,'RevPAR Raw Data'!N$1,FALSE)</f>
        <v>52.345555233680898</v>
      </c>
      <c r="BA44" s="65">
        <f>VLOOKUP($A44,'RevPAR Raw Data'!$B$6:$BE$43,'RevPAR Raw Data'!O$1,FALSE)</f>
        <v>51.281808613364198</v>
      </c>
      <c r="BB44" s="66">
        <f>VLOOKUP($A44,'RevPAR Raw Data'!$B$6:$BE$43,'RevPAR Raw Data'!P$1,FALSE)</f>
        <v>51.813681923522502</v>
      </c>
      <c r="BC44" s="67">
        <f>VLOOKUP($A44,'RevPAR Raw Data'!$B$6:$BE$43,'RevPAR Raw Data'!R$1,FALSE)</f>
        <v>38.908174695138698</v>
      </c>
      <c r="BD44" s="63"/>
      <c r="BE44" s="59">
        <f>VLOOKUP($A44,'RevPAR Raw Data'!$B$6:$BE$43,'RevPAR Raw Data'!T$1,FALSE)</f>
        <v>20.997356623579499</v>
      </c>
      <c r="BF44" s="60">
        <f>VLOOKUP($A44,'RevPAR Raw Data'!$B$6:$BE$43,'RevPAR Raw Data'!U$1,FALSE)</f>
        <v>13.2261418173183</v>
      </c>
      <c r="BG44" s="60">
        <f>VLOOKUP($A44,'RevPAR Raw Data'!$B$6:$BE$43,'RevPAR Raw Data'!V$1,FALSE)</f>
        <v>19.1678354017236</v>
      </c>
      <c r="BH44" s="60">
        <f>VLOOKUP($A44,'RevPAR Raw Data'!$B$6:$BE$43,'RevPAR Raw Data'!W$1,FALSE)</f>
        <v>16.020865294450999</v>
      </c>
      <c r="BI44" s="60">
        <f>VLOOKUP($A44,'RevPAR Raw Data'!$B$6:$BE$43,'RevPAR Raw Data'!X$1,FALSE)</f>
        <v>18.920239279290598</v>
      </c>
      <c r="BJ44" s="61">
        <f>VLOOKUP($A44,'RevPAR Raw Data'!$B$6:$BE$43,'RevPAR Raw Data'!Y$1,FALSE)</f>
        <v>17.483874883403001</v>
      </c>
      <c r="BK44" s="60">
        <f>VLOOKUP($A44,'RevPAR Raw Data'!$B$6:$BE$43,'RevPAR Raw Data'!AA$1,FALSE)</f>
        <v>39.379880398770098</v>
      </c>
      <c r="BL44" s="60">
        <f>VLOOKUP($A44,'RevPAR Raw Data'!$B$6:$BE$43,'RevPAR Raw Data'!AB$1,FALSE)</f>
        <v>11.4369413341126</v>
      </c>
      <c r="BM44" s="61">
        <f>VLOOKUP($A44,'RevPAR Raw Data'!$B$6:$BE$43,'RevPAR Raw Data'!AC$1,FALSE)</f>
        <v>23.993681622843599</v>
      </c>
      <c r="BN44" s="62">
        <f>VLOOKUP($A44,'RevPAR Raw Data'!$B$6:$BE$43,'RevPAR Raw Data'!AE$1,FALSE)</f>
        <v>19.8785442239028</v>
      </c>
    </row>
    <row r="45" spans="1:66" x14ac:dyDescent="0.35">
      <c r="A45" s="83" t="s">
        <v>84</v>
      </c>
      <c r="B45" s="59">
        <f>VLOOKUP($A45,'Occupancy Raw Data'!$B$6:$BE$43,'Occupancy Raw Data'!G$1,FALSE)</f>
        <v>31.270522859307899</v>
      </c>
      <c r="C45" s="60">
        <f>VLOOKUP($A45,'Occupancy Raw Data'!$B$6:$BE$43,'Occupancy Raw Data'!H$1,FALSE)</f>
        <v>41.0709775195756</v>
      </c>
      <c r="D45" s="60">
        <f>VLOOKUP($A45,'Occupancy Raw Data'!$B$6:$BE$43,'Occupancy Raw Data'!I$1,FALSE)</f>
        <v>45.415508966910799</v>
      </c>
      <c r="E45" s="60">
        <f>VLOOKUP($A45,'Occupancy Raw Data'!$B$6:$BE$43,'Occupancy Raw Data'!J$1,FALSE)</f>
        <v>46.577418540035303</v>
      </c>
      <c r="F45" s="60">
        <f>VLOOKUP($A45,'Occupancy Raw Data'!$B$6:$BE$43,'Occupancy Raw Data'!K$1,FALSE)</f>
        <v>41.2225309421571</v>
      </c>
      <c r="G45" s="61">
        <f>VLOOKUP($A45,'Occupancy Raw Data'!$B$6:$BE$43,'Occupancy Raw Data'!L$1,FALSE)</f>
        <v>41.111391765597297</v>
      </c>
      <c r="H45" s="60">
        <f>VLOOKUP($A45,'Occupancy Raw Data'!$B$6:$BE$43,'Occupancy Raw Data'!N$1,FALSE)</f>
        <v>43.015913109370999</v>
      </c>
      <c r="I45" s="60">
        <f>VLOOKUP($A45,'Occupancy Raw Data'!$B$6:$BE$43,'Occupancy Raw Data'!O$1,FALSE)</f>
        <v>41.096236423339199</v>
      </c>
      <c r="J45" s="61">
        <f>VLOOKUP($A45,'Occupancy Raw Data'!$B$6:$BE$43,'Occupancy Raw Data'!P$1,FALSE)</f>
        <v>42.056074766355103</v>
      </c>
      <c r="K45" s="62">
        <f>VLOOKUP($A45,'Occupancy Raw Data'!$B$6:$BE$43,'Occupancy Raw Data'!R$1,FALSE)</f>
        <v>41.381301194385301</v>
      </c>
      <c r="L45" s="63"/>
      <c r="M45" s="59">
        <f>VLOOKUP($A45,'Occupancy Raw Data'!$B$6:$BE$43,'Occupancy Raw Data'!T$1,FALSE)</f>
        <v>-7.2610966357438098</v>
      </c>
      <c r="N45" s="60">
        <f>VLOOKUP($A45,'Occupancy Raw Data'!$B$6:$BE$43,'Occupancy Raw Data'!U$1,FALSE)</f>
        <v>-13.531351193566699</v>
      </c>
      <c r="O45" s="60">
        <f>VLOOKUP($A45,'Occupancy Raw Data'!$B$6:$BE$43,'Occupancy Raw Data'!V$1,FALSE)</f>
        <v>-9.4195189762264793</v>
      </c>
      <c r="P45" s="60">
        <f>VLOOKUP($A45,'Occupancy Raw Data'!$B$6:$BE$43,'Occupancy Raw Data'!W$1,FALSE)</f>
        <v>-7.5195239472188504</v>
      </c>
      <c r="Q45" s="60">
        <f>VLOOKUP($A45,'Occupancy Raw Data'!$B$6:$BE$43,'Occupancy Raw Data'!X$1,FALSE)</f>
        <v>-2.47352435636</v>
      </c>
      <c r="R45" s="61">
        <f>VLOOKUP($A45,'Occupancy Raw Data'!$B$6:$BE$43,'Occupancy Raw Data'!Y$1,FALSE)</f>
        <v>-8.2285557634818396</v>
      </c>
      <c r="S45" s="60">
        <f>VLOOKUP($A45,'Occupancy Raw Data'!$B$6:$BE$43,'Occupancy Raw Data'!AA$1,FALSE)</f>
        <v>-1.05593612725929</v>
      </c>
      <c r="T45" s="60">
        <f>VLOOKUP($A45,'Occupancy Raw Data'!$B$6:$BE$43,'Occupancy Raw Data'!AB$1,FALSE)</f>
        <v>-39.600985862668097</v>
      </c>
      <c r="U45" s="61">
        <f>VLOOKUP($A45,'Occupancy Raw Data'!$B$6:$BE$43,'Occupancy Raw Data'!AC$1,FALSE)</f>
        <v>-24.5740656839709</v>
      </c>
      <c r="V45" s="62">
        <f>VLOOKUP($A45,'Occupancy Raw Data'!$B$6:$BE$43,'Occupancy Raw Data'!AE$1,FALSE)</f>
        <v>-13.6615420857009</v>
      </c>
      <c r="W45" s="63"/>
      <c r="X45" s="64">
        <f>VLOOKUP($A45,'ADR Raw Data'!$B$6:$BE$43,'ADR Raw Data'!G$1,FALSE)</f>
        <v>78.973085621970895</v>
      </c>
      <c r="Y45" s="65">
        <f>VLOOKUP($A45,'ADR Raw Data'!$B$6:$BE$43,'ADR Raw Data'!H$1,FALSE)</f>
        <v>82.908763837638304</v>
      </c>
      <c r="Z45" s="65">
        <f>VLOOKUP($A45,'ADR Raw Data'!$B$6:$BE$43,'ADR Raw Data'!I$1,FALSE)</f>
        <v>85.4999666295884</v>
      </c>
      <c r="AA45" s="65">
        <f>VLOOKUP($A45,'ADR Raw Data'!$B$6:$BE$43,'ADR Raw Data'!J$1,FALSE)</f>
        <v>86.417798264642002</v>
      </c>
      <c r="AB45" s="65">
        <f>VLOOKUP($A45,'ADR Raw Data'!$B$6:$BE$43,'ADR Raw Data'!K$1,FALSE)</f>
        <v>82.607640931372501</v>
      </c>
      <c r="AC45" s="66">
        <f>VLOOKUP($A45,'ADR Raw Data'!$B$6:$BE$43,'ADR Raw Data'!L$1,FALSE)</f>
        <v>83.617272057016393</v>
      </c>
      <c r="AD45" s="65">
        <f>VLOOKUP($A45,'ADR Raw Data'!$B$6:$BE$43,'ADR Raw Data'!N$1,FALSE)</f>
        <v>87.487169700528398</v>
      </c>
      <c r="AE45" s="65">
        <f>VLOOKUP($A45,'ADR Raw Data'!$B$6:$BE$43,'ADR Raw Data'!O$1,FALSE)</f>
        <v>89.965162876459701</v>
      </c>
      <c r="AF45" s="66">
        <f>VLOOKUP($A45,'ADR Raw Data'!$B$6:$BE$43,'ADR Raw Data'!P$1,FALSE)</f>
        <v>88.697888888888798</v>
      </c>
      <c r="AG45" s="67">
        <f>VLOOKUP($A45,'ADR Raw Data'!$B$6:$BE$43,'ADR Raw Data'!R$1,FALSE)</f>
        <v>85.092547087547899</v>
      </c>
      <c r="AH45" s="63"/>
      <c r="AI45" s="59">
        <f>VLOOKUP($A45,'ADR Raw Data'!$B$6:$BE$43,'ADR Raw Data'!T$1,FALSE)</f>
        <v>13.2230618236142</v>
      </c>
      <c r="AJ45" s="60">
        <f>VLOOKUP($A45,'ADR Raw Data'!$B$6:$BE$43,'ADR Raw Data'!U$1,FALSE)</f>
        <v>12.527981092253301</v>
      </c>
      <c r="AK45" s="60">
        <f>VLOOKUP($A45,'ADR Raw Data'!$B$6:$BE$43,'ADR Raw Data'!V$1,FALSE)</f>
        <v>13.19031363184</v>
      </c>
      <c r="AL45" s="60">
        <f>VLOOKUP($A45,'ADR Raw Data'!$B$6:$BE$43,'ADR Raw Data'!W$1,FALSE)</f>
        <v>15.002430286972499</v>
      </c>
      <c r="AM45" s="60">
        <f>VLOOKUP($A45,'ADR Raw Data'!$B$6:$BE$43,'ADR Raw Data'!X$1,FALSE)</f>
        <v>12.2075800098639</v>
      </c>
      <c r="AN45" s="61">
        <f>VLOOKUP($A45,'ADR Raw Data'!$B$6:$BE$43,'ADR Raw Data'!Y$1,FALSE)</f>
        <v>13.2693851298936</v>
      </c>
      <c r="AO45" s="60">
        <f>VLOOKUP($A45,'ADR Raw Data'!$B$6:$BE$43,'ADR Raw Data'!AA$1,FALSE)</f>
        <v>17.3521612661281</v>
      </c>
      <c r="AP45" s="60">
        <f>VLOOKUP($A45,'ADR Raw Data'!$B$6:$BE$43,'ADR Raw Data'!AB$1,FALSE)</f>
        <v>8.5823731584216105</v>
      </c>
      <c r="AQ45" s="61">
        <f>VLOOKUP($A45,'ADR Raw Data'!$B$6:$BE$43,'ADR Raw Data'!AC$1,FALSE)</f>
        <v>11.405414668642701</v>
      </c>
      <c r="AR45" s="62">
        <f>VLOOKUP($A45,'ADR Raw Data'!$B$6:$BE$43,'ADR Raw Data'!AE$1,FALSE)</f>
        <v>12.3364063748474</v>
      </c>
      <c r="AS45" s="50"/>
      <c r="AT45" s="64">
        <f>VLOOKUP($A45,'RevPAR Raw Data'!$B$6:$BE$43,'RevPAR Raw Data'!G$1,FALSE)</f>
        <v>24.695296792119201</v>
      </c>
      <c r="AU45" s="65">
        <f>VLOOKUP($A45,'RevPAR Raw Data'!$B$6:$BE$43,'RevPAR Raw Data'!H$1,FALSE)</f>
        <v>34.051439757514501</v>
      </c>
      <c r="AV45" s="65">
        <f>VLOOKUP($A45,'RevPAR Raw Data'!$B$6:$BE$43,'RevPAR Raw Data'!I$1,FALSE)</f>
        <v>38.8302450113665</v>
      </c>
      <c r="AW45" s="65">
        <f>VLOOKUP($A45,'RevPAR Raw Data'!$B$6:$BE$43,'RevPAR Raw Data'!J$1,FALSE)</f>
        <v>40.251179590805698</v>
      </c>
      <c r="AX45" s="65">
        <f>VLOOKUP($A45,'RevPAR Raw Data'!$B$6:$BE$43,'RevPAR Raw Data'!K$1,FALSE)</f>
        <v>34.052960343521001</v>
      </c>
      <c r="AY45" s="66">
        <f>VLOOKUP($A45,'RevPAR Raw Data'!$B$6:$BE$43,'RevPAR Raw Data'!L$1,FALSE)</f>
        <v>34.376224299065399</v>
      </c>
      <c r="AZ45" s="65">
        <f>VLOOKUP($A45,'RevPAR Raw Data'!$B$6:$BE$43,'RevPAR Raw Data'!N$1,FALSE)</f>
        <v>37.633404900227298</v>
      </c>
      <c r="BA45" s="65">
        <f>VLOOKUP($A45,'RevPAR Raw Data'!$B$6:$BE$43,'RevPAR Raw Data'!O$1,FALSE)</f>
        <v>36.972296034352098</v>
      </c>
      <c r="BB45" s="66">
        <f>VLOOKUP($A45,'RevPAR Raw Data'!$B$6:$BE$43,'RevPAR Raw Data'!P$1,FALSE)</f>
        <v>37.302850467289701</v>
      </c>
      <c r="BC45" s="67">
        <f>VLOOKUP($A45,'RevPAR Raw Data'!$B$6:$BE$43,'RevPAR Raw Data'!R$1,FALSE)</f>
        <v>35.212403204272299</v>
      </c>
      <c r="BD45" s="63"/>
      <c r="BE45" s="59">
        <f>VLOOKUP($A45,'RevPAR Raw Data'!$B$6:$BE$43,'RevPAR Raw Data'!T$1,FALSE)</f>
        <v>5.0018258906536204</v>
      </c>
      <c r="BF45" s="60">
        <f>VLOOKUP($A45,'RevPAR Raw Data'!$B$6:$BE$43,'RevPAR Raw Data'!U$1,FALSE)</f>
        <v>-2.6985752203698299</v>
      </c>
      <c r="BG45" s="60">
        <f>VLOOKUP($A45,'RevPAR Raw Data'!$B$6:$BE$43,'RevPAR Raw Data'!V$1,FALSE)</f>
        <v>2.5283305600386101</v>
      </c>
      <c r="BH45" s="60">
        <f>VLOOKUP($A45,'RevPAR Raw Data'!$B$6:$BE$43,'RevPAR Raw Data'!W$1,FALSE)</f>
        <v>6.3547950016599799</v>
      </c>
      <c r="BI45" s="60">
        <f>VLOOKUP($A45,'RevPAR Raw Data'!$B$6:$BE$43,'RevPAR Raw Data'!X$1,FALSE)</f>
        <v>9.4320981886378501</v>
      </c>
      <c r="BJ45" s="61">
        <f>VLOOKUP($A45,'RevPAR Raw Data'!$B$6:$BE$43,'RevPAR Raw Data'!Y$1,FALSE)</f>
        <v>3.9489506115273199</v>
      </c>
      <c r="BK45" s="60">
        <f>VLOOKUP($A45,'RevPAR Raw Data'!$B$6:$BE$43,'RevPAR Raw Data'!AA$1,FALSE)</f>
        <v>16.1129973991995</v>
      </c>
      <c r="BL45" s="60">
        <f>VLOOKUP($A45,'RevPAR Raw Data'!$B$6:$BE$43,'RevPAR Raw Data'!AB$1,FALSE)</f>
        <v>-34.417317085394401</v>
      </c>
      <c r="BM45" s="61">
        <f>VLOOKUP($A45,'RevPAR Raw Data'!$B$6:$BE$43,'RevPAR Raw Data'!AC$1,FALSE)</f>
        <v>-15.971425107529701</v>
      </c>
      <c r="BN45" s="62">
        <f>VLOOKUP($A45,'RevPAR Raw Data'!$B$6:$BE$43,'RevPAR Raw Data'!AE$1,FALSE)</f>
        <v>-3.01047905961632</v>
      </c>
    </row>
    <row r="46" spans="1:66" x14ac:dyDescent="0.35">
      <c r="A46" s="84" t="s">
        <v>85</v>
      </c>
      <c r="B46" s="59">
        <f>VLOOKUP($A46,'Occupancy Raw Data'!$B$6:$BE$43,'Occupancy Raw Data'!G$1,FALSE)</f>
        <v>27.388535031847098</v>
      </c>
      <c r="C46" s="60">
        <f>VLOOKUP($A46,'Occupancy Raw Data'!$B$6:$BE$43,'Occupancy Raw Data'!H$1,FALSE)</f>
        <v>38.996490315871498</v>
      </c>
      <c r="D46" s="60">
        <f>VLOOKUP($A46,'Occupancy Raw Data'!$B$6:$BE$43,'Occupancy Raw Data'!I$1,FALSE)</f>
        <v>41.388275055245003</v>
      </c>
      <c r="E46" s="60">
        <f>VLOOKUP($A46,'Occupancy Raw Data'!$B$6:$BE$43,'Occupancy Raw Data'!J$1,FALSE)</f>
        <v>43.195112439880397</v>
      </c>
      <c r="F46" s="60">
        <f>VLOOKUP($A46,'Occupancy Raw Data'!$B$6:$BE$43,'Occupancy Raw Data'!K$1,FALSE)</f>
        <v>41.115299623033899</v>
      </c>
      <c r="G46" s="61">
        <f>VLOOKUP($A46,'Occupancy Raw Data'!$B$6:$BE$43,'Occupancy Raw Data'!L$1,FALSE)</f>
        <v>38.416742493175597</v>
      </c>
      <c r="H46" s="60">
        <f>VLOOKUP($A46,'Occupancy Raw Data'!$B$6:$BE$43,'Occupancy Raw Data'!N$1,FALSE)</f>
        <v>45.0669439750422</v>
      </c>
      <c r="I46" s="60">
        <f>VLOOKUP($A46,'Occupancy Raw Data'!$B$6:$BE$43,'Occupancy Raw Data'!O$1,FALSE)</f>
        <v>43.104120629143303</v>
      </c>
      <c r="J46" s="61">
        <f>VLOOKUP($A46,'Occupancy Raw Data'!$B$6:$BE$43,'Occupancy Raw Data'!P$1,FALSE)</f>
        <v>44.085532302092801</v>
      </c>
      <c r="K46" s="62">
        <f>VLOOKUP($A46,'Occupancy Raw Data'!$B$6:$BE$43,'Occupancy Raw Data'!R$1,FALSE)</f>
        <v>40.036396724294804</v>
      </c>
      <c r="L46" s="63"/>
      <c r="M46" s="59">
        <f>VLOOKUP($A46,'Occupancy Raw Data'!$B$6:$BE$43,'Occupancy Raw Data'!T$1,FALSE)</f>
        <v>26.530240849752001</v>
      </c>
      <c r="N46" s="60">
        <f>VLOOKUP($A46,'Occupancy Raw Data'!$B$6:$BE$43,'Occupancy Raw Data'!U$1,FALSE)</f>
        <v>20.3151062198794</v>
      </c>
      <c r="O46" s="60">
        <f>VLOOKUP($A46,'Occupancy Raw Data'!$B$6:$BE$43,'Occupancy Raw Data'!V$1,FALSE)</f>
        <v>22.586655425310699</v>
      </c>
      <c r="P46" s="60">
        <f>VLOOKUP($A46,'Occupancy Raw Data'!$B$6:$BE$43,'Occupancy Raw Data'!W$1,FALSE)</f>
        <v>28.322038193165501</v>
      </c>
      <c r="Q46" s="60">
        <f>VLOOKUP($A46,'Occupancy Raw Data'!$B$6:$BE$43,'Occupancy Raw Data'!X$1,FALSE)</f>
        <v>28.149692727497101</v>
      </c>
      <c r="R46" s="61">
        <f>VLOOKUP($A46,'Occupancy Raw Data'!$B$6:$BE$43,'Occupancy Raw Data'!Y$1,FALSE)</f>
        <v>25.082539152391799</v>
      </c>
      <c r="S46" s="60">
        <f>VLOOKUP($A46,'Occupancy Raw Data'!$B$6:$BE$43,'Occupancy Raw Data'!AA$1,FALSE)</f>
        <v>31.177588947193101</v>
      </c>
      <c r="T46" s="60">
        <f>VLOOKUP($A46,'Occupancy Raw Data'!$B$6:$BE$43,'Occupancy Raw Data'!AB$1,FALSE)</f>
        <v>8.5204791054029094</v>
      </c>
      <c r="U46" s="61">
        <f>VLOOKUP($A46,'Occupancy Raw Data'!$B$6:$BE$43,'Occupancy Raw Data'!AC$1,FALSE)</f>
        <v>19.028683738109098</v>
      </c>
      <c r="V46" s="62">
        <f>VLOOKUP($A46,'Occupancy Raw Data'!$B$6:$BE$43,'Occupancy Raw Data'!AE$1,FALSE)</f>
        <v>23.112585868602402</v>
      </c>
      <c r="W46" s="63"/>
      <c r="X46" s="64">
        <f>VLOOKUP($A46,'ADR Raw Data'!$B$6:$BE$43,'ADR Raw Data'!G$1,FALSE)</f>
        <v>82.936326530612206</v>
      </c>
      <c r="Y46" s="65">
        <f>VLOOKUP($A46,'ADR Raw Data'!$B$6:$BE$43,'ADR Raw Data'!H$1,FALSE)</f>
        <v>84.037203333333295</v>
      </c>
      <c r="Z46" s="65">
        <f>VLOOKUP($A46,'ADR Raw Data'!$B$6:$BE$43,'ADR Raw Data'!I$1,FALSE)</f>
        <v>80.781416457286397</v>
      </c>
      <c r="AA46" s="65">
        <f>VLOOKUP($A46,'ADR Raw Data'!$B$6:$BE$43,'ADR Raw Data'!J$1,FALSE)</f>
        <v>88.485901294011398</v>
      </c>
      <c r="AB46" s="65">
        <f>VLOOKUP($A46,'ADR Raw Data'!$B$6:$BE$43,'ADR Raw Data'!K$1,FALSE)</f>
        <v>89.946743597850102</v>
      </c>
      <c r="AC46" s="66">
        <f>VLOOKUP($A46,'ADR Raw Data'!$B$6:$BE$43,'ADR Raw Data'!L$1,FALSE)</f>
        <v>85.444046829532297</v>
      </c>
      <c r="AD46" s="65">
        <f>VLOOKUP($A46,'ADR Raw Data'!$B$6:$BE$43,'ADR Raw Data'!N$1,FALSE)</f>
        <v>103.957412748774</v>
      </c>
      <c r="AE46" s="65">
        <f>VLOOKUP($A46,'ADR Raw Data'!$B$6:$BE$43,'ADR Raw Data'!O$1,FALSE)</f>
        <v>107.457515078407</v>
      </c>
      <c r="AF46" s="66">
        <f>VLOOKUP($A46,'ADR Raw Data'!$B$6:$BE$43,'ADR Raw Data'!P$1,FALSE)</f>
        <v>105.66850508624501</v>
      </c>
      <c r="AG46" s="67">
        <f>VLOOKUP($A46,'ADR Raw Data'!$B$6:$BE$43,'ADR Raw Data'!R$1,FALSE)</f>
        <v>91.806871521335793</v>
      </c>
      <c r="AH46" s="63"/>
      <c r="AI46" s="59">
        <f>VLOOKUP($A46,'ADR Raw Data'!$B$6:$BE$43,'ADR Raw Data'!T$1,FALSE)</f>
        <v>23.611319564597899</v>
      </c>
      <c r="AJ46" s="60">
        <f>VLOOKUP($A46,'ADR Raw Data'!$B$6:$BE$43,'ADR Raw Data'!U$1,FALSE)</f>
        <v>20.070781512193602</v>
      </c>
      <c r="AK46" s="60">
        <f>VLOOKUP($A46,'ADR Raw Data'!$B$6:$BE$43,'ADR Raw Data'!V$1,FALSE)</f>
        <v>15.530856611445399</v>
      </c>
      <c r="AL46" s="60">
        <f>VLOOKUP($A46,'ADR Raw Data'!$B$6:$BE$43,'ADR Raw Data'!W$1,FALSE)</f>
        <v>23.612486667924301</v>
      </c>
      <c r="AM46" s="60">
        <f>VLOOKUP($A46,'ADR Raw Data'!$B$6:$BE$43,'ADR Raw Data'!X$1,FALSE)</f>
        <v>22.0403047389714</v>
      </c>
      <c r="AN46" s="61">
        <f>VLOOKUP($A46,'ADR Raw Data'!$B$6:$BE$43,'ADR Raw Data'!Y$1,FALSE)</f>
        <v>20.868535318351899</v>
      </c>
      <c r="AO46" s="60">
        <f>VLOOKUP($A46,'ADR Raw Data'!$B$6:$BE$43,'ADR Raw Data'!AA$1,FALSE)</f>
        <v>25.342856507231001</v>
      </c>
      <c r="AP46" s="60">
        <f>VLOOKUP($A46,'ADR Raw Data'!$B$6:$BE$43,'ADR Raw Data'!AB$1,FALSE)</f>
        <v>27.8714989732654</v>
      </c>
      <c r="AQ46" s="61">
        <f>VLOOKUP($A46,'ADR Raw Data'!$B$6:$BE$43,'ADR Raw Data'!AC$1,FALSE)</f>
        <v>26.508627625755501</v>
      </c>
      <c r="AR46" s="62">
        <f>VLOOKUP($A46,'ADR Raw Data'!$B$6:$BE$43,'ADR Raw Data'!AE$1,FALSE)</f>
        <v>22.624507779142299</v>
      </c>
      <c r="AS46" s="50"/>
      <c r="AT46" s="64">
        <f>VLOOKUP($A46,'RevPAR Raw Data'!$B$6:$BE$43,'RevPAR Raw Data'!G$1,FALSE)</f>
        <v>22.715044845963799</v>
      </c>
      <c r="AU46" s="65">
        <f>VLOOKUP($A46,'RevPAR Raw Data'!$B$6:$BE$43,'RevPAR Raw Data'!H$1,FALSE)</f>
        <v>32.771559859612601</v>
      </c>
      <c r="AV46" s="65">
        <f>VLOOKUP($A46,'RevPAR Raw Data'!$B$6:$BE$43,'RevPAR Raw Data'!I$1,FALSE)</f>
        <v>33.434034836864598</v>
      </c>
      <c r="AW46" s="65">
        <f>VLOOKUP($A46,'RevPAR Raw Data'!$B$6:$BE$43,'RevPAR Raw Data'!J$1,FALSE)</f>
        <v>38.221584557389797</v>
      </c>
      <c r="AX46" s="65">
        <f>VLOOKUP($A46,'RevPAR Raw Data'!$B$6:$BE$43,'RevPAR Raw Data'!K$1,FALSE)</f>
        <v>36.981873131418098</v>
      </c>
      <c r="AY46" s="66">
        <f>VLOOKUP($A46,'RevPAR Raw Data'!$B$6:$BE$43,'RevPAR Raw Data'!L$1,FALSE)</f>
        <v>32.824819446249798</v>
      </c>
      <c r="AZ46" s="65">
        <f>VLOOKUP($A46,'RevPAR Raw Data'!$B$6:$BE$43,'RevPAR Raw Data'!N$1,FALSE)</f>
        <v>46.850428961393398</v>
      </c>
      <c r="BA46" s="65">
        <f>VLOOKUP($A46,'RevPAR Raw Data'!$B$6:$BE$43,'RevPAR Raw Data'!O$1,FALSE)</f>
        <v>46.3186169244767</v>
      </c>
      <c r="BB46" s="66">
        <f>VLOOKUP($A46,'RevPAR Raw Data'!$B$6:$BE$43,'RevPAR Raw Data'!P$1,FALSE)</f>
        <v>46.584522942935102</v>
      </c>
      <c r="BC46" s="67">
        <f>VLOOKUP($A46,'RevPAR Raw Data'!$B$6:$BE$43,'RevPAR Raw Data'!R$1,FALSE)</f>
        <v>36.7561633024456</v>
      </c>
      <c r="BD46" s="63"/>
      <c r="BE46" s="59">
        <f>VLOOKUP($A46,'RevPAR Raw Data'!$B$6:$BE$43,'RevPAR Raw Data'!T$1,FALSE)</f>
        <v>56.405700362642399</v>
      </c>
      <c r="BF46" s="60">
        <f>VLOOKUP($A46,'RevPAR Raw Data'!$B$6:$BE$43,'RevPAR Raw Data'!U$1,FALSE)</f>
        <v>44.463288315435101</v>
      </c>
      <c r="BG46" s="60">
        <f>VLOOKUP($A46,'RevPAR Raw Data'!$B$6:$BE$43,'RevPAR Raw Data'!V$1,FALSE)</f>
        <v>41.6254131041824</v>
      </c>
      <c r="BH46" s="60">
        <f>VLOOKUP($A46,'RevPAR Raw Data'!$B$6:$BE$43,'RevPAR Raw Data'!W$1,FALSE)</f>
        <v>58.622062353535597</v>
      </c>
      <c r="BI46" s="60">
        <f>VLOOKUP($A46,'RevPAR Raw Data'!$B$6:$BE$43,'RevPAR Raw Data'!X$1,FALSE)</f>
        <v>56.3942755266931</v>
      </c>
      <c r="BJ46" s="61">
        <f>VLOOKUP($A46,'RevPAR Raw Data'!$B$6:$BE$43,'RevPAR Raw Data'!Y$1,FALSE)</f>
        <v>51.185433012500098</v>
      </c>
      <c r="BK46" s="60">
        <f>VLOOKUP($A46,'RevPAR Raw Data'!$B$6:$BE$43,'RevPAR Raw Data'!AA$1,FALSE)</f>
        <v>64.421737083725603</v>
      </c>
      <c r="BL46" s="60">
        <f>VLOOKUP($A46,'RevPAR Raw Data'!$B$6:$BE$43,'RevPAR Raw Data'!AB$1,FALSE)</f>
        <v>38.766763325047997</v>
      </c>
      <c r="BM46" s="61">
        <f>VLOOKUP($A46,'RevPAR Raw Data'!$B$6:$BE$43,'RevPAR Raw Data'!AC$1,FALSE)</f>
        <v>50.581554278082699</v>
      </c>
      <c r="BN46" s="62">
        <f>VLOOKUP($A46,'RevPAR Raw Data'!$B$6:$BE$43,'RevPAR Raw Data'!AE$1,FALSE)</f>
        <v>50.9662024355477</v>
      </c>
    </row>
    <row r="47" spans="1:66" x14ac:dyDescent="0.35">
      <c r="A47" s="81" t="s">
        <v>86</v>
      </c>
      <c r="B47" s="59">
        <f>VLOOKUP($A47,'Occupancy Raw Data'!$B$6:$BE$43,'Occupancy Raw Data'!G$1,FALSE)</f>
        <v>28.690807799442801</v>
      </c>
      <c r="C47" s="60">
        <f>VLOOKUP($A47,'Occupancy Raw Data'!$B$6:$BE$43,'Occupancy Raw Data'!H$1,FALSE)</f>
        <v>43.732590529247901</v>
      </c>
      <c r="D47" s="60">
        <f>VLOOKUP($A47,'Occupancy Raw Data'!$B$6:$BE$43,'Occupancy Raw Data'!I$1,FALSE)</f>
        <v>46.169916434540298</v>
      </c>
      <c r="E47" s="60">
        <f>VLOOKUP($A47,'Occupancy Raw Data'!$B$6:$BE$43,'Occupancy Raw Data'!J$1,FALSE)</f>
        <v>45.125348189415</v>
      </c>
      <c r="F47" s="60">
        <f>VLOOKUP($A47,'Occupancy Raw Data'!$B$6:$BE$43,'Occupancy Raw Data'!K$1,FALSE)</f>
        <v>40.598885793871801</v>
      </c>
      <c r="G47" s="61">
        <f>VLOOKUP($A47,'Occupancy Raw Data'!$B$6:$BE$43,'Occupancy Raw Data'!L$1,FALSE)</f>
        <v>40.863509749303603</v>
      </c>
      <c r="H47" s="60">
        <f>VLOOKUP($A47,'Occupancy Raw Data'!$B$6:$BE$43,'Occupancy Raw Data'!N$1,FALSE)</f>
        <v>39.275766016713</v>
      </c>
      <c r="I47" s="60">
        <f>VLOOKUP($A47,'Occupancy Raw Data'!$B$6:$BE$43,'Occupancy Raw Data'!O$1,FALSE)</f>
        <v>36.768802228412198</v>
      </c>
      <c r="J47" s="61">
        <f>VLOOKUP($A47,'Occupancy Raw Data'!$B$6:$BE$43,'Occupancy Raw Data'!P$1,FALSE)</f>
        <v>38.022284122562603</v>
      </c>
      <c r="K47" s="62">
        <f>VLOOKUP($A47,'Occupancy Raw Data'!$B$6:$BE$43,'Occupancy Raw Data'!R$1,FALSE)</f>
        <v>40.0517309988062</v>
      </c>
      <c r="L47" s="63"/>
      <c r="M47" s="59">
        <f>VLOOKUP($A47,'Occupancy Raw Data'!$B$6:$BE$43,'Occupancy Raw Data'!T$1,FALSE)</f>
        <v>1.98019801980198</v>
      </c>
      <c r="N47" s="60">
        <f>VLOOKUP($A47,'Occupancy Raw Data'!$B$6:$BE$43,'Occupancy Raw Data'!U$1,FALSE)</f>
        <v>12.544802867383501</v>
      </c>
      <c r="O47" s="60">
        <f>VLOOKUP($A47,'Occupancy Raw Data'!$B$6:$BE$43,'Occupancy Raw Data'!V$1,FALSE)</f>
        <v>12.182741116751201</v>
      </c>
      <c r="P47" s="60">
        <f>VLOOKUP($A47,'Occupancy Raw Data'!$B$6:$BE$43,'Occupancy Raw Data'!W$1,FALSE)</f>
        <v>11.340206185567</v>
      </c>
      <c r="Q47" s="60">
        <f>VLOOKUP($A47,'Occupancy Raw Data'!$B$6:$BE$43,'Occupancy Raw Data'!X$1,FALSE)</f>
        <v>14.313725490195999</v>
      </c>
      <c r="R47" s="61">
        <f>VLOOKUP($A47,'Occupancy Raw Data'!$B$6:$BE$43,'Occupancy Raw Data'!Y$1,FALSE)</f>
        <v>10.9262759924385</v>
      </c>
      <c r="S47" s="60">
        <f>VLOOKUP($A47,'Occupancy Raw Data'!$B$6:$BE$43,'Occupancy Raw Data'!AA$1,FALSE)</f>
        <v>17.991631799163098</v>
      </c>
      <c r="T47" s="60">
        <f>VLOOKUP($A47,'Occupancy Raw Data'!$B$6:$BE$43,'Occupancy Raw Data'!AB$1,FALSE)</f>
        <v>-5.5456171735241497</v>
      </c>
      <c r="U47" s="61">
        <f>VLOOKUP($A47,'Occupancy Raw Data'!$B$6:$BE$43,'Occupancy Raw Data'!AC$1,FALSE)</f>
        <v>5.3037608486017298</v>
      </c>
      <c r="V47" s="62">
        <f>VLOOKUP($A47,'Occupancy Raw Data'!$B$6:$BE$43,'Occupancy Raw Data'!AE$1,FALSE)</f>
        <v>9.3427485062466005</v>
      </c>
      <c r="W47" s="63"/>
      <c r="X47" s="64">
        <f>VLOOKUP($A47,'ADR Raw Data'!$B$6:$BE$43,'ADR Raw Data'!G$1,FALSE)</f>
        <v>74.654393203883401</v>
      </c>
      <c r="Y47" s="65">
        <f>VLOOKUP($A47,'ADR Raw Data'!$B$6:$BE$43,'ADR Raw Data'!H$1,FALSE)</f>
        <v>78.422022292993603</v>
      </c>
      <c r="Z47" s="65">
        <f>VLOOKUP($A47,'ADR Raw Data'!$B$6:$BE$43,'ADR Raw Data'!I$1,FALSE)</f>
        <v>82.135444947209606</v>
      </c>
      <c r="AA47" s="65">
        <f>VLOOKUP($A47,'ADR Raw Data'!$B$6:$BE$43,'ADR Raw Data'!J$1,FALSE)</f>
        <v>81.051929012345596</v>
      </c>
      <c r="AB47" s="65">
        <f>VLOOKUP($A47,'ADR Raw Data'!$B$6:$BE$43,'ADR Raw Data'!K$1,FALSE)</f>
        <v>78.342435677530005</v>
      </c>
      <c r="AC47" s="66">
        <f>VLOOKUP($A47,'ADR Raw Data'!$B$6:$BE$43,'ADR Raw Data'!L$1,FALSE)</f>
        <v>79.297113156100806</v>
      </c>
      <c r="AD47" s="65">
        <f>VLOOKUP($A47,'ADR Raw Data'!$B$6:$BE$43,'ADR Raw Data'!N$1,FALSE)</f>
        <v>88.643900709219807</v>
      </c>
      <c r="AE47" s="65">
        <f>VLOOKUP($A47,'ADR Raw Data'!$B$6:$BE$43,'ADR Raw Data'!O$1,FALSE)</f>
        <v>91.971117424242394</v>
      </c>
      <c r="AF47" s="66">
        <f>VLOOKUP($A47,'ADR Raw Data'!$B$6:$BE$43,'ADR Raw Data'!P$1,FALSE)</f>
        <v>90.252664835164794</v>
      </c>
      <c r="AG47" s="67">
        <f>VLOOKUP($A47,'ADR Raw Data'!$B$6:$BE$43,'ADR Raw Data'!R$1,FALSE)</f>
        <v>82.268663686040696</v>
      </c>
      <c r="AH47" s="63"/>
      <c r="AI47" s="59">
        <f>VLOOKUP($A47,'ADR Raw Data'!$B$6:$BE$43,'ADR Raw Data'!T$1,FALSE)</f>
        <v>8.8983382174579297</v>
      </c>
      <c r="AJ47" s="60">
        <f>VLOOKUP($A47,'ADR Raw Data'!$B$6:$BE$43,'ADR Raw Data'!U$1,FALSE)</f>
        <v>9.4598544274238296</v>
      </c>
      <c r="AK47" s="60">
        <f>VLOOKUP($A47,'ADR Raw Data'!$B$6:$BE$43,'ADR Raw Data'!V$1,FALSE)</f>
        <v>15.375852866581299</v>
      </c>
      <c r="AL47" s="60">
        <f>VLOOKUP($A47,'ADR Raw Data'!$B$6:$BE$43,'ADR Raw Data'!W$1,FALSE)</f>
        <v>15.778807574196501</v>
      </c>
      <c r="AM47" s="60">
        <f>VLOOKUP($A47,'ADR Raw Data'!$B$6:$BE$43,'ADR Raw Data'!X$1,FALSE)</f>
        <v>10.593707646189699</v>
      </c>
      <c r="AN47" s="61">
        <f>VLOOKUP($A47,'ADR Raw Data'!$B$6:$BE$43,'ADR Raw Data'!Y$1,FALSE)</f>
        <v>12.390876591578699</v>
      </c>
      <c r="AO47" s="60">
        <f>VLOOKUP($A47,'ADR Raw Data'!$B$6:$BE$43,'ADR Raw Data'!AA$1,FALSE)</f>
        <v>17.840122243220701</v>
      </c>
      <c r="AP47" s="60">
        <f>VLOOKUP($A47,'ADR Raw Data'!$B$6:$BE$43,'ADR Raw Data'!AB$1,FALSE)</f>
        <v>15.2559799692546</v>
      </c>
      <c r="AQ47" s="61">
        <f>VLOOKUP($A47,'ADR Raw Data'!$B$6:$BE$43,'ADR Raw Data'!AC$1,FALSE)</f>
        <v>16.171472596666302</v>
      </c>
      <c r="AR47" s="62">
        <f>VLOOKUP($A47,'ADR Raw Data'!$B$6:$BE$43,'ADR Raw Data'!AE$1,FALSE)</f>
        <v>13.373779204825899</v>
      </c>
      <c r="AS47" s="50"/>
      <c r="AT47" s="64">
        <f>VLOOKUP($A47,'RevPAR Raw Data'!$B$6:$BE$43,'RevPAR Raw Data'!G$1,FALSE)</f>
        <v>21.418948467966501</v>
      </c>
      <c r="AU47" s="65">
        <f>VLOOKUP($A47,'RevPAR Raw Data'!$B$6:$BE$43,'RevPAR Raw Data'!H$1,FALSE)</f>
        <v>34.295981894150401</v>
      </c>
      <c r="AV47" s="65">
        <f>VLOOKUP($A47,'RevPAR Raw Data'!$B$6:$BE$43,'RevPAR Raw Data'!I$1,FALSE)</f>
        <v>37.9218662952646</v>
      </c>
      <c r="AW47" s="65">
        <f>VLOOKUP($A47,'RevPAR Raw Data'!$B$6:$BE$43,'RevPAR Raw Data'!J$1,FALSE)</f>
        <v>36.574965181058403</v>
      </c>
      <c r="AX47" s="65">
        <f>VLOOKUP($A47,'RevPAR Raw Data'!$B$6:$BE$43,'RevPAR Raw Data'!K$1,FALSE)</f>
        <v>31.806155988857899</v>
      </c>
      <c r="AY47" s="66">
        <f>VLOOKUP($A47,'RevPAR Raw Data'!$B$6:$BE$43,'RevPAR Raw Data'!L$1,FALSE)</f>
        <v>32.403583565459599</v>
      </c>
      <c r="AZ47" s="65">
        <f>VLOOKUP($A47,'RevPAR Raw Data'!$B$6:$BE$43,'RevPAR Raw Data'!N$1,FALSE)</f>
        <v>34.815571030640598</v>
      </c>
      <c r="BA47" s="65">
        <f>VLOOKUP($A47,'RevPAR Raw Data'!$B$6:$BE$43,'RevPAR Raw Data'!O$1,FALSE)</f>
        <v>33.816678272980504</v>
      </c>
      <c r="BB47" s="66">
        <f>VLOOKUP($A47,'RevPAR Raw Data'!$B$6:$BE$43,'RevPAR Raw Data'!P$1,FALSE)</f>
        <v>34.316124651810497</v>
      </c>
      <c r="BC47" s="67">
        <f>VLOOKUP($A47,'RevPAR Raw Data'!$B$6:$BE$43,'RevPAR Raw Data'!R$1,FALSE)</f>
        <v>32.950023875845602</v>
      </c>
      <c r="BD47" s="63"/>
      <c r="BE47" s="59">
        <f>VLOOKUP($A47,'RevPAR Raw Data'!$B$6:$BE$43,'RevPAR Raw Data'!T$1,FALSE)</f>
        <v>11.0547409544372</v>
      </c>
      <c r="BF47" s="60">
        <f>VLOOKUP($A47,'RevPAR Raw Data'!$B$6:$BE$43,'RevPAR Raw Data'!U$1,FALSE)</f>
        <v>23.191377384269099</v>
      </c>
      <c r="BG47" s="60">
        <f>VLOOKUP($A47,'RevPAR Raw Data'!$B$6:$BE$43,'RevPAR Raw Data'!V$1,FALSE)</f>
        <v>29.431794332560699</v>
      </c>
      <c r="BH47" s="60">
        <f>VLOOKUP($A47,'RevPAR Raw Data'!$B$6:$BE$43,'RevPAR Raw Data'!W$1,FALSE)</f>
        <v>28.908363072301199</v>
      </c>
      <c r="BI47" s="60">
        <f>VLOOKUP($A47,'RevPAR Raw Data'!$B$6:$BE$43,'RevPAR Raw Data'!X$1,FALSE)</f>
        <v>26.423787368095301</v>
      </c>
      <c r="BJ47" s="61">
        <f>VLOOKUP($A47,'RevPAR Raw Data'!$B$6:$BE$43,'RevPAR Raw Data'!Y$1,FALSE)</f>
        <v>24.6710139582956</v>
      </c>
      <c r="BK47" s="60">
        <f>VLOOKUP($A47,'RevPAR Raw Data'!$B$6:$BE$43,'RevPAR Raw Data'!AA$1,FALSE)</f>
        <v>39.041483148904703</v>
      </c>
      <c r="BL47" s="60">
        <f>VLOOKUP($A47,'RevPAR Raw Data'!$B$6:$BE$43,'RevPAR Raw Data'!AB$1,FALSE)</f>
        <v>8.8643245505660904</v>
      </c>
      <c r="BM47" s="61">
        <f>VLOOKUP($A47,'RevPAR Raw Data'!$B$6:$BE$43,'RevPAR Raw Data'!AC$1,FALSE)</f>
        <v>22.332929677492299</v>
      </c>
      <c r="BN47" s="62">
        <f>VLOOKUP($A47,'RevPAR Raw Data'!$B$6:$BE$43,'RevPAR Raw Data'!AE$1,FALSE)</f>
        <v>23.9660062679602</v>
      </c>
    </row>
    <row r="48" spans="1:66" ht="15.6" thickBot="1" x14ac:dyDescent="0.4">
      <c r="A48" s="81" t="s">
        <v>87</v>
      </c>
      <c r="B48" s="85">
        <f>VLOOKUP($A48,'Occupancy Raw Data'!$B$6:$BE$43,'Occupancy Raw Data'!G$1,FALSE)</f>
        <v>29.282141408679099</v>
      </c>
      <c r="C48" s="86">
        <f>VLOOKUP($A48,'Occupancy Raw Data'!$B$6:$BE$43,'Occupancy Raw Data'!H$1,FALSE)</f>
        <v>39.380830066243</v>
      </c>
      <c r="D48" s="86">
        <f>VLOOKUP($A48,'Occupancy Raw Data'!$B$6:$BE$43,'Occupancy Raw Data'!I$1,FALSE)</f>
        <v>42.841692578072099</v>
      </c>
      <c r="E48" s="86">
        <f>VLOOKUP($A48,'Occupancy Raw Data'!$B$6:$BE$43,'Occupancy Raw Data'!J$1,FALSE)</f>
        <v>43.260781397863902</v>
      </c>
      <c r="F48" s="86">
        <f>VLOOKUP($A48,'Occupancy Raw Data'!$B$6:$BE$43,'Occupancy Raw Data'!K$1,FALSE)</f>
        <v>42.165742868730497</v>
      </c>
      <c r="G48" s="87">
        <f>VLOOKUP($A48,'Occupancy Raw Data'!$B$6:$BE$43,'Occupancy Raw Data'!L$1,FALSE)</f>
        <v>39.386237663917797</v>
      </c>
      <c r="H48" s="86">
        <f>VLOOKUP($A48,'Occupancy Raw Data'!$B$6:$BE$43,'Occupancy Raw Data'!N$1,FALSE)</f>
        <v>47.329998648100499</v>
      </c>
      <c r="I48" s="86">
        <f>VLOOKUP($A48,'Occupancy Raw Data'!$B$6:$BE$43,'Occupancy Raw Data'!O$1,FALSE)</f>
        <v>47.532783560902999</v>
      </c>
      <c r="J48" s="87">
        <f>VLOOKUP($A48,'Occupancy Raw Data'!$B$6:$BE$43,'Occupancy Raw Data'!P$1,FALSE)</f>
        <v>47.431391104501799</v>
      </c>
      <c r="K48" s="88">
        <f>VLOOKUP($A48,'Occupancy Raw Data'!$B$6:$BE$43,'Occupancy Raw Data'!R$1,FALSE)</f>
        <v>41.684852932656</v>
      </c>
      <c r="L48" s="63"/>
      <c r="M48" s="85">
        <f>VLOOKUP($A48,'Occupancy Raw Data'!$B$6:$BE$43,'Occupancy Raw Data'!T$1,FALSE)</f>
        <v>8.3675616713733003</v>
      </c>
      <c r="N48" s="86">
        <f>VLOOKUP($A48,'Occupancy Raw Data'!$B$6:$BE$43,'Occupancy Raw Data'!U$1,FALSE)</f>
        <v>11.744057460693501</v>
      </c>
      <c r="O48" s="86">
        <f>VLOOKUP($A48,'Occupancy Raw Data'!$B$6:$BE$43,'Occupancy Raw Data'!V$1,FALSE)</f>
        <v>13.650566025374101</v>
      </c>
      <c r="P48" s="86">
        <f>VLOOKUP($A48,'Occupancy Raw Data'!$B$6:$BE$43,'Occupancy Raw Data'!W$1,FALSE)</f>
        <v>16.946026823418499</v>
      </c>
      <c r="Q48" s="86">
        <f>VLOOKUP($A48,'Occupancy Raw Data'!$B$6:$BE$43,'Occupancy Raw Data'!X$1,FALSE)</f>
        <v>22.861961938526001</v>
      </c>
      <c r="R48" s="87">
        <f>VLOOKUP($A48,'Occupancy Raw Data'!$B$6:$BE$43,'Occupancy Raw Data'!Y$1,FALSE)</f>
        <v>14.9826057832238</v>
      </c>
      <c r="S48" s="86">
        <f>VLOOKUP($A48,'Occupancy Raw Data'!$B$6:$BE$43,'Occupancy Raw Data'!AA$1,FALSE)</f>
        <v>17.230060819037298</v>
      </c>
      <c r="T48" s="86">
        <f>VLOOKUP($A48,'Occupancy Raw Data'!$B$6:$BE$43,'Occupancy Raw Data'!AB$1,FALSE)</f>
        <v>-5.8332159276977</v>
      </c>
      <c r="U48" s="61">
        <f>VLOOKUP($A48,'Occupancy Raw Data'!$B$6:$BE$43,'Occupancy Raw Data'!AC$1,FALSE)</f>
        <v>4.41597549464697</v>
      </c>
      <c r="V48" s="88">
        <f>VLOOKUP($A48,'Occupancy Raw Data'!$B$6:$BE$43,'Occupancy Raw Data'!AE$1,FALSE)</f>
        <v>11.320782024213001</v>
      </c>
      <c r="W48" s="63"/>
      <c r="X48" s="89">
        <f>VLOOKUP($A48,'ADR Raw Data'!$B$6:$BE$43,'ADR Raw Data'!G$1,FALSE)</f>
        <v>78.352811634348996</v>
      </c>
      <c r="Y48" s="90">
        <f>VLOOKUP($A48,'ADR Raw Data'!$B$6:$BE$43,'ADR Raw Data'!H$1,FALSE)</f>
        <v>82.135829042224501</v>
      </c>
      <c r="Z48" s="90">
        <f>VLOOKUP($A48,'ADR Raw Data'!$B$6:$BE$43,'ADR Raw Data'!I$1,FALSE)</f>
        <v>85.702458188703005</v>
      </c>
      <c r="AA48" s="90">
        <f>VLOOKUP($A48,'ADR Raw Data'!$B$6:$BE$43,'ADR Raw Data'!J$1,FALSE)</f>
        <v>85.586459375000004</v>
      </c>
      <c r="AB48" s="90">
        <f>VLOOKUP($A48,'ADR Raw Data'!$B$6:$BE$43,'ADR Raw Data'!K$1,FALSE)</f>
        <v>88.5583712728438</v>
      </c>
      <c r="AC48" s="91">
        <f>VLOOKUP($A48,'ADR Raw Data'!$B$6:$BE$43,'ADR Raw Data'!L$1,FALSE)</f>
        <v>84.482404063980198</v>
      </c>
      <c r="AD48" s="90">
        <f>VLOOKUP($A48,'ADR Raw Data'!$B$6:$BE$43,'ADR Raw Data'!N$1,FALSE)</f>
        <v>105.780851185375</v>
      </c>
      <c r="AE48" s="90">
        <f>VLOOKUP($A48,'ADR Raw Data'!$B$6:$BE$43,'ADR Raw Data'!O$1,FALSE)</f>
        <v>112.45414960182001</v>
      </c>
      <c r="AF48" s="91">
        <f>VLOOKUP($A48,'ADR Raw Data'!$B$6:$BE$43,'ADR Raw Data'!P$1,FALSE)</f>
        <v>109.12463303406</v>
      </c>
      <c r="AG48" s="92">
        <f>VLOOKUP($A48,'ADR Raw Data'!$B$6:$BE$43,'ADR Raw Data'!R$1,FALSE)</f>
        <v>92.493640196441802</v>
      </c>
      <c r="AH48" s="63"/>
      <c r="AI48" s="85">
        <f>VLOOKUP($A48,'ADR Raw Data'!$B$6:$BE$43,'ADR Raw Data'!T$1,FALSE)</f>
        <v>11.457955824185399</v>
      </c>
      <c r="AJ48" s="86">
        <f>VLOOKUP($A48,'ADR Raw Data'!$B$6:$BE$43,'ADR Raw Data'!U$1,FALSE)</f>
        <v>13.929234002798299</v>
      </c>
      <c r="AK48" s="86">
        <f>VLOOKUP($A48,'ADR Raw Data'!$B$6:$BE$43,'ADR Raw Data'!V$1,FALSE)</f>
        <v>16.498049859179599</v>
      </c>
      <c r="AL48" s="86">
        <f>VLOOKUP($A48,'ADR Raw Data'!$B$6:$BE$43,'ADR Raw Data'!W$1,FALSE)</f>
        <v>18.6711429330622</v>
      </c>
      <c r="AM48" s="86">
        <f>VLOOKUP($A48,'ADR Raw Data'!$B$6:$BE$43,'ADR Raw Data'!X$1,FALSE)</f>
        <v>16.068362368506399</v>
      </c>
      <c r="AN48" s="87">
        <f>VLOOKUP($A48,'ADR Raw Data'!$B$6:$BE$43,'ADR Raw Data'!Y$1,FALSE)</f>
        <v>15.7567656982136</v>
      </c>
      <c r="AO48" s="86">
        <f>VLOOKUP($A48,'ADR Raw Data'!$B$6:$BE$43,'ADR Raw Data'!AA$1,FALSE)</f>
        <v>7.01667146708537</v>
      </c>
      <c r="AP48" s="86">
        <f>VLOOKUP($A48,'ADR Raw Data'!$B$6:$BE$43,'ADR Raw Data'!AB$1,FALSE)</f>
        <v>8.1948469771613901</v>
      </c>
      <c r="AQ48" s="87">
        <f>VLOOKUP($A48,'ADR Raw Data'!$B$6:$BE$43,'ADR Raw Data'!AC$1,FALSE)</f>
        <v>7.3278919586389</v>
      </c>
      <c r="AR48" s="88">
        <f>VLOOKUP($A48,'ADR Raw Data'!$B$6:$BE$43,'ADR Raw Data'!AE$1,FALSE)</f>
        <v>11.5368264500338</v>
      </c>
      <c r="AS48" s="50"/>
      <c r="AT48" s="89">
        <f>VLOOKUP($A48,'RevPAR Raw Data'!$B$6:$BE$43,'RevPAR Raw Data'!G$1,FALSE)</f>
        <v>22.9433811004461</v>
      </c>
      <c r="AU48" s="90">
        <f>VLOOKUP($A48,'RevPAR Raw Data'!$B$6:$BE$43,'RevPAR Raw Data'!H$1,FALSE)</f>
        <v>32.345771258618299</v>
      </c>
      <c r="AV48" s="90">
        <f>VLOOKUP($A48,'RevPAR Raw Data'!$B$6:$BE$43,'RevPAR Raw Data'!I$1,FALSE)</f>
        <v>36.716383669054999</v>
      </c>
      <c r="AW48" s="90">
        <f>VLOOKUP($A48,'RevPAR Raw Data'!$B$6:$BE$43,'RevPAR Raw Data'!J$1,FALSE)</f>
        <v>37.025371096390401</v>
      </c>
      <c r="AX48" s="90">
        <f>VLOOKUP($A48,'RevPAR Raw Data'!$B$6:$BE$43,'RevPAR Raw Data'!K$1,FALSE)</f>
        <v>37.341295119643</v>
      </c>
      <c r="AY48" s="91">
        <f>VLOOKUP($A48,'RevPAR Raw Data'!$B$6:$BE$43,'RevPAR Raw Data'!L$1,FALSE)</f>
        <v>33.274440448830603</v>
      </c>
      <c r="AZ48" s="90">
        <f>VLOOKUP($A48,'RevPAR Raw Data'!$B$6:$BE$43,'RevPAR Raw Data'!N$1,FALSE)</f>
        <v>50.0660754359875</v>
      </c>
      <c r="BA48" s="90">
        <f>VLOOKUP($A48,'RevPAR Raw Data'!$B$6:$BE$43,'RevPAR Raw Data'!O$1,FALSE)</f>
        <v>53.452587535487297</v>
      </c>
      <c r="BB48" s="91">
        <f>VLOOKUP($A48,'RevPAR Raw Data'!$B$6:$BE$43,'RevPAR Raw Data'!P$1,FALSE)</f>
        <v>51.759331485737398</v>
      </c>
      <c r="BC48" s="92">
        <f>VLOOKUP($A48,'RevPAR Raw Data'!$B$6:$BE$43,'RevPAR Raw Data'!R$1,FALSE)</f>
        <v>38.555837887946801</v>
      </c>
      <c r="BD48" s="63"/>
      <c r="BE48" s="85">
        <f>VLOOKUP($A48,'RevPAR Raw Data'!$B$6:$BE$43,'RevPAR Raw Data'!T$1,FALSE)</f>
        <v>20.784269015426101</v>
      </c>
      <c r="BF48" s="86">
        <f>VLOOKUP($A48,'RevPAR Raw Data'!$B$6:$BE$43,'RevPAR Raw Data'!U$1,FALSE)</f>
        <v>27.309148708615101</v>
      </c>
      <c r="BG48" s="86">
        <f>VLOOKUP($A48,'RevPAR Raw Data'!$B$6:$BE$43,'RevPAR Raw Data'!V$1,FALSE)</f>
        <v>32.400693073480198</v>
      </c>
      <c r="BH48" s="86">
        <f>VLOOKUP($A48,'RevPAR Raw Data'!$B$6:$BE$43,'RevPAR Raw Data'!W$1,FALSE)</f>
        <v>38.7811866461563</v>
      </c>
      <c r="BI48" s="86">
        <f>VLOOKUP($A48,'RevPAR Raw Data'!$B$6:$BE$43,'RevPAR Raw Data'!X$1,FALSE)</f>
        <v>42.603867195864801</v>
      </c>
      <c r="BJ48" s="87">
        <f>VLOOKUP($A48,'RevPAR Raw Data'!$B$6:$BE$43,'RevPAR Raw Data'!Y$1,FALSE)</f>
        <v>33.100145570187003</v>
      </c>
      <c r="BK48" s="86">
        <f>VLOOKUP($A48,'RevPAR Raw Data'!$B$6:$BE$43,'RevPAR Raw Data'!AA$1,FALSE)</f>
        <v>25.455709047373599</v>
      </c>
      <c r="BL48" s="86">
        <f>VLOOKUP($A48,'RevPAR Raw Data'!$B$6:$BE$43,'RevPAR Raw Data'!AB$1,FALSE)</f>
        <v>1.8836079303414599</v>
      </c>
      <c r="BM48" s="87">
        <f>VLOOKUP($A48,'RevPAR Raw Data'!$B$6:$BE$43,'RevPAR Raw Data'!AC$1,FALSE)</f>
        <v>12.067465366453501</v>
      </c>
      <c r="BN48" s="88">
        <f>VLOOKUP($A48,'RevPAR Raw Data'!$B$6:$BE$43,'RevPAR Raw Data'!AE$1,FALSE)</f>
        <v>24.163667449167001</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fBSXtzbqAh4xWYidAIG1OeFKSMugYhNWD5zUFBKmsQ+DJU4jntlZx4+0jUSQ399ocLIQrlnI1f05fQ3h/j8Bpw==" saltValue="MsZtyb7rrHtj5V2J8wN4kg=="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D5" sqref="D5"/>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5" t="s">
        <v>123</v>
      </c>
      <c r="B1" s="139" t="s">
        <v>67</v>
      </c>
      <c r="C1" s="140"/>
      <c r="D1" s="140"/>
      <c r="E1" s="140"/>
      <c r="F1" s="140"/>
      <c r="G1" s="140"/>
      <c r="H1" s="140"/>
      <c r="I1" s="140"/>
      <c r="J1" s="140"/>
      <c r="K1" s="141"/>
      <c r="L1" s="50"/>
      <c r="M1" s="139" t="s">
        <v>74</v>
      </c>
      <c r="N1" s="140"/>
      <c r="O1" s="140"/>
      <c r="P1" s="140"/>
      <c r="Q1" s="140"/>
      <c r="R1" s="140"/>
      <c r="S1" s="140"/>
      <c r="T1" s="140"/>
      <c r="U1" s="140"/>
      <c r="V1" s="141"/>
      <c r="X1" s="139" t="s">
        <v>68</v>
      </c>
      <c r="Y1" s="140"/>
      <c r="Z1" s="140"/>
      <c r="AA1" s="140"/>
      <c r="AB1" s="140"/>
      <c r="AC1" s="140"/>
      <c r="AD1" s="140"/>
      <c r="AE1" s="140"/>
      <c r="AF1" s="140"/>
      <c r="AG1" s="141"/>
      <c r="AI1" s="139" t="s">
        <v>75</v>
      </c>
      <c r="AJ1" s="140"/>
      <c r="AK1" s="140"/>
      <c r="AL1" s="140"/>
      <c r="AM1" s="140"/>
      <c r="AN1" s="140"/>
      <c r="AO1" s="140"/>
      <c r="AP1" s="140"/>
      <c r="AQ1" s="140"/>
      <c r="AR1" s="141"/>
      <c r="AS1" s="50"/>
      <c r="AT1" s="139" t="s">
        <v>69</v>
      </c>
      <c r="AU1" s="140"/>
      <c r="AV1" s="140"/>
      <c r="AW1" s="140"/>
      <c r="AX1" s="140"/>
      <c r="AY1" s="140"/>
      <c r="AZ1" s="140"/>
      <c r="BA1" s="140"/>
      <c r="BB1" s="140"/>
      <c r="BC1" s="141"/>
      <c r="BE1" s="139" t="s">
        <v>76</v>
      </c>
      <c r="BF1" s="140"/>
      <c r="BG1" s="140"/>
      <c r="BH1" s="140"/>
      <c r="BI1" s="140"/>
      <c r="BJ1" s="140"/>
      <c r="BK1" s="140"/>
      <c r="BL1" s="140"/>
      <c r="BM1" s="140"/>
      <c r="BN1" s="141"/>
    </row>
    <row r="2" spans="1:66" x14ac:dyDescent="0.35">
      <c r="A2" s="145"/>
      <c r="B2" s="52"/>
      <c r="C2" s="53"/>
      <c r="D2" s="53"/>
      <c r="E2" s="53"/>
      <c r="F2" s="53"/>
      <c r="G2" s="142" t="s">
        <v>65</v>
      </c>
      <c r="H2" s="53"/>
      <c r="I2" s="53"/>
      <c r="J2" s="142" t="s">
        <v>66</v>
      </c>
      <c r="K2" s="143" t="s">
        <v>57</v>
      </c>
      <c r="L2" s="55"/>
      <c r="M2" s="52"/>
      <c r="N2" s="53"/>
      <c r="O2" s="53"/>
      <c r="P2" s="53"/>
      <c r="Q2" s="53"/>
      <c r="R2" s="142" t="s">
        <v>65</v>
      </c>
      <c r="S2" s="53"/>
      <c r="T2" s="53"/>
      <c r="U2" s="142" t="s">
        <v>66</v>
      </c>
      <c r="V2" s="143" t="s">
        <v>57</v>
      </c>
      <c r="X2" s="52"/>
      <c r="Y2" s="53"/>
      <c r="Z2" s="53"/>
      <c r="AA2" s="53"/>
      <c r="AB2" s="53"/>
      <c r="AC2" s="142" t="s">
        <v>65</v>
      </c>
      <c r="AD2" s="53"/>
      <c r="AE2" s="53"/>
      <c r="AF2" s="142" t="s">
        <v>66</v>
      </c>
      <c r="AG2" s="143" t="s">
        <v>57</v>
      </c>
      <c r="AI2" s="52"/>
      <c r="AJ2" s="53"/>
      <c r="AK2" s="53"/>
      <c r="AL2" s="53"/>
      <c r="AM2" s="53"/>
      <c r="AN2" s="142" t="s">
        <v>65</v>
      </c>
      <c r="AO2" s="53"/>
      <c r="AP2" s="53"/>
      <c r="AQ2" s="142" t="s">
        <v>66</v>
      </c>
      <c r="AR2" s="143" t="s">
        <v>57</v>
      </c>
      <c r="AS2" s="55"/>
      <c r="AT2" s="52"/>
      <c r="AU2" s="53"/>
      <c r="AV2" s="53"/>
      <c r="AW2" s="53"/>
      <c r="AX2" s="53"/>
      <c r="AY2" s="142" t="s">
        <v>65</v>
      </c>
      <c r="AZ2" s="53"/>
      <c r="BA2" s="53"/>
      <c r="BB2" s="142" t="s">
        <v>66</v>
      </c>
      <c r="BC2" s="143" t="s">
        <v>57</v>
      </c>
      <c r="BE2" s="52"/>
      <c r="BF2" s="53"/>
      <c r="BG2" s="53"/>
      <c r="BH2" s="53"/>
      <c r="BI2" s="53"/>
      <c r="BJ2" s="142" t="s">
        <v>65</v>
      </c>
      <c r="BK2" s="53"/>
      <c r="BL2" s="53"/>
      <c r="BM2" s="142" t="s">
        <v>66</v>
      </c>
      <c r="BN2" s="143" t="s">
        <v>57</v>
      </c>
    </row>
    <row r="3" spans="1:66" x14ac:dyDescent="0.35">
      <c r="A3" s="145"/>
      <c r="B3" s="56" t="s">
        <v>58</v>
      </c>
      <c r="C3" s="57" t="s">
        <v>59</v>
      </c>
      <c r="D3" s="57" t="s">
        <v>60</v>
      </c>
      <c r="E3" s="57" t="s">
        <v>61</v>
      </c>
      <c r="F3" s="57" t="s">
        <v>62</v>
      </c>
      <c r="G3" s="142"/>
      <c r="H3" s="57" t="s">
        <v>63</v>
      </c>
      <c r="I3" s="57" t="s">
        <v>64</v>
      </c>
      <c r="J3" s="142"/>
      <c r="K3" s="143"/>
      <c r="L3" s="55"/>
      <c r="M3" s="56" t="s">
        <v>58</v>
      </c>
      <c r="N3" s="57" t="s">
        <v>59</v>
      </c>
      <c r="O3" s="57" t="s">
        <v>60</v>
      </c>
      <c r="P3" s="57" t="s">
        <v>61</v>
      </c>
      <c r="Q3" s="57" t="s">
        <v>62</v>
      </c>
      <c r="R3" s="142"/>
      <c r="S3" s="57" t="s">
        <v>63</v>
      </c>
      <c r="T3" s="57" t="s">
        <v>64</v>
      </c>
      <c r="U3" s="142"/>
      <c r="V3" s="143"/>
      <c r="X3" s="56" t="s">
        <v>58</v>
      </c>
      <c r="Y3" s="57" t="s">
        <v>59</v>
      </c>
      <c r="Z3" s="57" t="s">
        <v>60</v>
      </c>
      <c r="AA3" s="57" t="s">
        <v>61</v>
      </c>
      <c r="AB3" s="57" t="s">
        <v>62</v>
      </c>
      <c r="AC3" s="142"/>
      <c r="AD3" s="57" t="s">
        <v>63</v>
      </c>
      <c r="AE3" s="57" t="s">
        <v>64</v>
      </c>
      <c r="AF3" s="142"/>
      <c r="AG3" s="143"/>
      <c r="AI3" s="56" t="s">
        <v>58</v>
      </c>
      <c r="AJ3" s="57" t="s">
        <v>59</v>
      </c>
      <c r="AK3" s="57" t="s">
        <v>60</v>
      </c>
      <c r="AL3" s="57" t="s">
        <v>61</v>
      </c>
      <c r="AM3" s="57" t="s">
        <v>62</v>
      </c>
      <c r="AN3" s="142"/>
      <c r="AO3" s="57" t="s">
        <v>63</v>
      </c>
      <c r="AP3" s="57" t="s">
        <v>64</v>
      </c>
      <c r="AQ3" s="142"/>
      <c r="AR3" s="143"/>
      <c r="AS3" s="55"/>
      <c r="AT3" s="56" t="s">
        <v>58</v>
      </c>
      <c r="AU3" s="57" t="s">
        <v>59</v>
      </c>
      <c r="AV3" s="57" t="s">
        <v>60</v>
      </c>
      <c r="AW3" s="57" t="s">
        <v>61</v>
      </c>
      <c r="AX3" s="57" t="s">
        <v>62</v>
      </c>
      <c r="AY3" s="142"/>
      <c r="AZ3" s="57" t="s">
        <v>63</v>
      </c>
      <c r="BA3" s="57" t="s">
        <v>64</v>
      </c>
      <c r="BB3" s="142"/>
      <c r="BC3" s="143"/>
      <c r="BE3" s="56" t="s">
        <v>58</v>
      </c>
      <c r="BF3" s="57" t="s">
        <v>59</v>
      </c>
      <c r="BG3" s="57" t="s">
        <v>60</v>
      </c>
      <c r="BH3" s="57" t="s">
        <v>61</v>
      </c>
      <c r="BI3" s="57" t="s">
        <v>62</v>
      </c>
      <c r="BJ3" s="142"/>
      <c r="BK3" s="57" t="s">
        <v>63</v>
      </c>
      <c r="BL3" s="57" t="s">
        <v>64</v>
      </c>
      <c r="BM3" s="142"/>
      <c r="BN3" s="143"/>
    </row>
    <row r="4" spans="1:66" x14ac:dyDescent="0.35">
      <c r="A4" s="58" t="s">
        <v>15</v>
      </c>
      <c r="B4" s="59">
        <f>VLOOKUP($A4,'Occupancy Raw Data'!$B$6:$BE$43,'Occupancy Raw Data'!AG$1,FALSE)</f>
        <v>42.794698038364103</v>
      </c>
      <c r="C4" s="60">
        <f>VLOOKUP($A4,'Occupancy Raw Data'!$B$6:$BE$43,'Occupancy Raw Data'!AH$1,FALSE)</f>
        <v>46.674995248978</v>
      </c>
      <c r="D4" s="60">
        <f>VLOOKUP($A4,'Occupancy Raw Data'!$B$6:$BE$43,'Occupancy Raw Data'!AI$1,FALSE)</f>
        <v>49.710087209540603</v>
      </c>
      <c r="E4" s="60">
        <f>VLOOKUP($A4,'Occupancy Raw Data'!$B$6:$BE$43,'Occupancy Raw Data'!AJ$1,FALSE)</f>
        <v>50.707510954479403</v>
      </c>
      <c r="F4" s="60">
        <f>VLOOKUP($A4,'Occupancy Raw Data'!$B$6:$BE$43,'Occupancy Raw Data'!AK$1,FALSE)</f>
        <v>50.244347950333399</v>
      </c>
      <c r="G4" s="61">
        <f>VLOOKUP($A4,'Occupancy Raw Data'!$B$6:$BE$43,'Occupancy Raw Data'!AL$1,FALSE)</f>
        <v>48.026495830929598</v>
      </c>
      <c r="H4" s="60">
        <f>VLOOKUP($A4,'Occupancy Raw Data'!$B$6:$BE$43,'Occupancy Raw Data'!AN$1,FALSE)</f>
        <v>56.479339197344103</v>
      </c>
      <c r="I4" s="60">
        <f>VLOOKUP($A4,'Occupancy Raw Data'!$B$6:$BE$43,'Occupancy Raw Data'!AO$1,FALSE)</f>
        <v>59.151414423125402</v>
      </c>
      <c r="J4" s="61">
        <f>VLOOKUP($A4,'Occupancy Raw Data'!$B$6:$BE$43,'Occupancy Raw Data'!AP$1,FALSE)</f>
        <v>57.815384231878497</v>
      </c>
      <c r="K4" s="62">
        <f>VLOOKUP($A4,'Occupancy Raw Data'!$B$6:$BE$43,'Occupancy Raw Data'!AR$1,FALSE)</f>
        <v>50.823491670250903</v>
      </c>
      <c r="M4" s="59">
        <f>VLOOKUP($A4,'Occupancy Raw Data'!$B$6:$BE$43,'Occupancy Raw Data'!AT$1,FALSE)</f>
        <v>20.647998038943101</v>
      </c>
      <c r="N4" s="60">
        <f>VLOOKUP($A4,'Occupancy Raw Data'!$B$6:$BE$43,'Occupancy Raw Data'!AU$1,FALSE)</f>
        <v>22.3318529151713</v>
      </c>
      <c r="O4" s="60">
        <f>VLOOKUP($A4,'Occupancy Raw Data'!$B$6:$BE$43,'Occupancy Raw Data'!AV$1,FALSE)</f>
        <v>25.820728213215101</v>
      </c>
      <c r="P4" s="60">
        <f>VLOOKUP($A4,'Occupancy Raw Data'!$B$6:$BE$43,'Occupancy Raw Data'!AW$1,FALSE)</f>
        <v>26.362350191695999</v>
      </c>
      <c r="Q4" s="60">
        <f>VLOOKUP($A4,'Occupancy Raw Data'!$B$6:$BE$43,'Occupancy Raw Data'!AX$1,FALSE)</f>
        <v>24.951087216673201</v>
      </c>
      <c r="R4" s="61">
        <f>VLOOKUP($A4,'Occupancy Raw Data'!$B$6:$BE$43,'Occupancy Raw Data'!AY$1,FALSE)</f>
        <v>24.114816625350102</v>
      </c>
      <c r="S4" s="60">
        <f>VLOOKUP($A4,'Occupancy Raw Data'!$B$6:$BE$43,'Occupancy Raw Data'!BA$1,FALSE)</f>
        <v>21.793692417606199</v>
      </c>
      <c r="T4" s="60">
        <f>VLOOKUP($A4,'Occupancy Raw Data'!$B$6:$BE$43,'Occupancy Raw Data'!BB$1,FALSE)</f>
        <v>15.6336205712722</v>
      </c>
      <c r="U4" s="61">
        <f>VLOOKUP($A4,'Occupancy Raw Data'!$B$6:$BE$43,'Occupancy Raw Data'!BC$1,FALSE)</f>
        <v>18.5626653494888</v>
      </c>
      <c r="V4" s="62">
        <f>VLOOKUP($A4,'Occupancy Raw Data'!$B$6:$BE$43,'Occupancy Raw Data'!BE$1,FALSE)</f>
        <v>22.253362359285099</v>
      </c>
      <c r="X4" s="64">
        <f>VLOOKUP($A4,'ADR Raw Data'!$B$6:$BE$43,'ADR Raw Data'!AG$1,FALSE)</f>
        <v>121.090302152969</v>
      </c>
      <c r="Y4" s="65">
        <f>VLOOKUP($A4,'ADR Raw Data'!$B$6:$BE$43,'ADR Raw Data'!AH$1,FALSE)</f>
        <v>118.41867373845</v>
      </c>
      <c r="Z4" s="65">
        <f>VLOOKUP($A4,'ADR Raw Data'!$B$6:$BE$43,'ADR Raw Data'!AI$1,FALSE)</f>
        <v>120.242681276098</v>
      </c>
      <c r="AA4" s="65">
        <f>VLOOKUP($A4,'ADR Raw Data'!$B$6:$BE$43,'ADR Raw Data'!AJ$1,FALSE)</f>
        <v>121.05072519661</v>
      </c>
      <c r="AB4" s="65">
        <f>VLOOKUP($A4,'ADR Raw Data'!$B$6:$BE$43,'ADR Raw Data'!AK$1,FALSE)</f>
        <v>123.350638770681</v>
      </c>
      <c r="AC4" s="66">
        <f>VLOOKUP($A4,'ADR Raw Data'!$B$6:$BE$43,'ADR Raw Data'!AL$1,FALSE)</f>
        <v>120.860192415242</v>
      </c>
      <c r="AD4" s="65">
        <f>VLOOKUP($A4,'ADR Raw Data'!$B$6:$BE$43,'ADR Raw Data'!AN$1,FALSE)</f>
        <v>135.058459624313</v>
      </c>
      <c r="AE4" s="65">
        <f>VLOOKUP($A4,'ADR Raw Data'!$B$6:$BE$43,'ADR Raw Data'!AO$1,FALSE)</f>
        <v>139.553438320618</v>
      </c>
      <c r="AF4" s="66">
        <f>VLOOKUP($A4,'ADR Raw Data'!$B$6:$BE$43,'ADR Raw Data'!AP$1,FALSE)</f>
        <v>137.357897984875</v>
      </c>
      <c r="AG4" s="67">
        <f>VLOOKUP($A4,'ADR Raw Data'!$B$6:$BE$43,'ADR Raw Data'!AR$1,FALSE)</f>
        <v>126.22261344122499</v>
      </c>
      <c r="AI4" s="59">
        <f>VLOOKUP($A4,'ADR Raw Data'!$B$6:$BE$43,'ADR Raw Data'!AT$1,FALSE)</f>
        <v>34.996162736221201</v>
      </c>
      <c r="AJ4" s="60">
        <f>VLOOKUP($A4,'ADR Raw Data'!$B$6:$BE$43,'ADR Raw Data'!AU$1,FALSE)</f>
        <v>36.7254233639134</v>
      </c>
      <c r="AK4" s="60">
        <f>VLOOKUP($A4,'ADR Raw Data'!$B$6:$BE$43,'ADR Raw Data'!AV$1,FALSE)</f>
        <v>38.346437794844697</v>
      </c>
      <c r="AL4" s="60">
        <f>VLOOKUP($A4,'ADR Raw Data'!$B$6:$BE$43,'ADR Raw Data'!AW$1,FALSE)</f>
        <v>38.430827972328402</v>
      </c>
      <c r="AM4" s="60">
        <f>VLOOKUP($A4,'ADR Raw Data'!$B$6:$BE$43,'ADR Raw Data'!AX$1,FALSE)</f>
        <v>37.372510994424502</v>
      </c>
      <c r="AN4" s="61">
        <f>VLOOKUP($A4,'ADR Raw Data'!$B$6:$BE$43,'ADR Raw Data'!AY$1,FALSE)</f>
        <v>37.227230565541198</v>
      </c>
      <c r="AO4" s="60">
        <f>VLOOKUP($A4,'ADR Raw Data'!$B$6:$BE$43,'ADR Raw Data'!BA$1,FALSE)</f>
        <v>34.440980763940203</v>
      </c>
      <c r="AP4" s="60">
        <f>VLOOKUP($A4,'ADR Raw Data'!$B$6:$BE$43,'ADR Raw Data'!BB$1,FALSE)</f>
        <v>32.189009191868699</v>
      </c>
      <c r="AQ4" s="61">
        <f>VLOOKUP($A4,'ADR Raw Data'!$B$6:$BE$43,'ADR Raw Data'!BC$1,FALSE)</f>
        <v>33.175493249102701</v>
      </c>
      <c r="AR4" s="62">
        <f>VLOOKUP($A4,'ADR Raw Data'!$B$6:$BE$43,'ADR Raw Data'!BE$1,FALSE)</f>
        <v>35.543406898999599</v>
      </c>
      <c r="AT4" s="64">
        <f>VLOOKUP($A4,'RevPAR Raw Data'!$B$6:$BE$43,'RevPAR Raw Data'!AG$1,FALSE)</f>
        <v>51.820229160105903</v>
      </c>
      <c r="AU4" s="65">
        <f>VLOOKUP($A4,'RevPAR Raw Data'!$B$6:$BE$43,'RevPAR Raw Data'!AH$1,FALSE)</f>
        <v>55.2719103413244</v>
      </c>
      <c r="AV4" s="65">
        <f>VLOOKUP($A4,'RevPAR Raw Data'!$B$6:$BE$43,'RevPAR Raw Data'!AI$1,FALSE)</f>
        <v>59.7727417254386</v>
      </c>
      <c r="AW4" s="65">
        <f>VLOOKUP($A4,'RevPAR Raw Data'!$B$6:$BE$43,'RevPAR Raw Data'!AJ$1,FALSE)</f>
        <v>61.381809739547897</v>
      </c>
      <c r="AX4" s="65">
        <f>VLOOKUP($A4,'RevPAR Raw Data'!$B$6:$BE$43,'RevPAR Raw Data'!AK$1,FALSE)</f>
        <v>61.976724142899798</v>
      </c>
      <c r="AY4" s="66">
        <f>VLOOKUP($A4,'RevPAR Raw Data'!$B$6:$BE$43,'RevPAR Raw Data'!AL$1,FALSE)</f>
        <v>58.044915271559802</v>
      </c>
      <c r="AZ4" s="65">
        <f>VLOOKUP($A4,'RevPAR Raw Data'!$B$6:$BE$43,'RevPAR Raw Data'!AN$1,FALSE)</f>
        <v>76.280125525924205</v>
      </c>
      <c r="BA4" s="65">
        <f>VLOOKUP($A4,'RevPAR Raw Data'!$B$6:$BE$43,'RevPAR Raw Data'!AO$1,FALSE)</f>
        <v>82.547832642749896</v>
      </c>
      <c r="BB4" s="66">
        <f>VLOOKUP($A4,'RevPAR Raw Data'!$B$6:$BE$43,'RevPAR Raw Data'!AP$1,FALSE)</f>
        <v>79.413996492787504</v>
      </c>
      <c r="BC4" s="67">
        <f>VLOOKUP($A4,'RevPAR Raw Data'!$B$6:$BE$43,'RevPAR Raw Data'!AR$1,FALSE)</f>
        <v>64.150739428273994</v>
      </c>
      <c r="BE4" s="59">
        <f>VLOOKUP($A4,'RevPAR Raw Data'!$B$6:$BE$43,'RevPAR Raw Data'!AT$1,FALSE)</f>
        <v>62.870167770644599</v>
      </c>
      <c r="BF4" s="60">
        <f>VLOOKUP($A4,'RevPAR Raw Data'!$B$6:$BE$43,'RevPAR Raw Data'!AU$1,FALSE)</f>
        <v>67.258743807187798</v>
      </c>
      <c r="BG4" s="60">
        <f>VLOOKUP($A4,'RevPAR Raw Data'!$B$6:$BE$43,'RevPAR Raw Data'!AV$1,FALSE)</f>
        <v>74.068495490516298</v>
      </c>
      <c r="BH4" s="60">
        <f>VLOOKUP($A4,'RevPAR Raw Data'!$B$6:$BE$43,'RevPAR Raw Data'!AW$1,FALSE)</f>
        <v>74.924447615657996</v>
      </c>
      <c r="BI4" s="60">
        <f>VLOOKUP($A4,'RevPAR Raw Data'!$B$6:$BE$43,'RevPAR Raw Data'!AX$1,FALSE)</f>
        <v>71.648446024377407</v>
      </c>
      <c r="BJ4" s="61">
        <f>VLOOKUP($A4,'RevPAR Raw Data'!$B$6:$BE$43,'RevPAR Raw Data'!AY$1,FALSE)</f>
        <v>70.319325576467904</v>
      </c>
      <c r="BK4" s="60">
        <f>VLOOKUP($A4,'RevPAR Raw Data'!$B$6:$BE$43,'RevPAR Raw Data'!BA$1,FALSE)</f>
        <v>63.740634594846497</v>
      </c>
      <c r="BL4" s="60">
        <f>VLOOKUP($A4,'RevPAR Raw Data'!$B$6:$BE$43,'RevPAR Raw Data'!BB$1,FALSE)</f>
        <v>52.854937325849598</v>
      </c>
      <c r="BM4" s="61">
        <f>VLOOKUP($A4,'RevPAR Raw Data'!$B$6:$BE$43,'RevPAR Raw Data'!BC$1,FALSE)</f>
        <v>57.896414388464798</v>
      </c>
      <c r="BN4" s="62">
        <f>VLOOKUP($A4,'RevPAR Raw Data'!$B$6:$BE$43,'RevPAR Raw Data'!BE$1,FALSE)</f>
        <v>65.706372390354204</v>
      </c>
    </row>
    <row r="5" spans="1:66" x14ac:dyDescent="0.35">
      <c r="A5" s="58" t="s">
        <v>70</v>
      </c>
      <c r="B5" s="59">
        <f>VLOOKUP($A5,'Occupancy Raw Data'!$B$6:$BE$43,'Occupancy Raw Data'!AG$1,FALSE)</f>
        <v>39.728474685585198</v>
      </c>
      <c r="C5" s="60">
        <f>VLOOKUP($A5,'Occupancy Raw Data'!$B$6:$BE$43,'Occupancy Raw Data'!AH$1,FALSE)</f>
        <v>42.861335053208599</v>
      </c>
      <c r="D5" s="60">
        <f>VLOOKUP($A5,'Occupancy Raw Data'!$B$6:$BE$43,'Occupancy Raw Data'!AI$1,FALSE)</f>
        <v>45.7539397183589</v>
      </c>
      <c r="E5" s="60">
        <f>VLOOKUP($A5,'Occupancy Raw Data'!$B$6:$BE$43,'Occupancy Raw Data'!AJ$1,FALSE)</f>
        <v>46.346308257365898</v>
      </c>
      <c r="F5" s="60">
        <f>VLOOKUP($A5,'Occupancy Raw Data'!$B$6:$BE$43,'Occupancy Raw Data'!AK$1,FALSE)</f>
        <v>44.212927511466098</v>
      </c>
      <c r="G5" s="61">
        <f>VLOOKUP($A5,'Occupancy Raw Data'!$B$6:$BE$43,'Occupancy Raw Data'!AL$1,FALSE)</f>
        <v>43.7806438839281</v>
      </c>
      <c r="H5" s="60">
        <f>VLOOKUP($A5,'Occupancy Raw Data'!$B$6:$BE$43,'Occupancy Raw Data'!AN$1,FALSE)</f>
        <v>48.494692127259903</v>
      </c>
      <c r="I5" s="60">
        <f>VLOOKUP($A5,'Occupancy Raw Data'!$B$6:$BE$43,'Occupancy Raw Data'!AO$1,FALSE)</f>
        <v>49.600760916000901</v>
      </c>
      <c r="J5" s="61">
        <f>VLOOKUP($A5,'Occupancy Raw Data'!$B$6:$BE$43,'Occupancy Raw Data'!AP$1,FALSE)</f>
        <v>49.047726521630402</v>
      </c>
      <c r="K5" s="62">
        <f>VLOOKUP($A5,'Occupancy Raw Data'!$B$6:$BE$43,'Occupancy Raw Data'!AR$1,FALSE)</f>
        <v>45.2856549615029</v>
      </c>
      <c r="M5" s="59">
        <f>VLOOKUP($A5,'Occupancy Raw Data'!$B$6:$BE$43,'Occupancy Raw Data'!AT$1,FALSE)</f>
        <v>2.7116111225295199</v>
      </c>
      <c r="N5" s="60">
        <f>VLOOKUP($A5,'Occupancy Raw Data'!$B$6:$BE$43,'Occupancy Raw Data'!AU$1,FALSE)</f>
        <v>4.47346121154649</v>
      </c>
      <c r="O5" s="60">
        <f>VLOOKUP($A5,'Occupancy Raw Data'!$B$6:$BE$43,'Occupancy Raw Data'!AV$1,FALSE)</f>
        <v>7.6151888449399303</v>
      </c>
      <c r="P5" s="60">
        <f>VLOOKUP($A5,'Occupancy Raw Data'!$B$6:$BE$43,'Occupancy Raw Data'!AW$1,FALSE)</f>
        <v>6.7899969425407196</v>
      </c>
      <c r="Q5" s="60">
        <f>VLOOKUP($A5,'Occupancy Raw Data'!$B$6:$BE$43,'Occupancy Raw Data'!AX$1,FALSE)</f>
        <v>6.1578947570695703</v>
      </c>
      <c r="R5" s="61">
        <f>VLOOKUP($A5,'Occupancy Raw Data'!$B$6:$BE$43,'Occupancy Raw Data'!AY$1,FALSE)</f>
        <v>5.6125369329153898</v>
      </c>
      <c r="S5" s="60">
        <f>VLOOKUP($A5,'Occupancy Raw Data'!$B$6:$BE$43,'Occupancy Raw Data'!BA$1,FALSE)</f>
        <v>9.4305448066220698</v>
      </c>
      <c r="T5" s="60">
        <f>VLOOKUP($A5,'Occupancy Raw Data'!$B$6:$BE$43,'Occupancy Raw Data'!BB$1,FALSE)</f>
        <v>1.8851698659535201</v>
      </c>
      <c r="U5" s="61">
        <f>VLOOKUP($A5,'Occupancy Raw Data'!$B$6:$BE$43,'Occupancy Raw Data'!BC$1,FALSE)</f>
        <v>5.4806799739524896</v>
      </c>
      <c r="V5" s="62">
        <f>VLOOKUP($A5,'Occupancy Raw Data'!$B$6:$BE$43,'Occupancy Raw Data'!BE$1,FALSE)</f>
        <v>5.5719271736170501</v>
      </c>
      <c r="X5" s="64">
        <f>VLOOKUP($A5,'ADR Raw Data'!$B$6:$BE$43,'ADR Raw Data'!AG$1,FALSE)</f>
        <v>90.240496725190297</v>
      </c>
      <c r="Y5" s="65">
        <f>VLOOKUP($A5,'ADR Raw Data'!$B$6:$BE$43,'ADR Raw Data'!AH$1,FALSE)</f>
        <v>90.893238109891399</v>
      </c>
      <c r="Z5" s="65">
        <f>VLOOKUP($A5,'ADR Raw Data'!$B$6:$BE$43,'ADR Raw Data'!AI$1,FALSE)</f>
        <v>92.974826950834398</v>
      </c>
      <c r="AA5" s="65">
        <f>VLOOKUP($A5,'ADR Raw Data'!$B$6:$BE$43,'ADR Raw Data'!AJ$1,FALSE)</f>
        <v>93.227256094625105</v>
      </c>
      <c r="AB5" s="65">
        <f>VLOOKUP($A5,'ADR Raw Data'!$B$6:$BE$43,'ADR Raw Data'!AK$1,FALSE)</f>
        <v>91.6818989447776</v>
      </c>
      <c r="AC5" s="66">
        <f>VLOOKUP($A5,'ADR Raw Data'!$B$6:$BE$43,'ADR Raw Data'!AL$1,FALSE)</f>
        <v>91.863317527618307</v>
      </c>
      <c r="AD5" s="65">
        <f>VLOOKUP($A5,'ADR Raw Data'!$B$6:$BE$43,'ADR Raw Data'!AN$1,FALSE)</f>
        <v>99.347145670262407</v>
      </c>
      <c r="AE5" s="65">
        <f>VLOOKUP($A5,'ADR Raw Data'!$B$6:$BE$43,'ADR Raw Data'!AO$1,FALSE)</f>
        <v>102.892514337484</v>
      </c>
      <c r="AF5" s="66">
        <f>VLOOKUP($A5,'ADR Raw Data'!$B$6:$BE$43,'ADR Raw Data'!AP$1,FALSE)</f>
        <v>101.139817788759</v>
      </c>
      <c r="AG5" s="67">
        <f>VLOOKUP($A5,'ADR Raw Data'!$B$6:$BE$43,'ADR Raw Data'!AR$1,FALSE)</f>
        <v>94.734177127638404</v>
      </c>
      <c r="AI5" s="59">
        <f>VLOOKUP($A5,'ADR Raw Data'!$B$6:$BE$43,'ADR Raw Data'!AT$1,FALSE)</f>
        <v>10.069285324047099</v>
      </c>
      <c r="AJ5" s="60">
        <f>VLOOKUP($A5,'ADR Raw Data'!$B$6:$BE$43,'ADR Raw Data'!AU$1,FALSE)</f>
        <v>11.6190589873642</v>
      </c>
      <c r="AK5" s="60">
        <f>VLOOKUP($A5,'ADR Raw Data'!$B$6:$BE$43,'ADR Raw Data'!AV$1,FALSE)</f>
        <v>13.2605124282875</v>
      </c>
      <c r="AL5" s="60">
        <f>VLOOKUP($A5,'ADR Raw Data'!$B$6:$BE$43,'ADR Raw Data'!AW$1,FALSE)</f>
        <v>13.8802688670512</v>
      </c>
      <c r="AM5" s="60">
        <f>VLOOKUP($A5,'ADR Raw Data'!$B$6:$BE$43,'ADR Raw Data'!AX$1,FALSE)</f>
        <v>13.710383967732101</v>
      </c>
      <c r="AN5" s="61">
        <f>VLOOKUP($A5,'ADR Raw Data'!$B$6:$BE$43,'ADR Raw Data'!AY$1,FALSE)</f>
        <v>12.579168574848801</v>
      </c>
      <c r="AO5" s="60">
        <f>VLOOKUP($A5,'ADR Raw Data'!$B$6:$BE$43,'ADR Raw Data'!BA$1,FALSE)</f>
        <v>17.121443571134101</v>
      </c>
      <c r="AP5" s="60">
        <f>VLOOKUP($A5,'ADR Raw Data'!$B$6:$BE$43,'ADR Raw Data'!BB$1,FALSE)</f>
        <v>17.6229020534571</v>
      </c>
      <c r="AQ5" s="61">
        <f>VLOOKUP($A5,'ADR Raw Data'!$B$6:$BE$43,'ADR Raw Data'!BC$1,FALSE)</f>
        <v>17.314416189149799</v>
      </c>
      <c r="AR5" s="62">
        <f>VLOOKUP($A5,'ADR Raw Data'!$B$6:$BE$43,'ADR Raw Data'!BE$1,FALSE)</f>
        <v>14.099280048959301</v>
      </c>
      <c r="AT5" s="64">
        <f>VLOOKUP($A5,'RevPAR Raw Data'!$B$6:$BE$43,'RevPAR Raw Data'!AG$1,FALSE)</f>
        <v>35.851172897613601</v>
      </c>
      <c r="AU5" s="65">
        <f>VLOOKUP($A5,'RevPAR Raw Data'!$B$6:$BE$43,'RevPAR Raw Data'!AH$1,FALSE)</f>
        <v>38.9580553269912</v>
      </c>
      <c r="AV5" s="65">
        <f>VLOOKUP($A5,'RevPAR Raw Data'!$B$6:$BE$43,'RevPAR Raw Data'!AI$1,FALSE)</f>
        <v>42.539646276333301</v>
      </c>
      <c r="AW5" s="65">
        <f>VLOOKUP($A5,'RevPAR Raw Data'!$B$6:$BE$43,'RevPAR Raw Data'!AJ$1,FALSE)</f>
        <v>43.207391489498903</v>
      </c>
      <c r="AX5" s="65">
        <f>VLOOKUP($A5,'RevPAR Raw Data'!$B$6:$BE$43,'RevPAR Raw Data'!AK$1,FALSE)</f>
        <v>40.535251521590098</v>
      </c>
      <c r="AY5" s="66">
        <f>VLOOKUP($A5,'RevPAR Raw Data'!$B$6:$BE$43,'RevPAR Raw Data'!AL$1,FALSE)</f>
        <v>40.218351906728699</v>
      </c>
      <c r="AZ5" s="65">
        <f>VLOOKUP($A5,'RevPAR Raw Data'!$B$6:$BE$43,'RevPAR Raw Data'!AN$1,FALSE)</f>
        <v>48.178092430014203</v>
      </c>
      <c r="BA5" s="65">
        <f>VLOOKUP($A5,'RevPAR Raw Data'!$B$6:$BE$43,'RevPAR Raw Data'!AO$1,FALSE)</f>
        <v>51.0354700369979</v>
      </c>
      <c r="BB5" s="66">
        <f>VLOOKUP($A5,'RevPAR Raw Data'!$B$6:$BE$43,'RevPAR Raw Data'!AP$1,FALSE)</f>
        <v>49.606781233505998</v>
      </c>
      <c r="BC5" s="67">
        <f>VLOOKUP($A5,'RevPAR Raw Data'!$B$6:$BE$43,'RevPAR Raw Data'!AR$1,FALSE)</f>
        <v>42.900992584641301</v>
      </c>
      <c r="BE5" s="59">
        <f>VLOOKUP($A5,'RevPAR Raw Data'!$B$6:$BE$43,'RevPAR Raw Data'!AT$1,FALSE)</f>
        <v>13.0539363073828</v>
      </c>
      <c r="BF5" s="60">
        <f>VLOOKUP($A5,'RevPAR Raw Data'!$B$6:$BE$43,'RevPAR Raw Data'!AU$1,FALSE)</f>
        <v>16.612294295857101</v>
      </c>
      <c r="BG5" s="60">
        <f>VLOOKUP($A5,'RevPAR Raw Data'!$B$6:$BE$43,'RevPAR Raw Data'!AV$1,FALSE)</f>
        <v>21.885514336448299</v>
      </c>
      <c r="BH5" s="60">
        <f>VLOOKUP($A5,'RevPAR Raw Data'!$B$6:$BE$43,'RevPAR Raw Data'!AW$1,FALSE)</f>
        <v>21.612735641281098</v>
      </c>
      <c r="BI5" s="60">
        <f>VLOOKUP($A5,'RevPAR Raw Data'!$B$6:$BE$43,'RevPAR Raw Data'!AX$1,FALSE)</f>
        <v>20.7125497403248</v>
      </c>
      <c r="BJ5" s="61">
        <f>VLOOKUP($A5,'RevPAR Raw Data'!$B$6:$BE$43,'RevPAR Raw Data'!AY$1,FALSE)</f>
        <v>18.897715989881199</v>
      </c>
      <c r="BK5" s="60">
        <f>VLOOKUP($A5,'RevPAR Raw Data'!$B$6:$BE$43,'RevPAR Raw Data'!BA$1,FALSE)</f>
        <v>28.166633785272499</v>
      </c>
      <c r="BL5" s="60">
        <f>VLOOKUP($A5,'RevPAR Raw Data'!$B$6:$BE$43,'RevPAR Raw Data'!BB$1,FALSE)</f>
        <v>19.8402935584289</v>
      </c>
      <c r="BM5" s="61">
        <f>VLOOKUP($A5,'RevPAR Raw Data'!$B$6:$BE$43,'RevPAR Raw Data'!BC$1,FALSE)</f>
        <v>23.744043903787801</v>
      </c>
      <c r="BN5" s="62">
        <f>VLOOKUP($A5,'RevPAR Raw Data'!$B$6:$BE$43,'RevPAR Raw Data'!BE$1,FALSE)</f>
        <v>20.456808838908699</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33.943353831598799</v>
      </c>
      <c r="C7" s="60">
        <f>VLOOKUP($A7,'Occupancy Raw Data'!$B$6:$BE$43,'Occupancy Raw Data'!AH$1,FALSE)</f>
        <v>34.898524488756202</v>
      </c>
      <c r="D7" s="60">
        <f>VLOOKUP($A7,'Occupancy Raw Data'!$B$6:$BE$43,'Occupancy Raw Data'!AI$1,FALSE)</f>
        <v>37.779501128010999</v>
      </c>
      <c r="E7" s="60">
        <f>VLOOKUP($A7,'Occupancy Raw Data'!$B$6:$BE$43,'Occupancy Raw Data'!AJ$1,FALSE)</f>
        <v>38.698739174732502</v>
      </c>
      <c r="F7" s="60">
        <f>VLOOKUP($A7,'Occupancy Raw Data'!$B$6:$BE$43,'Occupancy Raw Data'!AK$1,FALSE)</f>
        <v>37.280765592023798</v>
      </c>
      <c r="G7" s="61">
        <f>VLOOKUP($A7,'Occupancy Raw Data'!$B$6:$BE$43,'Occupancy Raw Data'!AL$1,FALSE)</f>
        <v>36.520176843024501</v>
      </c>
      <c r="H7" s="60">
        <f>VLOOKUP($A7,'Occupancy Raw Data'!$B$6:$BE$43,'Occupancy Raw Data'!AN$1,FALSE)</f>
        <v>42.226502801833902</v>
      </c>
      <c r="I7" s="60">
        <f>VLOOKUP($A7,'Occupancy Raw Data'!$B$6:$BE$43,'Occupancy Raw Data'!AO$1,FALSE)</f>
        <v>46.034222400116398</v>
      </c>
      <c r="J7" s="61">
        <f>VLOOKUP($A7,'Occupancy Raw Data'!$B$6:$BE$43,'Occupancy Raw Data'!AP$1,FALSE)</f>
        <v>44.130362600975097</v>
      </c>
      <c r="K7" s="62">
        <f>VLOOKUP($A7,'Occupancy Raw Data'!$B$6:$BE$43,'Occupancy Raw Data'!AR$1,FALSE)</f>
        <v>38.694515631010397</v>
      </c>
      <c r="M7" s="59">
        <f>VLOOKUP($A7,'Occupancy Raw Data'!$B$6:$BE$43,'Occupancy Raw Data'!AT$1,FALSE)</f>
        <v>-21.3087174890222</v>
      </c>
      <c r="N7" s="60">
        <f>VLOOKUP($A7,'Occupancy Raw Data'!$B$6:$BE$43,'Occupancy Raw Data'!AU$1,FALSE)</f>
        <v>-19.236613076011899</v>
      </c>
      <c r="O7" s="60">
        <f>VLOOKUP($A7,'Occupancy Raw Data'!$B$6:$BE$43,'Occupancy Raw Data'!AV$1,FALSE)</f>
        <v>-14.292079848270999</v>
      </c>
      <c r="P7" s="60">
        <f>VLOOKUP($A7,'Occupancy Raw Data'!$B$6:$BE$43,'Occupancy Raw Data'!AW$1,FALSE)</f>
        <v>-13.6997642554322</v>
      </c>
      <c r="Q7" s="60">
        <f>VLOOKUP($A7,'Occupancy Raw Data'!$B$6:$BE$43,'Occupancy Raw Data'!AX$1,FALSE)</f>
        <v>-11.4062706410781</v>
      </c>
      <c r="R7" s="61">
        <f>VLOOKUP($A7,'Occupancy Raw Data'!$B$6:$BE$43,'Occupancy Raw Data'!AY$1,FALSE)</f>
        <v>-15.986729285967799</v>
      </c>
      <c r="S7" s="60">
        <f>VLOOKUP($A7,'Occupancy Raw Data'!$B$6:$BE$43,'Occupancy Raw Data'!BA$1,FALSE)</f>
        <v>-3.1721469703004699</v>
      </c>
      <c r="T7" s="60">
        <f>VLOOKUP($A7,'Occupancy Raw Data'!$B$6:$BE$43,'Occupancy Raw Data'!BB$1,FALSE)</f>
        <v>-1.9632876896433</v>
      </c>
      <c r="U7" s="61">
        <f>VLOOKUP($A7,'Occupancy Raw Data'!$B$6:$BE$43,'Occupancy Raw Data'!BC$1,FALSE)</f>
        <v>-2.54538484988247</v>
      </c>
      <c r="V7" s="62">
        <f>VLOOKUP($A7,'Occupancy Raw Data'!$B$6:$BE$43,'Occupancy Raw Data'!BE$1,FALSE)</f>
        <v>-12.033294583279099</v>
      </c>
      <c r="X7" s="64">
        <f>VLOOKUP($A7,'ADR Raw Data'!$B$6:$BE$43,'ADR Raw Data'!AG$1,FALSE)</f>
        <v>113.90823614935699</v>
      </c>
      <c r="Y7" s="65">
        <f>VLOOKUP($A7,'ADR Raw Data'!$B$6:$BE$43,'ADR Raw Data'!AH$1,FALSE)</f>
        <v>116.383783438577</v>
      </c>
      <c r="Z7" s="65">
        <f>VLOOKUP($A7,'ADR Raw Data'!$B$6:$BE$43,'ADR Raw Data'!AI$1,FALSE)</f>
        <v>121.83958921509</v>
      </c>
      <c r="AA7" s="65">
        <f>VLOOKUP($A7,'ADR Raw Data'!$B$6:$BE$43,'ADR Raw Data'!AJ$1,FALSE)</f>
        <v>120.82383449986099</v>
      </c>
      <c r="AB7" s="65">
        <f>VLOOKUP($A7,'ADR Raw Data'!$B$6:$BE$43,'ADR Raw Data'!AK$1,FALSE)</f>
        <v>117.540300558781</v>
      </c>
      <c r="AC7" s="66">
        <f>VLOOKUP($A7,'ADR Raw Data'!$B$6:$BE$43,'ADR Raw Data'!AL$1,FALSE)</f>
        <v>118.22949993648101</v>
      </c>
      <c r="AD7" s="65">
        <f>VLOOKUP($A7,'ADR Raw Data'!$B$6:$BE$43,'ADR Raw Data'!AN$1,FALSE)</f>
        <v>119.067415914905</v>
      </c>
      <c r="AE7" s="65">
        <f>VLOOKUP($A7,'ADR Raw Data'!$B$6:$BE$43,'ADR Raw Data'!AO$1,FALSE)</f>
        <v>124.538294371053</v>
      </c>
      <c r="AF7" s="66">
        <f>VLOOKUP($A7,'ADR Raw Data'!$B$6:$BE$43,'ADR Raw Data'!AP$1,FALSE)</f>
        <v>121.92086669947599</v>
      </c>
      <c r="AG7" s="67">
        <f>VLOOKUP($A7,'ADR Raw Data'!$B$6:$BE$43,'ADR Raw Data'!AR$1,FALSE)</f>
        <v>119.432338198387</v>
      </c>
      <c r="AI7" s="59">
        <f>VLOOKUP($A7,'ADR Raw Data'!$B$6:$BE$43,'ADR Raw Data'!AT$1,FALSE)</f>
        <v>5.96753552274909</v>
      </c>
      <c r="AJ7" s="60">
        <f>VLOOKUP($A7,'ADR Raw Data'!$B$6:$BE$43,'ADR Raw Data'!AU$1,FALSE)</f>
        <v>4.4059444607444602</v>
      </c>
      <c r="AK7" s="60">
        <f>VLOOKUP($A7,'ADR Raw Data'!$B$6:$BE$43,'ADR Raw Data'!AV$1,FALSE)</f>
        <v>4.5499917133842702</v>
      </c>
      <c r="AL7" s="60">
        <f>VLOOKUP($A7,'ADR Raw Data'!$B$6:$BE$43,'ADR Raw Data'!AW$1,FALSE)</f>
        <v>5.6077836132616001</v>
      </c>
      <c r="AM7" s="60">
        <f>VLOOKUP($A7,'ADR Raw Data'!$B$6:$BE$43,'ADR Raw Data'!AX$1,FALSE)</f>
        <v>10.428216507737</v>
      </c>
      <c r="AN7" s="61">
        <f>VLOOKUP($A7,'ADR Raw Data'!$B$6:$BE$43,'ADR Raw Data'!AY$1,FALSE)</f>
        <v>6.1863430996772903</v>
      </c>
      <c r="AO7" s="60">
        <f>VLOOKUP($A7,'ADR Raw Data'!$B$6:$BE$43,'ADR Raw Data'!BA$1,FALSE)</f>
        <v>14.466201276434299</v>
      </c>
      <c r="AP7" s="60">
        <f>VLOOKUP($A7,'ADR Raw Data'!$B$6:$BE$43,'ADR Raw Data'!BB$1,FALSE)</f>
        <v>18.1408181592696</v>
      </c>
      <c r="AQ7" s="61">
        <f>VLOOKUP($A7,'ADR Raw Data'!$B$6:$BE$43,'ADR Raw Data'!BC$1,FALSE)</f>
        <v>16.3997917088886</v>
      </c>
      <c r="AR7" s="62">
        <f>VLOOKUP($A7,'ADR Raw Data'!$B$6:$BE$43,'ADR Raw Data'!BE$1,FALSE)</f>
        <v>9.1696231180560304</v>
      </c>
      <c r="AT7" s="64">
        <f>VLOOKUP($A7,'RevPAR Raw Data'!$B$6:$BE$43,'RevPAR Raw Data'!AG$1,FALSE)</f>
        <v>38.664275639509398</v>
      </c>
      <c r="AU7" s="65">
        <f>VLOOKUP($A7,'RevPAR Raw Data'!$B$6:$BE$43,'RevPAR Raw Data'!AH$1,FALSE)</f>
        <v>40.616223164252901</v>
      </c>
      <c r="AV7" s="65">
        <f>VLOOKUP($A7,'RevPAR Raw Data'!$B$6:$BE$43,'RevPAR Raw Data'!AI$1,FALSE)</f>
        <v>46.030388981879</v>
      </c>
      <c r="AW7" s="65">
        <f>VLOOKUP($A7,'RevPAR Raw Data'!$B$6:$BE$43,'RevPAR Raw Data'!AJ$1,FALSE)</f>
        <v>46.757300574012</v>
      </c>
      <c r="AX7" s="65">
        <f>VLOOKUP($A7,'RevPAR Raw Data'!$B$6:$BE$43,'RevPAR Raw Data'!AK$1,FALSE)</f>
        <v>43.819923927479799</v>
      </c>
      <c r="AY7" s="66">
        <f>VLOOKUP($A7,'RevPAR Raw Data'!$B$6:$BE$43,'RevPAR Raw Data'!AL$1,FALSE)</f>
        <v>43.177622457426601</v>
      </c>
      <c r="AZ7" s="65">
        <f>VLOOKUP($A7,'RevPAR Raw Data'!$B$6:$BE$43,'RevPAR Raw Data'!AN$1,FALSE)</f>
        <v>50.278005717378598</v>
      </c>
      <c r="BA7" s="65">
        <f>VLOOKUP($A7,'RevPAR Raw Data'!$B$6:$BE$43,'RevPAR Raw Data'!AO$1,FALSE)</f>
        <v>57.3302354040826</v>
      </c>
      <c r="BB7" s="66">
        <f>VLOOKUP($A7,'RevPAR Raw Data'!$B$6:$BE$43,'RevPAR Raw Data'!AP$1,FALSE)</f>
        <v>53.804120560730603</v>
      </c>
      <c r="BC7" s="67">
        <f>VLOOKUP($A7,'RevPAR Raw Data'!$B$6:$BE$43,'RevPAR Raw Data'!AR$1,FALSE)</f>
        <v>46.213764772656297</v>
      </c>
      <c r="BE7" s="59">
        <f>VLOOKUP($A7,'RevPAR Raw Data'!$B$6:$BE$43,'RevPAR Raw Data'!AT$1,FALSE)</f>
        <v>-16.612787251872799</v>
      </c>
      <c r="BF7" s="60">
        <f>VLOOKUP($A7,'RevPAR Raw Data'!$B$6:$BE$43,'RevPAR Raw Data'!AU$1,FALSE)</f>
        <v>-15.6782231035248</v>
      </c>
      <c r="BG7" s="60">
        <f>VLOOKUP($A7,'RevPAR Raw Data'!$B$6:$BE$43,'RevPAR Raw Data'!AV$1,FALSE)</f>
        <v>-10.3923765836533</v>
      </c>
      <c r="BH7" s="60">
        <f>VLOOKUP($A7,'RevPAR Raw Data'!$B$6:$BE$43,'RevPAR Raw Data'!AW$1,FALSE)</f>
        <v>-8.8602337771422803</v>
      </c>
      <c r="BI7" s="60">
        <f>VLOOKUP($A7,'RevPAR Raw Data'!$B$6:$BE$43,'RevPAR Raw Data'!AX$1,FALSE)</f>
        <v>-2.16752473125121</v>
      </c>
      <c r="BJ7" s="61">
        <f>VLOOKUP($A7,'RevPAR Raw Data'!$B$6:$BE$43,'RevPAR Raw Data'!AY$1,FALSE)</f>
        <v>-10.789380110337101</v>
      </c>
      <c r="BK7" s="60">
        <f>VLOOKUP($A7,'RevPAR Raw Data'!$B$6:$BE$43,'RevPAR Raw Data'!BA$1,FALSE)</f>
        <v>10.8351651406259</v>
      </c>
      <c r="BL7" s="60">
        <f>VLOOKUP($A7,'RevPAR Raw Data'!$B$6:$BE$43,'RevPAR Raw Data'!BB$1,FALSE)</f>
        <v>15.8213740199048</v>
      </c>
      <c r="BM7" s="61">
        <f>VLOOKUP($A7,'RevPAR Raw Data'!$B$6:$BE$43,'RevPAR Raw Data'!BC$1,FALSE)</f>
        <v>13.4369690454358</v>
      </c>
      <c r="BN7" s="62">
        <f>VLOOKUP($A7,'RevPAR Raw Data'!$B$6:$BE$43,'RevPAR Raw Data'!BE$1,FALSE)</f>
        <v>-3.9670792271952502</v>
      </c>
    </row>
    <row r="8" spans="1:66" x14ac:dyDescent="0.35">
      <c r="A8" s="76" t="s">
        <v>89</v>
      </c>
      <c r="B8" s="59">
        <f>VLOOKUP($A8,'Occupancy Raw Data'!$B$6:$BE$43,'Occupancy Raw Data'!AG$1,FALSE)</f>
        <v>32.732846863281601</v>
      </c>
      <c r="C8" s="60">
        <f>VLOOKUP($A8,'Occupancy Raw Data'!$B$6:$BE$43,'Occupancy Raw Data'!AH$1,FALSE)</f>
        <v>30.546265328874</v>
      </c>
      <c r="D8" s="60">
        <f>VLOOKUP($A8,'Occupancy Raw Data'!$B$6:$BE$43,'Occupancy Raw Data'!AI$1,FALSE)</f>
        <v>34.187189621972202</v>
      </c>
      <c r="E8" s="60">
        <f>VLOOKUP($A8,'Occupancy Raw Data'!$B$6:$BE$43,'Occupancy Raw Data'!AJ$1,FALSE)</f>
        <v>36.242018850714501</v>
      </c>
      <c r="F8" s="60">
        <f>VLOOKUP($A8,'Occupancy Raw Data'!$B$6:$BE$43,'Occupancy Raw Data'!AK$1,FALSE)</f>
        <v>37.980135806222698</v>
      </c>
      <c r="G8" s="61">
        <f>VLOOKUP($A8,'Occupancy Raw Data'!$B$6:$BE$43,'Occupancy Raw Data'!AL$1,FALSE)</f>
        <v>34.337691294213002</v>
      </c>
      <c r="H8" s="60">
        <f>VLOOKUP($A8,'Occupancy Raw Data'!$B$6:$BE$43,'Occupancy Raw Data'!AN$1,FALSE)</f>
        <v>42.467315293402201</v>
      </c>
      <c r="I8" s="60">
        <f>VLOOKUP($A8,'Occupancy Raw Data'!$B$6:$BE$43,'Occupancy Raw Data'!AO$1,FALSE)</f>
        <v>41.897233201581003</v>
      </c>
      <c r="J8" s="61">
        <f>VLOOKUP($A8,'Occupancy Raw Data'!$B$6:$BE$43,'Occupancy Raw Data'!AP$1,FALSE)</f>
        <v>42.182274247491598</v>
      </c>
      <c r="K8" s="62">
        <f>VLOOKUP($A8,'Occupancy Raw Data'!$B$6:$BE$43,'Occupancy Raw Data'!AR$1,FALSE)</f>
        <v>36.579000709435398</v>
      </c>
      <c r="M8" s="59">
        <f>VLOOKUP($A8,'Occupancy Raw Data'!$B$6:$BE$43,'Occupancy Raw Data'!AT$1,FALSE)</f>
        <v>-26.6606198051633</v>
      </c>
      <c r="N8" s="60">
        <f>VLOOKUP($A8,'Occupancy Raw Data'!$B$6:$BE$43,'Occupancy Raw Data'!AU$1,FALSE)</f>
        <v>-23.792170060312099</v>
      </c>
      <c r="O8" s="60">
        <f>VLOOKUP($A8,'Occupancy Raw Data'!$B$6:$BE$43,'Occupancy Raw Data'!AV$1,FALSE)</f>
        <v>-17.2444408381266</v>
      </c>
      <c r="P8" s="60">
        <f>VLOOKUP($A8,'Occupancy Raw Data'!$B$6:$BE$43,'Occupancy Raw Data'!AW$1,FALSE)</f>
        <v>-14.1472080120332</v>
      </c>
      <c r="Q8" s="60">
        <f>VLOOKUP($A8,'Occupancy Raw Data'!$B$6:$BE$43,'Occupancy Raw Data'!AX$1,FALSE)</f>
        <v>-5.8230527160161198</v>
      </c>
      <c r="R8" s="61">
        <f>VLOOKUP($A8,'Occupancy Raw Data'!$B$6:$BE$43,'Occupancy Raw Data'!AY$1,FALSE)</f>
        <v>-17.682476196747199</v>
      </c>
      <c r="S8" s="60">
        <f>VLOOKUP($A8,'Occupancy Raw Data'!$B$6:$BE$43,'Occupancy Raw Data'!BA$1,FALSE)</f>
        <v>4.0177431866474898</v>
      </c>
      <c r="T8" s="60">
        <f>VLOOKUP($A8,'Occupancy Raw Data'!$B$6:$BE$43,'Occupancy Raw Data'!BB$1,FALSE)</f>
        <v>-3.5353084855863202</v>
      </c>
      <c r="U8" s="61">
        <f>VLOOKUP($A8,'Occupancy Raw Data'!$B$6:$BE$43,'Occupancy Raw Data'!BC$1,FALSE)</f>
        <v>0.12442871000587601</v>
      </c>
      <c r="V8" s="62">
        <f>VLOOKUP($A8,'Occupancy Raw Data'!$B$6:$BE$43,'Occupancy Raw Data'!BE$1,FALSE)</f>
        <v>-12.558637940932901</v>
      </c>
      <c r="X8" s="64">
        <f>VLOOKUP($A8,'ADR Raw Data'!$B$6:$BE$43,'ADR Raw Data'!AG$1,FALSE)</f>
        <v>115.653477049307</v>
      </c>
      <c r="Y8" s="65">
        <f>VLOOKUP($A8,'ADR Raw Data'!$B$6:$BE$43,'ADR Raw Data'!AH$1,FALSE)</f>
        <v>130.75775796284</v>
      </c>
      <c r="Z8" s="65">
        <f>VLOOKUP($A8,'ADR Raw Data'!$B$6:$BE$43,'ADR Raw Data'!AI$1,FALSE)</f>
        <v>136.09521381457</v>
      </c>
      <c r="AA8" s="65">
        <f>VLOOKUP($A8,'ADR Raw Data'!$B$6:$BE$43,'ADR Raw Data'!AJ$1,FALSE)</f>
        <v>135.4371196868</v>
      </c>
      <c r="AB8" s="65">
        <f>VLOOKUP($A8,'ADR Raw Data'!$B$6:$BE$43,'ADR Raw Data'!AK$1,FALSE)</f>
        <v>125.73731821214101</v>
      </c>
      <c r="AC8" s="66">
        <f>VLOOKUP($A8,'ADR Raw Data'!$B$6:$BE$43,'ADR Raw Data'!AL$1,FALSE)</f>
        <v>128.818076207904</v>
      </c>
      <c r="AD8" s="65">
        <f>VLOOKUP($A8,'ADR Raw Data'!$B$6:$BE$43,'ADR Raw Data'!AN$1,FALSE)</f>
        <v>114.77505697750701</v>
      </c>
      <c r="AE8" s="65">
        <f>VLOOKUP($A8,'ADR Raw Data'!$B$6:$BE$43,'ADR Raw Data'!AO$1,FALSE)</f>
        <v>112.41479015481301</v>
      </c>
      <c r="AF8" s="66">
        <f>VLOOKUP($A8,'ADR Raw Data'!$B$6:$BE$43,'ADR Raw Data'!AP$1,FALSE)</f>
        <v>113.602898158993</v>
      </c>
      <c r="AG8" s="67">
        <f>VLOOKUP($A8,'ADR Raw Data'!$B$6:$BE$43,'ADR Raw Data'!AR$1,FALSE)</f>
        <v>123.804967197379</v>
      </c>
      <c r="AI8" s="59">
        <f>VLOOKUP($A8,'ADR Raw Data'!$B$6:$BE$43,'ADR Raw Data'!AT$1,FALSE)</f>
        <v>-5.5616355286244596</v>
      </c>
      <c r="AJ8" s="60">
        <f>VLOOKUP($A8,'ADR Raw Data'!$B$6:$BE$43,'ADR Raw Data'!AU$1,FALSE)</f>
        <v>0.88924579503975998</v>
      </c>
      <c r="AK8" s="60">
        <f>VLOOKUP($A8,'ADR Raw Data'!$B$6:$BE$43,'ADR Raw Data'!AV$1,FALSE)</f>
        <v>2.4000899360647399</v>
      </c>
      <c r="AL8" s="60">
        <f>VLOOKUP($A8,'ADR Raw Data'!$B$6:$BE$43,'ADR Raw Data'!AW$1,FALSE)</f>
        <v>3.4051443147105198</v>
      </c>
      <c r="AM8" s="60">
        <f>VLOOKUP($A8,'ADR Raw Data'!$B$6:$BE$43,'ADR Raw Data'!AX$1,FALSE)</f>
        <v>3.0615822319221202</v>
      </c>
      <c r="AN8" s="61">
        <f>VLOOKUP($A8,'ADR Raw Data'!$B$6:$BE$43,'ADR Raw Data'!AY$1,FALSE)</f>
        <v>1.0033783210018199</v>
      </c>
      <c r="AO8" s="60">
        <f>VLOOKUP($A8,'ADR Raw Data'!$B$6:$BE$43,'ADR Raw Data'!BA$1,FALSE)</f>
        <v>2.4816409118934999</v>
      </c>
      <c r="AP8" s="60">
        <f>VLOOKUP($A8,'ADR Raw Data'!$B$6:$BE$43,'ADR Raw Data'!BB$1,FALSE)</f>
        <v>3.4005429532306199</v>
      </c>
      <c r="AQ8" s="61">
        <f>VLOOKUP($A8,'ADR Raw Data'!$B$6:$BE$43,'ADR Raw Data'!BC$1,FALSE)</f>
        <v>2.98879542804251</v>
      </c>
      <c r="AR8" s="62">
        <f>VLOOKUP($A8,'ADR Raw Data'!$B$6:$BE$43,'ADR Raw Data'!BE$1,FALSE)</f>
        <v>0.99941750467175805</v>
      </c>
      <c r="AT8" s="64">
        <f>VLOOKUP($A8,'RevPAR Raw Data'!$B$6:$BE$43,'RevPAR Raw Data'!AG$1,FALSE)</f>
        <v>37.856675534610297</v>
      </c>
      <c r="AU8" s="65">
        <f>VLOOKUP($A8,'RevPAR Raw Data'!$B$6:$BE$43,'RevPAR Raw Data'!AH$1,FALSE)</f>
        <v>39.941611685415999</v>
      </c>
      <c r="AV8" s="65">
        <f>VLOOKUP($A8,'RevPAR Raw Data'!$B$6:$BE$43,'RevPAR Raw Data'!AI$1,FALSE)</f>
        <v>46.527128813215697</v>
      </c>
      <c r="AW8" s="65">
        <f>VLOOKUP($A8,'RevPAR Raw Data'!$B$6:$BE$43,'RevPAR Raw Data'!AJ$1,FALSE)</f>
        <v>49.0851464477551</v>
      </c>
      <c r="AX8" s="65">
        <f>VLOOKUP($A8,'RevPAR Raw Data'!$B$6:$BE$43,'RevPAR Raw Data'!AK$1,FALSE)</f>
        <v>47.7552042160737</v>
      </c>
      <c r="AY8" s="66">
        <f>VLOOKUP($A8,'RevPAR Raw Data'!$B$6:$BE$43,'RevPAR Raw Data'!AL$1,FALSE)</f>
        <v>44.233153339414201</v>
      </c>
      <c r="AZ8" s="65">
        <f>VLOOKUP($A8,'RevPAR Raw Data'!$B$6:$BE$43,'RevPAR Raw Data'!AN$1,FALSE)</f>
        <v>48.741885324820103</v>
      </c>
      <c r="BA8" s="65">
        <f>VLOOKUP($A8,'RevPAR Raw Data'!$B$6:$BE$43,'RevPAR Raw Data'!AO$1,FALSE)</f>
        <v>47.098686784230203</v>
      </c>
      <c r="BB8" s="66">
        <f>VLOOKUP($A8,'RevPAR Raw Data'!$B$6:$BE$43,'RevPAR Raw Data'!AP$1,FALSE)</f>
        <v>47.9202860545251</v>
      </c>
      <c r="BC8" s="67">
        <f>VLOOKUP($A8,'RevPAR Raw Data'!$B$6:$BE$43,'RevPAR Raw Data'!AR$1,FALSE)</f>
        <v>45.286619829445897</v>
      </c>
      <c r="BE8" s="59">
        <f>VLOOKUP($A8,'RevPAR Raw Data'!$B$6:$BE$43,'RevPAR Raw Data'!AT$1,FALSE)</f>
        <v>-30.7394888305523</v>
      </c>
      <c r="BF8" s="60">
        <f>VLOOKUP($A8,'RevPAR Raw Data'!$B$6:$BE$43,'RevPAR Raw Data'!AU$1,FALSE)</f>
        <v>-23.114495137082301</v>
      </c>
      <c r="BG8" s="60">
        <f>VLOOKUP($A8,'RevPAR Raw Data'!$B$6:$BE$43,'RevPAR Raw Data'!AV$1,FALSE)</f>
        <v>-15.2582329911484</v>
      </c>
      <c r="BH8" s="60">
        <f>VLOOKUP($A8,'RevPAR Raw Data'!$B$6:$BE$43,'RevPAR Raw Data'!AW$1,FALSE)</f>
        <v>-11.2237965466347</v>
      </c>
      <c r="BI8" s="60">
        <f>VLOOKUP($A8,'RevPAR Raw Data'!$B$6:$BE$43,'RevPAR Raw Data'!AX$1,FALSE)</f>
        <v>-2.939748031403</v>
      </c>
      <c r="BJ8" s="61">
        <f>VLOOKUP($A8,'RevPAR Raw Data'!$B$6:$BE$43,'RevPAR Raw Data'!AY$1,FALSE)</f>
        <v>-16.856520008519801</v>
      </c>
      <c r="BK8" s="60">
        <f>VLOOKUP($A8,'RevPAR Raw Data'!$B$6:$BE$43,'RevPAR Raw Data'!BA$1,FALSE)</f>
        <v>6.5990900571956601</v>
      </c>
      <c r="BL8" s="60">
        <f>VLOOKUP($A8,'RevPAR Raw Data'!$B$6:$BE$43,'RevPAR Raw Data'!BB$1,FALSE)</f>
        <v>-0.25498521593727502</v>
      </c>
      <c r="BM8" s="61">
        <f>VLOOKUP($A8,'RevPAR Raw Data'!$B$6:$BE$43,'RevPAR Raw Data'!BC$1,FALSE)</f>
        <v>3.1169430576442201</v>
      </c>
      <c r="BN8" s="62">
        <f>VLOOKUP($A8,'RevPAR Raw Data'!$B$6:$BE$43,'RevPAR Raw Data'!BE$1,FALSE)</f>
        <v>-11.684733662191199</v>
      </c>
    </row>
    <row r="9" spans="1:66" x14ac:dyDescent="0.35">
      <c r="A9" s="76" t="s">
        <v>90</v>
      </c>
      <c r="B9" s="59">
        <f>VLOOKUP($A9,'Occupancy Raw Data'!$B$6:$BE$43,'Occupancy Raw Data'!AG$1,FALSE)</f>
        <v>34.958115818865998</v>
      </c>
      <c r="C9" s="60">
        <f>VLOOKUP($A9,'Occupancy Raw Data'!$B$6:$BE$43,'Occupancy Raw Data'!AH$1,FALSE)</f>
        <v>35.206992837198001</v>
      </c>
      <c r="D9" s="60">
        <f>VLOOKUP($A9,'Occupancy Raw Data'!$B$6:$BE$43,'Occupancy Raw Data'!AI$1,FALSE)</f>
        <v>38.163166201286799</v>
      </c>
      <c r="E9" s="60">
        <f>VLOOKUP($A9,'Occupancy Raw Data'!$B$6:$BE$43,'Occupancy Raw Data'!AJ$1,FALSE)</f>
        <v>38.245113512201002</v>
      </c>
      <c r="F9" s="60">
        <f>VLOOKUP($A9,'Occupancy Raw Data'!$B$6:$BE$43,'Occupancy Raw Data'!AK$1,FALSE)</f>
        <v>37.926429525312599</v>
      </c>
      <c r="G9" s="61">
        <f>VLOOKUP($A9,'Occupancy Raw Data'!$B$6:$BE$43,'Occupancy Raw Data'!AL$1,FALSE)</f>
        <v>36.899963578972901</v>
      </c>
      <c r="H9" s="60">
        <f>VLOOKUP($A9,'Occupancy Raw Data'!$B$6:$BE$43,'Occupancy Raw Data'!AN$1,FALSE)</f>
        <v>44.9921087774675</v>
      </c>
      <c r="I9" s="60">
        <f>VLOOKUP($A9,'Occupancy Raw Data'!$B$6:$BE$43,'Occupancy Raw Data'!AO$1,FALSE)</f>
        <v>48.394439723200101</v>
      </c>
      <c r="J9" s="61">
        <f>VLOOKUP($A9,'Occupancy Raw Data'!$B$6:$BE$43,'Occupancy Raw Data'!AP$1,FALSE)</f>
        <v>46.693274250333801</v>
      </c>
      <c r="K9" s="62">
        <f>VLOOKUP($A9,'Occupancy Raw Data'!$B$6:$BE$43,'Occupancy Raw Data'!AR$1,FALSE)</f>
        <v>39.698052342218901</v>
      </c>
      <c r="M9" s="59">
        <f>VLOOKUP($A9,'Occupancy Raw Data'!$B$6:$BE$43,'Occupancy Raw Data'!AT$1,FALSE)</f>
        <v>-19.645240074459899</v>
      </c>
      <c r="N9" s="60">
        <f>VLOOKUP($A9,'Occupancy Raw Data'!$B$6:$BE$43,'Occupancy Raw Data'!AU$1,FALSE)</f>
        <v>-15.115972145681599</v>
      </c>
      <c r="O9" s="60">
        <f>VLOOKUP($A9,'Occupancy Raw Data'!$B$6:$BE$43,'Occupancy Raw Data'!AV$1,FALSE)</f>
        <v>-8.8704964767581203</v>
      </c>
      <c r="P9" s="60">
        <f>VLOOKUP($A9,'Occupancy Raw Data'!$B$6:$BE$43,'Occupancy Raw Data'!AW$1,FALSE)</f>
        <v>-10.2137020900038</v>
      </c>
      <c r="Q9" s="60">
        <f>VLOOKUP($A9,'Occupancy Raw Data'!$B$6:$BE$43,'Occupancy Raw Data'!AX$1,FALSE)</f>
        <v>-9.8300253957911696</v>
      </c>
      <c r="R9" s="61">
        <f>VLOOKUP($A9,'Occupancy Raw Data'!$B$6:$BE$43,'Occupancy Raw Data'!AY$1,FALSE)</f>
        <v>-12.772644678498899</v>
      </c>
      <c r="S9" s="60">
        <f>VLOOKUP($A9,'Occupancy Raw Data'!$B$6:$BE$43,'Occupancy Raw Data'!BA$1,FALSE)</f>
        <v>-0.25930790590821201</v>
      </c>
      <c r="T9" s="60">
        <f>VLOOKUP($A9,'Occupancy Raw Data'!$B$6:$BE$43,'Occupancy Raw Data'!BB$1,FALSE)</f>
        <v>-2.2485919483742798</v>
      </c>
      <c r="U9" s="61">
        <f>VLOOKUP($A9,'Occupancy Raw Data'!$B$6:$BE$43,'Occupancy Raw Data'!BC$1,FALSE)</f>
        <v>-1.3001892832726001</v>
      </c>
      <c r="V9" s="62">
        <f>VLOOKUP($A9,'Occupancy Raw Data'!$B$6:$BE$43,'Occupancy Raw Data'!BE$1,FALSE)</f>
        <v>-9.2268417996878593</v>
      </c>
      <c r="X9" s="64">
        <f>VLOOKUP($A9,'ADR Raw Data'!$B$6:$BE$43,'ADR Raw Data'!AG$1,FALSE)</f>
        <v>96.902407536030495</v>
      </c>
      <c r="Y9" s="65">
        <f>VLOOKUP($A9,'ADR Raw Data'!$B$6:$BE$43,'ADR Raw Data'!AH$1,FALSE)</f>
        <v>103.383569827586</v>
      </c>
      <c r="Z9" s="65">
        <f>VLOOKUP($A9,'ADR Raw Data'!$B$6:$BE$43,'ADR Raw Data'!AI$1,FALSE)</f>
        <v>105.213706060124</v>
      </c>
      <c r="AA9" s="65">
        <f>VLOOKUP($A9,'ADR Raw Data'!$B$6:$BE$43,'ADR Raw Data'!AJ$1,FALSE)</f>
        <v>106.74918419173</v>
      </c>
      <c r="AB9" s="65">
        <f>VLOOKUP($A9,'ADR Raw Data'!$B$6:$BE$43,'ADR Raw Data'!AK$1,FALSE)</f>
        <v>103.47633002560799</v>
      </c>
      <c r="AC9" s="66">
        <f>VLOOKUP($A9,'ADR Raw Data'!$B$6:$BE$43,'ADR Raw Data'!AL$1,FALSE)</f>
        <v>103.250837651548</v>
      </c>
      <c r="AD9" s="65">
        <f>VLOOKUP($A9,'ADR Raw Data'!$B$6:$BE$43,'ADR Raw Data'!AN$1,FALSE)</f>
        <v>104.316011872638</v>
      </c>
      <c r="AE9" s="65">
        <f>VLOOKUP($A9,'ADR Raw Data'!$B$6:$BE$43,'ADR Raw Data'!AO$1,FALSE)</f>
        <v>106.867973032298</v>
      </c>
      <c r="AF9" s="66">
        <f>VLOOKUP($A9,'ADR Raw Data'!$B$6:$BE$43,'ADR Raw Data'!AP$1,FALSE)</f>
        <v>105.638479963599</v>
      </c>
      <c r="AG9" s="67">
        <f>VLOOKUP($A9,'ADR Raw Data'!$B$6:$BE$43,'ADR Raw Data'!AR$1,FALSE)</f>
        <v>104.053229209899</v>
      </c>
      <c r="AI9" s="59">
        <f>VLOOKUP($A9,'ADR Raw Data'!$B$6:$BE$43,'ADR Raw Data'!AT$1,FALSE)</f>
        <v>-4.9274277728059097</v>
      </c>
      <c r="AJ9" s="60">
        <f>VLOOKUP($A9,'ADR Raw Data'!$B$6:$BE$43,'ADR Raw Data'!AU$1,FALSE)</f>
        <v>-0.55586043512692795</v>
      </c>
      <c r="AK9" s="60">
        <f>VLOOKUP($A9,'ADR Raw Data'!$B$6:$BE$43,'ADR Raw Data'!AV$1,FALSE)</f>
        <v>-1.22463429457859</v>
      </c>
      <c r="AL9" s="60">
        <f>VLOOKUP($A9,'ADR Raw Data'!$B$6:$BE$43,'ADR Raw Data'!AW$1,FALSE)</f>
        <v>0.22424593397629999</v>
      </c>
      <c r="AM9" s="60">
        <f>VLOOKUP($A9,'ADR Raw Data'!$B$6:$BE$43,'ADR Raw Data'!AX$1,FALSE)</f>
        <v>3.58122907662956</v>
      </c>
      <c r="AN9" s="61">
        <f>VLOOKUP($A9,'ADR Raw Data'!$B$6:$BE$43,'ADR Raw Data'!AY$1,FALSE)</f>
        <v>-0.48508817495477902</v>
      </c>
      <c r="AO9" s="60">
        <f>VLOOKUP($A9,'ADR Raw Data'!$B$6:$BE$43,'ADR Raw Data'!BA$1,FALSE)</f>
        <v>10.630849080963699</v>
      </c>
      <c r="AP9" s="60">
        <f>VLOOKUP($A9,'ADR Raw Data'!$B$6:$BE$43,'ADR Raw Data'!BB$1,FALSE)</f>
        <v>12.4420508398515</v>
      </c>
      <c r="AQ9" s="61">
        <f>VLOOKUP($A9,'ADR Raw Data'!$B$6:$BE$43,'ADR Raw Data'!BC$1,FALSE)</f>
        <v>11.568581230377401</v>
      </c>
      <c r="AR9" s="62">
        <f>VLOOKUP($A9,'ADR Raw Data'!$B$6:$BE$43,'ADR Raw Data'!BE$1,FALSE)</f>
        <v>3.0729377370526598</v>
      </c>
      <c r="AT9" s="64">
        <f>VLOOKUP($A9,'RevPAR Raw Data'!$B$6:$BE$43,'RevPAR Raw Data'!AG$1,FALSE)</f>
        <v>33.875255857715104</v>
      </c>
      <c r="AU9" s="65">
        <f>VLOOKUP($A9,'RevPAR Raw Data'!$B$6:$BE$43,'RevPAR Raw Data'!AH$1,FALSE)</f>
        <v>36.398246024037803</v>
      </c>
      <c r="AV9" s="65">
        <f>VLOOKUP($A9,'RevPAR Raw Data'!$B$6:$BE$43,'RevPAR Raw Data'!AI$1,FALSE)</f>
        <v>40.152881510258503</v>
      </c>
      <c r="AW9" s="65">
        <f>VLOOKUP($A9,'RevPAR Raw Data'!$B$6:$BE$43,'RevPAR Raw Data'!AJ$1,FALSE)</f>
        <v>40.826346667476002</v>
      </c>
      <c r="AX9" s="65">
        <f>VLOOKUP($A9,'RevPAR Raw Data'!$B$6:$BE$43,'RevPAR Raw Data'!AK$1,FALSE)</f>
        <v>39.2448773825421</v>
      </c>
      <c r="AY9" s="66">
        <f>VLOOKUP($A9,'RevPAR Raw Data'!$B$6:$BE$43,'RevPAR Raw Data'!AL$1,FALSE)</f>
        <v>38.099521488405898</v>
      </c>
      <c r="AZ9" s="65">
        <f>VLOOKUP($A9,'RevPAR Raw Data'!$B$6:$BE$43,'RevPAR Raw Data'!AN$1,FALSE)</f>
        <v>46.9339735340536</v>
      </c>
      <c r="BA9" s="65">
        <f>VLOOKUP($A9,'RevPAR Raw Data'!$B$6:$BE$43,'RevPAR Raw Data'!AO$1,FALSE)</f>
        <v>51.718156792521498</v>
      </c>
      <c r="BB9" s="66">
        <f>VLOOKUP($A9,'RevPAR Raw Data'!$B$6:$BE$43,'RevPAR Raw Data'!AP$1,FALSE)</f>
        <v>49.326065163287602</v>
      </c>
      <c r="BC9" s="67">
        <f>VLOOKUP($A9,'RevPAR Raw Data'!$B$6:$BE$43,'RevPAR Raw Data'!AR$1,FALSE)</f>
        <v>41.307105395515002</v>
      </c>
      <c r="BE9" s="59">
        <f>VLOOKUP($A9,'RevPAR Raw Data'!$B$6:$BE$43,'RevPAR Raw Data'!AT$1,FALSE)</f>
        <v>-23.6046628318025</v>
      </c>
      <c r="BF9" s="60">
        <f>VLOOKUP($A9,'RevPAR Raw Data'!$B$6:$BE$43,'RevPAR Raw Data'!AU$1,FALSE)</f>
        <v>-15.587808872265899</v>
      </c>
      <c r="BG9" s="60">
        <f>VLOOKUP($A9,'RevPAR Raw Data'!$B$6:$BE$43,'RevPAR Raw Data'!AV$1,FALSE)</f>
        <v>-9.9864996293829495</v>
      </c>
      <c r="BH9" s="60">
        <f>VLOOKUP($A9,'RevPAR Raw Data'!$B$6:$BE$43,'RevPAR Raw Data'!AW$1,FALSE)</f>
        <v>-10.012359967672699</v>
      </c>
      <c r="BI9" s="60">
        <f>VLOOKUP($A9,'RevPAR Raw Data'!$B$6:$BE$43,'RevPAR Raw Data'!AX$1,FALSE)</f>
        <v>-6.60083204687575</v>
      </c>
      <c r="BJ9" s="61">
        <f>VLOOKUP($A9,'RevPAR Raw Data'!$B$6:$BE$43,'RevPAR Raw Data'!AY$1,FALSE)</f>
        <v>-13.1957742644893</v>
      </c>
      <c r="BK9" s="60">
        <f>VLOOKUP($A9,'RevPAR Raw Data'!$B$6:$BE$43,'RevPAR Raw Data'!BA$1,FALSE)</f>
        <v>10.3439745429234</v>
      </c>
      <c r="BL9" s="60">
        <f>VLOOKUP($A9,'RevPAR Raw Data'!$B$6:$BE$43,'RevPAR Raw Data'!BB$1,FALSE)</f>
        <v>9.9136879380797005</v>
      </c>
      <c r="BM9" s="61">
        <f>VLOOKUP($A9,'RevPAR Raw Data'!$B$6:$BE$43,'RevPAR Raw Data'!BC$1,FALSE)</f>
        <v>10.117978493720701</v>
      </c>
      <c r="BN9" s="62">
        <f>VLOOKUP($A9,'RevPAR Raw Data'!$B$6:$BE$43,'RevPAR Raw Data'!BE$1,FALSE)</f>
        <v>-6.4374391662359498</v>
      </c>
    </row>
    <row r="10" spans="1:66" x14ac:dyDescent="0.35">
      <c r="A10" s="76" t="s">
        <v>26</v>
      </c>
      <c r="B10" s="59">
        <f>VLOOKUP($A10,'Occupancy Raw Data'!$B$6:$BE$43,'Occupancy Raw Data'!AG$1,FALSE)</f>
        <v>32.775658807212203</v>
      </c>
      <c r="C10" s="60">
        <f>VLOOKUP($A10,'Occupancy Raw Data'!$B$6:$BE$43,'Occupancy Raw Data'!AH$1,FALSE)</f>
        <v>36.656264447526503</v>
      </c>
      <c r="D10" s="60">
        <f>VLOOKUP($A10,'Occupancy Raw Data'!$B$6:$BE$43,'Occupancy Raw Data'!AI$1,FALSE)</f>
        <v>41.088765603328703</v>
      </c>
      <c r="E10" s="60">
        <f>VLOOKUP($A10,'Occupancy Raw Data'!$B$6:$BE$43,'Occupancy Raw Data'!AJ$1,FALSE)</f>
        <v>40.944290337494202</v>
      </c>
      <c r="F10" s="60">
        <f>VLOOKUP($A10,'Occupancy Raw Data'!$B$6:$BE$43,'Occupancy Raw Data'!AK$1,FALSE)</f>
        <v>37.731160425335098</v>
      </c>
      <c r="G10" s="61">
        <f>VLOOKUP($A10,'Occupancy Raw Data'!$B$6:$BE$43,'Occupancy Raw Data'!AL$1,FALSE)</f>
        <v>37.839227924179298</v>
      </c>
      <c r="H10" s="60">
        <f>VLOOKUP($A10,'Occupancy Raw Data'!$B$6:$BE$43,'Occupancy Raw Data'!AN$1,FALSE)</f>
        <v>40.510864539990699</v>
      </c>
      <c r="I10" s="60">
        <f>VLOOKUP($A10,'Occupancy Raw Data'!$B$6:$BE$43,'Occupancy Raw Data'!AO$1,FALSE)</f>
        <v>43.796232085066997</v>
      </c>
      <c r="J10" s="61">
        <f>VLOOKUP($A10,'Occupancy Raw Data'!$B$6:$BE$43,'Occupancy Raw Data'!AP$1,FALSE)</f>
        <v>42.153548312528798</v>
      </c>
      <c r="K10" s="62">
        <f>VLOOKUP($A10,'Occupancy Raw Data'!$B$6:$BE$43,'Occupancy Raw Data'!AR$1,FALSE)</f>
        <v>39.0718908922792</v>
      </c>
      <c r="M10" s="59">
        <f>VLOOKUP($A10,'Occupancy Raw Data'!$B$6:$BE$43,'Occupancy Raw Data'!AT$1,FALSE)</f>
        <v>-22.6413021941575</v>
      </c>
      <c r="N10" s="60">
        <f>VLOOKUP($A10,'Occupancy Raw Data'!$B$6:$BE$43,'Occupancy Raw Data'!AU$1,FALSE)</f>
        <v>-12.4258555343834</v>
      </c>
      <c r="O10" s="60">
        <f>VLOOKUP($A10,'Occupancy Raw Data'!$B$6:$BE$43,'Occupancy Raw Data'!AV$1,FALSE)</f>
        <v>-1.38937652076211</v>
      </c>
      <c r="P10" s="60">
        <f>VLOOKUP($A10,'Occupancy Raw Data'!$B$6:$BE$43,'Occupancy Raw Data'!AW$1,FALSE)</f>
        <v>-1.8442335512535799</v>
      </c>
      <c r="Q10" s="60">
        <f>VLOOKUP($A10,'Occupancy Raw Data'!$B$6:$BE$43,'Occupancy Raw Data'!AX$1,FALSE)</f>
        <v>-4.5328025162624801</v>
      </c>
      <c r="R10" s="61">
        <f>VLOOKUP($A10,'Occupancy Raw Data'!$B$6:$BE$43,'Occupancy Raw Data'!AY$1,FALSE)</f>
        <v>-8.6581497590351404</v>
      </c>
      <c r="S10" s="60">
        <f>VLOOKUP($A10,'Occupancy Raw Data'!$B$6:$BE$43,'Occupancy Raw Data'!BA$1,FALSE)</f>
        <v>-3.8844886621970498</v>
      </c>
      <c r="T10" s="60">
        <f>VLOOKUP($A10,'Occupancy Raw Data'!$B$6:$BE$43,'Occupancy Raw Data'!BB$1,FALSE)</f>
        <v>-5.6705421116462897</v>
      </c>
      <c r="U10" s="61">
        <f>VLOOKUP($A10,'Occupancy Raw Data'!$B$6:$BE$43,'Occupancy Raw Data'!BC$1,FALSE)</f>
        <v>-4.8206751059906496</v>
      </c>
      <c r="V10" s="62">
        <f>VLOOKUP($A10,'Occupancy Raw Data'!$B$6:$BE$43,'Occupancy Raw Data'!BE$1,FALSE)</f>
        <v>-7.5086585829671897</v>
      </c>
      <c r="X10" s="64">
        <f>VLOOKUP($A10,'ADR Raw Data'!$B$6:$BE$43,'ADR Raw Data'!AG$1,FALSE)</f>
        <v>107.61141408798299</v>
      </c>
      <c r="Y10" s="65">
        <f>VLOOKUP($A10,'ADR Raw Data'!$B$6:$BE$43,'ADR Raw Data'!AH$1,FALSE)</f>
        <v>117.29202743181401</v>
      </c>
      <c r="Z10" s="65">
        <f>VLOOKUP($A10,'ADR Raw Data'!$B$6:$BE$43,'ADR Raw Data'!AI$1,FALSE)</f>
        <v>122.722257383966</v>
      </c>
      <c r="AA10" s="65">
        <f>VLOOKUP($A10,'ADR Raw Data'!$B$6:$BE$43,'ADR Raw Data'!AJ$1,FALSE)</f>
        <v>121.091402964008</v>
      </c>
      <c r="AB10" s="65">
        <f>VLOOKUP($A10,'ADR Raw Data'!$B$6:$BE$43,'ADR Raw Data'!AK$1,FALSE)</f>
        <v>113.60595573594701</v>
      </c>
      <c r="AC10" s="66">
        <f>VLOOKUP($A10,'ADR Raw Data'!$B$6:$BE$43,'ADR Raw Data'!AL$1,FALSE)</f>
        <v>116.881426760541</v>
      </c>
      <c r="AD10" s="65">
        <f>VLOOKUP($A10,'ADR Raw Data'!$B$6:$BE$43,'ADR Raw Data'!AN$1,FALSE)</f>
        <v>105.297124821683</v>
      </c>
      <c r="AE10" s="65">
        <f>VLOOKUP($A10,'ADR Raw Data'!$B$6:$BE$43,'ADR Raw Data'!AO$1,FALSE)</f>
        <v>108.99803655076801</v>
      </c>
      <c r="AF10" s="66">
        <f>VLOOKUP($A10,'ADR Raw Data'!$B$6:$BE$43,'ADR Raw Data'!AP$1,FALSE)</f>
        <v>107.219691195119</v>
      </c>
      <c r="AG10" s="67">
        <f>VLOOKUP($A10,'ADR Raw Data'!$B$6:$BE$43,'ADR Raw Data'!AR$1,FALSE)</f>
        <v>113.90320652059</v>
      </c>
      <c r="AI10" s="59">
        <f>VLOOKUP($A10,'ADR Raw Data'!$B$6:$BE$43,'ADR Raw Data'!AT$1,FALSE)</f>
        <v>7.7330825996558001</v>
      </c>
      <c r="AJ10" s="60">
        <f>VLOOKUP($A10,'ADR Raw Data'!$B$6:$BE$43,'ADR Raw Data'!AU$1,FALSE)</f>
        <v>13.863461186883001</v>
      </c>
      <c r="AK10" s="60">
        <f>VLOOKUP($A10,'ADR Raw Data'!$B$6:$BE$43,'ADR Raw Data'!AV$1,FALSE)</f>
        <v>19.4408060947768</v>
      </c>
      <c r="AL10" s="60">
        <f>VLOOKUP($A10,'ADR Raw Data'!$B$6:$BE$43,'ADR Raw Data'!AW$1,FALSE)</f>
        <v>17.494968345879901</v>
      </c>
      <c r="AM10" s="60">
        <f>VLOOKUP($A10,'ADR Raw Data'!$B$6:$BE$43,'ADR Raw Data'!AX$1,FALSE)</f>
        <v>14.2911558147324</v>
      </c>
      <c r="AN10" s="61">
        <f>VLOOKUP($A10,'ADR Raw Data'!$B$6:$BE$43,'ADR Raw Data'!AY$1,FALSE)</f>
        <v>14.9953743576582</v>
      </c>
      <c r="AO10" s="60">
        <f>VLOOKUP($A10,'ADR Raw Data'!$B$6:$BE$43,'ADR Raw Data'!BA$1,FALSE)</f>
        <v>3.0686055728569799</v>
      </c>
      <c r="AP10" s="60">
        <f>VLOOKUP($A10,'ADR Raw Data'!$B$6:$BE$43,'ADR Raw Data'!BB$1,FALSE)</f>
        <v>9.5493427336232894</v>
      </c>
      <c r="AQ10" s="61">
        <f>VLOOKUP($A10,'ADR Raw Data'!$B$6:$BE$43,'ADR Raw Data'!BC$1,FALSE)</f>
        <v>6.4056335119681496</v>
      </c>
      <c r="AR10" s="62">
        <f>VLOOKUP($A10,'ADR Raw Data'!$B$6:$BE$43,'ADR Raw Data'!BE$1,FALSE)</f>
        <v>12.3549632194672</v>
      </c>
      <c r="AT10" s="64">
        <f>VLOOKUP($A10,'RevPAR Raw Data'!$B$6:$BE$43,'RevPAR Raw Data'!AG$1,FALSE)</f>
        <v>35.270349919093803</v>
      </c>
      <c r="AU10" s="65">
        <f>VLOOKUP($A10,'RevPAR Raw Data'!$B$6:$BE$43,'RevPAR Raw Data'!AH$1,FALSE)</f>
        <v>42.994875751271302</v>
      </c>
      <c r="AV10" s="65">
        <f>VLOOKUP($A10,'RevPAR Raw Data'!$B$6:$BE$43,'RevPAR Raw Data'!AI$1,FALSE)</f>
        <v>50.425060679611597</v>
      </c>
      <c r="AW10" s="65">
        <f>VLOOKUP($A10,'RevPAR Raw Data'!$B$6:$BE$43,'RevPAR Raw Data'!AJ$1,FALSE)</f>
        <v>49.580015603328697</v>
      </c>
      <c r="AX10" s="65">
        <f>VLOOKUP($A10,'RevPAR Raw Data'!$B$6:$BE$43,'RevPAR Raw Data'!AK$1,FALSE)</f>
        <v>42.864845411465502</v>
      </c>
      <c r="AY10" s="66">
        <f>VLOOKUP($A10,'RevPAR Raw Data'!$B$6:$BE$43,'RevPAR Raw Data'!AL$1,FALSE)</f>
        <v>44.2270294729542</v>
      </c>
      <c r="AZ10" s="65">
        <f>VLOOKUP($A10,'RevPAR Raw Data'!$B$6:$BE$43,'RevPAR Raw Data'!AN$1,FALSE)</f>
        <v>42.656775601017102</v>
      </c>
      <c r="BA10" s="65">
        <f>VLOOKUP($A10,'RevPAR Raw Data'!$B$6:$BE$43,'RevPAR Raw Data'!AO$1,FALSE)</f>
        <v>47.737033055940799</v>
      </c>
      <c r="BB10" s="66">
        <f>VLOOKUP($A10,'RevPAR Raw Data'!$B$6:$BE$43,'RevPAR Raw Data'!AP$1,FALSE)</f>
        <v>45.196904328478901</v>
      </c>
      <c r="BC10" s="67">
        <f>VLOOKUP($A10,'RevPAR Raw Data'!$B$6:$BE$43,'RevPAR Raw Data'!AR$1,FALSE)</f>
        <v>44.504136574532701</v>
      </c>
      <c r="BE10" s="59">
        <f>VLOOKUP($A10,'RevPAR Raw Data'!$B$6:$BE$43,'RevPAR Raw Data'!AT$1,FALSE)</f>
        <v>-16.659090194813601</v>
      </c>
      <c r="BF10" s="60">
        <f>VLOOKUP($A10,'RevPAR Raw Data'!$B$6:$BE$43,'RevPAR Raw Data'!AU$1,FALSE)</f>
        <v>-0.28504800664781399</v>
      </c>
      <c r="BG10" s="60">
        <f>VLOOKUP($A10,'RevPAR Raw Data'!$B$6:$BE$43,'RevPAR Raw Data'!AV$1,FALSE)</f>
        <v>17.781323578686901</v>
      </c>
      <c r="BH10" s="60">
        <f>VLOOKUP($A10,'RevPAR Raw Data'!$B$6:$BE$43,'RevPAR Raw Data'!AW$1,FALSE)</f>
        <v>15.3280867186104</v>
      </c>
      <c r="BI10" s="60">
        <f>VLOOKUP($A10,'RevPAR Raw Data'!$B$6:$BE$43,'RevPAR Raw Data'!AX$1,FALSE)</f>
        <v>9.1105634280967998</v>
      </c>
      <c r="BJ10" s="61">
        <f>VLOOKUP($A10,'RevPAR Raw Data'!$B$6:$BE$43,'RevPAR Raw Data'!AY$1,FALSE)</f>
        <v>5.0389026298091197</v>
      </c>
      <c r="BK10" s="60">
        <f>VLOOKUP($A10,'RevPAR Raw Data'!$B$6:$BE$43,'RevPAR Raw Data'!BA$1,FALSE)</f>
        <v>-0.93508272490524003</v>
      </c>
      <c r="BL10" s="60">
        <f>VLOOKUP($A10,'RevPAR Raw Data'!$B$6:$BE$43,'RevPAR Raw Data'!BB$1,FALSE)</f>
        <v>3.3373011208814498</v>
      </c>
      <c r="BM10" s="61">
        <f>VLOOKUP($A10,'RevPAR Raw Data'!$B$6:$BE$43,'RevPAR Raw Data'!BC$1,FALSE)</f>
        <v>1.2761636258850499</v>
      </c>
      <c r="BN10" s="62">
        <f>VLOOKUP($A10,'RevPAR Raw Data'!$B$6:$BE$43,'RevPAR Raw Data'!BE$1,FALSE)</f>
        <v>3.9186126302991302</v>
      </c>
    </row>
    <row r="11" spans="1:66" x14ac:dyDescent="0.35">
      <c r="A11" s="76" t="s">
        <v>24</v>
      </c>
      <c r="B11" s="59">
        <f>VLOOKUP($A11,'Occupancy Raw Data'!$B$6:$BE$43,'Occupancy Raw Data'!AG$1,FALSE)</f>
        <v>43.299722344001097</v>
      </c>
      <c r="C11" s="60">
        <f>VLOOKUP($A11,'Occupancy Raw Data'!$B$6:$BE$43,'Occupancy Raw Data'!AH$1,FALSE)</f>
        <v>46.014175069413902</v>
      </c>
      <c r="D11" s="60">
        <f>VLOOKUP($A11,'Occupancy Raw Data'!$B$6:$BE$43,'Occupancy Raw Data'!AI$1,FALSE)</f>
        <v>47.829899167032004</v>
      </c>
      <c r="E11" s="60">
        <f>VLOOKUP($A11,'Occupancy Raw Data'!$B$6:$BE$43,'Occupancy Raw Data'!AJ$1,FALSE)</f>
        <v>49.546982317696902</v>
      </c>
      <c r="F11" s="60">
        <f>VLOOKUP($A11,'Occupancy Raw Data'!$B$6:$BE$43,'Occupancy Raw Data'!AK$1,FALSE)</f>
        <v>47.037118223001599</v>
      </c>
      <c r="G11" s="61">
        <f>VLOOKUP($A11,'Occupancy Raw Data'!$B$6:$BE$43,'Occupancy Raw Data'!AL$1,FALSE)</f>
        <v>46.745579424229099</v>
      </c>
      <c r="H11" s="60">
        <f>VLOOKUP($A11,'Occupancy Raw Data'!$B$6:$BE$43,'Occupancy Raw Data'!AN$1,FALSE)</f>
        <v>48.6555604267134</v>
      </c>
      <c r="I11" s="60">
        <f>VLOOKUP($A11,'Occupancy Raw Data'!$B$6:$BE$43,'Occupancy Raw Data'!AO$1,FALSE)</f>
        <v>53.163817039310203</v>
      </c>
      <c r="J11" s="61">
        <f>VLOOKUP($A11,'Occupancy Raw Data'!$B$6:$BE$43,'Occupancy Raw Data'!AP$1,FALSE)</f>
        <v>50.909688733011798</v>
      </c>
      <c r="K11" s="62">
        <f>VLOOKUP($A11,'Occupancy Raw Data'!$B$6:$BE$43,'Occupancy Raw Data'!AR$1,FALSE)</f>
        <v>47.935324941024099</v>
      </c>
      <c r="M11" s="59">
        <f>VLOOKUP($A11,'Occupancy Raw Data'!$B$6:$BE$43,'Occupancy Raw Data'!AT$1,FALSE)</f>
        <v>10.5887049721428</v>
      </c>
      <c r="N11" s="60">
        <f>VLOOKUP($A11,'Occupancy Raw Data'!$B$6:$BE$43,'Occupancy Raw Data'!AU$1,FALSE)</f>
        <v>8.9420282449391397</v>
      </c>
      <c r="O11" s="60">
        <f>VLOOKUP($A11,'Occupancy Raw Data'!$B$6:$BE$43,'Occupancy Raw Data'!AV$1,FALSE)</f>
        <v>10.421649506071301</v>
      </c>
      <c r="P11" s="60">
        <f>VLOOKUP($A11,'Occupancy Raw Data'!$B$6:$BE$43,'Occupancy Raw Data'!AW$1,FALSE)</f>
        <v>12.272351019515099</v>
      </c>
      <c r="Q11" s="60">
        <f>VLOOKUP($A11,'Occupancy Raw Data'!$B$6:$BE$43,'Occupancy Raw Data'!AX$1,FALSE)</f>
        <v>15.438863265705701</v>
      </c>
      <c r="R11" s="61">
        <f>VLOOKUP($A11,'Occupancy Raw Data'!$B$6:$BE$43,'Occupancy Raw Data'!AY$1,FALSE)</f>
        <v>11.519786474245899</v>
      </c>
      <c r="S11" s="60">
        <f>VLOOKUP($A11,'Occupancy Raw Data'!$B$6:$BE$43,'Occupancy Raw Data'!BA$1,FALSE)</f>
        <v>18.813023708547799</v>
      </c>
      <c r="T11" s="60">
        <f>VLOOKUP($A11,'Occupancy Raw Data'!$B$6:$BE$43,'Occupancy Raw Data'!BB$1,FALSE)</f>
        <v>14.495072216836199</v>
      </c>
      <c r="U11" s="61">
        <f>VLOOKUP($A11,'Occupancy Raw Data'!$B$6:$BE$43,'Occupancy Raw Data'!BC$1,FALSE)</f>
        <v>16.518608718190201</v>
      </c>
      <c r="V11" s="62">
        <f>VLOOKUP($A11,'Occupancy Raw Data'!$B$6:$BE$43,'Occupancy Raw Data'!BE$1,FALSE)</f>
        <v>12.990716069198999</v>
      </c>
      <c r="X11" s="64">
        <f>VLOOKUP($A11,'ADR Raw Data'!$B$6:$BE$43,'ADR Raw Data'!AG$1,FALSE)</f>
        <v>96.133413769827797</v>
      </c>
      <c r="Y11" s="65">
        <f>VLOOKUP($A11,'ADR Raw Data'!$B$6:$BE$43,'ADR Raw Data'!AH$1,FALSE)</f>
        <v>89.309503771337802</v>
      </c>
      <c r="Z11" s="65">
        <f>VLOOKUP($A11,'ADR Raw Data'!$B$6:$BE$43,'ADR Raw Data'!AI$1,FALSE)</f>
        <v>89.059067369385801</v>
      </c>
      <c r="AA11" s="65">
        <f>VLOOKUP($A11,'ADR Raw Data'!$B$6:$BE$43,'ADR Raw Data'!AJ$1,FALSE)</f>
        <v>92.701809467630099</v>
      </c>
      <c r="AB11" s="65">
        <f>VLOOKUP($A11,'ADR Raw Data'!$B$6:$BE$43,'ADR Raw Data'!AK$1,FALSE)</f>
        <v>96.994492427184397</v>
      </c>
      <c r="AC11" s="66">
        <f>VLOOKUP($A11,'ADR Raw Data'!$B$6:$BE$43,'ADR Raw Data'!AL$1,FALSE)</f>
        <v>92.788135550831498</v>
      </c>
      <c r="AD11" s="65">
        <f>VLOOKUP($A11,'ADR Raw Data'!$B$6:$BE$43,'ADR Raw Data'!AN$1,FALSE)</f>
        <v>120.20887295389601</v>
      </c>
      <c r="AE11" s="65">
        <f>VLOOKUP($A11,'ADR Raw Data'!$B$6:$BE$43,'ADR Raw Data'!AO$1,FALSE)</f>
        <v>133.345250137438</v>
      </c>
      <c r="AF11" s="66">
        <f>VLOOKUP($A11,'ADR Raw Data'!$B$6:$BE$43,'ADR Raw Data'!AP$1,FALSE)</f>
        <v>127.06788123430201</v>
      </c>
      <c r="AG11" s="67">
        <f>VLOOKUP($A11,'ADR Raw Data'!$B$6:$BE$43,'ADR Raw Data'!AR$1,FALSE)</f>
        <v>103.19007479912</v>
      </c>
      <c r="AI11" s="59">
        <f>VLOOKUP($A11,'ADR Raw Data'!$B$6:$BE$43,'ADR Raw Data'!AT$1,FALSE)</f>
        <v>6.6082490994487904</v>
      </c>
      <c r="AJ11" s="60">
        <f>VLOOKUP($A11,'ADR Raw Data'!$B$6:$BE$43,'ADR Raw Data'!AU$1,FALSE)</f>
        <v>4.0410707097015397</v>
      </c>
      <c r="AK11" s="60">
        <f>VLOOKUP($A11,'ADR Raw Data'!$B$6:$BE$43,'ADR Raw Data'!AV$1,FALSE)</f>
        <v>3.62968433370447</v>
      </c>
      <c r="AL11" s="60">
        <f>VLOOKUP($A11,'ADR Raw Data'!$B$6:$BE$43,'ADR Raw Data'!AW$1,FALSE)</f>
        <v>11.404358859406299</v>
      </c>
      <c r="AM11" s="60">
        <f>VLOOKUP($A11,'ADR Raw Data'!$B$6:$BE$43,'ADR Raw Data'!AX$1,FALSE)</f>
        <v>16.469701775519699</v>
      </c>
      <c r="AN11" s="61">
        <f>VLOOKUP($A11,'ADR Raw Data'!$B$6:$BE$43,'ADR Raw Data'!AY$1,FALSE)</f>
        <v>8.3730773506140395</v>
      </c>
      <c r="AO11" s="60">
        <f>VLOOKUP($A11,'ADR Raw Data'!$B$6:$BE$43,'ADR Raw Data'!BA$1,FALSE)</f>
        <v>13.3489743748084</v>
      </c>
      <c r="AP11" s="60">
        <f>VLOOKUP($A11,'ADR Raw Data'!$B$6:$BE$43,'ADR Raw Data'!BB$1,FALSE)</f>
        <v>13.6432505092613</v>
      </c>
      <c r="AQ11" s="61">
        <f>VLOOKUP($A11,'ADR Raw Data'!$B$6:$BE$43,'ADR Raw Data'!BC$1,FALSE)</f>
        <v>13.404534770675101</v>
      </c>
      <c r="AR11" s="62">
        <f>VLOOKUP($A11,'ADR Raw Data'!$B$6:$BE$43,'ADR Raw Data'!BE$1,FALSE)</f>
        <v>10.486502852098001</v>
      </c>
      <c r="AT11" s="64">
        <f>VLOOKUP($A11,'RevPAR Raw Data'!$B$6:$BE$43,'RevPAR Raw Data'!AG$1,FALSE)</f>
        <v>41.625501242145198</v>
      </c>
      <c r="AU11" s="65">
        <f>VLOOKUP($A11,'RevPAR Raw Data'!$B$6:$BE$43,'RevPAR Raw Data'!AH$1,FALSE)</f>
        <v>41.095031418968198</v>
      </c>
      <c r="AV11" s="65">
        <f>VLOOKUP($A11,'RevPAR Raw Data'!$B$6:$BE$43,'RevPAR Raw Data'!AI$1,FALSE)</f>
        <v>42.596862121876299</v>
      </c>
      <c r="AW11" s="65">
        <f>VLOOKUP($A11,'RevPAR Raw Data'!$B$6:$BE$43,'RevPAR Raw Data'!AJ$1,FALSE)</f>
        <v>45.930949145111697</v>
      </c>
      <c r="AX11" s="65">
        <f>VLOOKUP($A11,'RevPAR Raw Data'!$B$6:$BE$43,'RevPAR Raw Data'!AK$1,FALSE)</f>
        <v>45.623414072774999</v>
      </c>
      <c r="AY11" s="66">
        <f>VLOOKUP($A11,'RevPAR Raw Data'!$B$6:$BE$43,'RevPAR Raw Data'!AL$1,FALSE)</f>
        <v>43.374351600175302</v>
      </c>
      <c r="AZ11" s="65">
        <f>VLOOKUP($A11,'RevPAR Raw Data'!$B$6:$BE$43,'RevPAR Raw Data'!AN$1,FALSE)</f>
        <v>58.488300818354503</v>
      </c>
      <c r="BA11" s="65">
        <f>VLOOKUP($A11,'RevPAR Raw Data'!$B$6:$BE$43,'RevPAR Raw Data'!AO$1,FALSE)</f>
        <v>70.891424813678199</v>
      </c>
      <c r="BB11" s="66">
        <f>VLOOKUP($A11,'RevPAR Raw Data'!$B$6:$BE$43,'RevPAR Raw Data'!AP$1,FALSE)</f>
        <v>64.689862816016301</v>
      </c>
      <c r="BC11" s="67">
        <f>VLOOKUP($A11,'RevPAR Raw Data'!$B$6:$BE$43,'RevPAR Raw Data'!AR$1,FALSE)</f>
        <v>49.464497661844199</v>
      </c>
      <c r="BE11" s="59">
        <f>VLOOKUP($A11,'RevPAR Raw Data'!$B$6:$BE$43,'RevPAR Raw Data'!AT$1,FALSE)</f>
        <v>17.896682072556501</v>
      </c>
      <c r="BF11" s="60">
        <f>VLOOKUP($A11,'RevPAR Raw Data'!$B$6:$BE$43,'RevPAR Raw Data'!AU$1,FALSE)</f>
        <v>13.344452638900099</v>
      </c>
      <c r="BG11" s="60">
        <f>VLOOKUP($A11,'RevPAR Raw Data'!$B$6:$BE$43,'RevPAR Raw Data'!AV$1,FALSE)</f>
        <v>14.429606819211299</v>
      </c>
      <c r="BH11" s="60">
        <f>VLOOKUP($A11,'RevPAR Raw Data'!$B$6:$BE$43,'RevPAR Raw Data'!AW$1,FALSE)</f>
        <v>25.076292829673001</v>
      </c>
      <c r="BI11" s="60">
        <f>VLOOKUP($A11,'RevPAR Raw Data'!$B$6:$BE$43,'RevPAR Raw Data'!AX$1,FALSE)</f>
        <v>34.451299778617603</v>
      </c>
      <c r="BJ11" s="61">
        <f>VLOOKUP($A11,'RevPAR Raw Data'!$B$6:$BE$43,'RevPAR Raw Data'!AY$1,FALSE)</f>
        <v>20.857424456974101</v>
      </c>
      <c r="BK11" s="60">
        <f>VLOOKUP($A11,'RevPAR Raw Data'!$B$6:$BE$43,'RevPAR Raw Data'!BA$1,FALSE)</f>
        <v>34.673343797336898</v>
      </c>
      <c r="BL11" s="60">
        <f>VLOOKUP($A11,'RevPAR Raw Data'!$B$6:$BE$43,'RevPAR Raw Data'!BB$1,FALSE)</f>
        <v>30.115921740138901</v>
      </c>
      <c r="BM11" s="61">
        <f>VLOOKUP($A11,'RevPAR Raw Data'!$B$6:$BE$43,'RevPAR Raw Data'!BC$1,FALSE)</f>
        <v>32.137386138126999</v>
      </c>
      <c r="BN11" s="62">
        <f>VLOOKUP($A11,'RevPAR Raw Data'!$B$6:$BE$43,'RevPAR Raw Data'!BE$1,FALSE)</f>
        <v>24.8394907324016</v>
      </c>
    </row>
    <row r="12" spans="1:66" x14ac:dyDescent="0.35">
      <c r="A12" s="76" t="s">
        <v>27</v>
      </c>
      <c r="B12" s="59">
        <f>VLOOKUP($A12,'Occupancy Raw Data'!$B$6:$BE$43,'Occupancy Raw Data'!AG$1,FALSE)</f>
        <v>45.5924170616113</v>
      </c>
      <c r="C12" s="60">
        <f>VLOOKUP($A12,'Occupancy Raw Data'!$B$6:$BE$43,'Occupancy Raw Data'!AH$1,FALSE)</f>
        <v>47.538507109004698</v>
      </c>
      <c r="D12" s="60">
        <f>VLOOKUP($A12,'Occupancy Raw Data'!$B$6:$BE$43,'Occupancy Raw Data'!AI$1,FALSE)</f>
        <v>50.287322274881497</v>
      </c>
      <c r="E12" s="60">
        <f>VLOOKUP($A12,'Occupancy Raw Data'!$B$6:$BE$43,'Occupancy Raw Data'!AJ$1,FALSE)</f>
        <v>50.660545023696599</v>
      </c>
      <c r="F12" s="60">
        <f>VLOOKUP($A12,'Occupancy Raw Data'!$B$6:$BE$43,'Occupancy Raw Data'!AK$1,FALSE)</f>
        <v>48.148696682464397</v>
      </c>
      <c r="G12" s="61">
        <f>VLOOKUP($A12,'Occupancy Raw Data'!$B$6:$BE$43,'Occupancy Raw Data'!AL$1,FALSE)</f>
        <v>48.445497630331701</v>
      </c>
      <c r="H12" s="60">
        <f>VLOOKUP($A12,'Occupancy Raw Data'!$B$6:$BE$43,'Occupancy Raw Data'!AN$1,FALSE)</f>
        <v>49.6060426540284</v>
      </c>
      <c r="I12" s="60">
        <f>VLOOKUP($A12,'Occupancy Raw Data'!$B$6:$BE$43,'Occupancy Raw Data'!AO$1,FALSE)</f>
        <v>52.452606635071</v>
      </c>
      <c r="J12" s="61">
        <f>VLOOKUP($A12,'Occupancy Raw Data'!$B$6:$BE$43,'Occupancy Raw Data'!AP$1,FALSE)</f>
        <v>51.029324644549703</v>
      </c>
      <c r="K12" s="62">
        <f>VLOOKUP($A12,'Occupancy Raw Data'!$B$6:$BE$43,'Occupancy Raw Data'!AR$1,FALSE)</f>
        <v>49.183733920108303</v>
      </c>
      <c r="M12" s="59">
        <f>VLOOKUP($A12,'Occupancy Raw Data'!$B$6:$BE$43,'Occupancy Raw Data'!AT$1,FALSE)</f>
        <v>12.3140032609831</v>
      </c>
      <c r="N12" s="60">
        <f>VLOOKUP($A12,'Occupancy Raw Data'!$B$6:$BE$43,'Occupancy Raw Data'!AU$1,FALSE)</f>
        <v>13.7069486132409</v>
      </c>
      <c r="O12" s="60">
        <f>VLOOKUP($A12,'Occupancy Raw Data'!$B$6:$BE$43,'Occupancy Raw Data'!AV$1,FALSE)</f>
        <v>17.4260231395027</v>
      </c>
      <c r="P12" s="60">
        <f>VLOOKUP($A12,'Occupancy Raw Data'!$B$6:$BE$43,'Occupancy Raw Data'!AW$1,FALSE)</f>
        <v>13.3081685491149</v>
      </c>
      <c r="Q12" s="60">
        <f>VLOOKUP($A12,'Occupancy Raw Data'!$B$6:$BE$43,'Occupancy Raw Data'!AX$1,FALSE)</f>
        <v>9.6954729839233096</v>
      </c>
      <c r="R12" s="61">
        <f>VLOOKUP($A12,'Occupancy Raw Data'!$B$6:$BE$43,'Occupancy Raw Data'!AY$1,FALSE)</f>
        <v>13.2805244785675</v>
      </c>
      <c r="S12" s="60">
        <f>VLOOKUP($A12,'Occupancy Raw Data'!$B$6:$BE$43,'Occupancy Raw Data'!BA$1,FALSE)</f>
        <v>10.0718399026099</v>
      </c>
      <c r="T12" s="60">
        <f>VLOOKUP($A12,'Occupancy Raw Data'!$B$6:$BE$43,'Occupancy Raw Data'!BB$1,FALSE)</f>
        <v>6.1877972842184796</v>
      </c>
      <c r="U12" s="61">
        <f>VLOOKUP($A12,'Occupancy Raw Data'!$B$6:$BE$43,'Occupancy Raw Data'!BC$1,FALSE)</f>
        <v>8.0408185030320496</v>
      </c>
      <c r="V12" s="62">
        <f>VLOOKUP($A12,'Occupancy Raw Data'!$B$6:$BE$43,'Occupancy Raw Data'!BE$1,FALSE)</f>
        <v>11.675042415972699</v>
      </c>
      <c r="X12" s="64">
        <f>VLOOKUP($A12,'ADR Raw Data'!$B$6:$BE$43,'ADR Raw Data'!AG$1,FALSE)</f>
        <v>79.4317242723492</v>
      </c>
      <c r="Y12" s="65">
        <f>VLOOKUP($A12,'ADR Raw Data'!$B$6:$BE$43,'ADR Raw Data'!AH$1,FALSE)</f>
        <v>79.5392647516979</v>
      </c>
      <c r="Z12" s="65">
        <f>VLOOKUP($A12,'ADR Raw Data'!$B$6:$BE$43,'ADR Raw Data'!AI$1,FALSE)</f>
        <v>80.516757966660705</v>
      </c>
      <c r="AA12" s="65">
        <f>VLOOKUP($A12,'ADR Raw Data'!$B$6:$BE$43,'ADR Raw Data'!AJ$1,FALSE)</f>
        <v>80.778520727357702</v>
      </c>
      <c r="AB12" s="65">
        <f>VLOOKUP($A12,'ADR Raw Data'!$B$6:$BE$43,'ADR Raw Data'!AK$1,FALSE)</f>
        <v>79.767772992925202</v>
      </c>
      <c r="AC12" s="66">
        <f>VLOOKUP($A12,'ADR Raw Data'!$B$6:$BE$43,'ADR Raw Data'!AL$1,FALSE)</f>
        <v>80.026559748581406</v>
      </c>
      <c r="AD12" s="65">
        <f>VLOOKUP($A12,'ADR Raw Data'!$B$6:$BE$43,'ADR Raw Data'!AN$1,FALSE)</f>
        <v>81.074227622857805</v>
      </c>
      <c r="AE12" s="65">
        <f>VLOOKUP($A12,'ADR Raw Data'!$B$6:$BE$43,'ADR Raw Data'!AO$1,FALSE)</f>
        <v>82.288422182064593</v>
      </c>
      <c r="AF12" s="66">
        <f>VLOOKUP($A12,'ADR Raw Data'!$B$6:$BE$43,'ADR Raw Data'!AP$1,FALSE)</f>
        <v>81.698257727470605</v>
      </c>
      <c r="AG12" s="67">
        <f>VLOOKUP($A12,'ADR Raw Data'!$B$6:$BE$43,'ADR Raw Data'!AR$1,FALSE)</f>
        <v>80.522110452461007</v>
      </c>
      <c r="AI12" s="59">
        <f>VLOOKUP($A12,'ADR Raw Data'!$B$6:$BE$43,'ADR Raw Data'!AT$1,FALSE)</f>
        <v>4.7845861461074097</v>
      </c>
      <c r="AJ12" s="60">
        <f>VLOOKUP($A12,'ADR Raw Data'!$B$6:$BE$43,'ADR Raw Data'!AU$1,FALSE)</f>
        <v>7.2385761814105196</v>
      </c>
      <c r="AK12" s="60">
        <f>VLOOKUP($A12,'ADR Raw Data'!$B$6:$BE$43,'ADR Raw Data'!AV$1,FALSE)</f>
        <v>8.1378989158512098</v>
      </c>
      <c r="AL12" s="60">
        <f>VLOOKUP($A12,'ADR Raw Data'!$B$6:$BE$43,'ADR Raw Data'!AW$1,FALSE)</f>
        <v>9.1725425430394694</v>
      </c>
      <c r="AM12" s="60">
        <f>VLOOKUP($A12,'ADR Raw Data'!$B$6:$BE$43,'ADR Raw Data'!AX$1,FALSE)</f>
        <v>7.7320881752242601</v>
      </c>
      <c r="AN12" s="61">
        <f>VLOOKUP($A12,'ADR Raw Data'!$B$6:$BE$43,'ADR Raw Data'!AY$1,FALSE)</f>
        <v>7.4548756430702401</v>
      </c>
      <c r="AO12" s="60">
        <f>VLOOKUP($A12,'ADR Raw Data'!$B$6:$BE$43,'ADR Raw Data'!BA$1,FALSE)</f>
        <v>10.175067802068099</v>
      </c>
      <c r="AP12" s="60">
        <f>VLOOKUP($A12,'ADR Raw Data'!$B$6:$BE$43,'ADR Raw Data'!BB$1,FALSE)</f>
        <v>11.146733856863801</v>
      </c>
      <c r="AQ12" s="61">
        <f>VLOOKUP($A12,'ADR Raw Data'!$B$6:$BE$43,'ADR Raw Data'!BC$1,FALSE)</f>
        <v>10.6698893991496</v>
      </c>
      <c r="AR12" s="62">
        <f>VLOOKUP($A12,'ADR Raw Data'!$B$6:$BE$43,'ADR Raw Data'!BE$1,FALSE)</f>
        <v>8.4115284989457209</v>
      </c>
      <c r="AT12" s="64">
        <f>VLOOKUP($A12,'RevPAR Raw Data'!$B$6:$BE$43,'RevPAR Raw Data'!AG$1,FALSE)</f>
        <v>36.214843009478599</v>
      </c>
      <c r="AU12" s="65">
        <f>VLOOKUP($A12,'RevPAR Raw Data'!$B$6:$BE$43,'RevPAR Raw Data'!AH$1,FALSE)</f>
        <v>37.811779028436</v>
      </c>
      <c r="AV12" s="65">
        <f>VLOOKUP($A12,'RevPAR Raw Data'!$B$6:$BE$43,'RevPAR Raw Data'!AI$1,FALSE)</f>
        <v>40.489721563981</v>
      </c>
      <c r="AW12" s="65">
        <f>VLOOKUP($A12,'RevPAR Raw Data'!$B$6:$BE$43,'RevPAR Raw Data'!AJ$1,FALSE)</f>
        <v>40.922838862559203</v>
      </c>
      <c r="AX12" s="65">
        <f>VLOOKUP($A12,'RevPAR Raw Data'!$B$6:$BE$43,'RevPAR Raw Data'!AK$1,FALSE)</f>
        <v>38.407143068720302</v>
      </c>
      <c r="AY12" s="66">
        <f>VLOOKUP($A12,'RevPAR Raw Data'!$B$6:$BE$43,'RevPAR Raw Data'!AL$1,FALSE)</f>
        <v>38.769265106634997</v>
      </c>
      <c r="AZ12" s="65">
        <f>VLOOKUP($A12,'RevPAR Raw Data'!$B$6:$BE$43,'RevPAR Raw Data'!AN$1,FALSE)</f>
        <v>40.217715936018898</v>
      </c>
      <c r="BA12" s="65">
        <f>VLOOKUP($A12,'RevPAR Raw Data'!$B$6:$BE$43,'RevPAR Raw Data'!AO$1,FALSE)</f>
        <v>43.162422393364899</v>
      </c>
      <c r="BB12" s="66">
        <f>VLOOKUP($A12,'RevPAR Raw Data'!$B$6:$BE$43,'RevPAR Raw Data'!AP$1,FALSE)</f>
        <v>41.690069164691899</v>
      </c>
      <c r="BC12" s="67">
        <f>VLOOKUP($A12,'RevPAR Raw Data'!$B$6:$BE$43,'RevPAR Raw Data'!AR$1,FALSE)</f>
        <v>39.603780551794102</v>
      </c>
      <c r="BE12" s="59">
        <f>VLOOKUP($A12,'RevPAR Raw Data'!$B$6:$BE$43,'RevPAR Raw Data'!AT$1,FALSE)</f>
        <v>17.687763501146701</v>
      </c>
      <c r="BF12" s="60">
        <f>VLOOKUP($A12,'RevPAR Raw Data'!$B$6:$BE$43,'RevPAR Raw Data'!AU$1,FALSE)</f>
        <v>21.937712712167698</v>
      </c>
      <c r="BG12" s="60">
        <f>VLOOKUP($A12,'RevPAR Raw Data'!$B$6:$BE$43,'RevPAR Raw Data'!AV$1,FALSE)</f>
        <v>26.982034203499499</v>
      </c>
      <c r="BH12" s="60">
        <f>VLOOKUP($A12,'RevPAR Raw Data'!$B$6:$BE$43,'RevPAR Raw Data'!AW$1,FALSE)</f>
        <v>23.701408514021299</v>
      </c>
      <c r="BI12" s="60">
        <f>VLOOKUP($A12,'RevPAR Raw Data'!$B$6:$BE$43,'RevPAR Raw Data'!AX$1,FALSE)</f>
        <v>18.177223679269499</v>
      </c>
      <c r="BJ12" s="61">
        <f>VLOOKUP($A12,'RevPAR Raw Data'!$B$6:$BE$43,'RevPAR Raw Data'!AY$1,FALSE)</f>
        <v>21.725446706262399</v>
      </c>
      <c r="BK12" s="60">
        <f>VLOOKUP($A12,'RevPAR Raw Data'!$B$6:$BE$43,'RevPAR Raw Data'!BA$1,FALSE)</f>
        <v>21.2717242436844</v>
      </c>
      <c r="BL12" s="60">
        <f>VLOOKUP($A12,'RevPAR Raw Data'!$B$6:$BE$43,'RevPAR Raw Data'!BB$1,FALSE)</f>
        <v>18.024268435956401</v>
      </c>
      <c r="BM12" s="61">
        <f>VLOOKUP($A12,'RevPAR Raw Data'!$B$6:$BE$43,'RevPAR Raw Data'!BC$1,FALSE)</f>
        <v>19.568654343241501</v>
      </c>
      <c r="BN12" s="62">
        <f>VLOOKUP($A12,'RevPAR Raw Data'!$B$6:$BE$43,'RevPAR Raw Data'!BE$1,FALSE)</f>
        <v>21.0686204350019</v>
      </c>
    </row>
    <row r="13" spans="1:66" x14ac:dyDescent="0.35">
      <c r="A13" s="76" t="s">
        <v>91</v>
      </c>
      <c r="B13" s="59">
        <f>VLOOKUP($A13,'Occupancy Raw Data'!$B$6:$BE$43,'Occupancy Raw Data'!AG$1,FALSE)</f>
        <v>40.487861811391198</v>
      </c>
      <c r="C13" s="60">
        <f>VLOOKUP($A13,'Occupancy Raw Data'!$B$6:$BE$43,'Occupancy Raw Data'!AH$1,FALSE)</f>
        <v>43.937908496732</v>
      </c>
      <c r="D13" s="60">
        <f>VLOOKUP($A13,'Occupancy Raw Data'!$B$6:$BE$43,'Occupancy Raw Data'!AI$1,FALSE)</f>
        <v>47.544351073762797</v>
      </c>
      <c r="E13" s="60">
        <f>VLOOKUP($A13,'Occupancy Raw Data'!$B$6:$BE$43,'Occupancy Raw Data'!AJ$1,FALSE)</f>
        <v>48.7091503267973</v>
      </c>
      <c r="F13" s="60">
        <f>VLOOKUP($A13,'Occupancy Raw Data'!$B$6:$BE$43,'Occupancy Raw Data'!AK$1,FALSE)</f>
        <v>43.746498599439697</v>
      </c>
      <c r="G13" s="61">
        <f>VLOOKUP($A13,'Occupancy Raw Data'!$B$6:$BE$43,'Occupancy Raw Data'!AL$1,FALSE)</f>
        <v>44.885154061624597</v>
      </c>
      <c r="H13" s="60">
        <f>VLOOKUP($A13,'Occupancy Raw Data'!$B$6:$BE$43,'Occupancy Raw Data'!AN$1,FALSE)</f>
        <v>43.3893557422969</v>
      </c>
      <c r="I13" s="60">
        <f>VLOOKUP($A13,'Occupancy Raw Data'!$B$6:$BE$43,'Occupancy Raw Data'!AO$1,FALSE)</f>
        <v>42.544351073762797</v>
      </c>
      <c r="J13" s="61">
        <f>VLOOKUP($A13,'Occupancy Raw Data'!$B$6:$BE$43,'Occupancy Raw Data'!AP$1,FALSE)</f>
        <v>42.966853408029799</v>
      </c>
      <c r="K13" s="62">
        <f>VLOOKUP($A13,'Occupancy Raw Data'!$B$6:$BE$43,'Occupancy Raw Data'!AR$1,FALSE)</f>
        <v>44.337068160597497</v>
      </c>
      <c r="M13" s="59">
        <f>VLOOKUP($A13,'Occupancy Raw Data'!$B$6:$BE$43,'Occupancy Raw Data'!AT$1,FALSE)</f>
        <v>-12.940618989967099</v>
      </c>
      <c r="N13" s="60">
        <f>VLOOKUP($A13,'Occupancy Raw Data'!$B$6:$BE$43,'Occupancy Raw Data'!AU$1,FALSE)</f>
        <v>-7.5284873271111001</v>
      </c>
      <c r="O13" s="60">
        <f>VLOOKUP($A13,'Occupancy Raw Data'!$B$6:$BE$43,'Occupancy Raw Data'!AV$1,FALSE)</f>
        <v>0.92929033558986296</v>
      </c>
      <c r="P13" s="60">
        <f>VLOOKUP($A13,'Occupancy Raw Data'!$B$6:$BE$43,'Occupancy Raw Data'!AW$1,FALSE)</f>
        <v>0.65872448198788403</v>
      </c>
      <c r="Q13" s="60">
        <f>VLOOKUP($A13,'Occupancy Raw Data'!$B$6:$BE$43,'Occupancy Raw Data'!AX$1,FALSE)</f>
        <v>-0.87019314612897503</v>
      </c>
      <c r="R13" s="61">
        <f>VLOOKUP($A13,'Occupancy Raw Data'!$B$6:$BE$43,'Occupancy Raw Data'!AY$1,FALSE)</f>
        <v>-3.94731170994856</v>
      </c>
      <c r="S13" s="60">
        <f>VLOOKUP($A13,'Occupancy Raw Data'!$B$6:$BE$43,'Occupancy Raw Data'!BA$1,FALSE)</f>
        <v>4.9592649670149198</v>
      </c>
      <c r="T13" s="60">
        <f>VLOOKUP($A13,'Occupancy Raw Data'!$B$6:$BE$43,'Occupancy Raw Data'!BB$1,FALSE)</f>
        <v>-6.79358275386363</v>
      </c>
      <c r="U13" s="61">
        <f>VLOOKUP($A13,'Occupancy Raw Data'!$B$6:$BE$43,'Occupancy Raw Data'!BC$1,FALSE)</f>
        <v>-1.2080644603520401</v>
      </c>
      <c r="V13" s="62">
        <f>VLOOKUP($A13,'Occupancy Raw Data'!$B$6:$BE$43,'Occupancy Raw Data'!BE$1,FALSE)</f>
        <v>-3.20418157910518</v>
      </c>
      <c r="X13" s="64">
        <f>VLOOKUP($A13,'ADR Raw Data'!$B$6:$BE$43,'ADR Raw Data'!AG$1,FALSE)</f>
        <v>93.405102334966799</v>
      </c>
      <c r="Y13" s="65">
        <f>VLOOKUP($A13,'ADR Raw Data'!$B$6:$BE$43,'ADR Raw Data'!AH$1,FALSE)</f>
        <v>99.146141422727496</v>
      </c>
      <c r="Z13" s="65">
        <f>VLOOKUP($A13,'ADR Raw Data'!$B$6:$BE$43,'ADR Raw Data'!AI$1,FALSE)</f>
        <v>103.18755498821599</v>
      </c>
      <c r="AA13" s="65">
        <f>VLOOKUP($A13,'ADR Raw Data'!$B$6:$BE$43,'ADR Raw Data'!AJ$1,FALSE)</f>
        <v>101.31498442516801</v>
      </c>
      <c r="AB13" s="65">
        <f>VLOOKUP($A13,'ADR Raw Data'!$B$6:$BE$43,'ADR Raw Data'!AK$1,FALSE)</f>
        <v>96.133956565818195</v>
      </c>
      <c r="AC13" s="66">
        <f>VLOOKUP($A13,'ADR Raw Data'!$B$6:$BE$43,'ADR Raw Data'!AL$1,FALSE)</f>
        <v>98.850159136295503</v>
      </c>
      <c r="AD13" s="65">
        <f>VLOOKUP($A13,'ADR Raw Data'!$B$6:$BE$43,'ADR Raw Data'!AN$1,FALSE)</f>
        <v>90.141497202496197</v>
      </c>
      <c r="AE13" s="65">
        <f>VLOOKUP($A13,'ADR Raw Data'!$B$6:$BE$43,'ADR Raw Data'!AO$1,FALSE)</f>
        <v>89.516738724898403</v>
      </c>
      <c r="AF13" s="66">
        <f>VLOOKUP($A13,'ADR Raw Data'!$B$6:$BE$43,'ADR Raw Data'!AP$1,FALSE)</f>
        <v>89.832189656108994</v>
      </c>
      <c r="AG13" s="67">
        <f>VLOOKUP($A13,'ADR Raw Data'!$B$6:$BE$43,'ADR Raw Data'!AR$1,FALSE)</f>
        <v>96.353223799996897</v>
      </c>
      <c r="AI13" s="59">
        <f>VLOOKUP($A13,'ADR Raw Data'!$B$6:$BE$43,'ADR Raw Data'!AT$1,FALSE)</f>
        <v>5.4401379112873096</v>
      </c>
      <c r="AJ13" s="60">
        <f>VLOOKUP($A13,'ADR Raw Data'!$B$6:$BE$43,'ADR Raw Data'!AU$1,FALSE)</f>
        <v>11.147631402617099</v>
      </c>
      <c r="AK13" s="60">
        <f>VLOOKUP($A13,'ADR Raw Data'!$B$6:$BE$43,'ADR Raw Data'!AV$1,FALSE)</f>
        <v>15.0443198523791</v>
      </c>
      <c r="AL13" s="60">
        <f>VLOOKUP($A13,'ADR Raw Data'!$B$6:$BE$43,'ADR Raw Data'!AW$1,FALSE)</f>
        <v>11.285458646729699</v>
      </c>
      <c r="AM13" s="60">
        <f>VLOOKUP($A13,'ADR Raw Data'!$B$6:$BE$43,'ADR Raw Data'!AX$1,FALSE)</f>
        <v>8.0736446279258303</v>
      </c>
      <c r="AN13" s="61">
        <f>VLOOKUP($A13,'ADR Raw Data'!$B$6:$BE$43,'ADR Raw Data'!AY$1,FALSE)</f>
        <v>10.4320753540933</v>
      </c>
      <c r="AO13" s="60">
        <f>VLOOKUP($A13,'ADR Raw Data'!$B$6:$BE$43,'ADR Raw Data'!BA$1,FALSE)</f>
        <v>6.1791789724111803</v>
      </c>
      <c r="AP13" s="60">
        <f>VLOOKUP($A13,'ADR Raw Data'!$B$6:$BE$43,'ADR Raw Data'!BB$1,FALSE)</f>
        <v>8.8203338694268201</v>
      </c>
      <c r="AQ13" s="61">
        <f>VLOOKUP($A13,'ADR Raw Data'!$B$6:$BE$43,'ADR Raw Data'!BC$1,FALSE)</f>
        <v>7.5665457966273699</v>
      </c>
      <c r="AR13" s="62">
        <f>VLOOKUP($A13,'ADR Raw Data'!$B$6:$BE$43,'ADR Raw Data'!BE$1,FALSE)</f>
        <v>9.6359489073252202</v>
      </c>
      <c r="AT13" s="64">
        <f>VLOOKUP($A13,'RevPAR Raw Data'!$B$6:$BE$43,'RevPAR Raw Data'!AG$1,FALSE)</f>
        <v>37.817728758169899</v>
      </c>
      <c r="AU13" s="65">
        <f>VLOOKUP($A13,'RevPAR Raw Data'!$B$6:$BE$43,'RevPAR Raw Data'!AH$1,FALSE)</f>
        <v>43.562740896358498</v>
      </c>
      <c r="AV13" s="65">
        <f>VLOOKUP($A13,'RevPAR Raw Data'!$B$6:$BE$43,'RevPAR Raw Data'!AI$1,FALSE)</f>
        <v>49.059853408029802</v>
      </c>
      <c r="AW13" s="65">
        <f>VLOOKUP($A13,'RevPAR Raw Data'!$B$6:$BE$43,'RevPAR Raw Data'!AJ$1,FALSE)</f>
        <v>49.349668067226801</v>
      </c>
      <c r="AX13" s="65">
        <f>VLOOKUP($A13,'RevPAR Raw Data'!$B$6:$BE$43,'RevPAR Raw Data'!AK$1,FALSE)</f>
        <v>42.055239962651697</v>
      </c>
      <c r="AY13" s="66">
        <f>VLOOKUP($A13,'RevPAR Raw Data'!$B$6:$BE$43,'RevPAR Raw Data'!AL$1,FALSE)</f>
        <v>44.369046218487298</v>
      </c>
      <c r="AZ13" s="65">
        <f>VLOOKUP($A13,'RevPAR Raw Data'!$B$6:$BE$43,'RevPAR Raw Data'!AN$1,FALSE)</f>
        <v>39.111814892623698</v>
      </c>
      <c r="BA13" s="65">
        <f>VLOOKUP($A13,'RevPAR Raw Data'!$B$6:$BE$43,'RevPAR Raw Data'!AO$1,FALSE)</f>
        <v>38.084315592903799</v>
      </c>
      <c r="BB13" s="66">
        <f>VLOOKUP($A13,'RevPAR Raw Data'!$B$6:$BE$43,'RevPAR Raw Data'!AP$1,FALSE)</f>
        <v>38.598065242763703</v>
      </c>
      <c r="BC13" s="67">
        <f>VLOOKUP($A13,'RevPAR Raw Data'!$B$6:$BE$43,'RevPAR Raw Data'!AR$1,FALSE)</f>
        <v>42.720194511137699</v>
      </c>
      <c r="BE13" s="59">
        <f>VLOOKUP($A13,'RevPAR Raw Data'!$B$6:$BE$43,'RevPAR Raw Data'!AT$1,FALSE)</f>
        <v>-8.2044685983082797</v>
      </c>
      <c r="BF13" s="60">
        <f>VLOOKUP($A13,'RevPAR Raw Data'!$B$6:$BE$43,'RevPAR Raw Data'!AU$1,FALSE)</f>
        <v>2.77989605808698</v>
      </c>
      <c r="BG13" s="60">
        <f>VLOOKUP($A13,'RevPAR Raw Data'!$B$6:$BE$43,'RevPAR Raw Data'!AV$1,FALSE)</f>
        <v>16.113415598412299</v>
      </c>
      <c r="BH13" s="60">
        <f>VLOOKUP($A13,'RevPAR Raw Data'!$B$6:$BE$43,'RevPAR Raw Data'!AW$1,FALSE)</f>
        <v>12.018523207728199</v>
      </c>
      <c r="BI13" s="60">
        <f>VLOOKUP($A13,'RevPAR Raw Data'!$B$6:$BE$43,'RevPAR Raw Data'!AX$1,FALSE)</f>
        <v>7.13319517960183</v>
      </c>
      <c r="BJ13" s="61">
        <f>VLOOKUP($A13,'RevPAR Raw Data'!$B$6:$BE$43,'RevPAR Raw Data'!AY$1,FALSE)</f>
        <v>6.0729771121019596</v>
      </c>
      <c r="BK13" s="60">
        <f>VLOOKUP($A13,'RevPAR Raw Data'!$B$6:$BE$43,'RevPAR Raw Data'!BA$1,FALSE)</f>
        <v>11.444885797454001</v>
      </c>
      <c r="BL13" s="60">
        <f>VLOOKUP($A13,'RevPAR Raw Data'!$B$6:$BE$43,'RevPAR Raw Data'!BB$1,FALSE)</f>
        <v>1.4275344349766099</v>
      </c>
      <c r="BM13" s="61">
        <f>VLOOKUP($A13,'RevPAR Raw Data'!$B$6:$BE$43,'RevPAR Raw Data'!BC$1,FALSE)</f>
        <v>6.26707258563001</v>
      </c>
      <c r="BN13" s="62">
        <f>VLOOKUP($A13,'RevPAR Raw Data'!$B$6:$BE$43,'RevPAR Raw Data'!BE$1,FALSE)</f>
        <v>6.1230140283595302</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39.092033447154002</v>
      </c>
      <c r="C15" s="60">
        <f>VLOOKUP($A15,'Occupancy Raw Data'!$B$6:$BE$43,'Occupancy Raw Data'!AH$1,FALSE)</f>
        <v>41.275239964509403</v>
      </c>
      <c r="D15" s="60">
        <f>VLOOKUP($A15,'Occupancy Raw Data'!$B$6:$BE$43,'Occupancy Raw Data'!AI$1,FALSE)</f>
        <v>43.916421361076303</v>
      </c>
      <c r="E15" s="60">
        <f>VLOOKUP($A15,'Occupancy Raw Data'!$B$6:$BE$43,'Occupancy Raw Data'!AJ$1,FALSE)</f>
        <v>44.450045028697303</v>
      </c>
      <c r="F15" s="60">
        <f>VLOOKUP($A15,'Occupancy Raw Data'!$B$6:$BE$43,'Occupancy Raw Data'!AK$1,FALSE)</f>
        <v>43.806632320640503</v>
      </c>
      <c r="G15" s="61">
        <f>VLOOKUP($A15,'Occupancy Raw Data'!$B$6:$BE$43,'Occupancy Raw Data'!AL$1,FALSE)</f>
        <v>42.508356753748899</v>
      </c>
      <c r="H15" s="60">
        <f>VLOOKUP($A15,'Occupancy Raw Data'!$B$6:$BE$43,'Occupancy Raw Data'!AN$1,FALSE)</f>
        <v>53.618759109869202</v>
      </c>
      <c r="I15" s="60">
        <f>VLOOKUP($A15,'Occupancy Raw Data'!$B$6:$BE$43,'Occupancy Raw Data'!AO$1,FALSE)</f>
        <v>56.552724732497197</v>
      </c>
      <c r="J15" s="61">
        <f>VLOOKUP($A15,'Occupancy Raw Data'!$B$6:$BE$43,'Occupancy Raw Data'!AP$1,FALSE)</f>
        <v>55.0857419211832</v>
      </c>
      <c r="K15" s="62">
        <f>VLOOKUP($A15,'Occupancy Raw Data'!$B$6:$BE$43,'Occupancy Raw Data'!AR$1,FALSE)</f>
        <v>46.103192376768902</v>
      </c>
      <c r="M15" s="59">
        <f>VLOOKUP($A15,'Occupancy Raw Data'!$B$6:$BE$43,'Occupancy Raw Data'!AT$1,FALSE)</f>
        <v>-1.30882490280821</v>
      </c>
      <c r="N15" s="60">
        <f>VLOOKUP($A15,'Occupancy Raw Data'!$B$6:$BE$43,'Occupancy Raw Data'!AU$1,FALSE)</f>
        <v>1.6809112000359701</v>
      </c>
      <c r="O15" s="60">
        <f>VLOOKUP($A15,'Occupancy Raw Data'!$B$6:$BE$43,'Occupancy Raw Data'!AV$1,FALSE)</f>
        <v>4.2893068319595899</v>
      </c>
      <c r="P15" s="60">
        <f>VLOOKUP($A15,'Occupancy Raw Data'!$B$6:$BE$43,'Occupancy Raw Data'!AW$1,FALSE)</f>
        <v>4.2464632766103403</v>
      </c>
      <c r="Q15" s="60">
        <f>VLOOKUP($A15,'Occupancy Raw Data'!$B$6:$BE$43,'Occupancy Raw Data'!AX$1,FALSE)</f>
        <v>2.75218458854757</v>
      </c>
      <c r="R15" s="61">
        <f>VLOOKUP($A15,'Occupancy Raw Data'!$B$6:$BE$43,'Occupancy Raw Data'!AY$1,FALSE)</f>
        <v>2.3870885579522798</v>
      </c>
      <c r="S15" s="60">
        <f>VLOOKUP($A15,'Occupancy Raw Data'!$B$6:$BE$43,'Occupancy Raw Data'!BA$1,FALSE)</f>
        <v>7.6212232017363304</v>
      </c>
      <c r="T15" s="60">
        <f>VLOOKUP($A15,'Occupancy Raw Data'!$B$6:$BE$43,'Occupancy Raw Data'!BB$1,FALSE)</f>
        <v>2.6809006859244402</v>
      </c>
      <c r="U15" s="61">
        <f>VLOOKUP($A15,'Occupancy Raw Data'!$B$6:$BE$43,'Occupancy Raw Data'!BC$1,FALSE)</f>
        <v>5.0273288245649104</v>
      </c>
      <c r="V15" s="62">
        <f>VLOOKUP($A15,'Occupancy Raw Data'!$B$6:$BE$43,'Occupancy Raw Data'!BE$1,FALSE)</f>
        <v>3.2761424979281601</v>
      </c>
      <c r="X15" s="64">
        <f>VLOOKUP($A15,'ADR Raw Data'!$B$6:$BE$43,'ADR Raw Data'!AG$1,FALSE)</f>
        <v>81.960083092609693</v>
      </c>
      <c r="Y15" s="65">
        <f>VLOOKUP($A15,'ADR Raw Data'!$B$6:$BE$43,'ADR Raw Data'!AH$1,FALSE)</f>
        <v>80.177134786502904</v>
      </c>
      <c r="Z15" s="65">
        <f>VLOOKUP($A15,'ADR Raw Data'!$B$6:$BE$43,'ADR Raw Data'!AI$1,FALSE)</f>
        <v>81.509405989746696</v>
      </c>
      <c r="AA15" s="65">
        <f>VLOOKUP($A15,'ADR Raw Data'!$B$6:$BE$43,'ADR Raw Data'!AJ$1,FALSE)</f>
        <v>81.325261296663001</v>
      </c>
      <c r="AB15" s="65">
        <f>VLOOKUP($A15,'ADR Raw Data'!$B$6:$BE$43,'ADR Raw Data'!AK$1,FALSE)</f>
        <v>82.271527135146698</v>
      </c>
      <c r="AC15" s="66">
        <f>VLOOKUP($A15,'ADR Raw Data'!$B$6:$BE$43,'ADR Raw Data'!AL$1,FALSE)</f>
        <v>81.452257590762201</v>
      </c>
      <c r="AD15" s="65">
        <f>VLOOKUP($A15,'ADR Raw Data'!$B$6:$BE$43,'ADR Raw Data'!AN$1,FALSE)</f>
        <v>97.1449579973943</v>
      </c>
      <c r="AE15" s="65">
        <f>VLOOKUP($A15,'ADR Raw Data'!$B$6:$BE$43,'ADR Raw Data'!AO$1,FALSE)</f>
        <v>103.50033134308801</v>
      </c>
      <c r="AF15" s="66">
        <f>VLOOKUP($A15,'ADR Raw Data'!$B$6:$BE$43,'ADR Raw Data'!AP$1,FALSE)</f>
        <v>100.407269322033</v>
      </c>
      <c r="AG15" s="67">
        <f>VLOOKUP($A15,'ADR Raw Data'!$B$6:$BE$43,'ADR Raw Data'!AR$1,FALSE)</f>
        <v>87.925486092453198</v>
      </c>
      <c r="AI15" s="59">
        <f>VLOOKUP($A15,'ADR Raw Data'!$B$6:$BE$43,'ADR Raw Data'!AT$1,FALSE)</f>
        <v>14.272703989222</v>
      </c>
      <c r="AJ15" s="60">
        <f>VLOOKUP($A15,'ADR Raw Data'!$B$6:$BE$43,'ADR Raw Data'!AU$1,FALSE)</f>
        <v>13.457833763702601</v>
      </c>
      <c r="AK15" s="60">
        <f>VLOOKUP($A15,'ADR Raw Data'!$B$6:$BE$43,'ADR Raw Data'!AV$1,FALSE)</f>
        <v>14.6422886267497</v>
      </c>
      <c r="AL15" s="60">
        <f>VLOOKUP($A15,'ADR Raw Data'!$B$6:$BE$43,'ADR Raw Data'!AW$1,FALSE)</f>
        <v>14.458673221292999</v>
      </c>
      <c r="AM15" s="60">
        <f>VLOOKUP($A15,'ADR Raw Data'!$B$6:$BE$43,'ADR Raw Data'!AX$1,FALSE)</f>
        <v>15.3056408318335</v>
      </c>
      <c r="AN15" s="61">
        <f>VLOOKUP($A15,'ADR Raw Data'!$B$6:$BE$43,'ADR Raw Data'!AY$1,FALSE)</f>
        <v>14.438355941298299</v>
      </c>
      <c r="AO15" s="60">
        <f>VLOOKUP($A15,'ADR Raw Data'!$B$6:$BE$43,'ADR Raw Data'!BA$1,FALSE)</f>
        <v>21.464046718845101</v>
      </c>
      <c r="AP15" s="60">
        <f>VLOOKUP($A15,'ADR Raw Data'!$B$6:$BE$43,'ADR Raw Data'!BB$1,FALSE)</f>
        <v>20.210744147134498</v>
      </c>
      <c r="AQ15" s="61">
        <f>VLOOKUP($A15,'ADR Raw Data'!$B$6:$BE$43,'ADR Raw Data'!BC$1,FALSE)</f>
        <v>20.693400231740402</v>
      </c>
      <c r="AR15" s="62">
        <f>VLOOKUP($A15,'ADR Raw Data'!$B$6:$BE$43,'ADR Raw Data'!BE$1,FALSE)</f>
        <v>16.907401779896201</v>
      </c>
      <c r="AT15" s="64">
        <f>VLOOKUP($A15,'RevPAR Raw Data'!$B$6:$BE$43,'RevPAR Raw Data'!AG$1,FALSE)</f>
        <v>32.039863095878196</v>
      </c>
      <c r="AU15" s="65">
        <f>VLOOKUP($A15,'RevPAR Raw Data'!$B$6:$BE$43,'RevPAR Raw Data'!AH$1,FALSE)</f>
        <v>33.093304779797201</v>
      </c>
      <c r="AV15" s="65">
        <f>VLOOKUP($A15,'RevPAR Raw Data'!$B$6:$BE$43,'RevPAR Raw Data'!AI$1,FALSE)</f>
        <v>35.796014183367603</v>
      </c>
      <c r="AW15" s="65">
        <f>VLOOKUP($A15,'RevPAR Raw Data'!$B$6:$BE$43,'RevPAR Raw Data'!AJ$1,FALSE)</f>
        <v>36.149115266072499</v>
      </c>
      <c r="AX15" s="65">
        <f>VLOOKUP($A15,'RevPAR Raw Data'!$B$6:$BE$43,'RevPAR Raw Data'!AK$1,FALSE)</f>
        <v>36.040385396669699</v>
      </c>
      <c r="AY15" s="66">
        <f>VLOOKUP($A15,'RevPAR Raw Data'!$B$6:$BE$43,'RevPAR Raw Data'!AL$1,FALSE)</f>
        <v>34.6240162406637</v>
      </c>
      <c r="AZ15" s="65">
        <f>VLOOKUP($A15,'RevPAR Raw Data'!$B$6:$BE$43,'RevPAR Raw Data'!AN$1,FALSE)</f>
        <v>52.087921016006497</v>
      </c>
      <c r="BA15" s="65">
        <f>VLOOKUP($A15,'RevPAR Raw Data'!$B$6:$BE$43,'RevPAR Raw Data'!AO$1,FALSE)</f>
        <v>58.532257481679501</v>
      </c>
      <c r="BB15" s="66">
        <f>VLOOKUP($A15,'RevPAR Raw Data'!$B$6:$BE$43,'RevPAR Raw Data'!AP$1,FALSE)</f>
        <v>55.310089248842999</v>
      </c>
      <c r="BC15" s="67">
        <f>VLOOKUP($A15,'RevPAR Raw Data'!$B$6:$BE$43,'RevPAR Raw Data'!AR$1,FALSE)</f>
        <v>40.536456001412901</v>
      </c>
      <c r="BE15" s="59">
        <f>VLOOKUP($A15,'RevPAR Raw Data'!$B$6:$BE$43,'RevPAR Raw Data'!AT$1,FALSE)</f>
        <v>12.7770743822988</v>
      </c>
      <c r="BF15" s="60">
        <f>VLOOKUP($A15,'RevPAR Raw Data'!$B$6:$BE$43,'RevPAR Raw Data'!AU$1,FALSE)</f>
        <v>15.364959198754899</v>
      </c>
      <c r="BG15" s="60">
        <f>VLOOKUP($A15,'RevPAR Raw Data'!$B$6:$BE$43,'RevPAR Raw Data'!AV$1,FALSE)</f>
        <v>19.5596481451317</v>
      </c>
      <c r="BH15" s="60">
        <f>VLOOKUP($A15,'RevPAR Raw Data'!$B$6:$BE$43,'RevPAR Raw Data'!AW$1,FALSE)</f>
        <v>19.319118746530599</v>
      </c>
      <c r="BI15" s="60">
        <f>VLOOKUP($A15,'RevPAR Raw Data'!$B$6:$BE$43,'RevPAR Raw Data'!AX$1,FALSE)</f>
        <v>18.4790649085332</v>
      </c>
      <c r="BJ15" s="61">
        <f>VLOOKUP($A15,'RevPAR Raw Data'!$B$6:$BE$43,'RevPAR Raw Data'!AY$1,FALSE)</f>
        <v>17.170100841881698</v>
      </c>
      <c r="BK15" s="60">
        <f>VLOOKUP($A15,'RevPAR Raw Data'!$B$6:$BE$43,'RevPAR Raw Data'!BA$1,FALSE)</f>
        <v>30.721092829149601</v>
      </c>
      <c r="BL15" s="60">
        <f>VLOOKUP($A15,'RevPAR Raw Data'!$B$6:$BE$43,'RevPAR Raw Data'!BB$1,FALSE)</f>
        <v>23.433474811529901</v>
      </c>
      <c r="BM15" s="61">
        <f>VLOOKUP($A15,'RevPAR Raw Data'!$B$6:$BE$43,'RevPAR Raw Data'!BC$1,FALSE)</f>
        <v>26.761054330938201</v>
      </c>
      <c r="BN15" s="62">
        <f>VLOOKUP($A15,'RevPAR Raw Data'!$B$6:$BE$43,'RevPAR Raw Data'!BE$1,FALSE)</f>
        <v>20.737454852831</v>
      </c>
    </row>
    <row r="16" spans="1:66" x14ac:dyDescent="0.35">
      <c r="A16" s="76" t="s">
        <v>92</v>
      </c>
      <c r="B16" s="59">
        <f>VLOOKUP($A16,'Occupancy Raw Data'!$B$6:$BE$43,'Occupancy Raw Data'!AG$1,FALSE)</f>
        <v>55.493449781659301</v>
      </c>
      <c r="C16" s="60">
        <f>VLOOKUP($A16,'Occupancy Raw Data'!$B$6:$BE$43,'Occupancy Raw Data'!AH$1,FALSE)</f>
        <v>63.371179039301303</v>
      </c>
      <c r="D16" s="60">
        <f>VLOOKUP($A16,'Occupancy Raw Data'!$B$6:$BE$43,'Occupancy Raw Data'!AI$1,FALSE)</f>
        <v>69.414847161571998</v>
      </c>
      <c r="E16" s="60">
        <f>VLOOKUP($A16,'Occupancy Raw Data'!$B$6:$BE$43,'Occupancy Raw Data'!AJ$1,FALSE)</f>
        <v>68.729257641921293</v>
      </c>
      <c r="F16" s="60">
        <f>VLOOKUP($A16,'Occupancy Raw Data'!$B$6:$BE$43,'Occupancy Raw Data'!AK$1,FALSE)</f>
        <v>64.078602620087295</v>
      </c>
      <c r="G16" s="61">
        <f>VLOOKUP($A16,'Occupancy Raw Data'!$B$6:$BE$43,'Occupancy Raw Data'!AL$1,FALSE)</f>
        <v>64.217467248908207</v>
      </c>
      <c r="H16" s="60">
        <f>VLOOKUP($A16,'Occupancy Raw Data'!$B$6:$BE$43,'Occupancy Raw Data'!AN$1,FALSE)</f>
        <v>66.401746724890799</v>
      </c>
      <c r="I16" s="60">
        <f>VLOOKUP($A16,'Occupancy Raw Data'!$B$6:$BE$43,'Occupancy Raw Data'!AO$1,FALSE)</f>
        <v>67.305676855895101</v>
      </c>
      <c r="J16" s="61">
        <f>VLOOKUP($A16,'Occupancy Raw Data'!$B$6:$BE$43,'Occupancy Raw Data'!AP$1,FALSE)</f>
        <v>66.853711790393007</v>
      </c>
      <c r="K16" s="62">
        <f>VLOOKUP($A16,'Occupancy Raw Data'!$B$6:$BE$43,'Occupancy Raw Data'!AR$1,FALSE)</f>
        <v>64.970679975046707</v>
      </c>
      <c r="M16" s="59">
        <f>VLOOKUP($A16,'Occupancy Raw Data'!$B$6:$BE$43,'Occupancy Raw Data'!AT$1,FALSE)</f>
        <v>0.37914691943127898</v>
      </c>
      <c r="N16" s="60">
        <f>VLOOKUP($A16,'Occupancy Raw Data'!$B$6:$BE$43,'Occupancy Raw Data'!AU$1,FALSE)</f>
        <v>1.9244275881444</v>
      </c>
      <c r="O16" s="60">
        <f>VLOOKUP($A16,'Occupancy Raw Data'!$B$6:$BE$43,'Occupancy Raw Data'!AV$1,FALSE)</f>
        <v>6.5486962933172403</v>
      </c>
      <c r="P16" s="60">
        <f>VLOOKUP($A16,'Occupancy Raw Data'!$B$6:$BE$43,'Occupancy Raw Data'!AW$1,FALSE)</f>
        <v>4.9126783095587196</v>
      </c>
      <c r="Q16" s="60">
        <f>VLOOKUP($A16,'Occupancy Raw Data'!$B$6:$BE$43,'Occupancy Raw Data'!AX$1,FALSE)</f>
        <v>3.1201686577652801</v>
      </c>
      <c r="R16" s="61">
        <f>VLOOKUP($A16,'Occupancy Raw Data'!$B$6:$BE$43,'Occupancy Raw Data'!AY$1,FALSE)</f>
        <v>3.4905487761966998</v>
      </c>
      <c r="S16" s="60">
        <f>VLOOKUP($A16,'Occupancy Raw Data'!$B$6:$BE$43,'Occupancy Raw Data'!BA$1,FALSE)</f>
        <v>7.65309734513274</v>
      </c>
      <c r="T16" s="60">
        <f>VLOOKUP($A16,'Occupancy Raw Data'!$B$6:$BE$43,'Occupancy Raw Data'!BB$1,FALSE)</f>
        <v>3.9522492749713298</v>
      </c>
      <c r="U16" s="61">
        <f>VLOOKUP($A16,'Occupancy Raw Data'!$B$6:$BE$43,'Occupancy Raw Data'!BC$1,FALSE)</f>
        <v>5.7578060237634698</v>
      </c>
      <c r="V16" s="62">
        <f>VLOOKUP($A16,'Occupancy Raw Data'!$B$6:$BE$43,'Occupancy Raw Data'!BE$1,FALSE)</f>
        <v>4.1469585304146896</v>
      </c>
      <c r="X16" s="64">
        <f>VLOOKUP($A16,'ADR Raw Data'!$B$6:$BE$43,'ADR Raw Data'!AG$1,FALSE)</f>
        <v>74.490892894239806</v>
      </c>
      <c r="Y16" s="65">
        <f>VLOOKUP($A16,'ADR Raw Data'!$B$6:$BE$43,'ADR Raw Data'!AH$1,FALSE)</f>
        <v>75.810939725744205</v>
      </c>
      <c r="Z16" s="65">
        <f>VLOOKUP($A16,'ADR Raw Data'!$B$6:$BE$43,'ADR Raw Data'!AI$1,FALSE)</f>
        <v>77.852139645193702</v>
      </c>
      <c r="AA16" s="65">
        <f>VLOOKUP($A16,'ADR Raw Data'!$B$6:$BE$43,'ADR Raw Data'!AJ$1,FALSE)</f>
        <v>77.682754698519602</v>
      </c>
      <c r="AB16" s="65">
        <f>VLOOKUP($A16,'ADR Raw Data'!$B$6:$BE$43,'ADR Raw Data'!AK$1,FALSE)</f>
        <v>76.915268774703506</v>
      </c>
      <c r="AC16" s="66">
        <f>VLOOKUP($A16,'ADR Raw Data'!$B$6:$BE$43,'ADR Raw Data'!AL$1,FALSE)</f>
        <v>76.645130033048105</v>
      </c>
      <c r="AD16" s="65">
        <f>VLOOKUP($A16,'ADR Raw Data'!$B$6:$BE$43,'ADR Raw Data'!AN$1,FALSE)</f>
        <v>78.684737393134199</v>
      </c>
      <c r="AE16" s="65">
        <f>VLOOKUP($A16,'ADR Raw Data'!$B$6:$BE$43,'ADR Raw Data'!AO$1,FALSE)</f>
        <v>80.271625880749994</v>
      </c>
      <c r="AF16" s="66">
        <f>VLOOKUP($A16,'ADR Raw Data'!$B$6:$BE$43,'ADR Raw Data'!AP$1,FALSE)</f>
        <v>79.483545723243694</v>
      </c>
      <c r="AG16" s="67">
        <f>VLOOKUP($A16,'ADR Raw Data'!$B$6:$BE$43,'ADR Raw Data'!AR$1,FALSE)</f>
        <v>77.479610292084303</v>
      </c>
      <c r="AI16" s="59">
        <f>VLOOKUP($A16,'ADR Raw Data'!$B$6:$BE$43,'ADR Raw Data'!AT$1,FALSE)</f>
        <v>13.7196865325243</v>
      </c>
      <c r="AJ16" s="60">
        <f>VLOOKUP($A16,'ADR Raw Data'!$B$6:$BE$43,'ADR Raw Data'!AU$1,FALSE)</f>
        <v>13.152299148472</v>
      </c>
      <c r="AK16" s="60">
        <f>VLOOKUP($A16,'ADR Raw Data'!$B$6:$BE$43,'ADR Raw Data'!AV$1,FALSE)</f>
        <v>15.0629411917739</v>
      </c>
      <c r="AL16" s="60">
        <f>VLOOKUP($A16,'ADR Raw Data'!$B$6:$BE$43,'ADR Raw Data'!AW$1,FALSE)</f>
        <v>13.7905951472508</v>
      </c>
      <c r="AM16" s="60">
        <f>VLOOKUP($A16,'ADR Raw Data'!$B$6:$BE$43,'ADR Raw Data'!AX$1,FALSE)</f>
        <v>15.041307825550801</v>
      </c>
      <c r="AN16" s="61">
        <f>VLOOKUP($A16,'ADR Raw Data'!$B$6:$BE$43,'ADR Raw Data'!AY$1,FALSE)</f>
        <v>14.2057980532774</v>
      </c>
      <c r="AO16" s="60">
        <f>VLOOKUP($A16,'ADR Raw Data'!$B$6:$BE$43,'ADR Raw Data'!BA$1,FALSE)</f>
        <v>15.878429877108401</v>
      </c>
      <c r="AP16" s="60">
        <f>VLOOKUP($A16,'ADR Raw Data'!$B$6:$BE$43,'ADR Raw Data'!BB$1,FALSE)</f>
        <v>15.445626776486501</v>
      </c>
      <c r="AQ16" s="61">
        <f>VLOOKUP($A16,'ADR Raw Data'!$B$6:$BE$43,'ADR Raw Data'!BC$1,FALSE)</f>
        <v>15.634033289842099</v>
      </c>
      <c r="AR16" s="62">
        <f>VLOOKUP($A16,'ADR Raw Data'!$B$6:$BE$43,'ADR Raw Data'!BE$1,FALSE)</f>
        <v>14.6451710685735</v>
      </c>
      <c r="AT16" s="64">
        <f>VLOOKUP($A16,'RevPAR Raw Data'!$B$6:$BE$43,'RevPAR Raw Data'!AG$1,FALSE)</f>
        <v>41.337566240174603</v>
      </c>
      <c r="AU16" s="65">
        <f>VLOOKUP($A16,'RevPAR Raw Data'!$B$6:$BE$43,'RevPAR Raw Data'!AH$1,FALSE)</f>
        <v>48.042286344978102</v>
      </c>
      <c r="AV16" s="65">
        <f>VLOOKUP($A16,'RevPAR Raw Data'!$B$6:$BE$43,'RevPAR Raw Data'!AI$1,FALSE)</f>
        <v>54.0409437467248</v>
      </c>
      <c r="AW16" s="65">
        <f>VLOOKUP($A16,'RevPAR Raw Data'!$B$6:$BE$43,'RevPAR Raw Data'!AJ$1,FALSE)</f>
        <v>53.390780620087298</v>
      </c>
      <c r="AX16" s="65">
        <f>VLOOKUP($A16,'RevPAR Raw Data'!$B$6:$BE$43,'RevPAR Raw Data'!AK$1,FALSE)</f>
        <v>49.2862294323144</v>
      </c>
      <c r="AY16" s="66">
        <f>VLOOKUP($A16,'RevPAR Raw Data'!$B$6:$BE$43,'RevPAR Raw Data'!AL$1,FALSE)</f>
        <v>49.219561276855799</v>
      </c>
      <c r="AZ16" s="65">
        <f>VLOOKUP($A16,'RevPAR Raw Data'!$B$6:$BE$43,'RevPAR Raw Data'!AN$1,FALSE)</f>
        <v>52.248040034934398</v>
      </c>
      <c r="BA16" s="65">
        <f>VLOOKUP($A16,'RevPAR Raw Data'!$B$6:$BE$43,'RevPAR Raw Data'!AO$1,FALSE)</f>
        <v>54.027361122270698</v>
      </c>
      <c r="BB16" s="66">
        <f>VLOOKUP($A16,'RevPAR Raw Data'!$B$6:$BE$43,'RevPAR Raw Data'!AP$1,FALSE)</f>
        <v>53.137700578602598</v>
      </c>
      <c r="BC16" s="67">
        <f>VLOOKUP($A16,'RevPAR Raw Data'!$B$6:$BE$43,'RevPAR Raw Data'!AR$1,FALSE)</f>
        <v>50.339029648783502</v>
      </c>
      <c r="BE16" s="59">
        <f>VLOOKUP($A16,'RevPAR Raw Data'!$B$6:$BE$43,'RevPAR Raw Data'!AT$1,FALSE)</f>
        <v>14.1508512207993</v>
      </c>
      <c r="BF16" s="60">
        <f>VLOOKUP($A16,'RevPAR Raw Data'!$B$6:$BE$43,'RevPAR Raw Data'!AU$1,FALSE)</f>
        <v>15.3298332099048</v>
      </c>
      <c r="BG16" s="60">
        <f>VLOOKUP($A16,'RevPAR Raw Data'!$B$6:$BE$43,'RevPAR Raw Data'!AV$1,FALSE)</f>
        <v>22.5980637565814</v>
      </c>
      <c r="BH16" s="60">
        <f>VLOOKUP($A16,'RevPAR Raw Data'!$B$6:$BE$43,'RevPAR Raw Data'!AW$1,FALSE)</f>
        <v>19.380761033367602</v>
      </c>
      <c r="BI16" s="60">
        <f>VLOOKUP($A16,'RevPAR Raw Data'!$B$6:$BE$43,'RevPAR Raw Data'!AX$1,FALSE)</f>
        <v>18.630790655806901</v>
      </c>
      <c r="BJ16" s="61">
        <f>VLOOKUP($A16,'RevPAR Raw Data'!$B$6:$BE$43,'RevPAR Raw Data'!AY$1,FALSE)</f>
        <v>18.192207139571799</v>
      </c>
      <c r="BK16" s="60">
        <f>VLOOKUP($A16,'RevPAR Raw Data'!$B$6:$BE$43,'RevPAR Raw Data'!BA$1,FALSE)</f>
        <v>24.746718917614899</v>
      </c>
      <c r="BL16" s="60">
        <f>VLOOKUP($A16,'RevPAR Raw Data'!$B$6:$BE$43,'RevPAR Raw Data'!BB$1,FALSE)</f>
        <v>20.008325723746299</v>
      </c>
      <c r="BM16" s="61">
        <f>VLOOKUP($A16,'RevPAR Raw Data'!$B$6:$BE$43,'RevPAR Raw Data'!BC$1,FALSE)</f>
        <v>22.292016624125299</v>
      </c>
      <c r="BN16" s="62">
        <f>VLOOKUP($A16,'RevPAR Raw Data'!$B$6:$BE$43,'RevPAR Raw Data'!BE$1,FALSE)</f>
        <v>19.399458769910201</v>
      </c>
    </row>
    <row r="17" spans="1:66" x14ac:dyDescent="0.35">
      <c r="A17" s="78" t="s">
        <v>32</v>
      </c>
      <c r="B17" s="59">
        <f>VLOOKUP($A17,'Occupancy Raw Data'!$B$6:$BE$43,'Occupancy Raw Data'!AG$1,FALSE)</f>
        <v>44.191489361702097</v>
      </c>
      <c r="C17" s="60">
        <f>VLOOKUP($A17,'Occupancy Raw Data'!$B$6:$BE$43,'Occupancy Raw Data'!AH$1,FALSE)</f>
        <v>47.585106382978701</v>
      </c>
      <c r="D17" s="60">
        <f>VLOOKUP($A17,'Occupancy Raw Data'!$B$6:$BE$43,'Occupancy Raw Data'!AI$1,FALSE)</f>
        <v>50.6170212765957</v>
      </c>
      <c r="E17" s="60">
        <f>VLOOKUP($A17,'Occupancy Raw Data'!$B$6:$BE$43,'Occupancy Raw Data'!AJ$1,FALSE)</f>
        <v>50.514184397163099</v>
      </c>
      <c r="F17" s="60">
        <f>VLOOKUP($A17,'Occupancy Raw Data'!$B$6:$BE$43,'Occupancy Raw Data'!AK$1,FALSE)</f>
        <v>50.4148936170212</v>
      </c>
      <c r="G17" s="61">
        <f>VLOOKUP($A17,'Occupancy Raw Data'!$B$6:$BE$43,'Occupancy Raw Data'!AL$1,FALSE)</f>
        <v>48.664539007092102</v>
      </c>
      <c r="H17" s="60">
        <f>VLOOKUP($A17,'Occupancy Raw Data'!$B$6:$BE$43,'Occupancy Raw Data'!AN$1,FALSE)</f>
        <v>65.528368794326198</v>
      </c>
      <c r="I17" s="60">
        <f>VLOOKUP($A17,'Occupancy Raw Data'!$B$6:$BE$43,'Occupancy Raw Data'!AO$1,FALSE)</f>
        <v>66.145390070921906</v>
      </c>
      <c r="J17" s="61">
        <f>VLOOKUP($A17,'Occupancy Raw Data'!$B$6:$BE$43,'Occupancy Raw Data'!AP$1,FALSE)</f>
        <v>65.836879432624102</v>
      </c>
      <c r="K17" s="62">
        <f>VLOOKUP($A17,'Occupancy Raw Data'!$B$6:$BE$43,'Occupancy Raw Data'!AR$1,FALSE)</f>
        <v>53.570921985815602</v>
      </c>
      <c r="M17" s="59">
        <f>VLOOKUP($A17,'Occupancy Raw Data'!$B$6:$BE$43,'Occupancy Raw Data'!AT$1,FALSE)</f>
        <v>-3.0318751490421501</v>
      </c>
      <c r="N17" s="60">
        <f>VLOOKUP($A17,'Occupancy Raw Data'!$B$6:$BE$43,'Occupancy Raw Data'!AU$1,FALSE)</f>
        <v>-0.598746358259027</v>
      </c>
      <c r="O17" s="60">
        <f>VLOOKUP($A17,'Occupancy Raw Data'!$B$6:$BE$43,'Occupancy Raw Data'!AV$1,FALSE)</f>
        <v>2.1251745387380798</v>
      </c>
      <c r="P17" s="60">
        <f>VLOOKUP($A17,'Occupancy Raw Data'!$B$6:$BE$43,'Occupancy Raw Data'!AW$1,FALSE)</f>
        <v>1.2798440029032501</v>
      </c>
      <c r="Q17" s="60">
        <f>VLOOKUP($A17,'Occupancy Raw Data'!$B$6:$BE$43,'Occupancy Raw Data'!AX$1,FALSE)</f>
        <v>1.6300808617135301</v>
      </c>
      <c r="R17" s="61">
        <f>VLOOKUP($A17,'Occupancy Raw Data'!$B$6:$BE$43,'Occupancy Raw Data'!AY$1,FALSE)</f>
        <v>0.34307181428135503</v>
      </c>
      <c r="S17" s="60">
        <f>VLOOKUP($A17,'Occupancy Raw Data'!$B$6:$BE$43,'Occupancy Raw Data'!BA$1,FALSE)</f>
        <v>25.067752559044401</v>
      </c>
      <c r="T17" s="60">
        <f>VLOOKUP($A17,'Occupancy Raw Data'!$B$6:$BE$43,'Occupancy Raw Data'!BB$1,FALSE)</f>
        <v>17.362378807944602</v>
      </c>
      <c r="U17" s="61">
        <f>VLOOKUP($A17,'Occupancy Raw Data'!$B$6:$BE$43,'Occupancy Raw Data'!BC$1,FALSE)</f>
        <v>21.074579580204698</v>
      </c>
      <c r="V17" s="62">
        <f>VLOOKUP($A17,'Occupancy Raw Data'!$B$6:$BE$43,'Occupancy Raw Data'!BE$1,FALSE)</f>
        <v>6.7620656652373103</v>
      </c>
      <c r="X17" s="64">
        <f>VLOOKUP($A17,'ADR Raw Data'!$B$6:$BE$43,'ADR Raw Data'!AG$1,FALSE)</f>
        <v>67.600779858770593</v>
      </c>
      <c r="Y17" s="65">
        <f>VLOOKUP($A17,'ADR Raw Data'!$B$6:$BE$43,'ADR Raw Data'!AH$1,FALSE)</f>
        <v>69.493556852224401</v>
      </c>
      <c r="Z17" s="65">
        <f>VLOOKUP($A17,'ADR Raw Data'!$B$6:$BE$43,'ADR Raw Data'!AI$1,FALSE)</f>
        <v>72.291817108028496</v>
      </c>
      <c r="AA17" s="65">
        <f>VLOOKUP($A17,'ADR Raw Data'!$B$6:$BE$43,'ADR Raw Data'!AJ$1,FALSE)</f>
        <v>71.270643622323604</v>
      </c>
      <c r="AB17" s="65">
        <f>VLOOKUP($A17,'ADR Raw Data'!$B$6:$BE$43,'ADR Raw Data'!AK$1,FALSE)</f>
        <v>71.473925251459505</v>
      </c>
      <c r="AC17" s="66">
        <f>VLOOKUP($A17,'ADR Raw Data'!$B$6:$BE$43,'ADR Raw Data'!AL$1,FALSE)</f>
        <v>70.511148390340495</v>
      </c>
      <c r="AD17" s="65">
        <f>VLOOKUP($A17,'ADR Raw Data'!$B$6:$BE$43,'ADR Raw Data'!AN$1,FALSE)</f>
        <v>92.655105481898303</v>
      </c>
      <c r="AE17" s="65">
        <f>VLOOKUP($A17,'ADR Raw Data'!$B$6:$BE$43,'ADR Raw Data'!AO$1,FALSE)</f>
        <v>93.519078936364096</v>
      </c>
      <c r="AF17" s="66">
        <f>VLOOKUP($A17,'ADR Raw Data'!$B$6:$BE$43,'ADR Raw Data'!AP$1,FALSE)</f>
        <v>93.089116492513099</v>
      </c>
      <c r="AG17" s="67">
        <f>VLOOKUP($A17,'ADR Raw Data'!$B$6:$BE$43,'ADR Raw Data'!AR$1,FALSE)</f>
        <v>78.439025831922706</v>
      </c>
      <c r="AI17" s="59">
        <f>VLOOKUP($A17,'ADR Raw Data'!$B$6:$BE$43,'ADR Raw Data'!AT$1,FALSE)</f>
        <v>15.609839220668301</v>
      </c>
      <c r="AJ17" s="60">
        <f>VLOOKUP($A17,'ADR Raw Data'!$B$6:$BE$43,'ADR Raw Data'!AU$1,FALSE)</f>
        <v>16.487458590194699</v>
      </c>
      <c r="AK17" s="60">
        <f>VLOOKUP($A17,'ADR Raw Data'!$B$6:$BE$43,'ADR Raw Data'!AV$1,FALSE)</f>
        <v>20.128164771679501</v>
      </c>
      <c r="AL17" s="60">
        <f>VLOOKUP($A17,'ADR Raw Data'!$B$6:$BE$43,'ADR Raw Data'!AW$1,FALSE)</f>
        <v>18.3038086148002</v>
      </c>
      <c r="AM17" s="60">
        <f>VLOOKUP($A17,'ADR Raw Data'!$B$6:$BE$43,'ADR Raw Data'!AX$1,FALSE)</f>
        <v>20.376572552414899</v>
      </c>
      <c r="AN17" s="61">
        <f>VLOOKUP($A17,'ADR Raw Data'!$B$6:$BE$43,'ADR Raw Data'!AY$1,FALSE)</f>
        <v>18.298655388833001</v>
      </c>
      <c r="AO17" s="60">
        <f>VLOOKUP($A17,'ADR Raw Data'!$B$6:$BE$43,'ADR Raw Data'!BA$1,FALSE)</f>
        <v>50.799140785623599</v>
      </c>
      <c r="AP17" s="60">
        <f>VLOOKUP($A17,'ADR Raw Data'!$B$6:$BE$43,'ADR Raw Data'!BB$1,FALSE)</f>
        <v>49.089445182502303</v>
      </c>
      <c r="AQ17" s="61">
        <f>VLOOKUP($A17,'ADR Raw Data'!$B$6:$BE$43,'ADR Raw Data'!BC$1,FALSE)</f>
        <v>49.882192939658502</v>
      </c>
      <c r="AR17" s="62">
        <f>VLOOKUP($A17,'ADR Raw Data'!$B$6:$BE$43,'ADR Raw Data'!BE$1,FALSE)</f>
        <v>29.909805838531401</v>
      </c>
      <c r="AT17" s="64">
        <f>VLOOKUP($A17,'RevPAR Raw Data'!$B$6:$BE$43,'RevPAR Raw Data'!AG$1,FALSE)</f>
        <v>29.8737914397163</v>
      </c>
      <c r="AU17" s="65">
        <f>VLOOKUP($A17,'RevPAR Raw Data'!$B$6:$BE$43,'RevPAR Raw Data'!AH$1,FALSE)</f>
        <v>33.0685829574468</v>
      </c>
      <c r="AV17" s="65">
        <f>VLOOKUP($A17,'RevPAR Raw Data'!$B$6:$BE$43,'RevPAR Raw Data'!AI$1,FALSE)</f>
        <v>36.591964446808497</v>
      </c>
      <c r="AW17" s="65">
        <f>VLOOKUP($A17,'RevPAR Raw Data'!$B$6:$BE$43,'RevPAR Raw Data'!AJ$1,FALSE)</f>
        <v>36.001784340425502</v>
      </c>
      <c r="AX17" s="65">
        <f>VLOOKUP($A17,'RevPAR Raw Data'!$B$6:$BE$43,'RevPAR Raw Data'!AK$1,FALSE)</f>
        <v>36.033503379432602</v>
      </c>
      <c r="AY17" s="66">
        <f>VLOOKUP($A17,'RevPAR Raw Data'!$B$6:$BE$43,'RevPAR Raw Data'!AL$1,FALSE)</f>
        <v>34.313925312765903</v>
      </c>
      <c r="AZ17" s="65">
        <f>VLOOKUP($A17,'RevPAR Raw Data'!$B$6:$BE$43,'RevPAR Raw Data'!AN$1,FALSE)</f>
        <v>60.715379226950297</v>
      </c>
      <c r="BA17" s="65">
        <f>VLOOKUP($A17,'RevPAR Raw Data'!$B$6:$BE$43,'RevPAR Raw Data'!AO$1,FALSE)</f>
        <v>61.858559553191398</v>
      </c>
      <c r="BB17" s="66">
        <f>VLOOKUP($A17,'RevPAR Raw Data'!$B$6:$BE$43,'RevPAR Raw Data'!AP$1,FALSE)</f>
        <v>61.286969390070901</v>
      </c>
      <c r="BC17" s="67">
        <f>VLOOKUP($A17,'RevPAR Raw Data'!$B$6:$BE$43,'RevPAR Raw Data'!AR$1,FALSE)</f>
        <v>42.020509334853003</v>
      </c>
      <c r="BE17" s="59">
        <f>VLOOKUP($A17,'RevPAR Raw Data'!$B$6:$BE$43,'RevPAR Raw Data'!AT$1,FALSE)</f>
        <v>12.1046932354893</v>
      </c>
      <c r="BF17" s="60">
        <f>VLOOKUP($A17,'RevPAR Raw Data'!$B$6:$BE$43,'RevPAR Raw Data'!AU$1,FALSE)</f>
        <v>15.7899941740574</v>
      </c>
      <c r="BG17" s="60">
        <f>VLOOKUP($A17,'RevPAR Raw Data'!$B$6:$BE$43,'RevPAR Raw Data'!AV$1,FALSE)</f>
        <v>22.6810979432606</v>
      </c>
      <c r="BH17" s="60">
        <f>VLOOKUP($A17,'RevPAR Raw Data'!$B$6:$BE$43,'RevPAR Raw Data'!AW$1,FALSE)</f>
        <v>19.817912814562899</v>
      </c>
      <c r="BI17" s="60">
        <f>VLOOKUP($A17,'RevPAR Raw Data'!$B$6:$BE$43,'RevPAR Raw Data'!AX$1,FALSE)</f>
        <v>22.338808023578501</v>
      </c>
      <c r="BJ17" s="61">
        <f>VLOOKUP($A17,'RevPAR Raw Data'!$B$6:$BE$43,'RevPAR Raw Data'!AY$1,FALSE)</f>
        <v>18.704504732145899</v>
      </c>
      <c r="BK17" s="60">
        <f>VLOOKUP($A17,'RevPAR Raw Data'!$B$6:$BE$43,'RevPAR Raw Data'!BA$1,FALSE)</f>
        <v>88.601096258928905</v>
      </c>
      <c r="BL17" s="60">
        <f>VLOOKUP($A17,'RevPAR Raw Data'!$B$6:$BE$43,'RevPAR Raw Data'!BB$1,FALSE)</f>
        <v>74.974919417751295</v>
      </c>
      <c r="BM17" s="61">
        <f>VLOOKUP($A17,'RevPAR Raw Data'!$B$6:$BE$43,'RevPAR Raw Data'!BC$1,FALSE)</f>
        <v>81.469234967282901</v>
      </c>
      <c r="BN17" s="62">
        <f>VLOOKUP($A17,'RevPAR Raw Data'!$B$6:$BE$43,'RevPAR Raw Data'!BE$1,FALSE)</f>
        <v>38.694392214915197</v>
      </c>
    </row>
    <row r="18" spans="1:66" x14ac:dyDescent="0.35">
      <c r="A18" s="78" t="s">
        <v>93</v>
      </c>
      <c r="B18" s="59">
        <f>VLOOKUP($A18,'Occupancy Raw Data'!$B$6:$BE$43,'Occupancy Raw Data'!AG$1,FALSE)</f>
        <v>49.429023190442699</v>
      </c>
      <c r="C18" s="60">
        <f>VLOOKUP($A18,'Occupancy Raw Data'!$B$6:$BE$43,'Occupancy Raw Data'!AH$1,FALSE)</f>
        <v>52.235593815881899</v>
      </c>
      <c r="D18" s="60">
        <f>VLOOKUP($A18,'Occupancy Raw Data'!$B$6:$BE$43,'Occupancy Raw Data'!AI$1,FALSE)</f>
        <v>54.598559381588103</v>
      </c>
      <c r="E18" s="60">
        <f>VLOOKUP($A18,'Occupancy Raw Data'!$B$6:$BE$43,'Occupancy Raw Data'!AJ$1,FALSE)</f>
        <v>54.515108924806697</v>
      </c>
      <c r="F18" s="60">
        <f>VLOOKUP($A18,'Occupancy Raw Data'!$B$6:$BE$43,'Occupancy Raw Data'!AK$1,FALSE)</f>
        <v>54.387737174982398</v>
      </c>
      <c r="G18" s="61">
        <f>VLOOKUP($A18,'Occupancy Raw Data'!$B$6:$BE$43,'Occupancy Raw Data'!AL$1,FALSE)</f>
        <v>53.033204497540403</v>
      </c>
      <c r="H18" s="60">
        <f>VLOOKUP($A18,'Occupancy Raw Data'!$B$6:$BE$43,'Occupancy Raw Data'!AN$1,FALSE)</f>
        <v>63.536542515811597</v>
      </c>
      <c r="I18" s="60">
        <f>VLOOKUP($A18,'Occupancy Raw Data'!$B$6:$BE$43,'Occupancy Raw Data'!AO$1,FALSE)</f>
        <v>66.6813070976809</v>
      </c>
      <c r="J18" s="61">
        <f>VLOOKUP($A18,'Occupancy Raw Data'!$B$6:$BE$43,'Occupancy Raw Data'!AP$1,FALSE)</f>
        <v>65.108924806746302</v>
      </c>
      <c r="K18" s="62">
        <f>VLOOKUP($A18,'Occupancy Raw Data'!$B$6:$BE$43,'Occupancy Raw Data'!AR$1,FALSE)</f>
        <v>56.483410300170597</v>
      </c>
      <c r="M18" s="59">
        <f>VLOOKUP($A18,'Occupancy Raw Data'!$B$6:$BE$43,'Occupancy Raw Data'!AT$1,FALSE)</f>
        <v>3.3260014442140902</v>
      </c>
      <c r="N18" s="60">
        <f>VLOOKUP($A18,'Occupancy Raw Data'!$B$6:$BE$43,'Occupancy Raw Data'!AU$1,FALSE)</f>
        <v>2.95108027665073</v>
      </c>
      <c r="O18" s="60">
        <f>VLOOKUP($A18,'Occupancy Raw Data'!$B$6:$BE$43,'Occupancy Raw Data'!AV$1,FALSE)</f>
        <v>4.8653627015041296</v>
      </c>
      <c r="P18" s="60">
        <f>VLOOKUP($A18,'Occupancy Raw Data'!$B$6:$BE$43,'Occupancy Raw Data'!AW$1,FALSE)</f>
        <v>1.9850229112875899</v>
      </c>
      <c r="Q18" s="60">
        <f>VLOOKUP($A18,'Occupancy Raw Data'!$B$6:$BE$43,'Occupancy Raw Data'!AX$1,FALSE)</f>
        <v>2.72637343574868</v>
      </c>
      <c r="R18" s="61">
        <f>VLOOKUP($A18,'Occupancy Raw Data'!$B$6:$BE$43,'Occupancy Raw Data'!AY$1,FALSE)</f>
        <v>3.1614239166065001</v>
      </c>
      <c r="S18" s="60">
        <f>VLOOKUP($A18,'Occupancy Raw Data'!$B$6:$BE$43,'Occupancy Raw Data'!BA$1,FALSE)</f>
        <v>10.495801413053799</v>
      </c>
      <c r="T18" s="60">
        <f>VLOOKUP($A18,'Occupancy Raw Data'!$B$6:$BE$43,'Occupancy Raw Data'!BB$1,FALSE)</f>
        <v>10.1560671008949</v>
      </c>
      <c r="U18" s="61">
        <f>VLOOKUP($A18,'Occupancy Raw Data'!$B$6:$BE$43,'Occupancy Raw Data'!BC$1,FALSE)</f>
        <v>10.3215705809619</v>
      </c>
      <c r="V18" s="62">
        <f>VLOOKUP($A18,'Occupancy Raw Data'!$B$6:$BE$43,'Occupancy Raw Data'!BE$1,FALSE)</f>
        <v>5.4146990525680199</v>
      </c>
      <c r="X18" s="64">
        <f>VLOOKUP($A18,'ADR Raw Data'!$B$6:$BE$43,'ADR Raw Data'!AG$1,FALSE)</f>
        <v>79.3294053136662</v>
      </c>
      <c r="Y18" s="65">
        <f>VLOOKUP($A18,'ADR Raw Data'!$B$6:$BE$43,'ADR Raw Data'!AH$1,FALSE)</f>
        <v>81.872406936853594</v>
      </c>
      <c r="Z18" s="65">
        <f>VLOOKUP($A18,'ADR Raw Data'!$B$6:$BE$43,'ADR Raw Data'!AI$1,FALSE)</f>
        <v>83.953618614753395</v>
      </c>
      <c r="AA18" s="65">
        <f>VLOOKUP($A18,'ADR Raw Data'!$B$6:$BE$43,'ADR Raw Data'!AJ$1,FALSE)</f>
        <v>82.828682412181706</v>
      </c>
      <c r="AB18" s="65">
        <f>VLOOKUP($A18,'ADR Raw Data'!$B$6:$BE$43,'ADR Raw Data'!AK$1,FALSE)</f>
        <v>82.031855067431096</v>
      </c>
      <c r="AC18" s="66">
        <f>VLOOKUP($A18,'ADR Raw Data'!$B$6:$BE$43,'ADR Raw Data'!AL$1,FALSE)</f>
        <v>82.056203327646401</v>
      </c>
      <c r="AD18" s="65">
        <f>VLOOKUP($A18,'ADR Raw Data'!$B$6:$BE$43,'ADR Raw Data'!AN$1,FALSE)</f>
        <v>89.676764758744596</v>
      </c>
      <c r="AE18" s="65">
        <f>VLOOKUP($A18,'ADR Raw Data'!$B$6:$BE$43,'ADR Raw Data'!AO$1,FALSE)</f>
        <v>95.014376524832002</v>
      </c>
      <c r="AF18" s="66">
        <f>VLOOKUP($A18,'ADR Raw Data'!$B$6:$BE$43,'ADR Raw Data'!AP$1,FALSE)</f>
        <v>92.410022375876906</v>
      </c>
      <c r="AG18" s="67">
        <f>VLOOKUP($A18,'ADR Raw Data'!$B$6:$BE$43,'ADR Raw Data'!AR$1,FALSE)</f>
        <v>85.466185744437396</v>
      </c>
      <c r="AI18" s="59">
        <f>VLOOKUP($A18,'ADR Raw Data'!$B$6:$BE$43,'ADR Raw Data'!AT$1,FALSE)</f>
        <v>11.630233955930899</v>
      </c>
      <c r="AJ18" s="60">
        <f>VLOOKUP($A18,'ADR Raw Data'!$B$6:$BE$43,'ADR Raw Data'!AU$1,FALSE)</f>
        <v>11.7000316805831</v>
      </c>
      <c r="AK18" s="60">
        <f>VLOOKUP($A18,'ADR Raw Data'!$B$6:$BE$43,'ADR Raw Data'!AV$1,FALSE)</f>
        <v>14.435486176043501</v>
      </c>
      <c r="AL18" s="60">
        <f>VLOOKUP($A18,'ADR Raw Data'!$B$6:$BE$43,'ADR Raw Data'!AW$1,FALSE)</f>
        <v>13.0659627181569</v>
      </c>
      <c r="AM18" s="60">
        <f>VLOOKUP($A18,'ADR Raw Data'!$B$6:$BE$43,'ADR Raw Data'!AX$1,FALSE)</f>
        <v>13.4784350020786</v>
      </c>
      <c r="AN18" s="61">
        <f>VLOOKUP($A18,'ADR Raw Data'!$B$6:$BE$43,'ADR Raw Data'!AY$1,FALSE)</f>
        <v>12.9025279824408</v>
      </c>
      <c r="AO18" s="60">
        <f>VLOOKUP($A18,'ADR Raw Data'!$B$6:$BE$43,'ADR Raw Data'!BA$1,FALSE)</f>
        <v>20.305388245367201</v>
      </c>
      <c r="AP18" s="60">
        <f>VLOOKUP($A18,'ADR Raw Data'!$B$6:$BE$43,'ADR Raw Data'!BB$1,FALSE)</f>
        <v>22.655613139887802</v>
      </c>
      <c r="AQ18" s="61">
        <f>VLOOKUP($A18,'ADR Raw Data'!$B$6:$BE$43,'ADR Raw Data'!BC$1,FALSE)</f>
        <v>21.527861417476899</v>
      </c>
      <c r="AR18" s="62">
        <f>VLOOKUP($A18,'ADR Raw Data'!$B$6:$BE$43,'ADR Raw Data'!BE$1,FALSE)</f>
        <v>15.9073809774143</v>
      </c>
      <c r="AT18" s="64">
        <f>VLOOKUP($A18,'RevPAR Raw Data'!$B$6:$BE$43,'RevPAR Raw Data'!AG$1,FALSE)</f>
        <v>39.211750149332303</v>
      </c>
      <c r="AU18" s="65">
        <f>VLOOKUP($A18,'RevPAR Raw Data'!$B$6:$BE$43,'RevPAR Raw Data'!AH$1,FALSE)</f>
        <v>42.766537934820803</v>
      </c>
      <c r="AV18" s="65">
        <f>VLOOKUP($A18,'RevPAR Raw Data'!$B$6:$BE$43,'RevPAR Raw Data'!AI$1,FALSE)</f>
        <v>45.8374663123682</v>
      </c>
      <c r="AW18" s="65">
        <f>VLOOKUP($A18,'RevPAR Raw Data'!$B$6:$BE$43,'RevPAR Raw Data'!AJ$1,FALSE)</f>
        <v>45.154146437983101</v>
      </c>
      <c r="AX18" s="65">
        <f>VLOOKUP($A18,'RevPAR Raw Data'!$B$6:$BE$43,'RevPAR Raw Data'!AK$1,FALSE)</f>
        <v>44.615269733836897</v>
      </c>
      <c r="AY18" s="66">
        <f>VLOOKUP($A18,'RevPAR Raw Data'!$B$6:$BE$43,'RevPAR Raw Data'!AL$1,FALSE)</f>
        <v>43.517034113668302</v>
      </c>
      <c r="AZ18" s="65">
        <f>VLOOKUP($A18,'RevPAR Raw Data'!$B$6:$BE$43,'RevPAR Raw Data'!AN$1,FALSE)</f>
        <v>56.977515767744201</v>
      </c>
      <c r="BA18" s="65">
        <f>VLOOKUP($A18,'RevPAR Raw Data'!$B$6:$BE$43,'RevPAR Raw Data'!AO$1,FALSE)</f>
        <v>63.356828197470101</v>
      </c>
      <c r="BB18" s="66">
        <f>VLOOKUP($A18,'RevPAR Raw Data'!$B$6:$BE$43,'RevPAR Raw Data'!AP$1,FALSE)</f>
        <v>60.167171982607101</v>
      </c>
      <c r="BC18" s="67">
        <f>VLOOKUP($A18,'RevPAR Raw Data'!$B$6:$BE$43,'RevPAR Raw Data'!AR$1,FALSE)</f>
        <v>48.274216361936503</v>
      </c>
      <c r="BE18" s="59">
        <f>VLOOKUP($A18,'RevPAR Raw Data'!$B$6:$BE$43,'RevPAR Raw Data'!AT$1,FALSE)</f>
        <v>15.3430571494847</v>
      </c>
      <c r="BF18" s="60">
        <f>VLOOKUP($A18,'RevPAR Raw Data'!$B$6:$BE$43,'RevPAR Raw Data'!AU$1,FALSE)</f>
        <v>14.996389284521401</v>
      </c>
      <c r="BG18" s="60">
        <f>VLOOKUP($A18,'RevPAR Raw Data'!$B$6:$BE$43,'RevPAR Raw Data'!AV$1,FALSE)</f>
        <v>20.0031876377377</v>
      </c>
      <c r="BH18" s="60">
        <f>VLOOKUP($A18,'RevPAR Raw Data'!$B$6:$BE$43,'RevPAR Raw Data'!AW$1,FALSE)</f>
        <v>15.3103479829802</v>
      </c>
      <c r="BI18" s="60">
        <f>VLOOKUP($A18,'RevPAR Raw Data'!$B$6:$BE$43,'RevPAR Raw Data'!AX$1,FALSE)</f>
        <v>16.5722809092786</v>
      </c>
      <c r="BJ18" s="61">
        <f>VLOOKUP($A18,'RevPAR Raw Data'!$B$6:$BE$43,'RevPAR Raw Data'!AY$1,FALSE)</f>
        <v>16.471855504531099</v>
      </c>
      <c r="BK18" s="60">
        <f>VLOOKUP($A18,'RevPAR Raw Data'!$B$6:$BE$43,'RevPAR Raw Data'!BA$1,FALSE)</f>
        <v>32.932402884804397</v>
      </c>
      <c r="BL18" s="60">
        <f>VLOOKUP($A18,'RevPAR Raw Data'!$B$6:$BE$43,'RevPAR Raw Data'!BB$1,FALSE)</f>
        <v>35.112599513388901</v>
      </c>
      <c r="BM18" s="61">
        <f>VLOOKUP($A18,'RevPAR Raw Data'!$B$6:$BE$43,'RevPAR Raw Data'!BC$1,FALSE)</f>
        <v>34.0714454092154</v>
      </c>
      <c r="BN18" s="62">
        <f>VLOOKUP($A18,'RevPAR Raw Data'!$B$6:$BE$43,'RevPAR Raw Data'!BE$1,FALSE)</f>
        <v>22.1834168370548</v>
      </c>
    </row>
    <row r="19" spans="1:66" x14ac:dyDescent="0.35">
      <c r="A19" s="78" t="s">
        <v>94</v>
      </c>
      <c r="B19" s="59">
        <f>VLOOKUP($A19,'Occupancy Raw Data'!$B$6:$BE$43,'Occupancy Raw Data'!AG$1,FALSE)</f>
        <v>33.2538025648672</v>
      </c>
      <c r="C19" s="60">
        <f>VLOOKUP($A19,'Occupancy Raw Data'!$B$6:$BE$43,'Occupancy Raw Data'!AH$1,FALSE)</f>
        <v>32.863959780154197</v>
      </c>
      <c r="D19" s="60">
        <f>VLOOKUP($A19,'Occupancy Raw Data'!$B$6:$BE$43,'Occupancy Raw Data'!AI$1,FALSE)</f>
        <v>35.413915044096903</v>
      </c>
      <c r="E19" s="60">
        <f>VLOOKUP($A19,'Occupancy Raw Data'!$B$6:$BE$43,'Occupancy Raw Data'!AJ$1,FALSE)</f>
        <v>36.700609262494098</v>
      </c>
      <c r="F19" s="60">
        <f>VLOOKUP($A19,'Occupancy Raw Data'!$B$6:$BE$43,'Occupancy Raw Data'!AK$1,FALSE)</f>
        <v>36.599681020733598</v>
      </c>
      <c r="G19" s="61">
        <f>VLOOKUP($A19,'Occupancy Raw Data'!$B$6:$BE$43,'Occupancy Raw Data'!AL$1,FALSE)</f>
        <v>34.9669709062876</v>
      </c>
      <c r="H19" s="60">
        <f>VLOOKUP($A19,'Occupancy Raw Data'!$B$6:$BE$43,'Occupancy Raw Data'!AN$1,FALSE)</f>
        <v>48.514619883040901</v>
      </c>
      <c r="I19" s="60">
        <f>VLOOKUP($A19,'Occupancy Raw Data'!$B$6:$BE$43,'Occupancy Raw Data'!AO$1,FALSE)</f>
        <v>53.407761828814401</v>
      </c>
      <c r="J19" s="61">
        <f>VLOOKUP($A19,'Occupancy Raw Data'!$B$6:$BE$43,'Occupancy Raw Data'!AP$1,FALSE)</f>
        <v>50.961190855927597</v>
      </c>
      <c r="K19" s="62">
        <f>VLOOKUP($A19,'Occupancy Raw Data'!$B$6:$BE$43,'Occupancy Raw Data'!AR$1,FALSE)</f>
        <v>39.541361683234797</v>
      </c>
      <c r="M19" s="59">
        <f>VLOOKUP($A19,'Occupancy Raw Data'!$B$6:$BE$43,'Occupancy Raw Data'!AT$1,FALSE)</f>
        <v>-12.127189406366901</v>
      </c>
      <c r="N19" s="60">
        <f>VLOOKUP($A19,'Occupancy Raw Data'!$B$6:$BE$43,'Occupancy Raw Data'!AU$1,FALSE)</f>
        <v>-6.3660011423260796</v>
      </c>
      <c r="O19" s="60">
        <f>VLOOKUP($A19,'Occupancy Raw Data'!$B$6:$BE$43,'Occupancy Raw Data'!AV$1,FALSE)</f>
        <v>-2.80305361159059</v>
      </c>
      <c r="P19" s="60">
        <f>VLOOKUP($A19,'Occupancy Raw Data'!$B$6:$BE$43,'Occupancy Raw Data'!AW$1,FALSE)</f>
        <v>-1.07842152953737</v>
      </c>
      <c r="Q19" s="60">
        <f>VLOOKUP($A19,'Occupancy Raw Data'!$B$6:$BE$43,'Occupancy Raw Data'!AX$1,FALSE)</f>
        <v>-6.4624869110696199</v>
      </c>
      <c r="R19" s="61">
        <f>VLOOKUP($A19,'Occupancy Raw Data'!$B$6:$BE$43,'Occupancy Raw Data'!AY$1,FALSE)</f>
        <v>-5.8030776501502803</v>
      </c>
      <c r="S19" s="60">
        <f>VLOOKUP($A19,'Occupancy Raw Data'!$B$6:$BE$43,'Occupancy Raw Data'!BA$1,FALSE)</f>
        <v>-10.5691284339141</v>
      </c>
      <c r="T19" s="60">
        <f>VLOOKUP($A19,'Occupancy Raw Data'!$B$6:$BE$43,'Occupancy Raw Data'!BB$1,FALSE)</f>
        <v>-15.3687249479869</v>
      </c>
      <c r="U19" s="61">
        <f>VLOOKUP($A19,'Occupancy Raw Data'!$B$6:$BE$43,'Occupancy Raw Data'!BC$1,FALSE)</f>
        <v>-13.150069772678201</v>
      </c>
      <c r="V19" s="62">
        <f>VLOOKUP($A19,'Occupancy Raw Data'!$B$6:$BE$43,'Occupancy Raw Data'!BE$1,FALSE)</f>
        <v>-8.6383459732772092</v>
      </c>
      <c r="X19" s="64">
        <f>VLOOKUP($A19,'ADR Raw Data'!$B$6:$BE$43,'ADR Raw Data'!AG$1,FALSE)</f>
        <v>87.163407405509204</v>
      </c>
      <c r="Y19" s="65">
        <f>VLOOKUP($A19,'ADR Raw Data'!$B$6:$BE$43,'ADR Raw Data'!AH$1,FALSE)</f>
        <v>86.349589440591103</v>
      </c>
      <c r="Z19" s="65">
        <f>VLOOKUP($A19,'ADR Raw Data'!$B$6:$BE$43,'ADR Raw Data'!AI$1,FALSE)</f>
        <v>89.165118635707401</v>
      </c>
      <c r="AA19" s="65">
        <f>VLOOKUP($A19,'ADR Raw Data'!$B$6:$BE$43,'ADR Raw Data'!AJ$1,FALSE)</f>
        <v>88.820057244021299</v>
      </c>
      <c r="AB19" s="65">
        <f>VLOOKUP($A19,'ADR Raw Data'!$B$6:$BE$43,'ADR Raw Data'!AK$1,FALSE)</f>
        <v>89.044595090349105</v>
      </c>
      <c r="AC19" s="66">
        <f>VLOOKUP($A19,'ADR Raw Data'!$B$6:$BE$43,'ADR Raw Data'!AL$1,FALSE)</f>
        <v>88.157799152253304</v>
      </c>
      <c r="AD19" s="65">
        <f>VLOOKUP($A19,'ADR Raw Data'!$B$6:$BE$43,'ADR Raw Data'!AN$1,FALSE)</f>
        <v>102.896758880511</v>
      </c>
      <c r="AE19" s="65">
        <f>VLOOKUP($A19,'ADR Raw Data'!$B$6:$BE$43,'ADR Raw Data'!AO$1,FALSE)</f>
        <v>109.51300034242399</v>
      </c>
      <c r="AF19" s="66">
        <f>VLOOKUP($A19,'ADR Raw Data'!$B$6:$BE$43,'ADR Raw Data'!AP$1,FALSE)</f>
        <v>106.363697567234</v>
      </c>
      <c r="AG19" s="67">
        <f>VLOOKUP($A19,'ADR Raw Data'!$B$6:$BE$43,'ADR Raw Data'!AR$1,FALSE)</f>
        <v>94.8685367964069</v>
      </c>
      <c r="AI19" s="59">
        <f>VLOOKUP($A19,'ADR Raw Data'!$B$6:$BE$43,'ADR Raw Data'!AT$1,FALSE)</f>
        <v>11.5843571079865</v>
      </c>
      <c r="AJ19" s="60">
        <f>VLOOKUP($A19,'ADR Raw Data'!$B$6:$BE$43,'ADR Raw Data'!AU$1,FALSE)</f>
        <v>13.630422862899</v>
      </c>
      <c r="AK19" s="60">
        <f>VLOOKUP($A19,'ADR Raw Data'!$B$6:$BE$43,'ADR Raw Data'!AV$1,FALSE)</f>
        <v>14.0527769282384</v>
      </c>
      <c r="AL19" s="60">
        <f>VLOOKUP($A19,'ADR Raw Data'!$B$6:$BE$43,'ADR Raw Data'!AW$1,FALSE)</f>
        <v>14.4058639757055</v>
      </c>
      <c r="AM19" s="60">
        <f>VLOOKUP($A19,'ADR Raw Data'!$B$6:$BE$43,'ADR Raw Data'!AX$1,FALSE)</f>
        <v>12.6703896796483</v>
      </c>
      <c r="AN19" s="61">
        <f>VLOOKUP($A19,'ADR Raw Data'!$B$6:$BE$43,'ADR Raw Data'!AY$1,FALSE)</f>
        <v>13.2795597574172</v>
      </c>
      <c r="AO19" s="60">
        <f>VLOOKUP($A19,'ADR Raw Data'!$B$6:$BE$43,'ADR Raw Data'!BA$1,FALSE)</f>
        <v>12.3576829578105</v>
      </c>
      <c r="AP19" s="60">
        <f>VLOOKUP($A19,'ADR Raw Data'!$B$6:$BE$43,'ADR Raw Data'!BB$1,FALSE)</f>
        <v>10.470780605103</v>
      </c>
      <c r="AQ19" s="61">
        <f>VLOOKUP($A19,'ADR Raw Data'!$B$6:$BE$43,'ADR Raw Data'!BC$1,FALSE)</f>
        <v>11.210945261703801</v>
      </c>
      <c r="AR19" s="62">
        <f>VLOOKUP($A19,'ADR Raw Data'!$B$6:$BE$43,'ADR Raw Data'!BE$1,FALSE)</f>
        <v>11.9719624683558</v>
      </c>
      <c r="AT19" s="64">
        <f>VLOOKUP($A19,'RevPAR Raw Data'!$B$6:$BE$43,'RevPAR Raw Data'!AG$1,FALSE)</f>
        <v>28.985147407438902</v>
      </c>
      <c r="AU19" s="65">
        <f>VLOOKUP($A19,'RevPAR Raw Data'!$B$6:$BE$43,'RevPAR Raw Data'!AH$1,FALSE)</f>
        <v>28.377894344084101</v>
      </c>
      <c r="AV19" s="65">
        <f>VLOOKUP($A19,'RevPAR Raw Data'!$B$6:$BE$43,'RevPAR Raw Data'!AI$1,FALSE)</f>
        <v>31.576859362617601</v>
      </c>
      <c r="AW19" s="65">
        <f>VLOOKUP($A19,'RevPAR Raw Data'!$B$6:$BE$43,'RevPAR Raw Data'!AJ$1,FALSE)</f>
        <v>32.597502155851899</v>
      </c>
      <c r="AX19" s="65">
        <f>VLOOKUP($A19,'RevPAR Raw Data'!$B$6:$BE$43,'RevPAR Raw Data'!AK$1,FALSE)</f>
        <v>32.590037769271603</v>
      </c>
      <c r="AY19" s="66">
        <f>VLOOKUP($A19,'RevPAR Raw Data'!$B$6:$BE$43,'RevPAR Raw Data'!AL$1,FALSE)</f>
        <v>30.8261119811919</v>
      </c>
      <c r="AZ19" s="65">
        <f>VLOOKUP($A19,'RevPAR Raw Data'!$B$6:$BE$43,'RevPAR Raw Data'!AN$1,FALSE)</f>
        <v>49.919971442849501</v>
      </c>
      <c r="BA19" s="65">
        <f>VLOOKUP($A19,'RevPAR Raw Data'!$B$6:$BE$43,'RevPAR Raw Data'!AO$1,FALSE)</f>
        <v>58.488442394471001</v>
      </c>
      <c r="BB19" s="66">
        <f>VLOOKUP($A19,'RevPAR Raw Data'!$B$6:$BE$43,'RevPAR Raw Data'!AP$1,FALSE)</f>
        <v>54.204206918660198</v>
      </c>
      <c r="BC19" s="67">
        <f>VLOOKUP($A19,'RevPAR Raw Data'!$B$6:$BE$43,'RevPAR Raw Data'!AR$1,FALSE)</f>
        <v>37.512311258259999</v>
      </c>
      <c r="BE19" s="59">
        <f>VLOOKUP($A19,'RevPAR Raw Data'!$B$6:$BE$43,'RevPAR Raw Data'!AT$1,FALSE)</f>
        <v>-1.94768922637591</v>
      </c>
      <c r="BF19" s="60">
        <f>VLOOKUP($A19,'RevPAR Raw Data'!$B$6:$BE$43,'RevPAR Raw Data'!AU$1,FALSE)</f>
        <v>6.3967088454169696</v>
      </c>
      <c r="BG19" s="60">
        <f>VLOOKUP($A19,'RevPAR Raw Data'!$B$6:$BE$43,'RevPAR Raw Data'!AV$1,FALSE)</f>
        <v>10.855816445432099</v>
      </c>
      <c r="BH19" s="60">
        <f>VLOOKUP($A19,'RevPAR Raw Data'!$B$6:$BE$43,'RevPAR Raw Data'!AW$1,FALSE)</f>
        <v>13.1720865075382</v>
      </c>
      <c r="BI19" s="60">
        <f>VLOOKUP($A19,'RevPAR Raw Data'!$B$6:$BE$43,'RevPAR Raw Data'!AX$1,FALSE)</f>
        <v>5.3890804939499599</v>
      </c>
      <c r="BJ19" s="61">
        <f>VLOOKUP($A19,'RevPAR Raw Data'!$B$6:$BE$43,'RevPAR Raw Data'!AY$1,FALSE)</f>
        <v>6.7058589429459401</v>
      </c>
      <c r="BK19" s="60">
        <f>VLOOKUP($A19,'RevPAR Raw Data'!$B$6:$BE$43,'RevPAR Raw Data'!BA$1,FALSE)</f>
        <v>0.48245514062954298</v>
      </c>
      <c r="BL19" s="60">
        <f>VLOOKUP($A19,'RevPAR Raw Data'!$B$6:$BE$43,'RevPAR Raw Data'!BB$1,FALSE)</f>
        <v>-6.5071698139893401</v>
      </c>
      <c r="BM19" s="61">
        <f>VLOOKUP($A19,'RevPAR Raw Data'!$B$6:$BE$43,'RevPAR Raw Data'!BC$1,FALSE)</f>
        <v>-3.4133716350652099</v>
      </c>
      <c r="BN19" s="62">
        <f>VLOOKUP($A19,'RevPAR Raw Data'!$B$6:$BE$43,'RevPAR Raw Data'!BE$1,FALSE)</f>
        <v>2.2994369572711699</v>
      </c>
    </row>
    <row r="20" spans="1:66" x14ac:dyDescent="0.35">
      <c r="A20" s="78" t="s">
        <v>29</v>
      </c>
      <c r="B20" s="59">
        <f>VLOOKUP($A20,'Occupancy Raw Data'!$B$6:$BE$43,'Occupancy Raw Data'!AG$1,FALSE)</f>
        <v>21.901151562835199</v>
      </c>
      <c r="C20" s="60">
        <f>VLOOKUP($A20,'Occupancy Raw Data'!$B$6:$BE$43,'Occupancy Raw Data'!AH$1,FALSE)</f>
        <v>22.012016307846299</v>
      </c>
      <c r="D20" s="60">
        <f>VLOOKUP($A20,'Occupancy Raw Data'!$B$6:$BE$43,'Occupancy Raw Data'!AI$1,FALSE)</f>
        <v>21.869639794167998</v>
      </c>
      <c r="E20" s="60">
        <f>VLOOKUP($A20,'Occupancy Raw Data'!$B$6:$BE$43,'Occupancy Raw Data'!AJ$1,FALSE)</f>
        <v>23.281160663236101</v>
      </c>
      <c r="F20" s="60">
        <f>VLOOKUP($A20,'Occupancy Raw Data'!$B$6:$BE$43,'Occupancy Raw Data'!AK$1,FALSE)</f>
        <v>24.060177244139499</v>
      </c>
      <c r="G20" s="61">
        <f>VLOOKUP($A20,'Occupancy Raw Data'!$B$6:$BE$43,'Occupancy Raw Data'!AL$1,FALSE)</f>
        <v>22.625039320540999</v>
      </c>
      <c r="H20" s="60">
        <f>VLOOKUP($A20,'Occupancy Raw Data'!$B$6:$BE$43,'Occupancy Raw Data'!AN$1,FALSE)</f>
        <v>31.664522584333898</v>
      </c>
      <c r="I20" s="60">
        <f>VLOOKUP($A20,'Occupancy Raw Data'!$B$6:$BE$43,'Occupancy Raw Data'!AO$1,FALSE)</f>
        <v>35.130789022298401</v>
      </c>
      <c r="J20" s="61">
        <f>VLOOKUP($A20,'Occupancy Raw Data'!$B$6:$BE$43,'Occupancy Raw Data'!AP$1,FALSE)</f>
        <v>33.397655803316098</v>
      </c>
      <c r="K20" s="62">
        <f>VLOOKUP($A20,'Occupancy Raw Data'!$B$6:$BE$43,'Occupancy Raw Data'!AR$1,FALSE)</f>
        <v>25.703621249565899</v>
      </c>
      <c r="M20" s="59">
        <f>VLOOKUP($A20,'Occupancy Raw Data'!$B$6:$BE$43,'Occupancy Raw Data'!AT$1,FALSE)</f>
        <v>28.593665222287601</v>
      </c>
      <c r="N20" s="60">
        <f>VLOOKUP($A20,'Occupancy Raw Data'!$B$6:$BE$43,'Occupancy Raw Data'!AU$1,FALSE)</f>
        <v>34.319685868952497</v>
      </c>
      <c r="O20" s="60">
        <f>VLOOKUP($A20,'Occupancy Raw Data'!$B$6:$BE$43,'Occupancy Raw Data'!AV$1,FALSE)</f>
        <v>28.6977671356785</v>
      </c>
      <c r="P20" s="60">
        <f>VLOOKUP($A20,'Occupancy Raw Data'!$B$6:$BE$43,'Occupancy Raw Data'!AW$1,FALSE)</f>
        <v>37.349556964708299</v>
      </c>
      <c r="Q20" s="60">
        <f>VLOOKUP($A20,'Occupancy Raw Data'!$B$6:$BE$43,'Occupancy Raw Data'!AX$1,FALSE)</f>
        <v>41.027182477752604</v>
      </c>
      <c r="R20" s="61">
        <f>VLOOKUP($A20,'Occupancy Raw Data'!$B$6:$BE$43,'Occupancy Raw Data'!AY$1,FALSE)</f>
        <v>33.998176697107901</v>
      </c>
      <c r="S20" s="60">
        <f>VLOOKUP($A20,'Occupancy Raw Data'!$B$6:$BE$43,'Occupancy Raw Data'!BA$1,FALSE)</f>
        <v>31.0436290479992</v>
      </c>
      <c r="T20" s="60">
        <f>VLOOKUP($A20,'Occupancy Raw Data'!$B$6:$BE$43,'Occupancy Raw Data'!BB$1,FALSE)</f>
        <v>23.498573474132499</v>
      </c>
      <c r="U20" s="61">
        <f>VLOOKUP($A20,'Occupancy Raw Data'!$B$6:$BE$43,'Occupancy Raw Data'!BC$1,FALSE)</f>
        <v>26.963978642964701</v>
      </c>
      <c r="V20" s="62">
        <f>VLOOKUP($A20,'Occupancy Raw Data'!$B$6:$BE$43,'Occupancy Raw Data'!BE$1,FALSE)</f>
        <v>31.299114377622299</v>
      </c>
      <c r="X20" s="64">
        <f>VLOOKUP($A20,'ADR Raw Data'!$B$6:$BE$43,'ADR Raw Data'!AG$1,FALSE)</f>
        <v>118.25104670150201</v>
      </c>
      <c r="Y20" s="65">
        <f>VLOOKUP($A20,'ADR Raw Data'!$B$6:$BE$43,'ADR Raw Data'!AH$1,FALSE)</f>
        <v>95.017236393176205</v>
      </c>
      <c r="Z20" s="65">
        <f>VLOOKUP($A20,'ADR Raw Data'!$B$6:$BE$43,'ADR Raw Data'!AI$1,FALSE)</f>
        <v>86.747183006535906</v>
      </c>
      <c r="AA20" s="65">
        <f>VLOOKUP($A20,'ADR Raw Data'!$B$6:$BE$43,'ADR Raw Data'!AJ$1,FALSE)</f>
        <v>89.4260491174213</v>
      </c>
      <c r="AB20" s="65">
        <f>VLOOKUP($A20,'ADR Raw Data'!$B$6:$BE$43,'ADR Raw Data'!AK$1,FALSE)</f>
        <v>99.871976830536099</v>
      </c>
      <c r="AC20" s="66">
        <f>VLOOKUP($A20,'ADR Raw Data'!$B$6:$BE$43,'ADR Raw Data'!AL$1,FALSE)</f>
        <v>97.795746516257395</v>
      </c>
      <c r="AD20" s="65">
        <f>VLOOKUP($A20,'ADR Raw Data'!$B$6:$BE$43,'ADR Raw Data'!AN$1,FALSE)</f>
        <v>135.57034984764601</v>
      </c>
      <c r="AE20" s="65">
        <f>VLOOKUP($A20,'ADR Raw Data'!$B$6:$BE$43,'ADR Raw Data'!AO$1,FALSE)</f>
        <v>156.600720170888</v>
      </c>
      <c r="AF20" s="66">
        <f>VLOOKUP($A20,'ADR Raw Data'!$B$6:$BE$43,'ADR Raw Data'!AP$1,FALSE)</f>
        <v>146.63120853841201</v>
      </c>
      <c r="AG20" s="67">
        <f>VLOOKUP($A20,'ADR Raw Data'!$B$6:$BE$43,'ADR Raw Data'!AR$1,FALSE)</f>
        <v>115.929449134865</v>
      </c>
      <c r="AI20" s="59">
        <f>VLOOKUP($A20,'ADR Raw Data'!$B$6:$BE$43,'ADR Raw Data'!AT$1,FALSE)</f>
        <v>15.6257117004879</v>
      </c>
      <c r="AJ20" s="60">
        <f>VLOOKUP($A20,'ADR Raw Data'!$B$6:$BE$43,'ADR Raw Data'!AU$1,FALSE)</f>
        <v>6.5333503899137497</v>
      </c>
      <c r="AK20" s="60">
        <f>VLOOKUP($A20,'ADR Raw Data'!$B$6:$BE$43,'ADR Raw Data'!AV$1,FALSE)</f>
        <v>3.8249363093888902</v>
      </c>
      <c r="AL20" s="60">
        <f>VLOOKUP($A20,'ADR Raw Data'!$B$6:$BE$43,'ADR Raw Data'!AW$1,FALSE)</f>
        <v>8.0838095935479704</v>
      </c>
      <c r="AM20" s="60">
        <f>VLOOKUP($A20,'ADR Raw Data'!$B$6:$BE$43,'ADR Raw Data'!AX$1,FALSE)</f>
        <v>12.5631872705861</v>
      </c>
      <c r="AN20" s="61">
        <f>VLOOKUP($A20,'ADR Raw Data'!$B$6:$BE$43,'ADR Raw Data'!AY$1,FALSE)</f>
        <v>9.5107097754804109</v>
      </c>
      <c r="AO20" s="60">
        <f>VLOOKUP($A20,'ADR Raw Data'!$B$6:$BE$43,'ADR Raw Data'!BA$1,FALSE)</f>
        <v>19.284715400498001</v>
      </c>
      <c r="AP20" s="60">
        <f>VLOOKUP($A20,'ADR Raw Data'!$B$6:$BE$43,'ADR Raw Data'!BB$1,FALSE)</f>
        <v>19.297687515203801</v>
      </c>
      <c r="AQ20" s="61">
        <f>VLOOKUP($A20,'ADR Raw Data'!$B$6:$BE$43,'ADR Raw Data'!BC$1,FALSE)</f>
        <v>19.0402205646336</v>
      </c>
      <c r="AR20" s="62">
        <f>VLOOKUP($A20,'ADR Raw Data'!$B$6:$BE$43,'ADR Raw Data'!BE$1,FALSE)</f>
        <v>13.3128494602904</v>
      </c>
      <c r="AT20" s="64">
        <f>VLOOKUP($A20,'RevPAR Raw Data'!$B$6:$BE$43,'RevPAR Raw Data'!AG$1,FALSE)</f>
        <v>25.898340962735102</v>
      </c>
      <c r="AU20" s="65">
        <f>VLOOKUP($A20,'RevPAR Raw Data'!$B$6:$BE$43,'RevPAR Raw Data'!AH$1,FALSE)</f>
        <v>20.915209570130799</v>
      </c>
      <c r="AV20" s="65">
        <f>VLOOKUP($A20,'RevPAR Raw Data'!$B$6:$BE$43,'RevPAR Raw Data'!AI$1,FALSE)</f>
        <v>18.971296455117201</v>
      </c>
      <c r="AW20" s="65">
        <f>VLOOKUP($A20,'RevPAR Raw Data'!$B$6:$BE$43,'RevPAR Raw Data'!AJ$1,FALSE)</f>
        <v>20.8194221698113</v>
      </c>
      <c r="AX20" s="65">
        <f>VLOOKUP($A20,'RevPAR Raw Data'!$B$6:$BE$43,'RevPAR Raw Data'!AK$1,FALSE)</f>
        <v>24.0293746426529</v>
      </c>
      <c r="AY20" s="66">
        <f>VLOOKUP($A20,'RevPAR Raw Data'!$B$6:$BE$43,'RevPAR Raw Data'!AL$1,FALSE)</f>
        <v>22.126326103119901</v>
      </c>
      <c r="AZ20" s="65">
        <f>VLOOKUP($A20,'RevPAR Raw Data'!$B$6:$BE$43,'RevPAR Raw Data'!AN$1,FALSE)</f>
        <v>42.927704045168603</v>
      </c>
      <c r="BA20" s="65">
        <f>VLOOKUP($A20,'RevPAR Raw Data'!$B$6:$BE$43,'RevPAR Raw Data'!AO$1,FALSE)</f>
        <v>55.0150686106346</v>
      </c>
      <c r="BB20" s="66">
        <f>VLOOKUP($A20,'RevPAR Raw Data'!$B$6:$BE$43,'RevPAR Raw Data'!AP$1,FALSE)</f>
        <v>48.971386327901598</v>
      </c>
      <c r="BC20" s="67">
        <f>VLOOKUP($A20,'RevPAR Raw Data'!$B$6:$BE$43,'RevPAR Raw Data'!AR$1,FALSE)</f>
        <v>29.7980665223341</v>
      </c>
      <c r="BE20" s="59">
        <f>VLOOKUP($A20,'RevPAR Raw Data'!$B$6:$BE$43,'RevPAR Raw Data'!AT$1,FALSE)</f>
        <v>48.6873406150129</v>
      </c>
      <c r="BF20" s="60">
        <f>VLOOKUP($A20,'RevPAR Raw Data'!$B$6:$BE$43,'RevPAR Raw Data'!AU$1,FALSE)</f>
        <v>43.095261589402597</v>
      </c>
      <c r="BG20" s="60">
        <f>VLOOKUP($A20,'RevPAR Raw Data'!$B$6:$BE$43,'RevPAR Raw Data'!AV$1,FALSE)</f>
        <v>33.620374760223797</v>
      </c>
      <c r="BH20" s="60">
        <f>VLOOKUP($A20,'RevPAR Raw Data'!$B$6:$BE$43,'RevPAR Raw Data'!AW$1,FALSE)</f>
        <v>48.452633627317098</v>
      </c>
      <c r="BI20" s="60">
        <f>VLOOKUP($A20,'RevPAR Raw Data'!$B$6:$BE$43,'RevPAR Raw Data'!AX$1,FALSE)</f>
        <v>58.744691514863902</v>
      </c>
      <c r="BJ20" s="61">
        <f>VLOOKUP($A20,'RevPAR Raw Data'!$B$6:$BE$43,'RevPAR Raw Data'!AY$1,FALSE)</f>
        <v>46.742354387205303</v>
      </c>
      <c r="BK20" s="60">
        <f>VLOOKUP($A20,'RevPAR Raw Data'!$B$6:$BE$43,'RevPAR Raw Data'!BA$1,FALSE)</f>
        <v>56.315019960390202</v>
      </c>
      <c r="BL20" s="60">
        <f>VLOOKUP($A20,'RevPAR Raw Data'!$B$6:$BE$43,'RevPAR Raw Data'!BB$1,FALSE)</f>
        <v>47.330942268904998</v>
      </c>
      <c r="BM20" s="61">
        <f>VLOOKUP($A20,'RevPAR Raw Data'!$B$6:$BE$43,'RevPAR Raw Data'!BC$1,FALSE)</f>
        <v>51.138200214219502</v>
      </c>
      <c r="BN20" s="62">
        <f>VLOOKUP($A20,'RevPAR Raw Data'!$B$6:$BE$43,'RevPAR Raw Data'!BE$1,FALSE)</f>
        <v>48.778767817409801</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37.015683754581303</v>
      </c>
      <c r="C22" s="60">
        <f>VLOOKUP($A22,'Occupancy Raw Data'!$B$6:$BE$43,'Occupancy Raw Data'!AH$1,FALSE)</f>
        <v>41.8856204483792</v>
      </c>
      <c r="D22" s="60">
        <f>VLOOKUP($A22,'Occupancy Raw Data'!$B$6:$BE$43,'Occupancy Raw Data'!AI$1,FALSE)</f>
        <v>44.032914465229098</v>
      </c>
      <c r="E22" s="60">
        <f>VLOOKUP($A22,'Occupancy Raw Data'!$B$6:$BE$43,'Occupancy Raw Data'!AJ$1,FALSE)</f>
        <v>44.294707030320303</v>
      </c>
      <c r="F22" s="60">
        <f>VLOOKUP($A22,'Occupancy Raw Data'!$B$6:$BE$43,'Occupancy Raw Data'!AK$1,FALSE)</f>
        <v>41.870150887714701</v>
      </c>
      <c r="G22" s="61">
        <f>VLOOKUP($A22,'Occupancy Raw Data'!$B$6:$BE$43,'Occupancy Raw Data'!AL$1,FALSE)</f>
        <v>41.819815317244903</v>
      </c>
      <c r="H22" s="60">
        <f>VLOOKUP($A22,'Occupancy Raw Data'!$B$6:$BE$43,'Occupancy Raw Data'!AN$1,FALSE)</f>
        <v>45.694702270455501</v>
      </c>
      <c r="I22" s="60">
        <f>VLOOKUP($A22,'Occupancy Raw Data'!$B$6:$BE$43,'Occupancy Raw Data'!AO$1,FALSE)</f>
        <v>44.535675186824598</v>
      </c>
      <c r="J22" s="61">
        <f>VLOOKUP($A22,'Occupancy Raw Data'!$B$6:$BE$43,'Occupancy Raw Data'!AP$1,FALSE)</f>
        <v>45.115188728640099</v>
      </c>
      <c r="K22" s="62">
        <f>VLOOKUP($A22,'Occupancy Raw Data'!$B$6:$BE$43,'Occupancy Raw Data'!AR$1,FALSE)</f>
        <v>42.761350577643498</v>
      </c>
      <c r="M22" s="59">
        <f>VLOOKUP($A22,'Occupancy Raw Data'!$B$6:$BE$43,'Occupancy Raw Data'!AT$1,FALSE)</f>
        <v>19.356603237074701</v>
      </c>
      <c r="N22" s="60">
        <f>VLOOKUP($A22,'Occupancy Raw Data'!$B$6:$BE$43,'Occupancy Raw Data'!AU$1,FALSE)</f>
        <v>11.7353105742853</v>
      </c>
      <c r="O22" s="60">
        <f>VLOOKUP($A22,'Occupancy Raw Data'!$B$6:$BE$43,'Occupancy Raw Data'!AV$1,FALSE)</f>
        <v>10.3300916049131</v>
      </c>
      <c r="P22" s="60">
        <f>VLOOKUP($A22,'Occupancy Raw Data'!$B$6:$BE$43,'Occupancy Raw Data'!AW$1,FALSE)</f>
        <v>8.1213598697173595</v>
      </c>
      <c r="Q22" s="60">
        <f>VLOOKUP($A22,'Occupancy Raw Data'!$B$6:$BE$43,'Occupancy Raw Data'!AX$1,FALSE)</f>
        <v>9.2077294426870893</v>
      </c>
      <c r="R22" s="61">
        <f>VLOOKUP($A22,'Occupancy Raw Data'!$B$6:$BE$43,'Occupancy Raw Data'!AY$1,FALSE)</f>
        <v>11.389026188374901</v>
      </c>
      <c r="S22" s="60">
        <f>VLOOKUP($A22,'Occupancy Raw Data'!$B$6:$BE$43,'Occupancy Raw Data'!BA$1,FALSE)</f>
        <v>15.9448008824694</v>
      </c>
      <c r="T22" s="60">
        <f>VLOOKUP($A22,'Occupancy Raw Data'!$B$6:$BE$43,'Occupancy Raw Data'!BB$1,FALSE)</f>
        <v>4.8815915692240699</v>
      </c>
      <c r="U22" s="61">
        <f>VLOOKUP($A22,'Occupancy Raw Data'!$B$6:$BE$43,'Occupancy Raw Data'!BC$1,FALSE)</f>
        <v>10.206989523239301</v>
      </c>
      <c r="V22" s="62">
        <f>VLOOKUP($A22,'Occupancy Raw Data'!$B$6:$BE$43,'Occupancy Raw Data'!BE$1,FALSE)</f>
        <v>11.029882522460699</v>
      </c>
      <c r="X22" s="64">
        <f>VLOOKUP($A22,'ADR Raw Data'!$B$6:$BE$43,'ADR Raw Data'!AG$1,FALSE)</f>
        <v>88.293707778117096</v>
      </c>
      <c r="Y22" s="65">
        <f>VLOOKUP($A22,'ADR Raw Data'!$B$6:$BE$43,'ADR Raw Data'!AH$1,FALSE)</f>
        <v>87.283136523764796</v>
      </c>
      <c r="Z22" s="65">
        <f>VLOOKUP($A22,'ADR Raw Data'!$B$6:$BE$43,'ADR Raw Data'!AI$1,FALSE)</f>
        <v>87.847850554677194</v>
      </c>
      <c r="AA22" s="65">
        <f>VLOOKUP($A22,'ADR Raw Data'!$B$6:$BE$43,'ADR Raw Data'!AJ$1,FALSE)</f>
        <v>88.276571869920801</v>
      </c>
      <c r="AB22" s="65">
        <f>VLOOKUP($A22,'ADR Raw Data'!$B$6:$BE$43,'ADR Raw Data'!AK$1,FALSE)</f>
        <v>88.407151807537005</v>
      </c>
      <c r="AC22" s="66">
        <f>VLOOKUP($A22,'ADR Raw Data'!$B$6:$BE$43,'ADR Raw Data'!AL$1,FALSE)</f>
        <v>88.016471219592702</v>
      </c>
      <c r="AD22" s="65">
        <f>VLOOKUP($A22,'ADR Raw Data'!$B$6:$BE$43,'ADR Raw Data'!AN$1,FALSE)</f>
        <v>100.29079605468699</v>
      </c>
      <c r="AE22" s="65">
        <f>VLOOKUP($A22,'ADR Raw Data'!$B$6:$BE$43,'ADR Raw Data'!AO$1,FALSE)</f>
        <v>102.583406949714</v>
      </c>
      <c r="AF22" s="66">
        <f>VLOOKUP($A22,'ADR Raw Data'!$B$6:$BE$43,'ADR Raw Data'!AP$1,FALSE)</f>
        <v>101.42237698151</v>
      </c>
      <c r="AG22" s="67">
        <f>VLOOKUP($A22,'ADR Raw Data'!$B$6:$BE$43,'ADR Raw Data'!AR$1,FALSE)</f>
        <v>92.057570151603301</v>
      </c>
      <c r="AH22" s="94"/>
      <c r="AI22" s="59">
        <f>VLOOKUP($A22,'ADR Raw Data'!$B$6:$BE$43,'ADR Raw Data'!AT$1,FALSE)</f>
        <v>18.21421286404</v>
      </c>
      <c r="AJ22" s="60">
        <f>VLOOKUP($A22,'ADR Raw Data'!$B$6:$BE$43,'ADR Raw Data'!AU$1,FALSE)</f>
        <v>16.544835903231501</v>
      </c>
      <c r="AK22" s="60">
        <f>VLOOKUP($A22,'ADR Raw Data'!$B$6:$BE$43,'ADR Raw Data'!AV$1,FALSE)</f>
        <v>16.161015831822102</v>
      </c>
      <c r="AL22" s="60">
        <f>VLOOKUP($A22,'ADR Raw Data'!$B$6:$BE$43,'ADR Raw Data'!AW$1,FALSE)</f>
        <v>16.831401766567598</v>
      </c>
      <c r="AM22" s="60">
        <f>VLOOKUP($A22,'ADR Raw Data'!$B$6:$BE$43,'ADR Raw Data'!AX$1,FALSE)</f>
        <v>15.5001787152319</v>
      </c>
      <c r="AN22" s="61">
        <f>VLOOKUP($A22,'ADR Raw Data'!$B$6:$BE$43,'ADR Raw Data'!AY$1,FALSE)</f>
        <v>16.582037312382699</v>
      </c>
      <c r="AO22" s="60">
        <f>VLOOKUP($A22,'ADR Raw Data'!$B$6:$BE$43,'ADR Raw Data'!BA$1,FALSE)</f>
        <v>20.432254181373899</v>
      </c>
      <c r="AP22" s="60">
        <f>VLOOKUP($A22,'ADR Raw Data'!$B$6:$BE$43,'ADR Raw Data'!BB$1,FALSE)</f>
        <v>20.602029877376001</v>
      </c>
      <c r="AQ22" s="61">
        <f>VLOOKUP($A22,'ADR Raw Data'!$B$6:$BE$43,'ADR Raw Data'!BC$1,FALSE)</f>
        <v>20.452967023185799</v>
      </c>
      <c r="AR22" s="62">
        <f>VLOOKUP($A22,'ADR Raw Data'!$B$6:$BE$43,'ADR Raw Data'!BE$1,FALSE)</f>
        <v>17.8099275469677</v>
      </c>
      <c r="AT22" s="64">
        <f>VLOOKUP($A22,'RevPAR Raw Data'!$B$6:$BE$43,'RevPAR Raw Data'!AG$1,FALSE)</f>
        <v>32.682519646342001</v>
      </c>
      <c r="AU22" s="65">
        <f>VLOOKUP($A22,'RevPAR Raw Data'!$B$6:$BE$43,'RevPAR Raw Data'!AH$1,FALSE)</f>
        <v>36.559083279784801</v>
      </c>
      <c r="AV22" s="65">
        <f>VLOOKUP($A22,'RevPAR Raw Data'!$B$6:$BE$43,'RevPAR Raw Data'!AI$1,FALSE)</f>
        <v>38.681968894283401</v>
      </c>
      <c r="AW22" s="65">
        <f>VLOOKUP($A22,'RevPAR Raw Data'!$B$6:$BE$43,'RevPAR Raw Data'!AJ$1,FALSE)</f>
        <v>39.101848886191597</v>
      </c>
      <c r="AX22" s="65">
        <f>VLOOKUP($A22,'RevPAR Raw Data'!$B$6:$BE$43,'RevPAR Raw Data'!AK$1,FALSE)</f>
        <v>37.016207857346799</v>
      </c>
      <c r="AY22" s="66">
        <f>VLOOKUP($A22,'RevPAR Raw Data'!$B$6:$BE$43,'RevPAR Raw Data'!AL$1,FALSE)</f>
        <v>36.808325712789703</v>
      </c>
      <c r="AZ22" s="65">
        <f>VLOOKUP($A22,'RevPAR Raw Data'!$B$6:$BE$43,'RevPAR Raw Data'!AN$1,FALSE)</f>
        <v>45.827580661859201</v>
      </c>
      <c r="BA22" s="65">
        <f>VLOOKUP($A22,'RevPAR Raw Data'!$B$6:$BE$43,'RevPAR Raw Data'!AO$1,FALSE)</f>
        <v>45.686212914703198</v>
      </c>
      <c r="BB22" s="66">
        <f>VLOOKUP($A22,'RevPAR Raw Data'!$B$6:$BE$43,'RevPAR Raw Data'!AP$1,FALSE)</f>
        <v>45.756896788281203</v>
      </c>
      <c r="BC22" s="67">
        <f>VLOOKUP($A22,'RevPAR Raw Data'!$B$6:$BE$43,'RevPAR Raw Data'!AR$1,FALSE)</f>
        <v>39.365060305787303</v>
      </c>
      <c r="BE22" s="59">
        <f>VLOOKUP($A22,'RevPAR Raw Data'!$B$6:$BE$43,'RevPAR Raw Data'!AT$1,FALSE)</f>
        <v>41.096469017963301</v>
      </c>
      <c r="BF22" s="60">
        <f>VLOOKUP($A22,'RevPAR Raw Data'!$B$6:$BE$43,'RevPAR Raw Data'!AU$1,FALSE)</f>
        <v>30.221734354766902</v>
      </c>
      <c r="BG22" s="60">
        <f>VLOOKUP($A22,'RevPAR Raw Data'!$B$6:$BE$43,'RevPAR Raw Data'!AV$1,FALSE)</f>
        <v>28.160555176447101</v>
      </c>
      <c r="BH22" s="60">
        <f>VLOOKUP($A22,'RevPAR Raw Data'!$B$6:$BE$43,'RevPAR Raw Data'!AW$1,FALSE)</f>
        <v>26.3197003448659</v>
      </c>
      <c r="BI22" s="60">
        <f>VLOOKUP($A22,'RevPAR Raw Data'!$B$6:$BE$43,'RevPAR Raw Data'!AX$1,FALSE)</f>
        <v>26.135122677150498</v>
      </c>
      <c r="BJ22" s="61">
        <f>VLOOKUP($A22,'RevPAR Raw Data'!$B$6:$BE$43,'RevPAR Raw Data'!AY$1,FALSE)</f>
        <v>29.859596072831</v>
      </c>
      <c r="BK22" s="60">
        <f>VLOOKUP($A22,'RevPAR Raw Data'!$B$6:$BE$43,'RevPAR Raw Data'!BA$1,FALSE)</f>
        <v>39.634937308863499</v>
      </c>
      <c r="BL22" s="60">
        <f>VLOOKUP($A22,'RevPAR Raw Data'!$B$6:$BE$43,'RevPAR Raw Data'!BB$1,FALSE)</f>
        <v>26.489328400183101</v>
      </c>
      <c r="BM22" s="61">
        <f>VLOOKUP($A22,'RevPAR Raw Data'!$B$6:$BE$43,'RevPAR Raw Data'!BC$1,FALSE)</f>
        <v>32.747588747673298</v>
      </c>
      <c r="BN22" s="62">
        <f>VLOOKUP($A22,'RevPAR Raw Data'!$B$6:$BE$43,'RevPAR Raw Data'!BE$1,FALSE)</f>
        <v>30.804224155194401</v>
      </c>
    </row>
    <row r="23" spans="1:66" x14ac:dyDescent="0.35">
      <c r="A23" s="78" t="s">
        <v>71</v>
      </c>
      <c r="B23" s="59">
        <f>VLOOKUP($A23,'Occupancy Raw Data'!$B$6:$BE$43,'Occupancy Raw Data'!AG$1,FALSE)</f>
        <v>35.480130705175497</v>
      </c>
      <c r="C23" s="60">
        <f>VLOOKUP($A23,'Occupancy Raw Data'!$B$6:$BE$43,'Occupancy Raw Data'!AH$1,FALSE)</f>
        <v>40.443501633814599</v>
      </c>
      <c r="D23" s="60">
        <f>VLOOKUP($A23,'Occupancy Raw Data'!$B$6:$BE$43,'Occupancy Raw Data'!AI$1,FALSE)</f>
        <v>42.1800885422156</v>
      </c>
      <c r="E23" s="60">
        <f>VLOOKUP($A23,'Occupancy Raw Data'!$B$6:$BE$43,'Occupancy Raw Data'!AJ$1,FALSE)</f>
        <v>42.343470011594803</v>
      </c>
      <c r="F23" s="60">
        <f>VLOOKUP($A23,'Occupancy Raw Data'!$B$6:$BE$43,'Occupancy Raw Data'!AK$1,FALSE)</f>
        <v>39.591019289554097</v>
      </c>
      <c r="G23" s="61">
        <f>VLOOKUP($A23,'Occupancy Raw Data'!$B$6:$BE$43,'Occupancy Raw Data'!AL$1,FALSE)</f>
        <v>40.007642036470898</v>
      </c>
      <c r="H23" s="60">
        <f>VLOOKUP($A23,'Occupancy Raw Data'!$B$6:$BE$43,'Occupancy Raw Data'!AN$1,FALSE)</f>
        <v>41.668862654158303</v>
      </c>
      <c r="I23" s="60">
        <f>VLOOKUP($A23,'Occupancy Raw Data'!$B$6:$BE$43,'Occupancy Raw Data'!AO$1,FALSE)</f>
        <v>40.469853483714502</v>
      </c>
      <c r="J23" s="61">
        <f>VLOOKUP($A23,'Occupancy Raw Data'!$B$6:$BE$43,'Occupancy Raw Data'!AP$1,FALSE)</f>
        <v>41.069358068936403</v>
      </c>
      <c r="K23" s="62">
        <f>VLOOKUP($A23,'Occupancy Raw Data'!$B$6:$BE$43,'Occupancy Raw Data'!AR$1,FALSE)</f>
        <v>40.310989474318198</v>
      </c>
      <c r="M23" s="59">
        <f>VLOOKUP($A23,'Occupancy Raw Data'!$B$6:$BE$43,'Occupancy Raw Data'!AT$1,FALSE)</f>
        <v>13.2150710831037</v>
      </c>
      <c r="N23" s="60">
        <f>VLOOKUP($A23,'Occupancy Raw Data'!$B$6:$BE$43,'Occupancy Raw Data'!AU$1,FALSE)</f>
        <v>3.2363763197451898</v>
      </c>
      <c r="O23" s="60">
        <f>VLOOKUP($A23,'Occupancy Raw Data'!$B$6:$BE$43,'Occupancy Raw Data'!AV$1,FALSE)</f>
        <v>2.3490246616216499</v>
      </c>
      <c r="P23" s="60">
        <f>VLOOKUP($A23,'Occupancy Raw Data'!$B$6:$BE$43,'Occupancy Raw Data'!AW$1,FALSE)</f>
        <v>0.36883552164748401</v>
      </c>
      <c r="Q23" s="60">
        <f>VLOOKUP($A23,'Occupancy Raw Data'!$B$6:$BE$43,'Occupancy Raw Data'!AX$1,FALSE)</f>
        <v>4.6982147817811502</v>
      </c>
      <c r="R23" s="61">
        <f>VLOOKUP($A23,'Occupancy Raw Data'!$B$6:$BE$43,'Occupancy Raw Data'!AY$1,FALSE)</f>
        <v>4.3340367042789403</v>
      </c>
      <c r="S23" s="60">
        <f>VLOOKUP($A23,'Occupancy Raw Data'!$B$6:$BE$43,'Occupancy Raw Data'!BA$1,FALSE)</f>
        <v>9.5330799893203206</v>
      </c>
      <c r="T23" s="60">
        <f>VLOOKUP($A23,'Occupancy Raw Data'!$B$6:$BE$43,'Occupancy Raw Data'!BB$1,FALSE)</f>
        <v>-2.5653237563136599</v>
      </c>
      <c r="U23" s="61">
        <f>VLOOKUP($A23,'Occupancy Raw Data'!$B$6:$BE$43,'Occupancy Raw Data'!BC$1,FALSE)</f>
        <v>3.21834484923113</v>
      </c>
      <c r="V23" s="62">
        <f>VLOOKUP($A23,'Occupancy Raw Data'!$B$6:$BE$43,'Occupancy Raw Data'!BE$1,FALSE)</f>
        <v>4.0067898534385398</v>
      </c>
      <c r="X23" s="64">
        <f>VLOOKUP($A23,'ADR Raw Data'!$B$6:$BE$43,'ADR Raw Data'!AG$1,FALSE)</f>
        <v>86.838722519310707</v>
      </c>
      <c r="Y23" s="65">
        <f>VLOOKUP($A23,'ADR Raw Data'!$B$6:$BE$43,'ADR Raw Data'!AH$1,FALSE)</f>
        <v>85.381908128359598</v>
      </c>
      <c r="Z23" s="65">
        <f>VLOOKUP($A23,'ADR Raw Data'!$B$6:$BE$43,'ADR Raw Data'!AI$1,FALSE)</f>
        <v>85.869248117951997</v>
      </c>
      <c r="AA23" s="65">
        <f>VLOOKUP($A23,'ADR Raw Data'!$B$6:$BE$43,'ADR Raw Data'!AJ$1,FALSE)</f>
        <v>87.481218221987106</v>
      </c>
      <c r="AB23" s="65">
        <f>VLOOKUP($A23,'ADR Raw Data'!$B$6:$BE$43,'ADR Raw Data'!AK$1,FALSE)</f>
        <v>88.703504060170303</v>
      </c>
      <c r="AC23" s="66">
        <f>VLOOKUP($A23,'ADR Raw Data'!$B$6:$BE$43,'ADR Raw Data'!AL$1,FALSE)</f>
        <v>86.844835892267795</v>
      </c>
      <c r="AD23" s="65">
        <f>VLOOKUP($A23,'ADR Raw Data'!$B$6:$BE$43,'ADR Raw Data'!AN$1,FALSE)</f>
        <v>101.847900079051</v>
      </c>
      <c r="AE23" s="65">
        <f>VLOOKUP($A23,'ADR Raw Data'!$B$6:$BE$43,'ADR Raw Data'!AO$1,FALSE)</f>
        <v>105.172398176786</v>
      </c>
      <c r="AF23" s="66">
        <f>VLOOKUP($A23,'ADR Raw Data'!$B$6:$BE$43,'ADR Raw Data'!AP$1,FALSE)</f>
        <v>103.48588466474099</v>
      </c>
      <c r="AG23" s="67">
        <f>VLOOKUP($A23,'ADR Raw Data'!$B$6:$BE$43,'ADR Raw Data'!AR$1,FALSE)</f>
        <v>91.688869028441204</v>
      </c>
      <c r="AH23" s="94"/>
      <c r="AI23" s="59">
        <f>VLOOKUP($A23,'ADR Raw Data'!$B$6:$BE$43,'ADR Raw Data'!AT$1,FALSE)</f>
        <v>15.941497494264199</v>
      </c>
      <c r="AJ23" s="60">
        <f>VLOOKUP($A23,'ADR Raw Data'!$B$6:$BE$43,'ADR Raw Data'!AU$1,FALSE)</f>
        <v>14.232178171730499</v>
      </c>
      <c r="AK23" s="60">
        <f>VLOOKUP($A23,'ADR Raw Data'!$B$6:$BE$43,'ADR Raw Data'!AV$1,FALSE)</f>
        <v>14.130224403210899</v>
      </c>
      <c r="AL23" s="60">
        <f>VLOOKUP($A23,'ADR Raw Data'!$B$6:$BE$43,'ADR Raw Data'!AW$1,FALSE)</f>
        <v>16.293288467458598</v>
      </c>
      <c r="AM23" s="60">
        <f>VLOOKUP($A23,'ADR Raw Data'!$B$6:$BE$43,'ADR Raw Data'!AX$1,FALSE)</f>
        <v>15.416984560617101</v>
      </c>
      <c r="AN23" s="61">
        <f>VLOOKUP($A23,'ADR Raw Data'!$B$6:$BE$43,'ADR Raw Data'!AY$1,FALSE)</f>
        <v>15.1825235059672</v>
      </c>
      <c r="AO23" s="60">
        <f>VLOOKUP($A23,'ADR Raw Data'!$B$6:$BE$43,'ADR Raw Data'!BA$1,FALSE)</f>
        <v>18.595824630965101</v>
      </c>
      <c r="AP23" s="60">
        <f>VLOOKUP($A23,'ADR Raw Data'!$B$6:$BE$43,'ADR Raw Data'!BB$1,FALSE)</f>
        <v>20.174445301863901</v>
      </c>
      <c r="AQ23" s="61">
        <f>VLOOKUP($A23,'ADR Raw Data'!$B$6:$BE$43,'ADR Raw Data'!BC$1,FALSE)</f>
        <v>19.315120253491401</v>
      </c>
      <c r="AR23" s="62">
        <f>VLOOKUP($A23,'ADR Raw Data'!$B$6:$BE$43,'ADR Raw Data'!BE$1,FALSE)</f>
        <v>16.4710122459926</v>
      </c>
      <c r="AT23" s="64">
        <f>VLOOKUP($A23,'RevPAR Raw Data'!$B$6:$BE$43,'RevPAR Raw Data'!AG$1,FALSE)</f>
        <v>30.810492252556099</v>
      </c>
      <c r="AU23" s="65">
        <f>VLOOKUP($A23,'RevPAR Raw Data'!$B$6:$BE$43,'RevPAR Raw Data'!AH$1,FALSE)</f>
        <v>34.531433408875301</v>
      </c>
      <c r="AV23" s="65">
        <f>VLOOKUP($A23,'RevPAR Raw Data'!$B$6:$BE$43,'RevPAR Raw Data'!AI$1,FALSE)</f>
        <v>36.219724886686997</v>
      </c>
      <c r="AW23" s="65">
        <f>VLOOKUP($A23,'RevPAR Raw Data'!$B$6:$BE$43,'RevPAR Raw Data'!AJ$1,FALSE)</f>
        <v>37.042583403604901</v>
      </c>
      <c r="AX23" s="65">
        <f>VLOOKUP($A23,'RevPAR Raw Data'!$B$6:$BE$43,'RevPAR Raw Data'!AK$1,FALSE)</f>
        <v>35.118621402972401</v>
      </c>
      <c r="AY23" s="66">
        <f>VLOOKUP($A23,'RevPAR Raw Data'!$B$6:$BE$43,'RevPAR Raw Data'!AL$1,FALSE)</f>
        <v>34.744571070939102</v>
      </c>
      <c r="AZ23" s="65">
        <f>VLOOKUP($A23,'RevPAR Raw Data'!$B$6:$BE$43,'RevPAR Raw Data'!AN$1,FALSE)</f>
        <v>42.438861600084302</v>
      </c>
      <c r="BA23" s="65">
        <f>VLOOKUP($A23,'RevPAR Raw Data'!$B$6:$BE$43,'RevPAR Raw Data'!AO$1,FALSE)</f>
        <v>42.5631154474544</v>
      </c>
      <c r="BB23" s="66">
        <f>VLOOKUP($A23,'RevPAR Raw Data'!$B$6:$BE$43,'RevPAR Raw Data'!AP$1,FALSE)</f>
        <v>42.500988523769301</v>
      </c>
      <c r="BC23" s="67">
        <f>VLOOKUP($A23,'RevPAR Raw Data'!$B$6:$BE$43,'RevPAR Raw Data'!AR$1,FALSE)</f>
        <v>36.960690343176303</v>
      </c>
      <c r="BE23" s="59">
        <f>VLOOKUP($A23,'RevPAR Raw Data'!$B$6:$BE$43,'RevPAR Raw Data'!AT$1,FALSE)</f>
        <v>31.263248802946102</v>
      </c>
      <c r="BF23" s="60">
        <f>VLOOKUP($A23,'RevPAR Raw Data'!$B$6:$BE$43,'RevPAR Raw Data'!AU$1,FALSE)</f>
        <v>17.9291613356095</v>
      </c>
      <c r="BG23" s="60">
        <f>VLOOKUP($A23,'RevPAR Raw Data'!$B$6:$BE$43,'RevPAR Raw Data'!AV$1,FALSE)</f>
        <v>16.811171520806401</v>
      </c>
      <c r="BH23" s="60">
        <f>VLOOKUP($A23,'RevPAR Raw Data'!$B$6:$BE$43,'RevPAR Raw Data'!AW$1,FALSE)</f>
        <v>16.722219424618501</v>
      </c>
      <c r="BI23" s="60">
        <f>VLOOKUP($A23,'RevPAR Raw Data'!$B$6:$BE$43,'RevPAR Raw Data'!AX$1,FALSE)</f>
        <v>20.839522389930099</v>
      </c>
      <c r="BJ23" s="61">
        <f>VLOOKUP($A23,'RevPAR Raw Data'!$B$6:$BE$43,'RevPAR Raw Data'!AY$1,FALSE)</f>
        <v>20.174576351630499</v>
      </c>
      <c r="BK23" s="60">
        <f>VLOOKUP($A23,'RevPAR Raw Data'!$B$6:$BE$43,'RevPAR Raw Data'!BA$1,FALSE)</f>
        <v>29.901659457029101</v>
      </c>
      <c r="BL23" s="60">
        <f>VLOOKUP($A23,'RevPAR Raw Data'!$B$6:$BE$43,'RevPAR Raw Data'!BB$1,FALSE)</f>
        <v>17.091581707517001</v>
      </c>
      <c r="BM23" s="61">
        <f>VLOOKUP($A23,'RevPAR Raw Data'!$B$6:$BE$43,'RevPAR Raw Data'!BC$1,FALSE)</f>
        <v>23.155092280523601</v>
      </c>
      <c r="BN23" s="62">
        <f>VLOOKUP($A23,'RevPAR Raw Data'!$B$6:$BE$43,'RevPAR Raw Data'!BE$1,FALSE)</f>
        <v>21.137760946862201</v>
      </c>
    </row>
    <row r="24" spans="1:66" x14ac:dyDescent="0.35">
      <c r="A24" s="78" t="s">
        <v>53</v>
      </c>
      <c r="B24" s="59">
        <f>VLOOKUP($A24,'Occupancy Raw Data'!$B$6:$BE$43,'Occupancy Raw Data'!AG$1,FALSE)</f>
        <v>36.156324177687303</v>
      </c>
      <c r="C24" s="60">
        <f>VLOOKUP($A24,'Occupancy Raw Data'!$B$6:$BE$43,'Occupancy Raw Data'!AH$1,FALSE)</f>
        <v>46.693794506612399</v>
      </c>
      <c r="D24" s="60">
        <f>VLOOKUP($A24,'Occupancy Raw Data'!$B$6:$BE$43,'Occupancy Raw Data'!AI$1,FALSE)</f>
        <v>50.144116649711698</v>
      </c>
      <c r="E24" s="60">
        <f>VLOOKUP($A24,'Occupancy Raw Data'!$B$6:$BE$43,'Occupancy Raw Data'!AJ$1,FALSE)</f>
        <v>49.626992200746002</v>
      </c>
      <c r="F24" s="60">
        <f>VLOOKUP($A24,'Occupancy Raw Data'!$B$6:$BE$43,'Occupancy Raw Data'!AK$1,FALSE)</f>
        <v>47.143099355713801</v>
      </c>
      <c r="G24" s="61">
        <f>VLOOKUP($A24,'Occupancy Raw Data'!$B$6:$BE$43,'Occupancy Raw Data'!AL$1,FALSE)</f>
        <v>45.952865378094202</v>
      </c>
      <c r="H24" s="60">
        <f>VLOOKUP($A24,'Occupancy Raw Data'!$B$6:$BE$43,'Occupancy Raw Data'!AN$1,FALSE)</f>
        <v>56.765005086469898</v>
      </c>
      <c r="I24" s="60">
        <f>VLOOKUP($A24,'Occupancy Raw Data'!$B$6:$BE$43,'Occupancy Raw Data'!AO$1,FALSE)</f>
        <v>46.193624957612698</v>
      </c>
      <c r="J24" s="61">
        <f>VLOOKUP($A24,'Occupancy Raw Data'!$B$6:$BE$43,'Occupancy Raw Data'!AP$1,FALSE)</f>
        <v>51.479315022041298</v>
      </c>
      <c r="K24" s="62">
        <f>VLOOKUP($A24,'Occupancy Raw Data'!$B$6:$BE$43,'Occupancy Raw Data'!AR$1,FALSE)</f>
        <v>47.531850990650497</v>
      </c>
      <c r="M24" s="59">
        <f>VLOOKUP($A24,'Occupancy Raw Data'!$B$6:$BE$43,'Occupancy Raw Data'!AT$1,FALSE)</f>
        <v>30.9989304253683</v>
      </c>
      <c r="N24" s="60">
        <f>VLOOKUP($A24,'Occupancy Raw Data'!$B$6:$BE$43,'Occupancy Raw Data'!AU$1,FALSE)</f>
        <v>23.6399065808892</v>
      </c>
      <c r="O24" s="60">
        <f>VLOOKUP($A24,'Occupancy Raw Data'!$B$6:$BE$43,'Occupancy Raw Data'!AV$1,FALSE)</f>
        <v>17.025993615603099</v>
      </c>
      <c r="P24" s="60">
        <f>VLOOKUP($A24,'Occupancy Raw Data'!$B$6:$BE$43,'Occupancy Raw Data'!AW$1,FALSE)</f>
        <v>14.332249684037301</v>
      </c>
      <c r="Q24" s="60">
        <f>VLOOKUP($A24,'Occupancy Raw Data'!$B$6:$BE$43,'Occupancy Raw Data'!AX$1,FALSE)</f>
        <v>18.272160298469402</v>
      </c>
      <c r="R24" s="61">
        <f>VLOOKUP($A24,'Occupancy Raw Data'!$B$6:$BE$43,'Occupancy Raw Data'!AY$1,FALSE)</f>
        <v>19.9933280872499</v>
      </c>
      <c r="S24" s="60">
        <f>VLOOKUP($A24,'Occupancy Raw Data'!$B$6:$BE$43,'Occupancy Raw Data'!BA$1,FALSE)</f>
        <v>27.2860129201345</v>
      </c>
      <c r="T24" s="60">
        <f>VLOOKUP($A24,'Occupancy Raw Data'!$B$6:$BE$43,'Occupancy Raw Data'!BB$1,FALSE)</f>
        <v>1.28050610847193</v>
      </c>
      <c r="U24" s="61">
        <f>VLOOKUP($A24,'Occupancy Raw Data'!$B$6:$BE$43,'Occupancy Raw Data'!BC$1,FALSE)</f>
        <v>14.137215859426799</v>
      </c>
      <c r="V24" s="62">
        <f>VLOOKUP($A24,'Occupancy Raw Data'!$B$6:$BE$43,'Occupancy Raw Data'!BE$1,FALSE)</f>
        <v>18.1179960415088</v>
      </c>
      <c r="X24" s="64">
        <f>VLOOKUP($A24,'ADR Raw Data'!$B$6:$BE$43,'ADR Raw Data'!AG$1,FALSE)</f>
        <v>92.380126611957706</v>
      </c>
      <c r="Y24" s="65">
        <f>VLOOKUP($A24,'ADR Raw Data'!$B$6:$BE$43,'ADR Raw Data'!AH$1,FALSE)</f>
        <v>95.362231299927302</v>
      </c>
      <c r="Z24" s="65">
        <f>VLOOKUP($A24,'ADR Raw Data'!$B$6:$BE$43,'ADR Raw Data'!AI$1,FALSE)</f>
        <v>99.903715976331299</v>
      </c>
      <c r="AA24" s="65">
        <f>VLOOKUP($A24,'ADR Raw Data'!$B$6:$BE$43,'ADR Raw Data'!AJ$1,FALSE)</f>
        <v>95.702654595148601</v>
      </c>
      <c r="AB24" s="65">
        <f>VLOOKUP($A24,'ADR Raw Data'!$B$6:$BE$43,'ADR Raw Data'!AK$1,FALSE)</f>
        <v>97.697200143859007</v>
      </c>
      <c r="AC24" s="66">
        <f>VLOOKUP($A24,'ADR Raw Data'!$B$6:$BE$43,'ADR Raw Data'!AL$1,FALSE)</f>
        <v>96.436717706526906</v>
      </c>
      <c r="AD24" s="65">
        <f>VLOOKUP($A24,'ADR Raw Data'!$B$6:$BE$43,'ADR Raw Data'!AN$1,FALSE)</f>
        <v>108.767514934289</v>
      </c>
      <c r="AE24" s="65">
        <f>VLOOKUP($A24,'ADR Raw Data'!$B$6:$BE$43,'ADR Raw Data'!AO$1,FALSE)</f>
        <v>105.359614608184</v>
      </c>
      <c r="AF24" s="66">
        <f>VLOOKUP($A24,'ADR Raw Data'!$B$6:$BE$43,'ADR Raw Data'!AP$1,FALSE)</f>
        <v>107.23851955537199</v>
      </c>
      <c r="AG24" s="67">
        <f>VLOOKUP($A24,'ADR Raw Data'!$B$6:$BE$43,'ADR Raw Data'!AR$1,FALSE)</f>
        <v>99.7792544843049</v>
      </c>
      <c r="AH24" s="94"/>
      <c r="AI24" s="59">
        <f>VLOOKUP($A24,'ADR Raw Data'!$B$6:$BE$43,'ADR Raw Data'!AT$1,FALSE)</f>
        <v>12.458407306630701</v>
      </c>
      <c r="AJ24" s="60">
        <f>VLOOKUP($A24,'ADR Raw Data'!$B$6:$BE$43,'ADR Raw Data'!AU$1,FALSE)</f>
        <v>12.475058783235299</v>
      </c>
      <c r="AK24" s="60">
        <f>VLOOKUP($A24,'ADR Raw Data'!$B$6:$BE$43,'ADR Raw Data'!AV$1,FALSE)</f>
        <v>17.115076909360699</v>
      </c>
      <c r="AL24" s="60">
        <f>VLOOKUP($A24,'ADR Raw Data'!$B$6:$BE$43,'ADR Raw Data'!AW$1,FALSE)</f>
        <v>11.8663193967319</v>
      </c>
      <c r="AM24" s="60">
        <f>VLOOKUP($A24,'ADR Raw Data'!$B$6:$BE$43,'ADR Raw Data'!AX$1,FALSE)</f>
        <v>12.848092818420501</v>
      </c>
      <c r="AN24" s="61">
        <f>VLOOKUP($A24,'ADR Raw Data'!$B$6:$BE$43,'ADR Raw Data'!AY$1,FALSE)</f>
        <v>13.3658425760425</v>
      </c>
      <c r="AO24" s="60">
        <f>VLOOKUP($A24,'ADR Raw Data'!$B$6:$BE$43,'ADR Raw Data'!BA$1,FALSE)</f>
        <v>19.793879276046201</v>
      </c>
      <c r="AP24" s="60">
        <f>VLOOKUP($A24,'ADR Raw Data'!$B$6:$BE$43,'ADR Raw Data'!BB$1,FALSE)</f>
        <v>15.6061197030802</v>
      </c>
      <c r="AQ24" s="61">
        <f>VLOOKUP($A24,'ADR Raw Data'!$B$6:$BE$43,'ADR Raw Data'!BC$1,FALSE)</f>
        <v>17.885919777600801</v>
      </c>
      <c r="AR24" s="62">
        <f>VLOOKUP($A24,'ADR Raw Data'!$B$6:$BE$43,'ADR Raw Data'!BE$1,FALSE)</f>
        <v>14.746039614917599</v>
      </c>
      <c r="AT24" s="64">
        <f>VLOOKUP($A24,'RevPAR Raw Data'!$B$6:$BE$43,'RevPAR Raw Data'!AG$1,FALSE)</f>
        <v>33.401258053577401</v>
      </c>
      <c r="AU24" s="65">
        <f>VLOOKUP($A24,'RevPAR Raw Data'!$B$6:$BE$43,'RevPAR Raw Data'!AH$1,FALSE)</f>
        <v>44.528244320108499</v>
      </c>
      <c r="AV24" s="65">
        <f>VLOOKUP($A24,'RevPAR Raw Data'!$B$6:$BE$43,'RevPAR Raw Data'!AI$1,FALSE)</f>
        <v>50.095835876568302</v>
      </c>
      <c r="AW24" s="65">
        <f>VLOOKUP($A24,'RevPAR Raw Data'!$B$6:$BE$43,'RevPAR Raw Data'!AJ$1,FALSE)</f>
        <v>47.494348931841301</v>
      </c>
      <c r="AX24" s="65">
        <f>VLOOKUP($A24,'RevPAR Raw Data'!$B$6:$BE$43,'RevPAR Raw Data'!AK$1,FALSE)</f>
        <v>46.057488131569997</v>
      </c>
      <c r="AY24" s="66">
        <f>VLOOKUP($A24,'RevPAR Raw Data'!$B$6:$BE$43,'RevPAR Raw Data'!AL$1,FALSE)</f>
        <v>44.315435062733101</v>
      </c>
      <c r="AZ24" s="65">
        <f>VLOOKUP($A24,'RevPAR Raw Data'!$B$6:$BE$43,'RevPAR Raw Data'!AN$1,FALSE)</f>
        <v>61.741885384876198</v>
      </c>
      <c r="BA24" s="65">
        <f>VLOOKUP($A24,'RevPAR Raw Data'!$B$6:$BE$43,'RevPAR Raw Data'!AO$1,FALSE)</f>
        <v>48.6694252288911</v>
      </c>
      <c r="BB24" s="66">
        <f>VLOOKUP($A24,'RevPAR Raw Data'!$B$6:$BE$43,'RevPAR Raw Data'!AP$1,FALSE)</f>
        <v>55.2056553068836</v>
      </c>
      <c r="BC24" s="67">
        <f>VLOOKUP($A24,'RevPAR Raw Data'!$B$6:$BE$43,'RevPAR Raw Data'!AR$1,FALSE)</f>
        <v>47.426926561061798</v>
      </c>
      <c r="BE24" s="59">
        <f>VLOOKUP($A24,'RevPAR Raw Data'!$B$6:$BE$43,'RevPAR Raw Data'!AT$1,FALSE)</f>
        <v>47.319310745090398</v>
      </c>
      <c r="BF24" s="60">
        <f>VLOOKUP($A24,'RevPAR Raw Data'!$B$6:$BE$43,'RevPAR Raw Data'!AU$1,FALSE)</f>
        <v>39.064057606392304</v>
      </c>
      <c r="BG24" s="60">
        <f>VLOOKUP($A24,'RevPAR Raw Data'!$B$6:$BE$43,'RevPAR Raw Data'!AV$1,FALSE)</f>
        <v>37.055082426857197</v>
      </c>
      <c r="BH24" s="60">
        <f>VLOOKUP($A24,'RevPAR Raw Data'!$B$6:$BE$43,'RevPAR Raw Data'!AW$1,FALSE)</f>
        <v>27.899279605014101</v>
      </c>
      <c r="BI24" s="60">
        <f>VLOOKUP($A24,'RevPAR Raw Data'!$B$6:$BE$43,'RevPAR Raw Data'!AX$1,FALSE)</f>
        <v>33.467877231967897</v>
      </c>
      <c r="BJ24" s="61">
        <f>VLOOKUP($A24,'RevPAR Raw Data'!$B$6:$BE$43,'RevPAR Raw Data'!AY$1,FALSE)</f>
        <v>36.031447421145998</v>
      </c>
      <c r="BK24" s="60">
        <f>VLOOKUP($A24,'RevPAR Raw Data'!$B$6:$BE$43,'RevPAR Raw Data'!BA$1,FALSE)</f>
        <v>52.4808526528385</v>
      </c>
      <c r="BL24" s="60">
        <f>VLOOKUP($A24,'RevPAR Raw Data'!$B$6:$BE$43,'RevPAR Raw Data'!BB$1,FALSE)</f>
        <v>17.086463127645601</v>
      </c>
      <c r="BM24" s="61">
        <f>VLOOKUP($A24,'RevPAR Raw Data'!$B$6:$BE$43,'RevPAR Raw Data'!BC$1,FALSE)</f>
        <v>34.5517067244309</v>
      </c>
      <c r="BN24" s="62">
        <f>VLOOKUP($A24,'RevPAR Raw Data'!$B$6:$BE$43,'RevPAR Raw Data'!BE$1,FALSE)</f>
        <v>35.535722530136503</v>
      </c>
    </row>
    <row r="25" spans="1:66" x14ac:dyDescent="0.35">
      <c r="A25" s="78" t="s">
        <v>52</v>
      </c>
      <c r="B25" s="59">
        <f>VLOOKUP($A25,'Occupancy Raw Data'!$B$6:$BE$43,'Occupancy Raw Data'!AG$1,FALSE)</f>
        <v>30.3915838690824</v>
      </c>
      <c r="C25" s="60">
        <f>VLOOKUP($A25,'Occupancy Raw Data'!$B$6:$BE$43,'Occupancy Raw Data'!AH$1,FALSE)</f>
        <v>35.744204169101799</v>
      </c>
      <c r="D25" s="60">
        <f>VLOOKUP($A25,'Occupancy Raw Data'!$B$6:$BE$43,'Occupancy Raw Data'!AI$1,FALSE)</f>
        <v>38.642119618156997</v>
      </c>
      <c r="E25" s="60">
        <f>VLOOKUP($A25,'Occupancy Raw Data'!$B$6:$BE$43,'Occupancy Raw Data'!AJ$1,FALSE)</f>
        <v>39.528540814338498</v>
      </c>
      <c r="F25" s="60">
        <f>VLOOKUP($A25,'Occupancy Raw Data'!$B$6:$BE$43,'Occupancy Raw Data'!AK$1,FALSE)</f>
        <v>36.825443210598003</v>
      </c>
      <c r="G25" s="61">
        <f>VLOOKUP($A25,'Occupancy Raw Data'!$B$6:$BE$43,'Occupancy Raw Data'!AL$1,FALSE)</f>
        <v>36.2263783362556</v>
      </c>
      <c r="H25" s="60">
        <f>VLOOKUP($A25,'Occupancy Raw Data'!$B$6:$BE$43,'Occupancy Raw Data'!AN$1,FALSE)</f>
        <v>40.609779855834702</v>
      </c>
      <c r="I25" s="60">
        <f>VLOOKUP($A25,'Occupancy Raw Data'!$B$6:$BE$43,'Occupancy Raw Data'!AO$1,FALSE)</f>
        <v>36.844924995129503</v>
      </c>
      <c r="J25" s="61">
        <f>VLOOKUP($A25,'Occupancy Raw Data'!$B$6:$BE$43,'Occupancy Raw Data'!AP$1,FALSE)</f>
        <v>38.727352425482103</v>
      </c>
      <c r="K25" s="62">
        <f>VLOOKUP($A25,'Occupancy Raw Data'!$B$6:$BE$43,'Occupancy Raw Data'!AR$1,FALSE)</f>
        <v>36.940942361748903</v>
      </c>
      <c r="M25" s="59">
        <f>VLOOKUP($A25,'Occupancy Raw Data'!$B$6:$BE$43,'Occupancy Raw Data'!AT$1,FALSE)</f>
        <v>22.5261454010313</v>
      </c>
      <c r="N25" s="60">
        <f>VLOOKUP($A25,'Occupancy Raw Data'!$B$6:$BE$43,'Occupancy Raw Data'!AU$1,FALSE)</f>
        <v>22.498389465572799</v>
      </c>
      <c r="O25" s="60">
        <f>VLOOKUP($A25,'Occupancy Raw Data'!$B$6:$BE$43,'Occupancy Raw Data'!AV$1,FALSE)</f>
        <v>23.861629236469501</v>
      </c>
      <c r="P25" s="60">
        <f>VLOOKUP($A25,'Occupancy Raw Data'!$B$6:$BE$43,'Occupancy Raw Data'!AW$1,FALSE)</f>
        <v>18.840150858071699</v>
      </c>
      <c r="Q25" s="60">
        <f>VLOOKUP($A25,'Occupancy Raw Data'!$B$6:$BE$43,'Occupancy Raw Data'!AX$1,FALSE)</f>
        <v>12.9069264931106</v>
      </c>
      <c r="R25" s="61">
        <f>VLOOKUP($A25,'Occupancy Raw Data'!$B$6:$BE$43,'Occupancy Raw Data'!AY$1,FALSE)</f>
        <v>19.908048290316</v>
      </c>
      <c r="S25" s="60">
        <f>VLOOKUP($A25,'Occupancy Raw Data'!$B$6:$BE$43,'Occupancy Raw Data'!BA$1,FALSE)</f>
        <v>30.251677140028001</v>
      </c>
      <c r="T25" s="60">
        <f>VLOOKUP($A25,'Occupancy Raw Data'!$B$6:$BE$43,'Occupancy Raw Data'!BB$1,FALSE)</f>
        <v>15.488376834710399</v>
      </c>
      <c r="U25" s="61">
        <f>VLOOKUP($A25,'Occupancy Raw Data'!$B$6:$BE$43,'Occupancy Raw Data'!BC$1,FALSE)</f>
        <v>22.7851135834701</v>
      </c>
      <c r="V25" s="62">
        <f>VLOOKUP($A25,'Occupancy Raw Data'!$B$6:$BE$43,'Occupancy Raw Data'!BE$1,FALSE)</f>
        <v>20.755574196995902</v>
      </c>
      <c r="X25" s="64">
        <f>VLOOKUP($A25,'ADR Raw Data'!$B$6:$BE$43,'ADR Raw Data'!AG$1,FALSE)</f>
        <v>83.408602884615306</v>
      </c>
      <c r="Y25" s="65">
        <f>VLOOKUP($A25,'ADR Raw Data'!$B$6:$BE$43,'ADR Raw Data'!AH$1,FALSE)</f>
        <v>83.331460008175497</v>
      </c>
      <c r="Z25" s="65">
        <f>VLOOKUP($A25,'ADR Raw Data'!$B$6:$BE$43,'ADR Raw Data'!AI$1,FALSE)</f>
        <v>81.376269977312802</v>
      </c>
      <c r="AA25" s="65">
        <f>VLOOKUP($A25,'ADR Raw Data'!$B$6:$BE$43,'ADR Raw Data'!AJ$1,FALSE)</f>
        <v>83.969374815179805</v>
      </c>
      <c r="AB25" s="65">
        <f>VLOOKUP($A25,'ADR Raw Data'!$B$6:$BE$43,'ADR Raw Data'!AK$1,FALSE)</f>
        <v>85.6086532204734</v>
      </c>
      <c r="AC25" s="66">
        <f>VLOOKUP($A25,'ADR Raw Data'!$B$6:$BE$43,'ADR Raw Data'!AL$1,FALSE)</f>
        <v>83.529472062382297</v>
      </c>
      <c r="AD25" s="65">
        <f>VLOOKUP($A25,'ADR Raw Data'!$B$6:$BE$43,'ADR Raw Data'!AN$1,FALSE)</f>
        <v>96.401410050371695</v>
      </c>
      <c r="AE25" s="65">
        <f>VLOOKUP($A25,'ADR Raw Data'!$B$6:$BE$43,'ADR Raw Data'!AO$1,FALSE)</f>
        <v>94.496883939193594</v>
      </c>
      <c r="AF25" s="66">
        <f>VLOOKUP($A25,'ADR Raw Data'!$B$6:$BE$43,'ADR Raw Data'!AP$1,FALSE)</f>
        <v>95.495433817518702</v>
      </c>
      <c r="AG25" s="67">
        <f>VLOOKUP($A25,'ADR Raw Data'!$B$6:$BE$43,'ADR Raw Data'!AR$1,FALSE)</f>
        <v>87.113648691917902</v>
      </c>
      <c r="AI25" s="59">
        <f>VLOOKUP($A25,'ADR Raw Data'!$B$6:$BE$43,'ADR Raw Data'!AT$1,FALSE)</f>
        <v>21.311955518991901</v>
      </c>
      <c r="AJ25" s="60">
        <f>VLOOKUP($A25,'ADR Raw Data'!$B$6:$BE$43,'ADR Raw Data'!AU$1,FALSE)</f>
        <v>21.8406621775639</v>
      </c>
      <c r="AK25" s="60">
        <f>VLOOKUP($A25,'ADR Raw Data'!$B$6:$BE$43,'ADR Raw Data'!AV$1,FALSE)</f>
        <v>19.148103191874899</v>
      </c>
      <c r="AL25" s="60">
        <f>VLOOKUP($A25,'ADR Raw Data'!$B$6:$BE$43,'ADR Raw Data'!AW$1,FALSE)</f>
        <v>21.065412008259301</v>
      </c>
      <c r="AM25" s="60">
        <f>VLOOKUP($A25,'ADR Raw Data'!$B$6:$BE$43,'ADR Raw Data'!AX$1,FALSE)</f>
        <v>22.187489902223302</v>
      </c>
      <c r="AN25" s="61">
        <f>VLOOKUP($A25,'ADR Raw Data'!$B$6:$BE$43,'ADR Raw Data'!AY$1,FALSE)</f>
        <v>21.045931047026901</v>
      </c>
      <c r="AO25" s="60">
        <f>VLOOKUP($A25,'ADR Raw Data'!$B$6:$BE$43,'ADR Raw Data'!BA$1,FALSE)</f>
        <v>31.3989043220034</v>
      </c>
      <c r="AP25" s="60">
        <f>VLOOKUP($A25,'ADR Raw Data'!$B$6:$BE$43,'ADR Raw Data'!BB$1,FALSE)</f>
        <v>31.832563630735301</v>
      </c>
      <c r="AQ25" s="61">
        <f>VLOOKUP($A25,'ADR Raw Data'!$B$6:$BE$43,'ADR Raw Data'!BC$1,FALSE)</f>
        <v>31.694647023864999</v>
      </c>
      <c r="AR25" s="62">
        <f>VLOOKUP($A25,'ADR Raw Data'!$B$6:$BE$43,'ADR Raw Data'!BE$1,FALSE)</f>
        <v>24.378195760440899</v>
      </c>
      <c r="AT25" s="64">
        <f>VLOOKUP($A25,'RevPAR Raw Data'!$B$6:$BE$43,'RevPAR Raw Data'!AG$1,FALSE)</f>
        <v>25.349195499707701</v>
      </c>
      <c r="AU25" s="65">
        <f>VLOOKUP($A25,'RevPAR Raw Data'!$B$6:$BE$43,'RevPAR Raw Data'!AH$1,FALSE)</f>
        <v>29.786167202415701</v>
      </c>
      <c r="AV25" s="65">
        <f>VLOOKUP($A25,'RevPAR Raw Data'!$B$6:$BE$43,'RevPAR Raw Data'!AI$1,FALSE)</f>
        <v>31.4455155854276</v>
      </c>
      <c r="AW25" s="65">
        <f>VLOOKUP($A25,'RevPAR Raw Data'!$B$6:$BE$43,'RevPAR Raw Data'!AJ$1,FALSE)</f>
        <v>33.191868595363303</v>
      </c>
      <c r="AX25" s="65">
        <f>VLOOKUP($A25,'RevPAR Raw Data'!$B$6:$BE$43,'RevPAR Raw Data'!AK$1,FALSE)</f>
        <v>31.525765975063301</v>
      </c>
      <c r="AY25" s="66">
        <f>VLOOKUP($A25,'RevPAR Raw Data'!$B$6:$BE$43,'RevPAR Raw Data'!AL$1,FALSE)</f>
        <v>30.259702571595501</v>
      </c>
      <c r="AZ25" s="65">
        <f>VLOOKUP($A25,'RevPAR Raw Data'!$B$6:$BE$43,'RevPAR Raw Data'!AN$1,FALSE)</f>
        <v>39.148400399376499</v>
      </c>
      <c r="BA25" s="65">
        <f>VLOOKUP($A25,'RevPAR Raw Data'!$B$6:$BE$43,'RevPAR Raw Data'!AO$1,FALSE)</f>
        <v>34.817306010130501</v>
      </c>
      <c r="BB25" s="66">
        <f>VLOOKUP($A25,'RevPAR Raw Data'!$B$6:$BE$43,'RevPAR Raw Data'!AP$1,FALSE)</f>
        <v>36.982853204753503</v>
      </c>
      <c r="BC25" s="67">
        <f>VLOOKUP($A25,'RevPAR Raw Data'!$B$6:$BE$43,'RevPAR Raw Data'!AR$1,FALSE)</f>
        <v>32.180602752497798</v>
      </c>
      <c r="BE25" s="59">
        <f>VLOOKUP($A25,'RevPAR Raw Data'!$B$6:$BE$43,'RevPAR Raw Data'!AT$1,FALSE)</f>
        <v>48.638863008034498</v>
      </c>
      <c r="BF25" s="60">
        <f>VLOOKUP($A25,'RevPAR Raw Data'!$B$6:$BE$43,'RevPAR Raw Data'!AU$1,FALSE)</f>
        <v>49.252848881705198</v>
      </c>
      <c r="BG25" s="60">
        <f>VLOOKUP($A25,'RevPAR Raw Data'!$B$6:$BE$43,'RevPAR Raw Data'!AV$1,FALSE)</f>
        <v>47.578781817806203</v>
      </c>
      <c r="BH25" s="60">
        <f>VLOOKUP($A25,'RevPAR Raw Data'!$B$6:$BE$43,'RevPAR Raw Data'!AW$1,FALSE)</f>
        <v>43.874318267561399</v>
      </c>
      <c r="BI25" s="60">
        <f>VLOOKUP($A25,'RevPAR Raw Data'!$B$6:$BE$43,'RevPAR Raw Data'!AX$1,FALSE)</f>
        <v>37.958139407680299</v>
      </c>
      <c r="BJ25" s="61">
        <f>VLOOKUP($A25,'RevPAR Raw Data'!$B$6:$BE$43,'RevPAR Raw Data'!AY$1,FALSE)</f>
        <v>45.143813453331703</v>
      </c>
      <c r="BK25" s="60">
        <f>VLOOKUP($A25,'RevPAR Raw Data'!$B$6:$BE$43,'RevPAR Raw Data'!BA$1,FALSE)</f>
        <v>71.149276623030303</v>
      </c>
      <c r="BL25" s="60">
        <f>VLOOKUP($A25,'RevPAR Raw Data'!$B$6:$BE$43,'RevPAR Raw Data'!BB$1,FALSE)</f>
        <v>52.251287876722998</v>
      </c>
      <c r="BM25" s="61">
        <f>VLOOKUP($A25,'RevPAR Raw Data'!$B$6:$BE$43,'RevPAR Raw Data'!BC$1,FALSE)</f>
        <v>61.701421931602702</v>
      </c>
      <c r="BN25" s="62">
        <f>VLOOKUP($A25,'RevPAR Raw Data'!$B$6:$BE$43,'RevPAR Raw Data'!BE$1,FALSE)</f>
        <v>50.193604466384102</v>
      </c>
    </row>
    <row r="26" spans="1:66" x14ac:dyDescent="0.35">
      <c r="A26" s="78" t="s">
        <v>51</v>
      </c>
      <c r="B26" s="59">
        <f>VLOOKUP($A26,'Occupancy Raw Data'!$B$6:$BE$43,'Occupancy Raw Data'!AG$1,FALSE)</f>
        <v>37.880274779195197</v>
      </c>
      <c r="C26" s="60">
        <f>VLOOKUP($A26,'Occupancy Raw Data'!$B$6:$BE$43,'Occupancy Raw Data'!AH$1,FALSE)</f>
        <v>40.848871442590699</v>
      </c>
      <c r="D26" s="60">
        <f>VLOOKUP($A26,'Occupancy Raw Data'!$B$6:$BE$43,'Occupancy Raw Data'!AI$1,FALSE)</f>
        <v>43.989205103042103</v>
      </c>
      <c r="E26" s="60">
        <f>VLOOKUP($A26,'Occupancy Raw Data'!$B$6:$BE$43,'Occupancy Raw Data'!AJ$1,FALSE)</f>
        <v>43.9793915603532</v>
      </c>
      <c r="F26" s="60">
        <f>VLOOKUP($A26,'Occupancy Raw Data'!$B$6:$BE$43,'Occupancy Raw Data'!AK$1,FALSE)</f>
        <v>42.576054955838998</v>
      </c>
      <c r="G26" s="61">
        <f>VLOOKUP($A26,'Occupancy Raw Data'!$B$6:$BE$43,'Occupancy Raw Data'!AL$1,FALSE)</f>
        <v>41.854759568204102</v>
      </c>
      <c r="H26" s="60">
        <f>VLOOKUP($A26,'Occupancy Raw Data'!$B$6:$BE$43,'Occupancy Raw Data'!AN$1,FALSE)</f>
        <v>49.671246319921401</v>
      </c>
      <c r="I26" s="60">
        <f>VLOOKUP($A26,'Occupancy Raw Data'!$B$6:$BE$43,'Occupancy Raw Data'!AO$1,FALSE)</f>
        <v>51.746810598626098</v>
      </c>
      <c r="J26" s="61">
        <f>VLOOKUP($A26,'Occupancy Raw Data'!$B$6:$BE$43,'Occupancy Raw Data'!AP$1,FALSE)</f>
        <v>50.709028459273704</v>
      </c>
      <c r="K26" s="62">
        <f>VLOOKUP($A26,'Occupancy Raw Data'!$B$6:$BE$43,'Occupancy Raw Data'!AR$1,FALSE)</f>
        <v>44.3845506799383</v>
      </c>
      <c r="M26" s="59">
        <f>VLOOKUP($A26,'Occupancy Raw Data'!$B$6:$BE$43,'Occupancy Raw Data'!AT$1,FALSE)</f>
        <v>13.835233212813399</v>
      </c>
      <c r="N26" s="60">
        <f>VLOOKUP($A26,'Occupancy Raw Data'!$B$6:$BE$43,'Occupancy Raw Data'!AU$1,FALSE)</f>
        <v>2.4230813813835899</v>
      </c>
      <c r="O26" s="60">
        <f>VLOOKUP($A26,'Occupancy Raw Data'!$B$6:$BE$43,'Occupancy Raw Data'!AV$1,FALSE)</f>
        <v>5.9169219917131697</v>
      </c>
      <c r="P26" s="60">
        <f>VLOOKUP($A26,'Occupancy Raw Data'!$B$6:$BE$43,'Occupancy Raw Data'!AW$1,FALSE)</f>
        <v>3.0043644439853301</v>
      </c>
      <c r="Q26" s="60">
        <f>VLOOKUP($A26,'Occupancy Raw Data'!$B$6:$BE$43,'Occupancy Raw Data'!AX$1,FALSE)</f>
        <v>4.5514008673825304</v>
      </c>
      <c r="R26" s="61">
        <f>VLOOKUP($A26,'Occupancy Raw Data'!$B$6:$BE$43,'Occupancy Raw Data'!AY$1,FALSE)</f>
        <v>5.6214027155136197</v>
      </c>
      <c r="S26" s="60">
        <f>VLOOKUP($A26,'Occupancy Raw Data'!$B$6:$BE$43,'Occupancy Raw Data'!BA$1,FALSE)</f>
        <v>9.3646755673078506</v>
      </c>
      <c r="T26" s="60">
        <f>VLOOKUP($A26,'Occupancy Raw Data'!$B$6:$BE$43,'Occupancy Raw Data'!BB$1,FALSE)</f>
        <v>4.9541730330904903</v>
      </c>
      <c r="U26" s="61">
        <f>VLOOKUP($A26,'Occupancy Raw Data'!$B$6:$BE$43,'Occupancy Raw Data'!BC$1,FALSE)</f>
        <v>7.0689487612177802</v>
      </c>
      <c r="V26" s="62">
        <f>VLOOKUP($A26,'Occupancy Raw Data'!$B$6:$BE$43,'Occupancy Raw Data'!BE$1,FALSE)</f>
        <v>6.0863369057639103</v>
      </c>
      <c r="X26" s="64">
        <f>VLOOKUP($A26,'ADR Raw Data'!$B$6:$BE$43,'ADR Raw Data'!AG$1,FALSE)</f>
        <v>83.295235751295294</v>
      </c>
      <c r="Y26" s="65">
        <f>VLOOKUP($A26,'ADR Raw Data'!$B$6:$BE$43,'ADR Raw Data'!AH$1,FALSE)</f>
        <v>82.702818018017993</v>
      </c>
      <c r="Z26" s="65">
        <f>VLOOKUP($A26,'ADR Raw Data'!$B$6:$BE$43,'ADR Raw Data'!AI$1,FALSE)</f>
        <v>84.1352459564974</v>
      </c>
      <c r="AA26" s="65">
        <f>VLOOKUP($A26,'ADR Raw Data'!$B$6:$BE$43,'ADR Raw Data'!AJ$1,FALSE)</f>
        <v>83.966414147048894</v>
      </c>
      <c r="AB26" s="65">
        <f>VLOOKUP($A26,'ADR Raw Data'!$B$6:$BE$43,'ADR Raw Data'!AK$1,FALSE)</f>
        <v>81.256022818946605</v>
      </c>
      <c r="AC26" s="66">
        <f>VLOOKUP($A26,'ADR Raw Data'!$B$6:$BE$43,'ADR Raw Data'!AL$1,FALSE)</f>
        <v>83.082347948417294</v>
      </c>
      <c r="AD26" s="65">
        <f>VLOOKUP($A26,'ADR Raw Data'!$B$6:$BE$43,'ADR Raw Data'!AN$1,FALSE)</f>
        <v>90.511292107082795</v>
      </c>
      <c r="AE26" s="65">
        <f>VLOOKUP($A26,'ADR Raw Data'!$B$6:$BE$43,'ADR Raw Data'!AO$1,FALSE)</f>
        <v>92.335273089322897</v>
      </c>
      <c r="AF26" s="66">
        <f>VLOOKUP($A26,'ADR Raw Data'!$B$6:$BE$43,'ADR Raw Data'!AP$1,FALSE)</f>
        <v>91.441946876965503</v>
      </c>
      <c r="AG26" s="67">
        <f>VLOOKUP($A26,'ADR Raw Data'!$B$6:$BE$43,'ADR Raw Data'!AR$1,FALSE)</f>
        <v>85.811142627015499</v>
      </c>
      <c r="AI26" s="59">
        <f>VLOOKUP($A26,'ADR Raw Data'!$B$6:$BE$43,'ADR Raw Data'!AT$1,FALSE)</f>
        <v>15.575387578878001</v>
      </c>
      <c r="AJ26" s="60">
        <f>VLOOKUP($A26,'ADR Raw Data'!$B$6:$BE$43,'ADR Raw Data'!AU$1,FALSE)</f>
        <v>13.642059689492299</v>
      </c>
      <c r="AK26" s="60">
        <f>VLOOKUP($A26,'ADR Raw Data'!$B$6:$BE$43,'ADR Raw Data'!AV$1,FALSE)</f>
        <v>13.324154660322501</v>
      </c>
      <c r="AL26" s="60">
        <f>VLOOKUP($A26,'ADR Raw Data'!$B$6:$BE$43,'ADR Raw Data'!AW$1,FALSE)</f>
        <v>14.0982121069147</v>
      </c>
      <c r="AM26" s="60">
        <f>VLOOKUP($A26,'ADR Raw Data'!$B$6:$BE$43,'ADR Raw Data'!AX$1,FALSE)</f>
        <v>9.2911877752335901</v>
      </c>
      <c r="AN26" s="61">
        <f>VLOOKUP($A26,'ADR Raw Data'!$B$6:$BE$43,'ADR Raw Data'!AY$1,FALSE)</f>
        <v>13.091710426259599</v>
      </c>
      <c r="AO26" s="60">
        <f>VLOOKUP($A26,'ADR Raw Data'!$B$6:$BE$43,'ADR Raw Data'!BA$1,FALSE)</f>
        <v>16.280136951742701</v>
      </c>
      <c r="AP26" s="60">
        <f>VLOOKUP($A26,'ADR Raw Data'!$B$6:$BE$43,'ADR Raw Data'!BB$1,FALSE)</f>
        <v>16.681233212720201</v>
      </c>
      <c r="AQ26" s="61">
        <f>VLOOKUP($A26,'ADR Raw Data'!$B$6:$BE$43,'ADR Raw Data'!BC$1,FALSE)</f>
        <v>16.4666808581431</v>
      </c>
      <c r="AR26" s="62">
        <f>VLOOKUP($A26,'ADR Raw Data'!$B$6:$BE$43,'ADR Raw Data'!BE$1,FALSE)</f>
        <v>14.2648321222301</v>
      </c>
      <c r="AT26" s="64">
        <f>VLOOKUP($A26,'RevPAR Raw Data'!$B$6:$BE$43,'RevPAR Raw Data'!AG$1,FALSE)</f>
        <v>31.5524641805691</v>
      </c>
      <c r="AU26" s="65">
        <f>VLOOKUP($A26,'RevPAR Raw Data'!$B$6:$BE$43,'RevPAR Raw Data'!AH$1,FALSE)</f>
        <v>33.783167811579901</v>
      </c>
      <c r="AV26" s="65">
        <f>VLOOKUP($A26,'RevPAR Raw Data'!$B$6:$BE$43,'RevPAR Raw Data'!AI$1,FALSE)</f>
        <v>37.010425907752598</v>
      </c>
      <c r="AW26" s="65">
        <f>VLOOKUP($A26,'RevPAR Raw Data'!$B$6:$BE$43,'RevPAR Raw Data'!AJ$1,FALSE)</f>
        <v>36.9279180569185</v>
      </c>
      <c r="AX26" s="65">
        <f>VLOOKUP($A26,'RevPAR Raw Data'!$B$6:$BE$43,'RevPAR Raw Data'!AK$1,FALSE)</f>
        <v>34.595608930323799</v>
      </c>
      <c r="AY26" s="66">
        <f>VLOOKUP($A26,'RevPAR Raw Data'!$B$6:$BE$43,'RevPAR Raw Data'!AL$1,FALSE)</f>
        <v>34.773916977428797</v>
      </c>
      <c r="AZ26" s="65">
        <f>VLOOKUP($A26,'RevPAR Raw Data'!$B$6:$BE$43,'RevPAR Raw Data'!AN$1,FALSE)</f>
        <v>44.958086849852698</v>
      </c>
      <c r="BA26" s="65">
        <f>VLOOKUP($A26,'RevPAR Raw Data'!$B$6:$BE$43,'RevPAR Raw Data'!AO$1,FALSE)</f>
        <v>47.780558881256098</v>
      </c>
      <c r="BB26" s="66">
        <f>VLOOKUP($A26,'RevPAR Raw Data'!$B$6:$BE$43,'RevPAR Raw Data'!AP$1,FALSE)</f>
        <v>46.369322865554402</v>
      </c>
      <c r="BC26" s="67">
        <f>VLOOKUP($A26,'RevPAR Raw Data'!$B$6:$BE$43,'RevPAR Raw Data'!AR$1,FALSE)</f>
        <v>38.086890088321802</v>
      </c>
      <c r="BE26" s="59">
        <f>VLOOKUP($A26,'RevPAR Raw Data'!$B$6:$BE$43,'RevPAR Raw Data'!AT$1,FALSE)</f>
        <v>31.565511987028799</v>
      </c>
      <c r="BF26" s="60">
        <f>VLOOKUP($A26,'RevPAR Raw Data'!$B$6:$BE$43,'RevPAR Raw Data'!AU$1,FALSE)</f>
        <v>16.3956992792493</v>
      </c>
      <c r="BG26" s="60">
        <f>VLOOKUP($A26,'RevPAR Raw Data'!$B$6:$BE$43,'RevPAR Raw Data'!AV$1,FALSE)</f>
        <v>20.029456489342099</v>
      </c>
      <c r="BH26" s="60">
        <f>VLOOKUP($A26,'RevPAR Raw Data'!$B$6:$BE$43,'RevPAR Raw Data'!AW$1,FALSE)</f>
        <v>17.526138222677801</v>
      </c>
      <c r="BI26" s="60">
        <f>VLOOKUP($A26,'RevPAR Raw Data'!$B$6:$BE$43,'RevPAR Raw Data'!AX$1,FALSE)</f>
        <v>14.265467843608199</v>
      </c>
      <c r="BJ26" s="61">
        <f>VLOOKUP($A26,'RevPAR Raw Data'!$B$6:$BE$43,'RevPAR Raw Data'!AY$1,FALSE)</f>
        <v>19.449050907182102</v>
      </c>
      <c r="BK26" s="60">
        <f>VLOOKUP($A26,'RevPAR Raw Data'!$B$6:$BE$43,'RevPAR Raw Data'!BA$1,FALSE)</f>
        <v>27.169394526494699</v>
      </c>
      <c r="BL26" s="60">
        <f>VLOOKUP($A26,'RevPAR Raw Data'!$B$6:$BE$43,'RevPAR Raw Data'!BB$1,FALSE)</f>
        <v>22.461823403222201</v>
      </c>
      <c r="BM26" s="61">
        <f>VLOOKUP($A26,'RevPAR Raw Data'!$B$6:$BE$43,'RevPAR Raw Data'!BC$1,FALSE)</f>
        <v>24.699650851896301</v>
      </c>
      <c r="BN26" s="62">
        <f>VLOOKUP($A26,'RevPAR Raw Data'!$B$6:$BE$43,'RevPAR Raw Data'!BE$1,FALSE)</f>
        <v>21.219374769994602</v>
      </c>
    </row>
    <row r="27" spans="1:66" x14ac:dyDescent="0.35">
      <c r="A27" s="78" t="s">
        <v>48</v>
      </c>
      <c r="B27" s="59">
        <f>VLOOKUP($A27,'Occupancy Raw Data'!$B$6:$BE$43,'Occupancy Raw Data'!AG$1,FALSE)</f>
        <v>37.385795552490897</v>
      </c>
      <c r="C27" s="60">
        <f>VLOOKUP($A27,'Occupancy Raw Data'!$B$6:$BE$43,'Occupancy Raw Data'!AH$1,FALSE)</f>
        <v>41.303223582141001</v>
      </c>
      <c r="D27" s="60">
        <f>VLOOKUP($A27,'Occupancy Raw Data'!$B$6:$BE$43,'Occupancy Raw Data'!AI$1,FALSE)</f>
        <v>44.470780899844797</v>
      </c>
      <c r="E27" s="60">
        <f>VLOOKUP($A27,'Occupancy Raw Data'!$B$6:$BE$43,'Occupancy Raw Data'!AJ$1,FALSE)</f>
        <v>44.483709705223198</v>
      </c>
      <c r="F27" s="60">
        <f>VLOOKUP($A27,'Occupancy Raw Data'!$B$6:$BE$43,'Occupancy Raw Data'!AK$1,FALSE)</f>
        <v>43.022754697465899</v>
      </c>
      <c r="G27" s="61">
        <f>VLOOKUP($A27,'Occupancy Raw Data'!$B$6:$BE$43,'Occupancy Raw Data'!AL$1,FALSE)</f>
        <v>42.133252887433201</v>
      </c>
      <c r="H27" s="60">
        <f>VLOOKUP($A27,'Occupancy Raw Data'!$B$6:$BE$43,'Occupancy Raw Data'!AN$1,FALSE)</f>
        <v>45.410274090674001</v>
      </c>
      <c r="I27" s="60">
        <f>VLOOKUP($A27,'Occupancy Raw Data'!$B$6:$BE$43,'Occupancy Raw Data'!AO$1,FALSE)</f>
        <v>45.367178072746</v>
      </c>
      <c r="J27" s="61">
        <f>VLOOKUP($A27,'Occupancy Raw Data'!$B$6:$BE$43,'Occupancy Raw Data'!AP$1,FALSE)</f>
        <v>45.388726081709997</v>
      </c>
      <c r="K27" s="62">
        <f>VLOOKUP($A27,'Occupancy Raw Data'!$B$6:$BE$43,'Occupancy Raw Data'!AR$1,FALSE)</f>
        <v>43.063388085798003</v>
      </c>
      <c r="M27" s="59">
        <f>VLOOKUP($A27,'Occupancy Raw Data'!$B$6:$BE$43,'Occupancy Raw Data'!AT$1,FALSE)</f>
        <v>26.841245728448499</v>
      </c>
      <c r="N27" s="60">
        <f>VLOOKUP($A27,'Occupancy Raw Data'!$B$6:$BE$43,'Occupancy Raw Data'!AU$1,FALSE)</f>
        <v>26.386331341259499</v>
      </c>
      <c r="O27" s="60">
        <f>VLOOKUP($A27,'Occupancy Raw Data'!$B$6:$BE$43,'Occupancy Raw Data'!AV$1,FALSE)</f>
        <v>22.808721755771</v>
      </c>
      <c r="P27" s="60">
        <f>VLOOKUP($A27,'Occupancy Raw Data'!$B$6:$BE$43,'Occupancy Raw Data'!AW$1,FALSE)</f>
        <v>20.626724573399699</v>
      </c>
      <c r="Q27" s="60">
        <f>VLOOKUP($A27,'Occupancy Raw Data'!$B$6:$BE$43,'Occupancy Raw Data'!AX$1,FALSE)</f>
        <v>18.978684660818601</v>
      </c>
      <c r="R27" s="61">
        <f>VLOOKUP($A27,'Occupancy Raw Data'!$B$6:$BE$43,'Occupancy Raw Data'!AY$1,FALSE)</f>
        <v>22.908007620381799</v>
      </c>
      <c r="S27" s="60">
        <f>VLOOKUP($A27,'Occupancy Raw Data'!$B$6:$BE$43,'Occupancy Raw Data'!BA$1,FALSE)</f>
        <v>23.1088300670839</v>
      </c>
      <c r="T27" s="60">
        <f>VLOOKUP($A27,'Occupancy Raw Data'!$B$6:$BE$43,'Occupancy Raw Data'!BB$1,FALSE)</f>
        <v>15.9293334887633</v>
      </c>
      <c r="U27" s="61">
        <f>VLOOKUP($A27,'Occupancy Raw Data'!$B$6:$BE$43,'Occupancy Raw Data'!BC$1,FALSE)</f>
        <v>19.412966605354701</v>
      </c>
      <c r="V27" s="62">
        <f>VLOOKUP($A27,'Occupancy Raw Data'!$B$6:$BE$43,'Occupancy Raw Data'!BE$1,FALSE)</f>
        <v>21.834391946070099</v>
      </c>
      <c r="X27" s="64">
        <f>VLOOKUP($A27,'ADR Raw Data'!$B$6:$BE$43,'ADR Raw Data'!AG$1,FALSE)</f>
        <v>76.774297406339997</v>
      </c>
      <c r="Y27" s="65">
        <f>VLOOKUP($A27,'ADR Raw Data'!$B$6:$BE$43,'ADR Raw Data'!AH$1,FALSE)</f>
        <v>79.628884599332196</v>
      </c>
      <c r="Z27" s="65">
        <f>VLOOKUP($A27,'ADR Raw Data'!$B$6:$BE$43,'ADR Raw Data'!AI$1,FALSE)</f>
        <v>81.990630875084705</v>
      </c>
      <c r="AA27" s="65">
        <f>VLOOKUP($A27,'ADR Raw Data'!$B$6:$BE$43,'ADR Raw Data'!AJ$1,FALSE)</f>
        <v>80.671656655686803</v>
      </c>
      <c r="AB27" s="65">
        <f>VLOOKUP($A27,'ADR Raw Data'!$B$6:$BE$43,'ADR Raw Data'!AK$1,FALSE)</f>
        <v>78.610597014925304</v>
      </c>
      <c r="AC27" s="66">
        <f>VLOOKUP($A27,'ADR Raw Data'!$B$6:$BE$43,'ADR Raw Data'!AL$1,FALSE)</f>
        <v>79.633083280486005</v>
      </c>
      <c r="AD27" s="65">
        <f>VLOOKUP($A27,'ADR Raw Data'!$B$6:$BE$43,'ADR Raw Data'!AN$1,FALSE)</f>
        <v>83.429773180222</v>
      </c>
      <c r="AE27" s="65">
        <f>VLOOKUP($A27,'ADR Raw Data'!$B$6:$BE$43,'ADR Raw Data'!AO$1,FALSE)</f>
        <v>87.231021183623</v>
      </c>
      <c r="AF27" s="66">
        <f>VLOOKUP($A27,'ADR Raw Data'!$B$6:$BE$43,'ADR Raw Data'!AP$1,FALSE)</f>
        <v>85.329494872768706</v>
      </c>
      <c r="AG27" s="67">
        <f>VLOOKUP($A27,'ADR Raw Data'!$B$6:$BE$43,'ADR Raw Data'!AR$1,FALSE)</f>
        <v>81.348513731825506</v>
      </c>
      <c r="AI27" s="59">
        <f>VLOOKUP($A27,'ADR Raw Data'!$B$6:$BE$43,'ADR Raw Data'!AT$1,FALSE)</f>
        <v>16.528074275350001</v>
      </c>
      <c r="AJ27" s="60">
        <f>VLOOKUP($A27,'ADR Raw Data'!$B$6:$BE$43,'ADR Raw Data'!AU$1,FALSE)</f>
        <v>16.8878085347582</v>
      </c>
      <c r="AK27" s="60">
        <f>VLOOKUP($A27,'ADR Raw Data'!$B$6:$BE$43,'ADR Raw Data'!AV$1,FALSE)</f>
        <v>18.603162330772498</v>
      </c>
      <c r="AL27" s="60">
        <f>VLOOKUP($A27,'ADR Raw Data'!$B$6:$BE$43,'ADR Raw Data'!AW$1,FALSE)</f>
        <v>17.8463410710796</v>
      </c>
      <c r="AM27" s="60">
        <f>VLOOKUP($A27,'ADR Raw Data'!$B$6:$BE$43,'ADR Raw Data'!AX$1,FALSE)</f>
        <v>16.111563521340099</v>
      </c>
      <c r="AN27" s="61">
        <f>VLOOKUP($A27,'ADR Raw Data'!$B$6:$BE$43,'ADR Raw Data'!AY$1,FALSE)</f>
        <v>17.221649422520699</v>
      </c>
      <c r="AO27" s="60">
        <f>VLOOKUP($A27,'ADR Raw Data'!$B$6:$BE$43,'ADR Raw Data'!BA$1,FALSE)</f>
        <v>18.450251402608</v>
      </c>
      <c r="AP27" s="60">
        <f>VLOOKUP($A27,'ADR Raw Data'!$B$6:$BE$43,'ADR Raw Data'!BB$1,FALSE)</f>
        <v>19.8601580571077</v>
      </c>
      <c r="AQ27" s="61">
        <f>VLOOKUP($A27,'ADR Raw Data'!$B$6:$BE$43,'ADR Raw Data'!BC$1,FALSE)</f>
        <v>19.1078768312032</v>
      </c>
      <c r="AR27" s="62">
        <f>VLOOKUP($A27,'ADR Raw Data'!$B$6:$BE$43,'ADR Raw Data'!BE$1,FALSE)</f>
        <v>17.772496754753501</v>
      </c>
      <c r="AT27" s="64">
        <f>VLOOKUP($A27,'RevPAR Raw Data'!$B$6:$BE$43,'RevPAR Raw Data'!AG$1,FALSE)</f>
        <v>28.702681865195601</v>
      </c>
      <c r="AU27" s="65">
        <f>VLOOKUP($A27,'RevPAR Raw Data'!$B$6:$BE$43,'RevPAR Raw Data'!AH$1,FALSE)</f>
        <v>32.8892962420272</v>
      </c>
      <c r="AV27" s="65">
        <f>VLOOKUP($A27,'RevPAR Raw Data'!$B$6:$BE$43,'RevPAR Raw Data'!AI$1,FALSE)</f>
        <v>36.461873814859501</v>
      </c>
      <c r="AW27" s="65">
        <f>VLOOKUP($A27,'RevPAR Raw Data'!$B$6:$BE$43,'RevPAR Raw Data'!AJ$1,FALSE)</f>
        <v>35.885745561110099</v>
      </c>
      <c r="AX27" s="65">
        <f>VLOOKUP($A27,'RevPAR Raw Data'!$B$6:$BE$43,'RevPAR Raw Data'!AK$1,FALSE)</f>
        <v>33.820444319944798</v>
      </c>
      <c r="AY27" s="66">
        <f>VLOOKUP($A27,'RevPAR Raw Data'!$B$6:$BE$43,'RevPAR Raw Data'!AL$1,FALSE)</f>
        <v>33.552008360627397</v>
      </c>
      <c r="AZ27" s="65">
        <f>VLOOKUP($A27,'RevPAR Raw Data'!$B$6:$BE$43,'RevPAR Raw Data'!AN$1,FALSE)</f>
        <v>37.885688674366399</v>
      </c>
      <c r="BA27" s="65">
        <f>VLOOKUP($A27,'RevPAR Raw Data'!$B$6:$BE$43,'RevPAR Raw Data'!AO$1,FALSE)</f>
        <v>39.574252715049099</v>
      </c>
      <c r="BB27" s="66">
        <f>VLOOKUP($A27,'RevPAR Raw Data'!$B$6:$BE$43,'RevPAR Raw Data'!AP$1,FALSE)</f>
        <v>38.729970694707802</v>
      </c>
      <c r="BC27" s="67">
        <f>VLOOKUP($A27,'RevPAR Raw Data'!$B$6:$BE$43,'RevPAR Raw Data'!AR$1,FALSE)</f>
        <v>35.031426170364703</v>
      </c>
      <c r="BE27" s="59">
        <f>VLOOKUP($A27,'RevPAR Raw Data'!$B$6:$BE$43,'RevPAR Raw Data'!AT$1,FALSE)</f>
        <v>47.8056610342258</v>
      </c>
      <c r="BF27" s="60">
        <f>VLOOKUP($A27,'RevPAR Raw Data'!$B$6:$BE$43,'RevPAR Raw Data'!AU$1,FALSE)</f>
        <v>47.730212992276599</v>
      </c>
      <c r="BG27" s="60">
        <f>VLOOKUP($A27,'RevPAR Raw Data'!$B$6:$BE$43,'RevPAR Raw Data'!AV$1,FALSE)</f>
        <v>45.655027620343802</v>
      </c>
      <c r="BH27" s="60">
        <f>VLOOKUP($A27,'RevPAR Raw Data'!$B$6:$BE$43,'RevPAR Raw Data'!AW$1,FALSE)</f>
        <v>42.154181263640503</v>
      </c>
      <c r="BI27" s="60">
        <f>VLOOKUP($A27,'RevPAR Raw Data'!$B$6:$BE$43,'RevPAR Raw Data'!AX$1,FALSE)</f>
        <v>38.148011016801298</v>
      </c>
      <c r="BJ27" s="61">
        <f>VLOOKUP($A27,'RevPAR Raw Data'!$B$6:$BE$43,'RevPAR Raw Data'!AY$1,FALSE)</f>
        <v>44.074793804969097</v>
      </c>
      <c r="BK27" s="60">
        <f>VLOOKUP($A27,'RevPAR Raw Data'!$B$6:$BE$43,'RevPAR Raw Data'!BA$1,FALSE)</f>
        <v>45.822718713270298</v>
      </c>
      <c r="BL27" s="60">
        <f>VLOOKUP($A27,'RevPAR Raw Data'!$B$6:$BE$43,'RevPAR Raw Data'!BB$1,FALSE)</f>
        <v>38.953082354183302</v>
      </c>
      <c r="BM27" s="61">
        <f>VLOOKUP($A27,'RevPAR Raw Data'!$B$6:$BE$43,'RevPAR Raw Data'!BC$1,FALSE)</f>
        <v>42.230249184791703</v>
      </c>
      <c r="BN27" s="62">
        <f>VLOOKUP($A27,'RevPAR Raw Data'!$B$6:$BE$43,'RevPAR Raw Data'!BE$1,FALSE)</f>
        <v>43.487405300859102</v>
      </c>
    </row>
    <row r="28" spans="1:66" x14ac:dyDescent="0.35">
      <c r="A28" s="78" t="s">
        <v>49</v>
      </c>
      <c r="B28" s="59">
        <f>VLOOKUP($A28,'Occupancy Raw Data'!$B$6:$BE$43,'Occupancy Raw Data'!AG$1,FALSE)</f>
        <v>51.555582882439701</v>
      </c>
      <c r="C28" s="60">
        <f>VLOOKUP($A28,'Occupancy Raw Data'!$B$6:$BE$43,'Occupancy Raw Data'!AH$1,FALSE)</f>
        <v>55.0110673880964</v>
      </c>
      <c r="D28" s="60">
        <f>VLOOKUP($A28,'Occupancy Raw Data'!$B$6:$BE$43,'Occupancy Raw Data'!AI$1,FALSE)</f>
        <v>54.4822921790457</v>
      </c>
      <c r="E28" s="60">
        <f>VLOOKUP($A28,'Occupancy Raw Data'!$B$6:$BE$43,'Occupancy Raw Data'!AJ$1,FALSE)</f>
        <v>55.675110673880901</v>
      </c>
      <c r="F28" s="60">
        <f>VLOOKUP($A28,'Occupancy Raw Data'!$B$6:$BE$43,'Occupancy Raw Data'!AK$1,FALSE)</f>
        <v>52.520905066404303</v>
      </c>
      <c r="G28" s="61">
        <f>VLOOKUP($A28,'Occupancy Raw Data'!$B$6:$BE$43,'Occupancy Raw Data'!AL$1,FALSE)</f>
        <v>53.848991637973398</v>
      </c>
      <c r="H28" s="60">
        <f>VLOOKUP($A28,'Occupancy Raw Data'!$B$6:$BE$43,'Occupancy Raw Data'!AN$1,FALSE)</f>
        <v>58.294392523364401</v>
      </c>
      <c r="I28" s="60">
        <f>VLOOKUP($A28,'Occupancy Raw Data'!$B$6:$BE$43,'Occupancy Raw Data'!AO$1,FALSE)</f>
        <v>61.792916871618203</v>
      </c>
      <c r="J28" s="61">
        <f>VLOOKUP($A28,'Occupancy Raw Data'!$B$6:$BE$43,'Occupancy Raw Data'!AP$1,FALSE)</f>
        <v>60.043654697491299</v>
      </c>
      <c r="K28" s="62">
        <f>VLOOKUP($A28,'Occupancy Raw Data'!$B$6:$BE$43,'Occupancy Raw Data'!AR$1,FALSE)</f>
        <v>55.618895369264202</v>
      </c>
      <c r="M28" s="59">
        <f>VLOOKUP($A28,'Occupancy Raw Data'!$B$6:$BE$43,'Occupancy Raw Data'!AT$1,FALSE)</f>
        <v>29.824614637698701</v>
      </c>
      <c r="N28" s="60">
        <f>VLOOKUP($A28,'Occupancy Raw Data'!$B$6:$BE$43,'Occupancy Raw Data'!AU$1,FALSE)</f>
        <v>24.791867883241299</v>
      </c>
      <c r="O28" s="60">
        <f>VLOOKUP($A28,'Occupancy Raw Data'!$B$6:$BE$43,'Occupancy Raw Data'!AV$1,FALSE)</f>
        <v>17.813867159835201</v>
      </c>
      <c r="P28" s="60">
        <f>VLOOKUP($A28,'Occupancy Raw Data'!$B$6:$BE$43,'Occupancy Raw Data'!AW$1,FALSE)</f>
        <v>18.113392317544601</v>
      </c>
      <c r="Q28" s="60">
        <f>VLOOKUP($A28,'Occupancy Raw Data'!$B$6:$BE$43,'Occupancy Raw Data'!AX$1,FALSE)</f>
        <v>10.4765185291097</v>
      </c>
      <c r="R28" s="61">
        <f>VLOOKUP($A28,'Occupancy Raw Data'!$B$6:$BE$43,'Occupancy Raw Data'!AY$1,FALSE)</f>
        <v>19.8158285077252</v>
      </c>
      <c r="S28" s="60">
        <f>VLOOKUP($A28,'Occupancy Raw Data'!$B$6:$BE$43,'Occupancy Raw Data'!BA$1,FALSE)</f>
        <v>18.452827156168802</v>
      </c>
      <c r="T28" s="60">
        <f>VLOOKUP($A28,'Occupancy Raw Data'!$B$6:$BE$43,'Occupancy Raw Data'!BB$1,FALSE)</f>
        <v>12.529328689506899</v>
      </c>
      <c r="U28" s="61">
        <f>VLOOKUP($A28,'Occupancy Raw Data'!$B$6:$BE$43,'Occupancy Raw Data'!BC$1,FALSE)</f>
        <v>15.3289603308178</v>
      </c>
      <c r="V28" s="62">
        <f>VLOOKUP($A28,'Occupancy Raw Data'!$B$6:$BE$43,'Occupancy Raw Data'!BE$1,FALSE)</f>
        <v>18.395086157422899</v>
      </c>
      <c r="X28" s="64">
        <f>VLOOKUP($A28,'ADR Raw Data'!$B$6:$BE$43,'ADR Raw Data'!AG$1,FALSE)</f>
        <v>111.043070960047</v>
      </c>
      <c r="Y28" s="65">
        <f>VLOOKUP($A28,'ADR Raw Data'!$B$6:$BE$43,'ADR Raw Data'!AH$1,FALSE)</f>
        <v>104.534663015535</v>
      </c>
      <c r="Z28" s="65">
        <f>VLOOKUP($A28,'ADR Raw Data'!$B$6:$BE$43,'ADR Raw Data'!AI$1,FALSE)</f>
        <v>103.32017040965999</v>
      </c>
      <c r="AA28" s="65">
        <f>VLOOKUP($A28,'ADR Raw Data'!$B$6:$BE$43,'ADR Raw Data'!AJ$1,FALSE)</f>
        <v>103.094361126449</v>
      </c>
      <c r="AB28" s="65">
        <f>VLOOKUP($A28,'ADR Raw Data'!$B$6:$BE$43,'ADR Raw Data'!AK$1,FALSE)</f>
        <v>102.50713416061799</v>
      </c>
      <c r="AC28" s="66">
        <f>VLOOKUP($A28,'ADR Raw Data'!$B$6:$BE$43,'ADR Raw Data'!AL$1,FALSE)</f>
        <v>104.84181753825</v>
      </c>
      <c r="AD28" s="65">
        <f>VLOOKUP($A28,'ADR Raw Data'!$B$6:$BE$43,'ADR Raw Data'!AN$1,FALSE)</f>
        <v>121.711394367682</v>
      </c>
      <c r="AE28" s="65">
        <f>VLOOKUP($A28,'ADR Raw Data'!$B$6:$BE$43,'ADR Raw Data'!AO$1,FALSE)</f>
        <v>126.08763681592001</v>
      </c>
      <c r="AF28" s="66">
        <f>VLOOKUP($A28,'ADR Raw Data'!$B$6:$BE$43,'ADR Raw Data'!AP$1,FALSE)</f>
        <v>123.96326250576</v>
      </c>
      <c r="AG28" s="67">
        <f>VLOOKUP($A28,'ADR Raw Data'!$B$6:$BE$43,'ADR Raw Data'!AR$1,FALSE)</f>
        <v>110.739717787148</v>
      </c>
      <c r="AI28" s="59">
        <f>VLOOKUP($A28,'ADR Raw Data'!$B$6:$BE$43,'ADR Raw Data'!AT$1,FALSE)</f>
        <v>27.147090409930801</v>
      </c>
      <c r="AJ28" s="60">
        <f>VLOOKUP($A28,'ADR Raw Data'!$B$6:$BE$43,'ADR Raw Data'!AU$1,FALSE)</f>
        <v>23.488190627466398</v>
      </c>
      <c r="AK28" s="60">
        <f>VLOOKUP($A28,'ADR Raw Data'!$B$6:$BE$43,'ADR Raw Data'!AV$1,FALSE)</f>
        <v>19.883377088841499</v>
      </c>
      <c r="AL28" s="60">
        <f>VLOOKUP($A28,'ADR Raw Data'!$B$6:$BE$43,'ADR Raw Data'!AW$1,FALSE)</f>
        <v>19.4675409488847</v>
      </c>
      <c r="AM28" s="60">
        <f>VLOOKUP($A28,'ADR Raw Data'!$B$6:$BE$43,'ADR Raw Data'!AX$1,FALSE)</f>
        <v>17.664571319251699</v>
      </c>
      <c r="AN28" s="61">
        <f>VLOOKUP($A28,'ADR Raw Data'!$B$6:$BE$43,'ADR Raw Data'!AY$1,FALSE)</f>
        <v>21.474720188700999</v>
      </c>
      <c r="AO28" s="60">
        <f>VLOOKUP($A28,'ADR Raw Data'!$B$6:$BE$43,'ADR Raw Data'!BA$1,FALSE)</f>
        <v>25.103485538183499</v>
      </c>
      <c r="AP28" s="60">
        <f>VLOOKUP($A28,'ADR Raw Data'!$B$6:$BE$43,'ADR Raw Data'!BB$1,FALSE)</f>
        <v>23.282287139145001</v>
      </c>
      <c r="AQ28" s="61">
        <f>VLOOKUP($A28,'ADR Raw Data'!$B$6:$BE$43,'ADR Raw Data'!BC$1,FALSE)</f>
        <v>24.064316468180699</v>
      </c>
      <c r="AR28" s="62">
        <f>VLOOKUP($A28,'ADR Raw Data'!$B$6:$BE$43,'ADR Raw Data'!BE$1,FALSE)</f>
        <v>22.205830048551199</v>
      </c>
      <c r="AT28" s="64">
        <f>VLOOKUP($A28,'RevPAR Raw Data'!$B$6:$BE$43,'RevPAR Raw Data'!AG$1,FALSE)</f>
        <v>57.248902484013698</v>
      </c>
      <c r="AU28" s="65">
        <f>VLOOKUP($A28,'RevPAR Raw Data'!$B$6:$BE$43,'RevPAR Raw Data'!AH$1,FALSE)</f>
        <v>57.505633915395897</v>
      </c>
      <c r="AV28" s="65">
        <f>VLOOKUP($A28,'RevPAR Raw Data'!$B$6:$BE$43,'RevPAR Raw Data'!AI$1,FALSE)</f>
        <v>56.291197122478998</v>
      </c>
      <c r="AW28" s="65">
        <f>VLOOKUP($A28,'RevPAR Raw Data'!$B$6:$BE$43,'RevPAR Raw Data'!AJ$1,FALSE)</f>
        <v>57.397899655681201</v>
      </c>
      <c r="AX28" s="65">
        <f>VLOOKUP($A28,'RevPAR Raw Data'!$B$6:$BE$43,'RevPAR Raw Data'!AK$1,FALSE)</f>
        <v>53.837674618789897</v>
      </c>
      <c r="AY28" s="66">
        <f>VLOOKUP($A28,'RevPAR Raw Data'!$B$6:$BE$43,'RevPAR Raw Data'!AL$1,FALSE)</f>
        <v>56.456261559272001</v>
      </c>
      <c r="AZ28" s="65">
        <f>VLOOKUP($A28,'RevPAR Raw Data'!$B$6:$BE$43,'RevPAR Raw Data'!AN$1,FALSE)</f>
        <v>70.950917978357097</v>
      </c>
      <c r="BA28" s="65">
        <f>VLOOKUP($A28,'RevPAR Raw Data'!$B$6:$BE$43,'RevPAR Raw Data'!AO$1,FALSE)</f>
        <v>77.913228603049603</v>
      </c>
      <c r="BB28" s="66">
        <f>VLOOKUP($A28,'RevPAR Raw Data'!$B$6:$BE$43,'RevPAR Raw Data'!AP$1,FALSE)</f>
        <v>74.4320732907033</v>
      </c>
      <c r="BC28" s="67">
        <f>VLOOKUP($A28,'RevPAR Raw Data'!$B$6:$BE$43,'RevPAR Raw Data'!AR$1,FALSE)</f>
        <v>61.592207768252401</v>
      </c>
      <c r="BE28" s="59">
        <f>VLOOKUP($A28,'RevPAR Raw Data'!$B$6:$BE$43,'RevPAR Raw Data'!AT$1,FALSE)</f>
        <v>65.068220147739098</v>
      </c>
      <c r="BF28" s="60">
        <f>VLOOKUP($A28,'RevPAR Raw Data'!$B$6:$BE$43,'RevPAR Raw Data'!AU$1,FALSE)</f>
        <v>54.103219699233101</v>
      </c>
      <c r="BG28" s="60">
        <f>VLOOKUP($A28,'RevPAR Raw Data'!$B$6:$BE$43,'RevPAR Raw Data'!AV$1,FALSE)</f>
        <v>41.2392426301721</v>
      </c>
      <c r="BH28" s="60">
        <f>VLOOKUP($A28,'RevPAR Raw Data'!$B$6:$BE$43,'RevPAR Raw Data'!AW$1,FALSE)</f>
        <v>41.1071653330795</v>
      </c>
      <c r="BI28" s="60">
        <f>VLOOKUP($A28,'RevPAR Raw Data'!$B$6:$BE$43,'RevPAR Raw Data'!AX$1,FALSE)</f>
        <v>29.991721935710601</v>
      </c>
      <c r="BJ28" s="61">
        <f>VLOOKUP($A28,'RevPAR Raw Data'!$B$6:$BE$43,'RevPAR Raw Data'!AY$1,FALSE)</f>
        <v>45.545942421533198</v>
      </c>
      <c r="BK28" s="60">
        <f>VLOOKUP($A28,'RevPAR Raw Data'!$B$6:$BE$43,'RevPAR Raw Data'!BA$1,FALSE)</f>
        <v>48.188615490887202</v>
      </c>
      <c r="BL28" s="60">
        <f>VLOOKUP($A28,'RevPAR Raw Data'!$B$6:$BE$43,'RevPAR Raw Data'!BB$1,FALSE)</f>
        <v>38.728730110750298</v>
      </c>
      <c r="BM28" s="61">
        <f>VLOOKUP($A28,'RevPAR Raw Data'!$B$6:$BE$43,'RevPAR Raw Data'!BC$1,FALSE)</f>
        <v>43.082086324288397</v>
      </c>
      <c r="BN28" s="62">
        <f>VLOOKUP($A28,'RevPAR Raw Data'!$B$6:$BE$43,'RevPAR Raw Data'!BE$1,FALSE)</f>
        <v>44.685697775375999</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33.536115817033703</v>
      </c>
      <c r="C30" s="60">
        <f>VLOOKUP($A30,'Occupancy Raw Data'!$B$6:$BE$43,'Occupancy Raw Data'!AH$1,FALSE)</f>
        <v>44.701986754966804</v>
      </c>
      <c r="D30" s="60">
        <f>VLOOKUP($A30,'Occupancy Raw Data'!$B$6:$BE$43,'Occupancy Raw Data'!AI$1,FALSE)</f>
        <v>49.638071769598</v>
      </c>
      <c r="E30" s="60">
        <f>VLOOKUP($A30,'Occupancy Raw Data'!$B$6:$BE$43,'Occupancy Raw Data'!AJ$1,FALSE)</f>
        <v>49.703526875096202</v>
      </c>
      <c r="F30" s="60">
        <f>VLOOKUP($A30,'Occupancy Raw Data'!$B$6:$BE$43,'Occupancy Raw Data'!AK$1,FALSE)</f>
        <v>46.203603881102701</v>
      </c>
      <c r="G30" s="61">
        <f>VLOOKUP($A30,'Occupancy Raw Data'!$B$6:$BE$43,'Occupancy Raw Data'!AL$1,FALSE)</f>
        <v>44.756661019559502</v>
      </c>
      <c r="H30" s="60">
        <f>VLOOKUP($A30,'Occupancy Raw Data'!$B$6:$BE$43,'Occupancy Raw Data'!AN$1,FALSE)</f>
        <v>47.670568304327702</v>
      </c>
      <c r="I30" s="60">
        <f>VLOOKUP($A30,'Occupancy Raw Data'!$B$6:$BE$43,'Occupancy Raw Data'!AO$1,FALSE)</f>
        <v>46.272909286924303</v>
      </c>
      <c r="J30" s="61">
        <f>VLOOKUP($A30,'Occupancy Raw Data'!$B$6:$BE$43,'Occupancy Raw Data'!AP$1,FALSE)</f>
        <v>46.971738795626003</v>
      </c>
      <c r="K30" s="62">
        <f>VLOOKUP($A30,'Occupancy Raw Data'!$B$6:$BE$43,'Occupancy Raw Data'!AR$1,FALSE)</f>
        <v>45.389540384149903</v>
      </c>
      <c r="M30" s="59">
        <f>VLOOKUP($A30,'Occupancy Raw Data'!$B$6:$BE$43,'Occupancy Raw Data'!AT$1,FALSE)</f>
        <v>15.970725965781799</v>
      </c>
      <c r="N30" s="60">
        <f>VLOOKUP($A30,'Occupancy Raw Data'!$B$6:$BE$43,'Occupancy Raw Data'!AU$1,FALSE)</f>
        <v>22.251492512967701</v>
      </c>
      <c r="O30" s="60">
        <f>VLOOKUP($A30,'Occupancy Raw Data'!$B$6:$BE$43,'Occupancy Raw Data'!AV$1,FALSE)</f>
        <v>24.811788688077701</v>
      </c>
      <c r="P30" s="60">
        <f>VLOOKUP($A30,'Occupancy Raw Data'!$B$6:$BE$43,'Occupancy Raw Data'!AW$1,FALSE)</f>
        <v>21.1469481539893</v>
      </c>
      <c r="Q30" s="60">
        <f>VLOOKUP($A30,'Occupancy Raw Data'!$B$6:$BE$43,'Occupancy Raw Data'!AX$1,FALSE)</f>
        <v>23.8541028290539</v>
      </c>
      <c r="R30" s="61">
        <f>VLOOKUP($A30,'Occupancy Raw Data'!$B$6:$BE$43,'Occupancy Raw Data'!AY$1,FALSE)</f>
        <v>21.895619848863699</v>
      </c>
      <c r="S30" s="60">
        <f>VLOOKUP($A30,'Occupancy Raw Data'!$B$6:$BE$43,'Occupancy Raw Data'!BA$1,FALSE)</f>
        <v>19.1898390104827</v>
      </c>
      <c r="T30" s="60">
        <f>VLOOKUP($A30,'Occupancy Raw Data'!$B$6:$BE$43,'Occupancy Raw Data'!BB$1,FALSE)</f>
        <v>15.456974408048699</v>
      </c>
      <c r="U30" s="61">
        <f>VLOOKUP($A30,'Occupancy Raw Data'!$B$6:$BE$43,'Occupancy Raw Data'!BC$1,FALSE)</f>
        <v>17.321482371903901</v>
      </c>
      <c r="V30" s="62">
        <f>VLOOKUP($A30,'Occupancy Raw Data'!$B$6:$BE$43,'Occupancy Raw Data'!BE$1,FALSE)</f>
        <v>20.506451823196599</v>
      </c>
      <c r="X30" s="64">
        <f>VLOOKUP($A30,'ADR Raw Data'!$B$6:$BE$43,'ADR Raw Data'!AG$1,FALSE)</f>
        <v>78.828762342135406</v>
      </c>
      <c r="Y30" s="65">
        <f>VLOOKUP($A30,'ADR Raw Data'!$B$6:$BE$43,'ADR Raw Data'!AH$1,FALSE)</f>
        <v>83.688100775193703</v>
      </c>
      <c r="Z30" s="65">
        <f>VLOOKUP($A30,'ADR Raw Data'!$B$6:$BE$43,'ADR Raw Data'!AI$1,FALSE)</f>
        <v>85.800286999689703</v>
      </c>
      <c r="AA30" s="65">
        <f>VLOOKUP($A30,'ADR Raw Data'!$B$6:$BE$43,'ADR Raw Data'!AJ$1,FALSE)</f>
        <v>85.918469284994899</v>
      </c>
      <c r="AB30" s="65">
        <f>VLOOKUP($A30,'ADR Raw Data'!$B$6:$BE$43,'ADR Raw Data'!AK$1,FALSE)</f>
        <v>83.756439999999998</v>
      </c>
      <c r="AC30" s="66">
        <f>VLOOKUP($A30,'ADR Raw Data'!$B$6:$BE$43,'ADR Raw Data'!AL$1,FALSE)</f>
        <v>83.937879079850603</v>
      </c>
      <c r="AD30" s="65">
        <f>VLOOKUP($A30,'ADR Raw Data'!$B$6:$BE$43,'ADR Raw Data'!AN$1,FALSE)</f>
        <v>88.226271706647196</v>
      </c>
      <c r="AE30" s="65">
        <f>VLOOKUP($A30,'ADR Raw Data'!$B$6:$BE$43,'ADR Raw Data'!AO$1,FALSE)</f>
        <v>89.441153270094802</v>
      </c>
      <c r="AF30" s="66">
        <f>VLOOKUP($A30,'ADR Raw Data'!$B$6:$BE$43,'ADR Raw Data'!AP$1,FALSE)</f>
        <v>88.824675191606204</v>
      </c>
      <c r="AG30" s="67">
        <f>VLOOKUP($A30,'ADR Raw Data'!$B$6:$BE$43,'ADR Raw Data'!AR$1,FALSE)</f>
        <v>85.382776539020796</v>
      </c>
      <c r="AI30" s="59">
        <f>VLOOKUP($A30,'ADR Raw Data'!$B$6:$BE$43,'ADR Raw Data'!AT$1,FALSE)</f>
        <v>15.8983459614441</v>
      </c>
      <c r="AJ30" s="60">
        <f>VLOOKUP($A30,'ADR Raw Data'!$B$6:$BE$43,'ADR Raw Data'!AU$1,FALSE)</f>
        <v>15.687164554693901</v>
      </c>
      <c r="AK30" s="60">
        <f>VLOOKUP($A30,'ADR Raw Data'!$B$6:$BE$43,'ADR Raw Data'!AV$1,FALSE)</f>
        <v>15.6084675166812</v>
      </c>
      <c r="AL30" s="60">
        <f>VLOOKUP($A30,'ADR Raw Data'!$B$6:$BE$43,'ADR Raw Data'!AW$1,FALSE)</f>
        <v>15.375499586287599</v>
      </c>
      <c r="AM30" s="60">
        <f>VLOOKUP($A30,'ADR Raw Data'!$B$6:$BE$43,'ADR Raw Data'!AX$1,FALSE)</f>
        <v>15.3583259894743</v>
      </c>
      <c r="AN30" s="61">
        <f>VLOOKUP($A30,'ADR Raw Data'!$B$6:$BE$43,'ADR Raw Data'!AY$1,FALSE)</f>
        <v>15.6250421927278</v>
      </c>
      <c r="AO30" s="60">
        <f>VLOOKUP($A30,'ADR Raw Data'!$B$6:$BE$43,'ADR Raw Data'!BA$1,FALSE)</f>
        <v>17.711204370868401</v>
      </c>
      <c r="AP30" s="60">
        <f>VLOOKUP($A30,'ADR Raw Data'!$B$6:$BE$43,'ADR Raw Data'!BB$1,FALSE)</f>
        <v>17.950935946545201</v>
      </c>
      <c r="AQ30" s="61">
        <f>VLOOKUP($A30,'ADR Raw Data'!$B$6:$BE$43,'ADR Raw Data'!BC$1,FALSE)</f>
        <v>17.819073447401099</v>
      </c>
      <c r="AR30" s="62">
        <f>VLOOKUP($A30,'ADR Raw Data'!$B$6:$BE$43,'ADR Raw Data'!BE$1,FALSE)</f>
        <v>16.2556244772993</v>
      </c>
      <c r="AT30" s="64">
        <f>VLOOKUP($A30,'RevPAR Raw Data'!$B$6:$BE$43,'RevPAR Raw Data'!AG$1,FALSE)</f>
        <v>26.436105036192799</v>
      </c>
      <c r="AU30" s="65">
        <f>VLOOKUP($A30,'RevPAR Raw Data'!$B$6:$BE$43,'RevPAR Raw Data'!AH$1,FALSE)</f>
        <v>37.4102437240104</v>
      </c>
      <c r="AV30" s="65">
        <f>VLOOKUP($A30,'RevPAR Raw Data'!$B$6:$BE$43,'RevPAR Raw Data'!AI$1,FALSE)</f>
        <v>42.589608039426999</v>
      </c>
      <c r="AW30" s="65">
        <f>VLOOKUP($A30,'RevPAR Raw Data'!$B$6:$BE$43,'RevPAR Raw Data'!AJ$1,FALSE)</f>
        <v>42.704509471738703</v>
      </c>
      <c r="AX30" s="65">
        <f>VLOOKUP($A30,'RevPAR Raw Data'!$B$6:$BE$43,'RevPAR Raw Data'!AK$1,FALSE)</f>
        <v>38.698493762513401</v>
      </c>
      <c r="AY30" s="66">
        <f>VLOOKUP($A30,'RevPAR Raw Data'!$B$6:$BE$43,'RevPAR Raw Data'!AL$1,FALSE)</f>
        <v>37.5677920067765</v>
      </c>
      <c r="AZ30" s="65">
        <f>VLOOKUP($A30,'RevPAR Raw Data'!$B$6:$BE$43,'RevPAR Raw Data'!AN$1,FALSE)</f>
        <v>42.057965116279</v>
      </c>
      <c r="BA30" s="65">
        <f>VLOOKUP($A30,'RevPAR Raw Data'!$B$6:$BE$43,'RevPAR Raw Data'!AO$1,FALSE)</f>
        <v>41.3870237178499</v>
      </c>
      <c r="BB30" s="66">
        <f>VLOOKUP($A30,'RevPAR Raw Data'!$B$6:$BE$43,'RevPAR Raw Data'!AP$1,FALSE)</f>
        <v>41.722494417064503</v>
      </c>
      <c r="BC30" s="67">
        <f>VLOOKUP($A30,'RevPAR Raw Data'!$B$6:$BE$43,'RevPAR Raw Data'!AR$1,FALSE)</f>
        <v>38.754849838287299</v>
      </c>
      <c r="BE30" s="59">
        <f>VLOOKUP($A30,'RevPAR Raw Data'!$B$6:$BE$43,'RevPAR Raw Data'!AT$1,FALSE)</f>
        <v>34.408153193820098</v>
      </c>
      <c r="BF30" s="60">
        <f>VLOOKUP($A30,'RevPAR Raw Data'!$B$6:$BE$43,'RevPAR Raw Data'!AU$1,FALSE)</f>
        <v>41.429285314046197</v>
      </c>
      <c r="BG30" s="60">
        <f>VLOOKUP($A30,'RevPAR Raw Data'!$B$6:$BE$43,'RevPAR Raw Data'!AV$1,FALSE)</f>
        <v>44.292996182445201</v>
      </c>
      <c r="BH30" s="60">
        <f>VLOOKUP($A30,'RevPAR Raw Data'!$B$6:$BE$43,'RevPAR Raw Data'!AW$1,FALSE)</f>
        <v>39.773896666205999</v>
      </c>
      <c r="BI30" s="60">
        <f>VLOOKUP($A30,'RevPAR Raw Data'!$B$6:$BE$43,'RevPAR Raw Data'!AX$1,FALSE)</f>
        <v>42.876019692878799</v>
      </c>
      <c r="BJ30" s="61">
        <f>VLOOKUP($A30,'RevPAR Raw Data'!$B$6:$BE$43,'RevPAR Raw Data'!AY$1,FALSE)</f>
        <v>40.941861881335697</v>
      </c>
      <c r="BK30" s="60">
        <f>VLOOKUP($A30,'RevPAR Raw Data'!$B$6:$BE$43,'RevPAR Raw Data'!BA$1,FALSE)</f>
        <v>40.299794986938402</v>
      </c>
      <c r="BL30" s="60">
        <f>VLOOKUP($A30,'RevPAR Raw Data'!$B$6:$BE$43,'RevPAR Raw Data'!BB$1,FALSE)</f>
        <v>36.182581929856703</v>
      </c>
      <c r="BM30" s="61">
        <f>VLOOKUP($A30,'RevPAR Raw Data'!$B$6:$BE$43,'RevPAR Raw Data'!BC$1,FALSE)</f>
        <v>38.227083485333203</v>
      </c>
      <c r="BN30" s="62">
        <f>VLOOKUP($A30,'RevPAR Raw Data'!$B$6:$BE$43,'RevPAR Raw Data'!BE$1,FALSE)</f>
        <v>40.095528102493098</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50.558060627706503</v>
      </c>
      <c r="C32" s="60">
        <f>VLOOKUP($A32,'Occupancy Raw Data'!$B$6:$BE$43,'Occupancy Raw Data'!AH$1,FALSE)</f>
        <v>54.717844546631497</v>
      </c>
      <c r="D32" s="60">
        <f>VLOOKUP($A32,'Occupancy Raw Data'!$B$6:$BE$43,'Occupancy Raw Data'!AI$1,FALSE)</f>
        <v>58.350819233001403</v>
      </c>
      <c r="E32" s="60">
        <f>VLOOKUP($A32,'Occupancy Raw Data'!$B$6:$BE$43,'Occupancy Raw Data'!AJ$1,FALSE)</f>
        <v>59.059556230188797</v>
      </c>
      <c r="F32" s="60">
        <f>VLOOKUP($A32,'Occupancy Raw Data'!$B$6:$BE$43,'Occupancy Raw Data'!AK$1,FALSE)</f>
        <v>55.012500558060601</v>
      </c>
      <c r="G32" s="61">
        <f>VLOOKUP($A32,'Occupancy Raw Data'!$B$6:$BE$43,'Occupancy Raw Data'!AL$1,FALSE)</f>
        <v>55.5397562391178</v>
      </c>
      <c r="H32" s="60">
        <f>VLOOKUP($A32,'Occupancy Raw Data'!$B$6:$BE$43,'Occupancy Raw Data'!AN$1,FALSE)</f>
        <v>55.1375061386669</v>
      </c>
      <c r="I32" s="60">
        <f>VLOOKUP($A32,'Occupancy Raw Data'!$B$6:$BE$43,'Occupancy Raw Data'!AO$1,FALSE)</f>
        <v>56.628644135898902</v>
      </c>
      <c r="J32" s="61">
        <f>VLOOKUP($A32,'Occupancy Raw Data'!$B$6:$BE$43,'Occupancy Raw Data'!AP$1,FALSE)</f>
        <v>55.883075137282901</v>
      </c>
      <c r="K32" s="62">
        <f>VLOOKUP($A32,'Occupancy Raw Data'!$B$6:$BE$43,'Occupancy Raw Data'!AR$1,FALSE)</f>
        <v>55.637847352879199</v>
      </c>
      <c r="M32" s="59">
        <f>VLOOKUP($A32,'Occupancy Raw Data'!$B$6:$BE$43,'Occupancy Raw Data'!AT$1,FALSE)</f>
        <v>20.231820194884001</v>
      </c>
      <c r="N32" s="60">
        <f>VLOOKUP($A32,'Occupancy Raw Data'!$B$6:$BE$43,'Occupancy Raw Data'!AU$1,FALSE)</f>
        <v>20.809316509149699</v>
      </c>
      <c r="O32" s="60">
        <f>VLOOKUP($A32,'Occupancy Raw Data'!$B$6:$BE$43,'Occupancy Raw Data'!AV$1,FALSE)</f>
        <v>23.675214874470001</v>
      </c>
      <c r="P32" s="60">
        <f>VLOOKUP($A32,'Occupancy Raw Data'!$B$6:$BE$43,'Occupancy Raw Data'!AW$1,FALSE)</f>
        <v>22.757234642387001</v>
      </c>
      <c r="Q32" s="60">
        <f>VLOOKUP($A32,'Occupancy Raw Data'!$B$6:$BE$43,'Occupancy Raw Data'!AX$1,FALSE)</f>
        <v>18.381742004331599</v>
      </c>
      <c r="R32" s="61">
        <f>VLOOKUP($A32,'Occupancy Raw Data'!$B$6:$BE$43,'Occupancy Raw Data'!AY$1,FALSE)</f>
        <v>21.210165778076401</v>
      </c>
      <c r="S32" s="60">
        <f>VLOOKUP($A32,'Occupancy Raw Data'!$B$6:$BE$43,'Occupancy Raw Data'!BA$1,FALSE)</f>
        <v>10.910697257765399</v>
      </c>
      <c r="T32" s="60">
        <f>VLOOKUP($A32,'Occupancy Raw Data'!$B$6:$BE$43,'Occupancy Raw Data'!BB$1,FALSE)</f>
        <v>1.3276154541782399</v>
      </c>
      <c r="U32" s="61">
        <f>VLOOKUP($A32,'Occupancy Raw Data'!$B$6:$BE$43,'Occupancy Raw Data'!BC$1,FALSE)</f>
        <v>5.8390484708431902</v>
      </c>
      <c r="V32" s="62">
        <f>VLOOKUP($A32,'Occupancy Raw Data'!$B$6:$BE$43,'Occupancy Raw Data'!BE$1,FALSE)</f>
        <v>16.360551317692401</v>
      </c>
      <c r="X32" s="64">
        <f>VLOOKUP($A32,'ADR Raw Data'!$B$6:$BE$43,'ADR Raw Data'!AG$1,FALSE)</f>
        <v>91.389555534460598</v>
      </c>
      <c r="Y32" s="65">
        <f>VLOOKUP($A32,'ADR Raw Data'!$B$6:$BE$43,'ADR Raw Data'!AH$1,FALSE)</f>
        <v>90.982486080571107</v>
      </c>
      <c r="Z32" s="65">
        <f>VLOOKUP($A32,'ADR Raw Data'!$B$6:$BE$43,'ADR Raw Data'!AI$1,FALSE)</f>
        <v>93.475117872991504</v>
      </c>
      <c r="AA32" s="65">
        <f>VLOOKUP($A32,'ADR Raw Data'!$B$6:$BE$43,'ADR Raw Data'!AJ$1,FALSE)</f>
        <v>93.984707011244396</v>
      </c>
      <c r="AB32" s="65">
        <f>VLOOKUP($A32,'ADR Raw Data'!$B$6:$BE$43,'ADR Raw Data'!AK$1,FALSE)</f>
        <v>90.661629398040105</v>
      </c>
      <c r="AC32" s="66">
        <f>VLOOKUP($A32,'ADR Raw Data'!$B$6:$BE$43,'ADR Raw Data'!AL$1,FALSE)</f>
        <v>92.155290855964594</v>
      </c>
      <c r="AD32" s="65">
        <f>VLOOKUP($A32,'ADR Raw Data'!$B$6:$BE$43,'ADR Raw Data'!AN$1,FALSE)</f>
        <v>98.005530266593695</v>
      </c>
      <c r="AE32" s="65">
        <f>VLOOKUP($A32,'ADR Raw Data'!$B$6:$BE$43,'ADR Raw Data'!AO$1,FALSE)</f>
        <v>100.753226584149</v>
      </c>
      <c r="AF32" s="66">
        <f>VLOOKUP($A32,'ADR Raw Data'!$B$6:$BE$43,'ADR Raw Data'!AP$1,FALSE)</f>
        <v>99.397707742315603</v>
      </c>
      <c r="AG32" s="67">
        <f>VLOOKUP($A32,'ADR Raw Data'!$B$6:$BE$43,'ADR Raw Data'!AR$1,FALSE)</f>
        <v>94.233673243347795</v>
      </c>
      <c r="AI32" s="59">
        <f>VLOOKUP($A32,'ADR Raw Data'!$B$6:$BE$43,'ADR Raw Data'!AT$1,FALSE)</f>
        <v>29.144284140684199</v>
      </c>
      <c r="AJ32" s="60">
        <f>VLOOKUP($A32,'ADR Raw Data'!$B$6:$BE$43,'ADR Raw Data'!AU$1,FALSE)</f>
        <v>29.133837819030202</v>
      </c>
      <c r="AK32" s="60">
        <f>VLOOKUP($A32,'ADR Raw Data'!$B$6:$BE$43,'ADR Raw Data'!AV$1,FALSE)</f>
        <v>31.023266779090001</v>
      </c>
      <c r="AL32" s="60">
        <f>VLOOKUP($A32,'ADR Raw Data'!$B$6:$BE$43,'ADR Raw Data'!AW$1,FALSE)</f>
        <v>32.140550553611902</v>
      </c>
      <c r="AM32" s="60">
        <f>VLOOKUP($A32,'ADR Raw Data'!$B$6:$BE$43,'ADR Raw Data'!AX$1,FALSE)</f>
        <v>29.175727273067402</v>
      </c>
      <c r="AN32" s="61">
        <f>VLOOKUP($A32,'ADR Raw Data'!$B$6:$BE$43,'ADR Raw Data'!AY$1,FALSE)</f>
        <v>30.1982396655036</v>
      </c>
      <c r="AO32" s="60">
        <f>VLOOKUP($A32,'ADR Raw Data'!$B$6:$BE$43,'ADR Raw Data'!BA$1,FALSE)</f>
        <v>29.473219683832198</v>
      </c>
      <c r="AP32" s="60">
        <f>VLOOKUP($A32,'ADR Raw Data'!$B$6:$BE$43,'ADR Raw Data'!BB$1,FALSE)</f>
        <v>26.714401182574498</v>
      </c>
      <c r="AQ32" s="61">
        <f>VLOOKUP($A32,'ADR Raw Data'!$B$6:$BE$43,'ADR Raw Data'!BC$1,FALSE)</f>
        <v>27.899659414326099</v>
      </c>
      <c r="AR32" s="62">
        <f>VLOOKUP($A32,'ADR Raw Data'!$B$6:$BE$43,'ADR Raw Data'!BE$1,FALSE)</f>
        <v>29.142704659593999</v>
      </c>
      <c r="AT32" s="64">
        <f>VLOOKUP($A32,'RevPAR Raw Data'!$B$6:$BE$43,'RevPAR Raw Data'!AG$1,FALSE)</f>
        <v>46.204786894504203</v>
      </c>
      <c r="AU32" s="65">
        <f>VLOOKUP($A32,'RevPAR Raw Data'!$B$6:$BE$43,'RevPAR Raw Data'!AH$1,FALSE)</f>
        <v>49.783655298227501</v>
      </c>
      <c r="AV32" s="65">
        <f>VLOOKUP($A32,'RevPAR Raw Data'!$B$6:$BE$43,'RevPAR Raw Data'!AI$1,FALSE)</f>
        <v>54.543497057904297</v>
      </c>
      <c r="AW32" s="65">
        <f>VLOOKUP($A32,'RevPAR Raw Data'!$B$6:$BE$43,'RevPAR Raw Data'!AJ$1,FALSE)</f>
        <v>55.506950885084102</v>
      </c>
      <c r="AX32" s="65">
        <f>VLOOKUP($A32,'RevPAR Raw Data'!$B$6:$BE$43,'RevPAR Raw Data'!AK$1,FALSE)</f>
        <v>49.875229378543601</v>
      </c>
      <c r="AY32" s="66">
        <f>VLOOKUP($A32,'RevPAR Raw Data'!$B$6:$BE$43,'RevPAR Raw Data'!AL$1,FALSE)</f>
        <v>51.182823902852803</v>
      </c>
      <c r="AZ32" s="65">
        <f>VLOOKUP($A32,'RevPAR Raw Data'!$B$6:$BE$43,'RevPAR Raw Data'!AN$1,FALSE)</f>
        <v>54.0378052669762</v>
      </c>
      <c r="BA32" s="65">
        <f>VLOOKUP($A32,'RevPAR Raw Data'!$B$6:$BE$43,'RevPAR Raw Data'!AO$1,FALSE)</f>
        <v>57.055186137774001</v>
      </c>
      <c r="BB32" s="66">
        <f>VLOOKUP($A32,'RevPAR Raw Data'!$B$6:$BE$43,'RevPAR Raw Data'!AP$1,FALSE)</f>
        <v>55.546495702375097</v>
      </c>
      <c r="BC32" s="67">
        <f>VLOOKUP($A32,'RevPAR Raw Data'!$B$6:$BE$43,'RevPAR Raw Data'!AR$1,FALSE)</f>
        <v>52.429587274144801</v>
      </c>
      <c r="BE32" s="59">
        <f>VLOOKUP($A32,'RevPAR Raw Data'!$B$6:$BE$43,'RevPAR Raw Data'!AT$1,FALSE)</f>
        <v>55.272523499997597</v>
      </c>
      <c r="BF32" s="60">
        <f>VLOOKUP($A32,'RevPAR Raw Data'!$B$6:$BE$43,'RevPAR Raw Data'!AU$1,FALSE)</f>
        <v>56.005706851204302</v>
      </c>
      <c r="BG32" s="60">
        <f>VLOOKUP($A32,'RevPAR Raw Data'!$B$6:$BE$43,'RevPAR Raw Data'!AV$1,FALSE)</f>
        <v>62.043306724589698</v>
      </c>
      <c r="BH32" s="60">
        <f>VLOOKUP($A32,'RevPAR Raw Data'!$B$6:$BE$43,'RevPAR Raw Data'!AW$1,FALSE)</f>
        <v>62.212085700839502</v>
      </c>
      <c r="BI32" s="60">
        <f>VLOOKUP($A32,'RevPAR Raw Data'!$B$6:$BE$43,'RevPAR Raw Data'!AX$1,FALSE)</f>
        <v>52.920476192621699</v>
      </c>
      <c r="BJ32" s="61">
        <f>VLOOKUP($A32,'RevPAR Raw Data'!$B$6:$BE$43,'RevPAR Raw Data'!AY$1,FALSE)</f>
        <v>57.813502138694197</v>
      </c>
      <c r="BK32" s="60">
        <f>VLOOKUP($A32,'RevPAR Raw Data'!$B$6:$BE$43,'RevPAR Raw Data'!BA$1,FALSE)</f>
        <v>43.5996507134167</v>
      </c>
      <c r="BL32" s="60">
        <f>VLOOKUP($A32,'RevPAR Raw Data'!$B$6:$BE$43,'RevPAR Raw Data'!BB$1,FALSE)</f>
        <v>28.396681155343799</v>
      </c>
      <c r="BM32" s="61">
        <f>VLOOKUP($A32,'RevPAR Raw Data'!$B$6:$BE$43,'RevPAR Raw Data'!BC$1,FALSE)</f>
        <v>35.367782521572003</v>
      </c>
      <c r="BN32" s="62">
        <f>VLOOKUP($A32,'RevPAR Raw Data'!$B$6:$BE$43,'RevPAR Raw Data'!BE$1,FALSE)</f>
        <v>50.271163128482897</v>
      </c>
    </row>
    <row r="33" spans="1:66" x14ac:dyDescent="0.35">
      <c r="A33" s="78" t="s">
        <v>46</v>
      </c>
      <c r="B33" s="59">
        <f>VLOOKUP($A33,'Occupancy Raw Data'!$B$6:$BE$43,'Occupancy Raw Data'!AG$1,FALSE)</f>
        <v>58.422381970079599</v>
      </c>
      <c r="C33" s="60">
        <f>VLOOKUP($A33,'Occupancy Raw Data'!$B$6:$BE$43,'Occupancy Raw Data'!AH$1,FALSE)</f>
        <v>65.411890421604795</v>
      </c>
      <c r="D33" s="60">
        <f>VLOOKUP($A33,'Occupancy Raw Data'!$B$6:$BE$43,'Occupancy Raw Data'!AI$1,FALSE)</f>
        <v>67.932776374587107</v>
      </c>
      <c r="E33" s="60">
        <f>VLOOKUP($A33,'Occupancy Raw Data'!$B$6:$BE$43,'Occupancy Raw Data'!AJ$1,FALSE)</f>
        <v>67.806489217019603</v>
      </c>
      <c r="F33" s="60">
        <f>VLOOKUP($A33,'Occupancy Raw Data'!$B$6:$BE$43,'Occupancy Raw Data'!AK$1,FALSE)</f>
        <v>64.824169419078999</v>
      </c>
      <c r="G33" s="61">
        <f>VLOOKUP($A33,'Occupancy Raw Data'!$B$6:$BE$43,'Occupancy Raw Data'!AL$1,FALSE)</f>
        <v>64.879541480474003</v>
      </c>
      <c r="H33" s="60">
        <f>VLOOKUP($A33,'Occupancy Raw Data'!$B$6:$BE$43,'Occupancy Raw Data'!AN$1,FALSE)</f>
        <v>60.413833300952</v>
      </c>
      <c r="I33" s="60">
        <f>VLOOKUP($A33,'Occupancy Raw Data'!$B$6:$BE$43,'Occupancy Raw Data'!AO$1,FALSE)</f>
        <v>61.215271031668898</v>
      </c>
      <c r="J33" s="61">
        <f>VLOOKUP($A33,'Occupancy Raw Data'!$B$6:$BE$43,'Occupancy Raw Data'!AP$1,FALSE)</f>
        <v>60.814552166310399</v>
      </c>
      <c r="K33" s="62">
        <f>VLOOKUP($A33,'Occupancy Raw Data'!$B$6:$BE$43,'Occupancy Raw Data'!AR$1,FALSE)</f>
        <v>63.718115962141603</v>
      </c>
      <c r="M33" s="59">
        <f>VLOOKUP($A33,'Occupancy Raw Data'!$B$6:$BE$43,'Occupancy Raw Data'!AT$1,FALSE)</f>
        <v>9.3907610922700204</v>
      </c>
      <c r="N33" s="60">
        <f>VLOOKUP($A33,'Occupancy Raw Data'!$B$6:$BE$43,'Occupancy Raw Data'!AU$1,FALSE)</f>
        <v>6.6262676278124601</v>
      </c>
      <c r="O33" s="60">
        <f>VLOOKUP($A33,'Occupancy Raw Data'!$B$6:$BE$43,'Occupancy Raw Data'!AV$1,FALSE)</f>
        <v>8.6794500355575206</v>
      </c>
      <c r="P33" s="60">
        <f>VLOOKUP($A33,'Occupancy Raw Data'!$B$6:$BE$43,'Occupancy Raw Data'!AW$1,FALSE)</f>
        <v>8.4255736774899201</v>
      </c>
      <c r="Q33" s="60">
        <f>VLOOKUP($A33,'Occupancy Raw Data'!$B$6:$BE$43,'Occupancy Raw Data'!AX$1,FALSE)</f>
        <v>10.345092865646199</v>
      </c>
      <c r="R33" s="61">
        <f>VLOOKUP($A33,'Occupancy Raw Data'!$B$6:$BE$43,'Occupancy Raw Data'!AY$1,FALSE)</f>
        <v>8.6593762314800102</v>
      </c>
      <c r="S33" s="60">
        <f>VLOOKUP($A33,'Occupancy Raw Data'!$B$6:$BE$43,'Occupancy Raw Data'!BA$1,FALSE)</f>
        <v>8.3788863685025898</v>
      </c>
      <c r="T33" s="60">
        <f>VLOOKUP($A33,'Occupancy Raw Data'!$B$6:$BE$43,'Occupancy Raw Data'!BB$1,FALSE)</f>
        <v>-2.74924576784161</v>
      </c>
      <c r="U33" s="61">
        <f>VLOOKUP($A33,'Occupancy Raw Data'!$B$6:$BE$43,'Occupancy Raw Data'!BC$1,FALSE)</f>
        <v>2.47716546003433</v>
      </c>
      <c r="V33" s="62">
        <f>VLOOKUP($A33,'Occupancy Raw Data'!$B$6:$BE$43,'Occupancy Raw Data'!BE$1,FALSE)</f>
        <v>6.9007482019923101</v>
      </c>
      <c r="X33" s="64">
        <f>VLOOKUP($A33,'ADR Raw Data'!$B$6:$BE$43,'ADR Raw Data'!AG$1,FALSE)</f>
        <v>81.461940147988003</v>
      </c>
      <c r="Y33" s="65">
        <f>VLOOKUP($A33,'ADR Raw Data'!$B$6:$BE$43,'ADR Raw Data'!AH$1,FALSE)</f>
        <v>83.798375666443803</v>
      </c>
      <c r="Z33" s="65">
        <f>VLOOKUP($A33,'ADR Raw Data'!$B$6:$BE$43,'ADR Raw Data'!AI$1,FALSE)</f>
        <v>84.758297447447404</v>
      </c>
      <c r="AA33" s="65">
        <f>VLOOKUP($A33,'ADR Raw Data'!$B$6:$BE$43,'ADR Raw Data'!AJ$1,FALSE)</f>
        <v>83.9676728868194</v>
      </c>
      <c r="AB33" s="65">
        <f>VLOOKUP($A33,'ADR Raw Data'!$B$6:$BE$43,'ADR Raw Data'!AK$1,FALSE)</f>
        <v>81.774127086767507</v>
      </c>
      <c r="AC33" s="66">
        <f>VLOOKUP($A33,'ADR Raw Data'!$B$6:$BE$43,'ADR Raw Data'!AL$1,FALSE)</f>
        <v>83.209497400691703</v>
      </c>
      <c r="AD33" s="65">
        <f>VLOOKUP($A33,'ADR Raw Data'!$B$6:$BE$43,'ADR Raw Data'!AN$1,FALSE)</f>
        <v>82.3561496944846</v>
      </c>
      <c r="AE33" s="65">
        <f>VLOOKUP($A33,'ADR Raw Data'!$B$6:$BE$43,'ADR Raw Data'!AO$1,FALSE)</f>
        <v>83.793514155359802</v>
      </c>
      <c r="AF33" s="66">
        <f>VLOOKUP($A33,'ADR Raw Data'!$B$6:$BE$43,'ADR Raw Data'!AP$1,FALSE)</f>
        <v>83.079567461363297</v>
      </c>
      <c r="AG33" s="67">
        <f>VLOOKUP($A33,'ADR Raw Data'!$B$6:$BE$43,'ADR Raw Data'!AR$1,FALSE)</f>
        <v>83.174066207474795</v>
      </c>
      <c r="AI33" s="59">
        <f>VLOOKUP($A33,'ADR Raw Data'!$B$6:$BE$43,'ADR Raw Data'!AT$1,FALSE)</f>
        <v>21.972506653269601</v>
      </c>
      <c r="AJ33" s="60">
        <f>VLOOKUP($A33,'ADR Raw Data'!$B$6:$BE$43,'ADR Raw Data'!AU$1,FALSE)</f>
        <v>20.9390614333904</v>
      </c>
      <c r="AK33" s="60">
        <f>VLOOKUP($A33,'ADR Raw Data'!$B$6:$BE$43,'ADR Raw Data'!AV$1,FALSE)</f>
        <v>21.442876064836501</v>
      </c>
      <c r="AL33" s="60">
        <f>VLOOKUP($A33,'ADR Raw Data'!$B$6:$BE$43,'ADR Raw Data'!AW$1,FALSE)</f>
        <v>20.414906288457001</v>
      </c>
      <c r="AM33" s="60">
        <f>VLOOKUP($A33,'ADR Raw Data'!$B$6:$BE$43,'ADR Raw Data'!AX$1,FALSE)</f>
        <v>20.984411264961199</v>
      </c>
      <c r="AN33" s="61">
        <f>VLOOKUP($A33,'ADR Raw Data'!$B$6:$BE$43,'ADR Raw Data'!AY$1,FALSE)</f>
        <v>21.110123588097</v>
      </c>
      <c r="AO33" s="60">
        <f>VLOOKUP($A33,'ADR Raw Data'!$B$6:$BE$43,'ADR Raw Data'!BA$1,FALSE)</f>
        <v>20.054693827671599</v>
      </c>
      <c r="AP33" s="60">
        <f>VLOOKUP($A33,'ADR Raw Data'!$B$6:$BE$43,'ADR Raw Data'!BB$1,FALSE)</f>
        <v>16.3054467503136</v>
      </c>
      <c r="AQ33" s="61">
        <f>VLOOKUP($A33,'ADR Raw Data'!$B$6:$BE$43,'ADR Raw Data'!BC$1,FALSE)</f>
        <v>17.9653962492788</v>
      </c>
      <c r="AR33" s="62">
        <f>VLOOKUP($A33,'ADR Raw Data'!$B$6:$BE$43,'ADR Raw Data'!BE$1,FALSE)</f>
        <v>20.201842265969098</v>
      </c>
      <c r="AT33" s="64">
        <f>VLOOKUP($A33,'RevPAR Raw Data'!$B$6:$BE$43,'RevPAR Raw Data'!AG$1,FALSE)</f>
        <v>47.5920058334952</v>
      </c>
      <c r="AU33" s="65">
        <f>VLOOKUP($A33,'RevPAR Raw Data'!$B$6:$BE$43,'RevPAR Raw Data'!AH$1,FALSE)</f>
        <v>54.814101666018999</v>
      </c>
      <c r="AV33" s="65">
        <f>VLOOKUP($A33,'RevPAR Raw Data'!$B$6:$BE$43,'RevPAR Raw Data'!AI$1,FALSE)</f>
        <v>57.578664663881803</v>
      </c>
      <c r="AW33" s="65">
        <f>VLOOKUP($A33,'RevPAR Raw Data'!$B$6:$BE$43,'RevPAR Raw Data'!AJ$1,FALSE)</f>
        <v>56.9355310617835</v>
      </c>
      <c r="AX33" s="65">
        <f>VLOOKUP($A33,'RevPAR Raw Data'!$B$6:$BE$43,'RevPAR Raw Data'!AK$1,FALSE)</f>
        <v>53.009398683699203</v>
      </c>
      <c r="AY33" s="66">
        <f>VLOOKUP($A33,'RevPAR Raw Data'!$B$6:$BE$43,'RevPAR Raw Data'!AL$1,FALSE)</f>
        <v>53.985940381775698</v>
      </c>
      <c r="AZ33" s="65">
        <f>VLOOKUP($A33,'RevPAR Raw Data'!$B$6:$BE$43,'RevPAR Raw Data'!AN$1,FALSE)</f>
        <v>49.7545069895084</v>
      </c>
      <c r="BA33" s="65">
        <f>VLOOKUP($A33,'RevPAR Raw Data'!$B$6:$BE$43,'RevPAR Raw Data'!AO$1,FALSE)</f>
        <v>51.294426797163297</v>
      </c>
      <c r="BB33" s="66">
        <f>VLOOKUP($A33,'RevPAR Raw Data'!$B$6:$BE$43,'RevPAR Raw Data'!AP$1,FALSE)</f>
        <v>50.524466893335898</v>
      </c>
      <c r="BC33" s="67">
        <f>VLOOKUP($A33,'RevPAR Raw Data'!$B$6:$BE$43,'RevPAR Raw Data'!AR$1,FALSE)</f>
        <v>52.996947956507199</v>
      </c>
      <c r="BE33" s="59">
        <f>VLOOKUP($A33,'RevPAR Raw Data'!$B$6:$BE$43,'RevPAR Raw Data'!AT$1,FALSE)</f>
        <v>33.426653351331304</v>
      </c>
      <c r="BF33" s="60">
        <f>VLOOKUP($A33,'RevPAR Raw Data'!$B$6:$BE$43,'RevPAR Raw Data'!AU$1,FALSE)</f>
        <v>28.952807310531401</v>
      </c>
      <c r="BG33" s="60">
        <f>VLOOKUP($A33,'RevPAR Raw Data'!$B$6:$BE$43,'RevPAR Raw Data'!AV$1,FALSE)</f>
        <v>31.983449814628099</v>
      </c>
      <c r="BH33" s="60">
        <f>VLOOKUP($A33,'RevPAR Raw Data'!$B$6:$BE$43,'RevPAR Raw Data'!AW$1,FALSE)</f>
        <v>30.560552936471399</v>
      </c>
      <c r="BI33" s="60">
        <f>VLOOKUP($A33,'RevPAR Raw Data'!$B$6:$BE$43,'RevPAR Raw Data'!AX$1,FALSE)</f>
        <v>33.500360963276798</v>
      </c>
      <c r="BJ33" s="61">
        <f>VLOOKUP($A33,'RevPAR Raw Data'!$B$6:$BE$43,'RevPAR Raw Data'!AY$1,FALSE)</f>
        <v>31.597504844000699</v>
      </c>
      <c r="BK33" s="60">
        <f>VLOOKUP($A33,'RevPAR Raw Data'!$B$6:$BE$43,'RevPAR Raw Data'!BA$1,FALSE)</f>
        <v>30.113940203545901</v>
      </c>
      <c r="BL33" s="60">
        <f>VLOOKUP($A33,'RevPAR Raw Data'!$B$6:$BE$43,'RevPAR Raw Data'!BB$1,FALSE)</f>
        <v>13.1079241777613</v>
      </c>
      <c r="BM33" s="61">
        <f>VLOOKUP($A33,'RevPAR Raw Data'!$B$6:$BE$43,'RevPAR Raw Data'!BC$1,FALSE)</f>
        <v>20.887594299958501</v>
      </c>
      <c r="BN33" s="62">
        <f>VLOOKUP($A33,'RevPAR Raw Data'!$B$6:$BE$43,'RevPAR Raw Data'!BE$1,FALSE)</f>
        <v>28.4966687348996</v>
      </c>
    </row>
    <row r="34" spans="1:66" x14ac:dyDescent="0.35">
      <c r="A34" s="78" t="s">
        <v>95</v>
      </c>
      <c r="B34" s="59">
        <f>VLOOKUP($A34,'Occupancy Raw Data'!$B$6:$BE$43,'Occupancy Raw Data'!AG$1,FALSE)</f>
        <v>46.261996161228403</v>
      </c>
      <c r="C34" s="60">
        <f>VLOOKUP($A34,'Occupancy Raw Data'!$B$6:$BE$43,'Occupancy Raw Data'!AH$1,FALSE)</f>
        <v>50.187140115163103</v>
      </c>
      <c r="D34" s="60">
        <f>VLOOKUP($A34,'Occupancy Raw Data'!$B$6:$BE$43,'Occupancy Raw Data'!AI$1,FALSE)</f>
        <v>55.441458733205302</v>
      </c>
      <c r="E34" s="60">
        <f>VLOOKUP($A34,'Occupancy Raw Data'!$B$6:$BE$43,'Occupancy Raw Data'!AJ$1,FALSE)</f>
        <v>57.9942418426103</v>
      </c>
      <c r="F34" s="60">
        <f>VLOOKUP($A34,'Occupancy Raw Data'!$B$6:$BE$43,'Occupancy Raw Data'!AK$1,FALSE)</f>
        <v>53.833973128598799</v>
      </c>
      <c r="G34" s="61">
        <f>VLOOKUP($A34,'Occupancy Raw Data'!$B$6:$BE$43,'Occupancy Raw Data'!AL$1,FALSE)</f>
        <v>52.743761996161197</v>
      </c>
      <c r="H34" s="60">
        <f>VLOOKUP($A34,'Occupancy Raw Data'!$B$6:$BE$43,'Occupancy Raw Data'!AN$1,FALSE)</f>
        <v>57.4712092130518</v>
      </c>
      <c r="I34" s="60">
        <f>VLOOKUP($A34,'Occupancy Raw Data'!$B$6:$BE$43,'Occupancy Raw Data'!AO$1,FALSE)</f>
        <v>57.504798464491302</v>
      </c>
      <c r="J34" s="61">
        <f>VLOOKUP($A34,'Occupancy Raw Data'!$B$6:$BE$43,'Occupancy Raw Data'!AP$1,FALSE)</f>
        <v>57.488003838771498</v>
      </c>
      <c r="K34" s="62">
        <f>VLOOKUP($A34,'Occupancy Raw Data'!$B$6:$BE$43,'Occupancy Raw Data'!AR$1,FALSE)</f>
        <v>54.099259665478399</v>
      </c>
      <c r="M34" s="59">
        <f>VLOOKUP($A34,'Occupancy Raw Data'!$B$6:$BE$43,'Occupancy Raw Data'!AT$1,FALSE)</f>
        <v>41.793681933571001</v>
      </c>
      <c r="N34" s="60">
        <f>VLOOKUP($A34,'Occupancy Raw Data'!$B$6:$BE$43,'Occupancy Raw Data'!AU$1,FALSE)</f>
        <v>55.538593690510503</v>
      </c>
      <c r="O34" s="60">
        <f>VLOOKUP($A34,'Occupancy Raw Data'!$B$6:$BE$43,'Occupancy Raw Data'!AV$1,FALSE)</f>
        <v>59.9940578566342</v>
      </c>
      <c r="P34" s="60">
        <f>VLOOKUP($A34,'Occupancy Raw Data'!$B$6:$BE$43,'Occupancy Raw Data'!AW$1,FALSE)</f>
        <v>59.783245953128002</v>
      </c>
      <c r="Q34" s="60">
        <f>VLOOKUP($A34,'Occupancy Raw Data'!$B$6:$BE$43,'Occupancy Raw Data'!AX$1,FALSE)</f>
        <v>50.355201930863601</v>
      </c>
      <c r="R34" s="61">
        <f>VLOOKUP($A34,'Occupancy Raw Data'!$B$6:$BE$43,'Occupancy Raw Data'!AY$1,FALSE)</f>
        <v>53.641771870206398</v>
      </c>
      <c r="S34" s="60">
        <f>VLOOKUP($A34,'Occupancy Raw Data'!$B$6:$BE$43,'Occupancy Raw Data'!BA$1,FALSE)</f>
        <v>34.271271917662503</v>
      </c>
      <c r="T34" s="60">
        <f>VLOOKUP($A34,'Occupancy Raw Data'!$B$6:$BE$43,'Occupancy Raw Data'!BB$1,FALSE)</f>
        <v>16.757866730289098</v>
      </c>
      <c r="U34" s="61">
        <f>VLOOKUP($A34,'Occupancy Raw Data'!$B$6:$BE$43,'Occupancy Raw Data'!BC$1,FALSE)</f>
        <v>24.901099810926599</v>
      </c>
      <c r="V34" s="62">
        <f>VLOOKUP($A34,'Occupancy Raw Data'!$B$6:$BE$43,'Occupancy Raw Data'!BE$1,FALSE)</f>
        <v>43.608800476660498</v>
      </c>
      <c r="X34" s="64">
        <f>VLOOKUP($A34,'ADR Raw Data'!$B$6:$BE$43,'ADR Raw Data'!AG$1,FALSE)</f>
        <v>116.80337516855001</v>
      </c>
      <c r="Y34" s="65">
        <f>VLOOKUP($A34,'ADR Raw Data'!$B$6:$BE$43,'ADR Raw Data'!AH$1,FALSE)</f>
        <v>114.786493928673</v>
      </c>
      <c r="Z34" s="65">
        <f>VLOOKUP($A34,'ADR Raw Data'!$B$6:$BE$43,'ADR Raw Data'!AI$1,FALSE)</f>
        <v>118.569112861346</v>
      </c>
      <c r="AA34" s="65">
        <f>VLOOKUP($A34,'ADR Raw Data'!$B$6:$BE$43,'ADR Raw Data'!AJ$1,FALSE)</f>
        <v>122.594947046169</v>
      </c>
      <c r="AB34" s="65">
        <f>VLOOKUP($A34,'ADR Raw Data'!$B$6:$BE$43,'ADR Raw Data'!AK$1,FALSE)</f>
        <v>119.198374186647</v>
      </c>
      <c r="AC34" s="66">
        <f>VLOOKUP($A34,'ADR Raw Data'!$B$6:$BE$43,'ADR Raw Data'!AL$1,FALSE)</f>
        <v>118.55328335668401</v>
      </c>
      <c r="AD34" s="65">
        <f>VLOOKUP($A34,'ADR Raw Data'!$B$6:$BE$43,'ADR Raw Data'!AN$1,FALSE)</f>
        <v>132.340265508892</v>
      </c>
      <c r="AE34" s="65">
        <f>VLOOKUP($A34,'ADR Raw Data'!$B$6:$BE$43,'ADR Raw Data'!AO$1,FALSE)</f>
        <v>137.863219292389</v>
      </c>
      <c r="AF34" s="66">
        <f>VLOOKUP($A34,'ADR Raw Data'!$B$6:$BE$43,'ADR Raw Data'!AP$1,FALSE)</f>
        <v>135.102549142356</v>
      </c>
      <c r="AG34" s="67">
        <f>VLOOKUP($A34,'ADR Raw Data'!$B$6:$BE$43,'ADR Raw Data'!AR$1,FALSE)</f>
        <v>123.577826659908</v>
      </c>
      <c r="AI34" s="59">
        <f>VLOOKUP($A34,'ADR Raw Data'!$B$6:$BE$43,'ADR Raw Data'!AT$1,FALSE)</f>
        <v>31.583212540078701</v>
      </c>
      <c r="AJ34" s="60">
        <f>VLOOKUP($A34,'ADR Raw Data'!$B$6:$BE$43,'ADR Raw Data'!AU$1,FALSE)</f>
        <v>37.687770199407304</v>
      </c>
      <c r="AK34" s="60">
        <f>VLOOKUP($A34,'ADR Raw Data'!$B$6:$BE$43,'ADR Raw Data'!AV$1,FALSE)</f>
        <v>39.8293387642547</v>
      </c>
      <c r="AL34" s="60">
        <f>VLOOKUP($A34,'ADR Raw Data'!$B$6:$BE$43,'ADR Raw Data'!AW$1,FALSE)</f>
        <v>44.863621917949601</v>
      </c>
      <c r="AM34" s="60">
        <f>VLOOKUP($A34,'ADR Raw Data'!$B$6:$BE$43,'ADR Raw Data'!AX$1,FALSE)</f>
        <v>39.211956988844499</v>
      </c>
      <c r="AN34" s="61">
        <f>VLOOKUP($A34,'ADR Raw Data'!$B$6:$BE$43,'ADR Raw Data'!AY$1,FALSE)</f>
        <v>38.789717087099298</v>
      </c>
      <c r="AO34" s="60">
        <f>VLOOKUP($A34,'ADR Raw Data'!$B$6:$BE$43,'ADR Raw Data'!BA$1,FALSE)</f>
        <v>34.4894510064697</v>
      </c>
      <c r="AP34" s="60">
        <f>VLOOKUP($A34,'ADR Raw Data'!$B$6:$BE$43,'ADR Raw Data'!BB$1,FALSE)</f>
        <v>32.358533085275702</v>
      </c>
      <c r="AQ34" s="61">
        <f>VLOOKUP($A34,'ADR Raw Data'!$B$6:$BE$43,'ADR Raw Data'!BC$1,FALSE)</f>
        <v>33.129435496873199</v>
      </c>
      <c r="AR34" s="62">
        <f>VLOOKUP($A34,'ADR Raw Data'!$B$6:$BE$43,'ADR Raw Data'!BE$1,FALSE)</f>
        <v>35.760067748684897</v>
      </c>
      <c r="AT34" s="64">
        <f>VLOOKUP($A34,'RevPAR Raw Data'!$B$6:$BE$43,'RevPAR Raw Data'!AG$1,FALSE)</f>
        <v>54.035572936660202</v>
      </c>
      <c r="AU34" s="65">
        <f>VLOOKUP($A34,'RevPAR Raw Data'!$B$6:$BE$43,'RevPAR Raw Data'!AH$1,FALSE)</f>
        <v>57.608058541266701</v>
      </c>
      <c r="AV34" s="65">
        <f>VLOOKUP($A34,'RevPAR Raw Data'!$B$6:$BE$43,'RevPAR Raw Data'!AI$1,FALSE)</f>
        <v>65.736445777351193</v>
      </c>
      <c r="AW34" s="65">
        <f>VLOOKUP($A34,'RevPAR Raw Data'!$B$6:$BE$43,'RevPAR Raw Data'!AJ$1,FALSE)</f>
        <v>71.098010076775395</v>
      </c>
      <c r="AX34" s="65">
        <f>VLOOKUP($A34,'RevPAR Raw Data'!$B$6:$BE$43,'RevPAR Raw Data'!AK$1,FALSE)</f>
        <v>64.1692207293666</v>
      </c>
      <c r="AY34" s="66">
        <f>VLOOKUP($A34,'RevPAR Raw Data'!$B$6:$BE$43,'RevPAR Raw Data'!AL$1,FALSE)</f>
        <v>62.529461612284003</v>
      </c>
      <c r="AZ34" s="65">
        <f>VLOOKUP($A34,'RevPAR Raw Data'!$B$6:$BE$43,'RevPAR Raw Data'!AN$1,FALSE)</f>
        <v>76.057550863723606</v>
      </c>
      <c r="BA34" s="65">
        <f>VLOOKUP($A34,'RevPAR Raw Data'!$B$6:$BE$43,'RevPAR Raw Data'!AO$1,FALSE)</f>
        <v>79.277966410748505</v>
      </c>
      <c r="BB34" s="66">
        <f>VLOOKUP($A34,'RevPAR Raw Data'!$B$6:$BE$43,'RevPAR Raw Data'!AP$1,FALSE)</f>
        <v>77.667758637236005</v>
      </c>
      <c r="BC34" s="67">
        <f>VLOOKUP($A34,'RevPAR Raw Data'!$B$6:$BE$43,'RevPAR Raw Data'!AR$1,FALSE)</f>
        <v>66.8546893336989</v>
      </c>
      <c r="BE34" s="59">
        <f>VLOOKUP($A34,'RevPAR Raw Data'!$B$6:$BE$43,'RevPAR Raw Data'!AT$1,FALSE)</f>
        <v>86.576681867054006</v>
      </c>
      <c r="BF34" s="60">
        <f>VLOOKUP($A34,'RevPAR Raw Data'!$B$6:$BE$43,'RevPAR Raw Data'!AU$1,FALSE)</f>
        <v>114.15762145198001</v>
      </c>
      <c r="BG34" s="60">
        <f>VLOOKUP($A34,'RevPAR Raw Data'!$B$6:$BE$43,'RevPAR Raw Data'!AV$1,FALSE)</f>
        <v>123.71863316303001</v>
      </c>
      <c r="BH34" s="60">
        <f>VLOOKUP($A34,'RevPAR Raw Data'!$B$6:$BE$43,'RevPAR Raw Data'!AW$1,FALSE)</f>
        <v>131.46779730576699</v>
      </c>
      <c r="BI34" s="60">
        <f>VLOOKUP($A34,'RevPAR Raw Data'!$B$6:$BE$43,'RevPAR Raw Data'!AX$1,FALSE)</f>
        <v>109.312419042484</v>
      </c>
      <c r="BJ34" s="61">
        <f>VLOOKUP($A34,'RevPAR Raw Data'!$B$6:$BE$43,'RevPAR Raw Data'!AY$1,FALSE)</f>
        <v>113.238980506266</v>
      </c>
      <c r="BK34" s="60">
        <f>VLOOKUP($A34,'RevPAR Raw Data'!$B$6:$BE$43,'RevPAR Raw Data'!BA$1,FALSE)</f>
        <v>80.580696461468406</v>
      </c>
      <c r="BL34" s="60">
        <f>VLOOKUP($A34,'RevPAR Raw Data'!$B$6:$BE$43,'RevPAR Raw Data'!BB$1,FALSE)</f>
        <v>54.538999665871998</v>
      </c>
      <c r="BM34" s="61">
        <f>VLOOKUP($A34,'RevPAR Raw Data'!$B$6:$BE$43,'RevPAR Raw Data'!BC$1,FALSE)</f>
        <v>66.280129107672806</v>
      </c>
      <c r="BN34" s="62">
        <f>VLOOKUP($A34,'RevPAR Raw Data'!$B$6:$BE$43,'RevPAR Raw Data'!BE$1,FALSE)</f>
        <v>94.963404820188103</v>
      </c>
    </row>
    <row r="35" spans="1:66" x14ac:dyDescent="0.35">
      <c r="A35" s="78" t="s">
        <v>96</v>
      </c>
      <c r="B35" s="59">
        <f>VLOOKUP($A35,'Occupancy Raw Data'!$B$6:$BE$43,'Occupancy Raw Data'!AG$1,FALSE)</f>
        <v>49.082668996396102</v>
      </c>
      <c r="C35" s="60">
        <f>VLOOKUP($A35,'Occupancy Raw Data'!$B$6:$BE$43,'Occupancy Raw Data'!AH$1,FALSE)</f>
        <v>51.4906628808561</v>
      </c>
      <c r="D35" s="60">
        <f>VLOOKUP($A35,'Occupancy Raw Data'!$B$6:$BE$43,'Occupancy Raw Data'!AI$1,FALSE)</f>
        <v>55.476684503658397</v>
      </c>
      <c r="E35" s="60">
        <f>VLOOKUP($A35,'Occupancy Raw Data'!$B$6:$BE$43,'Occupancy Raw Data'!AJ$1,FALSE)</f>
        <v>55.678715736594903</v>
      </c>
      <c r="F35" s="60">
        <f>VLOOKUP($A35,'Occupancy Raw Data'!$B$6:$BE$43,'Occupancy Raw Data'!AK$1,FALSE)</f>
        <v>50.958283280550297</v>
      </c>
      <c r="G35" s="61">
        <f>VLOOKUP($A35,'Occupancy Raw Data'!$B$6:$BE$43,'Occupancy Raw Data'!AL$1,FALSE)</f>
        <v>52.537403079611202</v>
      </c>
      <c r="H35" s="60">
        <f>VLOOKUP($A35,'Occupancy Raw Data'!$B$6:$BE$43,'Occupancy Raw Data'!AN$1,FALSE)</f>
        <v>52.025772632958301</v>
      </c>
      <c r="I35" s="60">
        <f>VLOOKUP($A35,'Occupancy Raw Data'!$B$6:$BE$43,'Occupancy Raw Data'!AO$1,FALSE)</f>
        <v>54.207163918313803</v>
      </c>
      <c r="J35" s="61">
        <f>VLOOKUP($A35,'Occupancy Raw Data'!$B$6:$BE$43,'Occupancy Raw Data'!AP$1,FALSE)</f>
        <v>53.116468275636102</v>
      </c>
      <c r="K35" s="62">
        <f>VLOOKUP($A35,'Occupancy Raw Data'!$B$6:$BE$43,'Occupancy Raw Data'!AR$1,FALSE)</f>
        <v>52.702850278475402</v>
      </c>
      <c r="M35" s="59">
        <f>VLOOKUP($A35,'Occupancy Raw Data'!$B$6:$BE$43,'Occupancy Raw Data'!AT$1,FALSE)</f>
        <v>20.077989534676</v>
      </c>
      <c r="N35" s="60">
        <f>VLOOKUP($A35,'Occupancy Raw Data'!$B$6:$BE$43,'Occupancy Raw Data'!AU$1,FALSE)</f>
        <v>18.819246034089701</v>
      </c>
      <c r="O35" s="60">
        <f>VLOOKUP($A35,'Occupancy Raw Data'!$B$6:$BE$43,'Occupancy Raw Data'!AV$1,FALSE)</f>
        <v>21.886254876635999</v>
      </c>
      <c r="P35" s="60">
        <f>VLOOKUP($A35,'Occupancy Raw Data'!$B$6:$BE$43,'Occupancy Raw Data'!AW$1,FALSE)</f>
        <v>21.214211188238899</v>
      </c>
      <c r="Q35" s="60">
        <f>VLOOKUP($A35,'Occupancy Raw Data'!$B$6:$BE$43,'Occupancy Raw Data'!AX$1,FALSE)</f>
        <v>13.4305846321167</v>
      </c>
      <c r="R35" s="61">
        <f>VLOOKUP($A35,'Occupancy Raw Data'!$B$6:$BE$43,'Occupancy Raw Data'!AY$1,FALSE)</f>
        <v>19.086600156785298</v>
      </c>
      <c r="S35" s="60">
        <f>VLOOKUP($A35,'Occupancy Raw Data'!$B$6:$BE$43,'Occupancy Raw Data'!BA$1,FALSE)</f>
        <v>5.9158840184631201</v>
      </c>
      <c r="T35" s="60">
        <f>VLOOKUP($A35,'Occupancy Raw Data'!$B$6:$BE$43,'Occupancy Raw Data'!BB$1,FALSE)</f>
        <v>-0.43262175442030398</v>
      </c>
      <c r="U35" s="61">
        <f>VLOOKUP($A35,'Occupancy Raw Data'!$B$6:$BE$43,'Occupancy Raw Data'!BC$1,FALSE)</f>
        <v>2.5784843069546302</v>
      </c>
      <c r="V35" s="62">
        <f>VLOOKUP($A35,'Occupancy Raw Data'!$B$6:$BE$43,'Occupancy Raw Data'!BE$1,FALSE)</f>
        <v>13.812385517385801</v>
      </c>
      <c r="X35" s="64">
        <f>VLOOKUP($A35,'ADR Raw Data'!$B$6:$BE$43,'ADR Raw Data'!AG$1,FALSE)</f>
        <v>86.314904494382006</v>
      </c>
      <c r="Y35" s="65">
        <f>VLOOKUP($A35,'ADR Raw Data'!$B$6:$BE$43,'ADR Raw Data'!AH$1,FALSE)</f>
        <v>85.543977147401904</v>
      </c>
      <c r="Z35" s="65">
        <f>VLOOKUP($A35,'ADR Raw Data'!$B$6:$BE$43,'ADR Raw Data'!AI$1,FALSE)</f>
        <v>88.204077657480298</v>
      </c>
      <c r="AA35" s="65">
        <f>VLOOKUP($A35,'ADR Raw Data'!$B$6:$BE$43,'ADR Raw Data'!AJ$1,FALSE)</f>
        <v>87.487797783661804</v>
      </c>
      <c r="AB35" s="65">
        <f>VLOOKUP($A35,'ADR Raw Data'!$B$6:$BE$43,'ADR Raw Data'!AK$1,FALSE)</f>
        <v>83.224887329225794</v>
      </c>
      <c r="AC35" s="66">
        <f>VLOOKUP($A35,'ADR Raw Data'!$B$6:$BE$43,'ADR Raw Data'!AL$1,FALSE)</f>
        <v>86.211940613405105</v>
      </c>
      <c r="AD35" s="65">
        <f>VLOOKUP($A35,'ADR Raw Data'!$B$6:$BE$43,'ADR Raw Data'!AN$1,FALSE)</f>
        <v>89.716533585222507</v>
      </c>
      <c r="AE35" s="65">
        <f>VLOOKUP($A35,'ADR Raw Data'!$B$6:$BE$43,'ADR Raw Data'!AO$1,FALSE)</f>
        <v>92.637031679677605</v>
      </c>
      <c r="AF35" s="66">
        <f>VLOOKUP($A35,'ADR Raw Data'!$B$6:$BE$43,'ADR Raw Data'!AP$1,FALSE)</f>
        <v>91.206767443653405</v>
      </c>
      <c r="AG35" s="67">
        <f>VLOOKUP($A35,'ADR Raw Data'!$B$6:$BE$43,'ADR Raw Data'!AR$1,FALSE)</f>
        <v>87.650233985554394</v>
      </c>
      <c r="AI35" s="59">
        <f>VLOOKUP($A35,'ADR Raw Data'!$B$6:$BE$43,'ADR Raw Data'!AT$1,FALSE)</f>
        <v>28.717927429634599</v>
      </c>
      <c r="AJ35" s="60">
        <f>VLOOKUP($A35,'ADR Raw Data'!$B$6:$BE$43,'ADR Raw Data'!AU$1,FALSE)</f>
        <v>27.6131351303965</v>
      </c>
      <c r="AK35" s="60">
        <f>VLOOKUP($A35,'ADR Raw Data'!$B$6:$BE$43,'ADR Raw Data'!AV$1,FALSE)</f>
        <v>29.618694936930201</v>
      </c>
      <c r="AL35" s="60">
        <f>VLOOKUP($A35,'ADR Raw Data'!$B$6:$BE$43,'ADR Raw Data'!AW$1,FALSE)</f>
        <v>29.661938002794301</v>
      </c>
      <c r="AM35" s="60">
        <f>VLOOKUP($A35,'ADR Raw Data'!$B$6:$BE$43,'ADR Raw Data'!AX$1,FALSE)</f>
        <v>24.9971738425123</v>
      </c>
      <c r="AN35" s="61">
        <f>VLOOKUP($A35,'ADR Raw Data'!$B$6:$BE$43,'ADR Raw Data'!AY$1,FALSE)</f>
        <v>28.2016893155944</v>
      </c>
      <c r="AO35" s="60">
        <f>VLOOKUP($A35,'ADR Raw Data'!$B$6:$BE$43,'ADR Raw Data'!BA$1,FALSE)</f>
        <v>28.156930413762701</v>
      </c>
      <c r="AP35" s="60">
        <f>VLOOKUP($A35,'ADR Raw Data'!$B$6:$BE$43,'ADR Raw Data'!BB$1,FALSE)</f>
        <v>26.485804280488299</v>
      </c>
      <c r="AQ35" s="61">
        <f>VLOOKUP($A35,'ADR Raw Data'!$B$6:$BE$43,'ADR Raw Data'!BC$1,FALSE)</f>
        <v>27.196779039200901</v>
      </c>
      <c r="AR35" s="62">
        <f>VLOOKUP($A35,'ADR Raw Data'!$B$6:$BE$43,'ADR Raw Data'!BE$1,FALSE)</f>
        <v>27.637069625170501</v>
      </c>
      <c r="AT35" s="64">
        <f>VLOOKUP($A35,'RevPAR Raw Data'!$B$6:$BE$43,'RevPAR Raw Data'!AG$1,FALSE)</f>
        <v>42.365658867533</v>
      </c>
      <c r="AU35" s="65">
        <f>VLOOKUP($A35,'RevPAR Raw Data'!$B$6:$BE$43,'RevPAR Raw Data'!AH$1,FALSE)</f>
        <v>44.047160887845301</v>
      </c>
      <c r="AV35" s="65">
        <f>VLOOKUP($A35,'RevPAR Raw Data'!$B$6:$BE$43,'RevPAR Raw Data'!AI$1,FALSE)</f>
        <v>48.932697881402198</v>
      </c>
      <c r="AW35" s="65">
        <f>VLOOKUP($A35,'RevPAR Raw Data'!$B$6:$BE$43,'RevPAR Raw Data'!AJ$1,FALSE)</f>
        <v>48.712082232172101</v>
      </c>
      <c r="AX35" s="65">
        <f>VLOOKUP($A35,'RevPAR Raw Data'!$B$6:$BE$43,'RevPAR Raw Data'!AK$1,FALSE)</f>
        <v>42.4099738451457</v>
      </c>
      <c r="AY35" s="66">
        <f>VLOOKUP($A35,'RevPAR Raw Data'!$B$6:$BE$43,'RevPAR Raw Data'!AL$1,FALSE)</f>
        <v>45.293514742819703</v>
      </c>
      <c r="AZ35" s="65">
        <f>VLOOKUP($A35,'RevPAR Raw Data'!$B$6:$BE$43,'RevPAR Raw Data'!AN$1,FALSE)</f>
        <v>46.675719777219598</v>
      </c>
      <c r="BA35" s="65">
        <f>VLOOKUP($A35,'RevPAR Raw Data'!$B$6:$BE$43,'RevPAR Raw Data'!AO$1,FALSE)</f>
        <v>50.215907611663198</v>
      </c>
      <c r="BB35" s="66">
        <f>VLOOKUP($A35,'RevPAR Raw Data'!$B$6:$BE$43,'RevPAR Raw Data'!AP$1,FALSE)</f>
        <v>48.445813694441398</v>
      </c>
      <c r="BC35" s="67">
        <f>VLOOKUP($A35,'RevPAR Raw Data'!$B$6:$BE$43,'RevPAR Raw Data'!AR$1,FALSE)</f>
        <v>46.194171586140101</v>
      </c>
      <c r="BE35" s="59">
        <f>VLOOKUP($A35,'RevPAR Raw Data'!$B$6:$BE$43,'RevPAR Raw Data'!AT$1,FALSE)</f>
        <v>54.561899428208598</v>
      </c>
      <c r="BF35" s="60">
        <f>VLOOKUP($A35,'RevPAR Raw Data'!$B$6:$BE$43,'RevPAR Raw Data'!AU$1,FALSE)</f>
        <v>51.628965002401301</v>
      </c>
      <c r="BG35" s="60">
        <f>VLOOKUP($A35,'RevPAR Raw Data'!$B$6:$BE$43,'RevPAR Raw Data'!AV$1,FALSE)</f>
        <v>57.987372878595998</v>
      </c>
      <c r="BH35" s="60">
        <f>VLOOKUP($A35,'RevPAR Raw Data'!$B$6:$BE$43,'RevPAR Raw Data'!AW$1,FALSE)</f>
        <v>57.168695361470498</v>
      </c>
      <c r="BI35" s="60">
        <f>VLOOKUP($A35,'RevPAR Raw Data'!$B$6:$BE$43,'RevPAR Raw Data'!AX$1,FALSE)</f>
        <v>41.785025063185003</v>
      </c>
      <c r="BJ35" s="61">
        <f>VLOOKUP($A35,'RevPAR Raw Data'!$B$6:$BE$43,'RevPAR Raw Data'!AY$1,FALSE)</f>
        <v>52.671033149506101</v>
      </c>
      <c r="BK35" s="60">
        <f>VLOOKUP($A35,'RevPAR Raw Data'!$B$6:$BE$43,'RevPAR Raw Data'!BA$1,FALSE)</f>
        <v>35.738545778663401</v>
      </c>
      <c r="BL35" s="60">
        <f>VLOOKUP($A35,'RevPAR Raw Data'!$B$6:$BE$43,'RevPAR Raw Data'!BB$1,FALSE)</f>
        <v>25.9385991749174</v>
      </c>
      <c r="BM35" s="61">
        <f>VLOOKUP($A35,'RevPAR Raw Data'!$B$6:$BE$43,'RevPAR Raw Data'!BC$1,FALSE)</f>
        <v>30.476528025678501</v>
      </c>
      <c r="BN35" s="62">
        <f>VLOOKUP($A35,'RevPAR Raw Data'!$B$6:$BE$43,'RevPAR Raw Data'!BE$1,FALSE)</f>
        <v>45.266793744893299</v>
      </c>
    </row>
    <row r="36" spans="1:66" x14ac:dyDescent="0.35">
      <c r="A36" s="78" t="s">
        <v>45</v>
      </c>
      <c r="B36" s="59">
        <f>VLOOKUP($A36,'Occupancy Raw Data'!$B$6:$BE$43,'Occupancy Raw Data'!AG$1,FALSE)</f>
        <v>48.968804159445398</v>
      </c>
      <c r="C36" s="60">
        <f>VLOOKUP($A36,'Occupancy Raw Data'!$B$6:$BE$43,'Occupancy Raw Data'!AH$1,FALSE)</f>
        <v>54.064124783362203</v>
      </c>
      <c r="D36" s="60">
        <f>VLOOKUP($A36,'Occupancy Raw Data'!$B$6:$BE$43,'Occupancy Raw Data'!AI$1,FALSE)</f>
        <v>55.632582322357003</v>
      </c>
      <c r="E36" s="60">
        <f>VLOOKUP($A36,'Occupancy Raw Data'!$B$6:$BE$43,'Occupancy Raw Data'!AJ$1,FALSE)</f>
        <v>56.109185441941001</v>
      </c>
      <c r="F36" s="60">
        <f>VLOOKUP($A36,'Occupancy Raw Data'!$B$6:$BE$43,'Occupancy Raw Data'!AK$1,FALSE)</f>
        <v>52.504332755632497</v>
      </c>
      <c r="G36" s="61">
        <f>VLOOKUP($A36,'Occupancy Raw Data'!$B$6:$BE$43,'Occupancy Raw Data'!AL$1,FALSE)</f>
        <v>53.455805892547602</v>
      </c>
      <c r="H36" s="60">
        <f>VLOOKUP($A36,'Occupancy Raw Data'!$B$6:$BE$43,'Occupancy Raw Data'!AN$1,FALSE)</f>
        <v>51.386481802426303</v>
      </c>
      <c r="I36" s="60">
        <f>VLOOKUP($A36,'Occupancy Raw Data'!$B$6:$BE$43,'Occupancy Raw Data'!AO$1,FALSE)</f>
        <v>54.549393414211401</v>
      </c>
      <c r="J36" s="61">
        <f>VLOOKUP($A36,'Occupancy Raw Data'!$B$6:$BE$43,'Occupancy Raw Data'!AP$1,FALSE)</f>
        <v>52.967937608318799</v>
      </c>
      <c r="K36" s="62">
        <f>VLOOKUP($A36,'Occupancy Raw Data'!$B$6:$BE$43,'Occupancy Raw Data'!AR$1,FALSE)</f>
        <v>53.316414954196503</v>
      </c>
      <c r="M36" s="59">
        <f>VLOOKUP($A36,'Occupancy Raw Data'!$B$6:$BE$43,'Occupancy Raw Data'!AT$1,FALSE)</f>
        <v>13.6324189315045</v>
      </c>
      <c r="N36" s="60">
        <f>VLOOKUP($A36,'Occupancy Raw Data'!$B$6:$BE$43,'Occupancy Raw Data'!AU$1,FALSE)</f>
        <v>14.569182354914799</v>
      </c>
      <c r="O36" s="60">
        <f>VLOOKUP($A36,'Occupancy Raw Data'!$B$6:$BE$43,'Occupancy Raw Data'!AV$1,FALSE)</f>
        <v>14.5610278372591</v>
      </c>
      <c r="P36" s="60">
        <f>VLOOKUP($A36,'Occupancy Raw Data'!$B$6:$BE$43,'Occupancy Raw Data'!AW$1,FALSE)</f>
        <v>9.4110677847379893</v>
      </c>
      <c r="Q36" s="60">
        <f>VLOOKUP($A36,'Occupancy Raw Data'!$B$6:$BE$43,'Occupancy Raw Data'!AX$1,FALSE)</f>
        <v>6.4481151451451204</v>
      </c>
      <c r="R36" s="61">
        <f>VLOOKUP($A36,'Occupancy Raw Data'!$B$6:$BE$43,'Occupancy Raw Data'!AY$1,FALSE)</f>
        <v>11.621400481108299</v>
      </c>
      <c r="S36" s="60">
        <f>VLOOKUP($A36,'Occupancy Raw Data'!$B$6:$BE$43,'Occupancy Raw Data'!BA$1,FALSE)</f>
        <v>-4.2930923176242697</v>
      </c>
      <c r="T36" s="60">
        <f>VLOOKUP($A36,'Occupancy Raw Data'!$B$6:$BE$43,'Occupancy Raw Data'!BB$1,FALSE)</f>
        <v>-9.3723006046645505</v>
      </c>
      <c r="U36" s="61">
        <f>VLOOKUP($A36,'Occupancy Raw Data'!$B$6:$BE$43,'Occupancy Raw Data'!BC$1,FALSE)</f>
        <v>-6.9776289758027596</v>
      </c>
      <c r="V36" s="62">
        <f>VLOOKUP($A36,'Occupancy Raw Data'!$B$6:$BE$43,'Occupancy Raw Data'!BE$1,FALSE)</f>
        <v>5.6267890855594498</v>
      </c>
      <c r="X36" s="64">
        <f>VLOOKUP($A36,'ADR Raw Data'!$B$6:$BE$43,'ADR Raw Data'!AG$1,FALSE)</f>
        <v>85.306879755795407</v>
      </c>
      <c r="Y36" s="65">
        <f>VLOOKUP($A36,'ADR Raw Data'!$B$6:$BE$43,'ADR Raw Data'!AH$1,FALSE)</f>
        <v>83.024892771277393</v>
      </c>
      <c r="Z36" s="65">
        <f>VLOOKUP($A36,'ADR Raw Data'!$B$6:$BE$43,'ADR Raw Data'!AI$1,FALSE)</f>
        <v>83.986795373831697</v>
      </c>
      <c r="AA36" s="65">
        <f>VLOOKUP($A36,'ADR Raw Data'!$B$6:$BE$43,'ADR Raw Data'!AJ$1,FALSE)</f>
        <v>82.641448648648606</v>
      </c>
      <c r="AB36" s="65">
        <f>VLOOKUP($A36,'ADR Raw Data'!$B$6:$BE$43,'ADR Raw Data'!AK$1,FALSE)</f>
        <v>80.307718980029705</v>
      </c>
      <c r="AC36" s="66">
        <f>VLOOKUP($A36,'ADR Raw Data'!$B$6:$BE$43,'ADR Raw Data'!AL$1,FALSE)</f>
        <v>83.028937851770095</v>
      </c>
      <c r="AD36" s="65">
        <f>VLOOKUP($A36,'ADR Raw Data'!$B$6:$BE$43,'ADR Raw Data'!AN$1,FALSE)</f>
        <v>88.1193569645868</v>
      </c>
      <c r="AE36" s="65">
        <f>VLOOKUP($A36,'ADR Raw Data'!$B$6:$BE$43,'ADR Raw Data'!AO$1,FALSE)</f>
        <v>89.659366846703705</v>
      </c>
      <c r="AF36" s="66">
        <f>VLOOKUP($A36,'ADR Raw Data'!$B$6:$BE$43,'ADR Raw Data'!AP$1,FALSE)</f>
        <v>88.912351828220807</v>
      </c>
      <c r="AG36" s="67">
        <f>VLOOKUP($A36,'ADR Raw Data'!$B$6:$BE$43,'ADR Raw Data'!AR$1,FALSE)</f>
        <v>84.698926378601698</v>
      </c>
      <c r="AI36" s="59">
        <f>VLOOKUP($A36,'ADR Raw Data'!$B$6:$BE$43,'ADR Raw Data'!AT$1,FALSE)</f>
        <v>30.6921906752018</v>
      </c>
      <c r="AJ36" s="60">
        <f>VLOOKUP($A36,'ADR Raw Data'!$B$6:$BE$43,'ADR Raw Data'!AU$1,FALSE)</f>
        <v>24.6033934785087</v>
      </c>
      <c r="AK36" s="60">
        <f>VLOOKUP($A36,'ADR Raw Data'!$B$6:$BE$43,'ADR Raw Data'!AV$1,FALSE)</f>
        <v>25.785668016631899</v>
      </c>
      <c r="AL36" s="60">
        <f>VLOOKUP($A36,'ADR Raw Data'!$B$6:$BE$43,'ADR Raw Data'!AW$1,FALSE)</f>
        <v>23.944507341433699</v>
      </c>
      <c r="AM36" s="60">
        <f>VLOOKUP($A36,'ADR Raw Data'!$B$6:$BE$43,'ADR Raw Data'!AX$1,FALSE)</f>
        <v>23.211834302552901</v>
      </c>
      <c r="AN36" s="61">
        <f>VLOOKUP($A36,'ADR Raw Data'!$B$6:$BE$43,'ADR Raw Data'!AY$1,FALSE)</f>
        <v>25.562997312254701</v>
      </c>
      <c r="AO36" s="60">
        <f>VLOOKUP($A36,'ADR Raw Data'!$B$6:$BE$43,'ADR Raw Data'!BA$1,FALSE)</f>
        <v>23.323387696037798</v>
      </c>
      <c r="AP36" s="60">
        <f>VLOOKUP($A36,'ADR Raw Data'!$B$6:$BE$43,'ADR Raw Data'!BB$1,FALSE)</f>
        <v>21.655427833667101</v>
      </c>
      <c r="AQ36" s="61">
        <f>VLOOKUP($A36,'ADR Raw Data'!$B$6:$BE$43,'ADR Raw Data'!BC$1,FALSE)</f>
        <v>22.400119648975402</v>
      </c>
      <c r="AR36" s="62">
        <f>VLOOKUP($A36,'ADR Raw Data'!$B$6:$BE$43,'ADR Raw Data'!BE$1,FALSE)</f>
        <v>24.145933934072499</v>
      </c>
      <c r="AT36" s="64">
        <f>VLOOKUP($A36,'RevPAR Raw Data'!$B$6:$BE$43,'RevPAR Raw Data'!AG$1,FALSE)</f>
        <v>41.773758882148996</v>
      </c>
      <c r="AU36" s="65">
        <f>VLOOKUP($A36,'RevPAR Raw Data'!$B$6:$BE$43,'RevPAR Raw Data'!AH$1,FALSE)</f>
        <v>44.886681629116097</v>
      </c>
      <c r="AV36" s="65">
        <f>VLOOKUP($A36,'RevPAR Raw Data'!$B$6:$BE$43,'RevPAR Raw Data'!AI$1,FALSE)</f>
        <v>46.724023076256401</v>
      </c>
      <c r="AW36" s="65">
        <f>VLOOKUP($A36,'RevPAR Raw Data'!$B$6:$BE$43,'RevPAR Raw Data'!AJ$1,FALSE)</f>
        <v>46.369443674176701</v>
      </c>
      <c r="AX36" s="65">
        <f>VLOOKUP($A36,'RevPAR Raw Data'!$B$6:$BE$43,'RevPAR Raw Data'!AK$1,FALSE)</f>
        <v>42.165032001733103</v>
      </c>
      <c r="AY36" s="66">
        <f>VLOOKUP($A36,'RevPAR Raw Data'!$B$6:$BE$43,'RevPAR Raw Data'!AL$1,FALSE)</f>
        <v>44.383787852686297</v>
      </c>
      <c r="AZ36" s="65">
        <f>VLOOKUP($A36,'RevPAR Raw Data'!$B$6:$BE$43,'RevPAR Raw Data'!AN$1,FALSE)</f>
        <v>45.281437331022502</v>
      </c>
      <c r="BA36" s="65">
        <f>VLOOKUP($A36,'RevPAR Raw Data'!$B$6:$BE$43,'RevPAR Raw Data'!AO$1,FALSE)</f>
        <v>48.908640753899398</v>
      </c>
      <c r="BB36" s="66">
        <f>VLOOKUP($A36,'RevPAR Raw Data'!$B$6:$BE$43,'RevPAR Raw Data'!AP$1,FALSE)</f>
        <v>47.095039042461003</v>
      </c>
      <c r="BC36" s="67">
        <f>VLOOKUP($A36,'RevPAR Raw Data'!$B$6:$BE$43,'RevPAR Raw Data'!AR$1,FALSE)</f>
        <v>45.158431049764701</v>
      </c>
      <c r="BE36" s="59">
        <f>VLOOKUP($A36,'RevPAR Raw Data'!$B$6:$BE$43,'RevPAR Raw Data'!AT$1,FALSE)</f>
        <v>48.508697618806004</v>
      </c>
      <c r="BF36" s="60">
        <f>VLOOKUP($A36,'RevPAR Raw Data'!$B$6:$BE$43,'RevPAR Raw Data'!AU$1,FALSE)</f>
        <v>42.757089094804698</v>
      </c>
      <c r="BG36" s="60">
        <f>VLOOKUP($A36,'RevPAR Raw Data'!$B$6:$BE$43,'RevPAR Raw Data'!AV$1,FALSE)</f>
        <v>44.101354151815997</v>
      </c>
      <c r="BH36" s="60">
        <f>VLOOKUP($A36,'RevPAR Raw Data'!$B$6:$BE$43,'RevPAR Raw Data'!AW$1,FALSE)</f>
        <v>35.609008942795597</v>
      </c>
      <c r="BI36" s="60">
        <f>VLOOKUP($A36,'RevPAR Raw Data'!$B$6:$BE$43,'RevPAR Raw Data'!AX$1,FALSE)</f>
        <v>31.1566752508269</v>
      </c>
      <c r="BJ36" s="61">
        <f>VLOOKUP($A36,'RevPAR Raw Data'!$B$6:$BE$43,'RevPAR Raw Data'!AY$1,FALSE)</f>
        <v>40.155176085995102</v>
      </c>
      <c r="BK36" s="60">
        <f>VLOOKUP($A36,'RevPAR Raw Data'!$B$6:$BE$43,'RevPAR Raw Data'!BA$1,FALSE)</f>
        <v>18.029000813025199</v>
      </c>
      <c r="BL36" s="60">
        <f>VLOOKUP($A36,'RevPAR Raw Data'!$B$6:$BE$43,'RevPAR Raw Data'!BB$1,FALSE)</f>
        <v>10.253515435205101</v>
      </c>
      <c r="BM36" s="61">
        <f>VLOOKUP($A36,'RevPAR Raw Data'!$B$6:$BE$43,'RevPAR Raw Data'!BC$1,FALSE)</f>
        <v>13.8594934339313</v>
      </c>
      <c r="BN36" s="62">
        <f>VLOOKUP($A36,'RevPAR Raw Data'!$B$6:$BE$43,'RevPAR Raw Data'!BE$1,FALSE)</f>
        <v>31.131363794840698</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49.297630964297603</v>
      </c>
      <c r="C39" s="60">
        <f>VLOOKUP($A39,'Occupancy Raw Data'!$B$6:$BE$43,'Occupancy Raw Data'!AH$1,FALSE)</f>
        <v>54.132465799132397</v>
      </c>
      <c r="D39" s="60">
        <f>VLOOKUP($A39,'Occupancy Raw Data'!$B$6:$BE$43,'Occupancy Raw Data'!AI$1,FALSE)</f>
        <v>57.204704704704703</v>
      </c>
      <c r="E39" s="60">
        <f>VLOOKUP($A39,'Occupancy Raw Data'!$B$6:$BE$43,'Occupancy Raw Data'!AJ$1,FALSE)</f>
        <v>57.796963630296901</v>
      </c>
      <c r="F39" s="60">
        <f>VLOOKUP($A39,'Occupancy Raw Data'!$B$6:$BE$43,'Occupancy Raw Data'!AK$1,FALSE)</f>
        <v>53.941441441441398</v>
      </c>
      <c r="G39" s="61">
        <f>VLOOKUP($A39,'Occupancy Raw Data'!$B$6:$BE$43,'Occupancy Raw Data'!AL$1,FALSE)</f>
        <v>54.474641307974601</v>
      </c>
      <c r="H39" s="60">
        <f>VLOOKUP($A39,'Occupancy Raw Data'!$B$6:$BE$43,'Occupancy Raw Data'!AN$1,FALSE)</f>
        <v>55.766599933266498</v>
      </c>
      <c r="I39" s="60">
        <f>VLOOKUP($A39,'Occupancy Raw Data'!$B$6:$BE$43,'Occupancy Raw Data'!AO$1,FALSE)</f>
        <v>56.278778778778701</v>
      </c>
      <c r="J39" s="61">
        <f>VLOOKUP($A39,'Occupancy Raw Data'!$B$6:$BE$43,'Occupancy Raw Data'!AP$1,FALSE)</f>
        <v>56.022689356022603</v>
      </c>
      <c r="K39" s="62">
        <f>VLOOKUP($A39,'Occupancy Raw Data'!$B$6:$BE$43,'Occupancy Raw Data'!AR$1,FALSE)</f>
        <v>54.916940750274001</v>
      </c>
      <c r="M39" s="59">
        <f>VLOOKUP($A39,'Occupancy Raw Data'!$B$6:$BE$43,'Occupancy Raw Data'!AT$1,FALSE)</f>
        <v>24.3698334651708</v>
      </c>
      <c r="N39" s="60">
        <f>VLOOKUP($A39,'Occupancy Raw Data'!$B$6:$BE$43,'Occupancy Raw Data'!AU$1,FALSE)</f>
        <v>22.816978342782502</v>
      </c>
      <c r="O39" s="60">
        <f>VLOOKUP($A39,'Occupancy Raw Data'!$B$6:$BE$43,'Occupancy Raw Data'!AV$1,FALSE)</f>
        <v>23.172490836030398</v>
      </c>
      <c r="P39" s="60">
        <f>VLOOKUP($A39,'Occupancy Raw Data'!$B$6:$BE$43,'Occupancy Raw Data'!AW$1,FALSE)</f>
        <v>22.386840219740499</v>
      </c>
      <c r="Q39" s="60">
        <f>VLOOKUP($A39,'Occupancy Raw Data'!$B$6:$BE$43,'Occupancy Raw Data'!AX$1,FALSE)</f>
        <v>18.4840681623213</v>
      </c>
      <c r="R39" s="61">
        <f>VLOOKUP($A39,'Occupancy Raw Data'!$B$6:$BE$43,'Occupancy Raw Data'!AY$1,FALSE)</f>
        <v>22.1911057848327</v>
      </c>
      <c r="S39" s="60">
        <f>VLOOKUP($A39,'Occupancy Raw Data'!$B$6:$BE$43,'Occupancy Raw Data'!BA$1,FALSE)</f>
        <v>15.291837716848701</v>
      </c>
      <c r="T39" s="60">
        <f>VLOOKUP($A39,'Occupancy Raw Data'!$B$6:$BE$43,'Occupancy Raw Data'!BB$1,FALSE)</f>
        <v>4.4111651137045902</v>
      </c>
      <c r="U39" s="61">
        <f>VLOOKUP($A39,'Occupancy Raw Data'!$B$6:$BE$43,'Occupancy Raw Data'!BC$1,FALSE)</f>
        <v>9.5572695865406097</v>
      </c>
      <c r="V39" s="62">
        <f>VLOOKUP($A39,'Occupancy Raw Data'!$B$6:$BE$43,'Occupancy Raw Data'!BE$1,FALSE)</f>
        <v>18.2176716714267</v>
      </c>
      <c r="X39" s="64">
        <f>VLOOKUP($A39,'ADR Raw Data'!$B$6:$BE$43,'ADR Raw Data'!AG$1,FALSE)</f>
        <v>94.090236556228604</v>
      </c>
      <c r="Y39" s="65">
        <f>VLOOKUP($A39,'ADR Raw Data'!$B$6:$BE$43,'ADR Raw Data'!AH$1,FALSE)</f>
        <v>93.145326994791503</v>
      </c>
      <c r="Z39" s="65">
        <f>VLOOKUP($A39,'ADR Raw Data'!$B$6:$BE$43,'ADR Raw Data'!AI$1,FALSE)</f>
        <v>95.184007757703</v>
      </c>
      <c r="AA39" s="65">
        <f>VLOOKUP($A39,'ADR Raw Data'!$B$6:$BE$43,'ADR Raw Data'!AJ$1,FALSE)</f>
        <v>95.262307214917598</v>
      </c>
      <c r="AB39" s="65">
        <f>VLOOKUP($A39,'ADR Raw Data'!$B$6:$BE$43,'ADR Raw Data'!AK$1,FALSE)</f>
        <v>92.969224309904803</v>
      </c>
      <c r="AC39" s="66">
        <f>VLOOKUP($A39,'ADR Raw Data'!$B$6:$BE$43,'ADR Raw Data'!AL$1,FALSE)</f>
        <v>94.158861818994694</v>
      </c>
      <c r="AD39" s="65">
        <f>VLOOKUP($A39,'ADR Raw Data'!$B$6:$BE$43,'ADR Raw Data'!AN$1,FALSE)</f>
        <v>102.843842460323</v>
      </c>
      <c r="AE39" s="65">
        <f>VLOOKUP($A39,'ADR Raw Data'!$B$6:$BE$43,'ADR Raw Data'!AO$1,FALSE)</f>
        <v>105.324162034772</v>
      </c>
      <c r="AF39" s="66">
        <f>VLOOKUP($A39,'ADR Raw Data'!$B$6:$BE$43,'ADR Raw Data'!AP$1,FALSE)</f>
        <v>104.089671232876</v>
      </c>
      <c r="AG39" s="67">
        <f>VLOOKUP($A39,'ADR Raw Data'!$B$6:$BE$43,'ADR Raw Data'!AR$1,FALSE)</f>
        <v>97.053366258644502</v>
      </c>
      <c r="AI39" s="59">
        <f>VLOOKUP($A39,'ADR Raw Data'!$B$6:$BE$43,'ADR Raw Data'!AT$1,FALSE)</f>
        <v>26.9881978945612</v>
      </c>
      <c r="AJ39" s="60">
        <f>VLOOKUP($A39,'ADR Raw Data'!$B$6:$BE$43,'ADR Raw Data'!AU$1,FALSE)</f>
        <v>25.995821332041</v>
      </c>
      <c r="AK39" s="60">
        <f>VLOOKUP($A39,'ADR Raw Data'!$B$6:$BE$43,'ADR Raw Data'!AV$1,FALSE)</f>
        <v>27.041023055026301</v>
      </c>
      <c r="AL39" s="60">
        <f>VLOOKUP($A39,'ADR Raw Data'!$B$6:$BE$43,'ADR Raw Data'!AW$1,FALSE)</f>
        <v>27.465654506865999</v>
      </c>
      <c r="AM39" s="60">
        <f>VLOOKUP($A39,'ADR Raw Data'!$B$6:$BE$43,'ADR Raw Data'!AX$1,FALSE)</f>
        <v>25.087662551621399</v>
      </c>
      <c r="AN39" s="61">
        <f>VLOOKUP($A39,'ADR Raw Data'!$B$6:$BE$43,'ADR Raw Data'!AY$1,FALSE)</f>
        <v>26.5292990047544</v>
      </c>
      <c r="AO39" s="60">
        <f>VLOOKUP($A39,'ADR Raw Data'!$B$6:$BE$43,'ADR Raw Data'!BA$1,FALSE)</f>
        <v>28.079452342449201</v>
      </c>
      <c r="AP39" s="60">
        <f>VLOOKUP($A39,'ADR Raw Data'!$B$6:$BE$43,'ADR Raw Data'!BB$1,FALSE)</f>
        <v>25.635499560143302</v>
      </c>
      <c r="AQ39" s="61">
        <f>VLOOKUP($A39,'ADR Raw Data'!$B$6:$BE$43,'ADR Raw Data'!BC$1,FALSE)</f>
        <v>26.690431805509501</v>
      </c>
      <c r="AR39" s="62">
        <f>VLOOKUP($A39,'ADR Raw Data'!$B$6:$BE$43,'ADR Raw Data'!BE$1,FALSE)</f>
        <v>26.2857522479087</v>
      </c>
      <c r="AT39" s="64">
        <f>VLOOKUP($A39,'RevPAR Raw Data'!$B$6:$BE$43,'RevPAR Raw Data'!AG$1,FALSE)</f>
        <v>46.3842575909242</v>
      </c>
      <c r="AU39" s="65">
        <f>VLOOKUP($A39,'RevPAR Raw Data'!$B$6:$BE$43,'RevPAR Raw Data'!AH$1,FALSE)</f>
        <v>50.421862278945603</v>
      </c>
      <c r="AV39" s="65">
        <f>VLOOKUP($A39,'RevPAR Raw Data'!$B$6:$BE$43,'RevPAR Raw Data'!AI$1,FALSE)</f>
        <v>54.449730563897198</v>
      </c>
      <c r="AW39" s="65">
        <f>VLOOKUP($A39,'RevPAR Raw Data'!$B$6:$BE$43,'RevPAR Raw Data'!AJ$1,FALSE)</f>
        <v>55.058721054387703</v>
      </c>
      <c r="AX39" s="65">
        <f>VLOOKUP($A39,'RevPAR Raw Data'!$B$6:$BE$43,'RevPAR Raw Data'!AK$1,FALSE)</f>
        <v>50.148939689689598</v>
      </c>
      <c r="AY39" s="66">
        <f>VLOOKUP($A39,'RevPAR Raw Data'!$B$6:$BE$43,'RevPAR Raw Data'!AL$1,FALSE)</f>
        <v>51.292702235568903</v>
      </c>
      <c r="AZ39" s="65">
        <f>VLOOKUP($A39,'RevPAR Raw Data'!$B$6:$BE$43,'RevPAR Raw Data'!AN$1,FALSE)</f>
        <v>57.3525141808475</v>
      </c>
      <c r="BA39" s="65">
        <f>VLOOKUP($A39,'RevPAR Raw Data'!$B$6:$BE$43,'RevPAR Raw Data'!AO$1,FALSE)</f>
        <v>59.275152152152103</v>
      </c>
      <c r="BB39" s="66">
        <f>VLOOKUP($A39,'RevPAR Raw Data'!$B$6:$BE$43,'RevPAR Raw Data'!AP$1,FALSE)</f>
        <v>58.313833166499798</v>
      </c>
      <c r="BC39" s="67">
        <f>VLOOKUP($A39,'RevPAR Raw Data'!$B$6:$BE$43,'RevPAR Raw Data'!AR$1,FALSE)</f>
        <v>53.298739644406297</v>
      </c>
      <c r="BE39" s="59">
        <f>VLOOKUP($A39,'RevPAR Raw Data'!$B$6:$BE$43,'RevPAR Raw Data'!AT$1,FALSE)</f>
        <v>57.935010241887298</v>
      </c>
      <c r="BF39" s="60">
        <f>VLOOKUP($A39,'RevPAR Raw Data'!$B$6:$BE$43,'RevPAR Raw Data'!AU$1,FALSE)</f>
        <v>54.7442605981838</v>
      </c>
      <c r="BG39" s="60">
        <f>VLOOKUP($A39,'RevPAR Raw Data'!$B$6:$BE$43,'RevPAR Raw Data'!AV$1,FALSE)</f>
        <v>56.4795924804517</v>
      </c>
      <c r="BH39" s="60">
        <f>VLOOKUP($A39,'RevPAR Raw Data'!$B$6:$BE$43,'RevPAR Raw Data'!AW$1,FALSE)</f>
        <v>56.001186916364702</v>
      </c>
      <c r="BI39" s="60">
        <f>VLOOKUP($A39,'RevPAR Raw Data'!$B$6:$BE$43,'RevPAR Raw Data'!AX$1,FALSE)</f>
        <v>48.208951360317698</v>
      </c>
      <c r="BJ39" s="61">
        <f>VLOOKUP($A39,'RevPAR Raw Data'!$B$6:$BE$43,'RevPAR Raw Data'!AY$1,FALSE)</f>
        <v>54.6075495957068</v>
      </c>
      <c r="BK39" s="60">
        <f>VLOOKUP($A39,'RevPAR Raw Data'!$B$6:$BE$43,'RevPAR Raw Data'!BA$1,FALSE)</f>
        <v>47.665154343285302</v>
      </c>
      <c r="BL39" s="60">
        <f>VLOOKUP($A39,'RevPAR Raw Data'!$B$6:$BE$43,'RevPAR Raw Data'!BB$1,FALSE)</f>
        <v>31.177488887168799</v>
      </c>
      <c r="BM39" s="61">
        <f>VLOOKUP($A39,'RevPAR Raw Data'!$B$6:$BE$43,'RevPAR Raw Data'!BC$1,FALSE)</f>
        <v>38.7985779135144</v>
      </c>
      <c r="BN39" s="62">
        <f>VLOOKUP($A39,'RevPAR Raw Data'!$B$6:$BE$43,'RevPAR Raw Data'!BE$1,FALSE)</f>
        <v>49.292075960224103</v>
      </c>
    </row>
    <row r="40" spans="1:66" x14ac:dyDescent="0.35">
      <c r="A40" s="81" t="s">
        <v>79</v>
      </c>
      <c r="B40" s="59">
        <f>VLOOKUP($A40,'Occupancy Raw Data'!$B$6:$BE$43,'Occupancy Raw Data'!AG$1,FALSE)</f>
        <v>36.454183266932198</v>
      </c>
      <c r="C40" s="60">
        <f>VLOOKUP($A40,'Occupancy Raw Data'!$B$6:$BE$43,'Occupancy Raw Data'!AH$1,FALSE)</f>
        <v>45.8665338645418</v>
      </c>
      <c r="D40" s="60">
        <f>VLOOKUP($A40,'Occupancy Raw Data'!$B$6:$BE$43,'Occupancy Raw Data'!AI$1,FALSE)</f>
        <v>50.099601593625401</v>
      </c>
      <c r="E40" s="60">
        <f>VLOOKUP($A40,'Occupancy Raw Data'!$B$6:$BE$43,'Occupancy Raw Data'!AJ$1,FALSE)</f>
        <v>49.576693227091603</v>
      </c>
      <c r="F40" s="60">
        <f>VLOOKUP($A40,'Occupancy Raw Data'!$B$6:$BE$43,'Occupancy Raw Data'!AK$1,FALSE)</f>
        <v>44.073705179282797</v>
      </c>
      <c r="G40" s="61">
        <f>VLOOKUP($A40,'Occupancy Raw Data'!$B$6:$BE$43,'Occupancy Raw Data'!AL$1,FALSE)</f>
        <v>45.214143426294797</v>
      </c>
      <c r="H40" s="60">
        <f>VLOOKUP($A40,'Occupancy Raw Data'!$B$6:$BE$43,'Occupancy Raw Data'!AN$1,FALSE)</f>
        <v>43.1025896414342</v>
      </c>
      <c r="I40" s="60">
        <f>VLOOKUP($A40,'Occupancy Raw Data'!$B$6:$BE$43,'Occupancy Raw Data'!AO$1,FALSE)</f>
        <v>40.189243027888402</v>
      </c>
      <c r="J40" s="61">
        <f>VLOOKUP($A40,'Occupancy Raw Data'!$B$6:$BE$43,'Occupancy Raw Data'!AP$1,FALSE)</f>
        <v>41.645916334661301</v>
      </c>
      <c r="K40" s="62">
        <f>VLOOKUP($A40,'Occupancy Raw Data'!$B$6:$BE$43,'Occupancy Raw Data'!AR$1,FALSE)</f>
        <v>44.194649971542397</v>
      </c>
      <c r="M40" s="59">
        <f>VLOOKUP($A40,'Occupancy Raw Data'!$B$6:$BE$43,'Occupancy Raw Data'!AT$1,FALSE)</f>
        <v>-2.6326570325382201</v>
      </c>
      <c r="N40" s="60">
        <f>VLOOKUP($A40,'Occupancy Raw Data'!$B$6:$BE$43,'Occupancy Raw Data'!AU$1,FALSE)</f>
        <v>-1.94376813732723</v>
      </c>
      <c r="O40" s="60">
        <f>VLOOKUP($A40,'Occupancy Raw Data'!$B$6:$BE$43,'Occupancy Raw Data'!AV$1,FALSE)</f>
        <v>-1.5071219379812799</v>
      </c>
      <c r="P40" s="60">
        <f>VLOOKUP($A40,'Occupancy Raw Data'!$B$6:$BE$43,'Occupancy Raw Data'!AW$1,FALSE)</f>
        <v>0.116976215642773</v>
      </c>
      <c r="Q40" s="60">
        <f>VLOOKUP($A40,'Occupancy Raw Data'!$B$6:$BE$43,'Occupancy Raw Data'!AX$1,FALSE)</f>
        <v>-1.57425108807114</v>
      </c>
      <c r="R40" s="61">
        <f>VLOOKUP($A40,'Occupancy Raw Data'!$B$6:$BE$43,'Occupancy Raw Data'!AY$1,FALSE)</f>
        <v>-1.44236857249487</v>
      </c>
      <c r="S40" s="60">
        <f>VLOOKUP($A40,'Occupancy Raw Data'!$B$6:$BE$43,'Occupancy Raw Data'!BA$1,FALSE)</f>
        <v>7.9773131704646101</v>
      </c>
      <c r="T40" s="60">
        <f>VLOOKUP($A40,'Occupancy Raw Data'!$B$6:$BE$43,'Occupancy Raw Data'!BB$1,FALSE)</f>
        <v>-9.3724937472032597</v>
      </c>
      <c r="U40" s="61">
        <f>VLOOKUP($A40,'Occupancy Raw Data'!$B$6:$BE$43,'Occupancy Raw Data'!BC$1,FALSE)</f>
        <v>-1.1533819035679</v>
      </c>
      <c r="V40" s="62">
        <f>VLOOKUP($A40,'Occupancy Raw Data'!$B$6:$BE$43,'Occupancy Raw Data'!BE$1,FALSE)</f>
        <v>-1.3647290393470199</v>
      </c>
      <c r="X40" s="64">
        <f>VLOOKUP($A40,'ADR Raw Data'!$B$6:$BE$43,'ADR Raw Data'!AG$1,FALSE)</f>
        <v>81.175642076502697</v>
      </c>
      <c r="Y40" s="65">
        <f>VLOOKUP($A40,'ADR Raw Data'!$B$6:$BE$43,'ADR Raw Data'!AH$1,FALSE)</f>
        <v>83.365684039087895</v>
      </c>
      <c r="Z40" s="65">
        <f>VLOOKUP($A40,'ADR Raw Data'!$B$6:$BE$43,'ADR Raw Data'!AI$1,FALSE)</f>
        <v>85.846048707753397</v>
      </c>
      <c r="AA40" s="65">
        <f>VLOOKUP($A40,'ADR Raw Data'!$B$6:$BE$43,'ADR Raw Data'!AJ$1,FALSE)</f>
        <v>85.707006529382198</v>
      </c>
      <c r="AB40" s="65">
        <f>VLOOKUP($A40,'ADR Raw Data'!$B$6:$BE$43,'ADR Raw Data'!AK$1,FALSE)</f>
        <v>82.914152542372804</v>
      </c>
      <c r="AC40" s="66">
        <f>VLOOKUP($A40,'ADR Raw Data'!$B$6:$BE$43,'ADR Raw Data'!AL$1,FALSE)</f>
        <v>83.987628593457401</v>
      </c>
      <c r="AD40" s="65">
        <f>VLOOKUP($A40,'ADR Raw Data'!$B$6:$BE$43,'ADR Raw Data'!AN$1,FALSE)</f>
        <v>88.329861351819702</v>
      </c>
      <c r="AE40" s="65">
        <f>VLOOKUP($A40,'ADR Raw Data'!$B$6:$BE$43,'ADR Raw Data'!AO$1,FALSE)</f>
        <v>86.005061957868605</v>
      </c>
      <c r="AF40" s="66">
        <f>VLOOKUP($A40,'ADR Raw Data'!$B$6:$BE$43,'ADR Raw Data'!AP$1,FALSE)</f>
        <v>87.2081195814648</v>
      </c>
      <c r="AG40" s="67">
        <f>VLOOKUP($A40,'ADR Raw Data'!$B$6:$BE$43,'ADR Raw Data'!AR$1,FALSE)</f>
        <v>84.854703799098502</v>
      </c>
      <c r="AI40" s="59">
        <f>VLOOKUP($A40,'ADR Raw Data'!$B$6:$BE$43,'ADR Raw Data'!AT$1,FALSE)</f>
        <v>12.4344695242131</v>
      </c>
      <c r="AJ40" s="60">
        <f>VLOOKUP($A40,'ADR Raw Data'!$B$6:$BE$43,'ADR Raw Data'!AU$1,FALSE)</f>
        <v>13.8601258087602</v>
      </c>
      <c r="AK40" s="60">
        <f>VLOOKUP($A40,'ADR Raw Data'!$B$6:$BE$43,'ADR Raw Data'!AV$1,FALSE)</f>
        <v>16.864367003022998</v>
      </c>
      <c r="AL40" s="60">
        <f>VLOOKUP($A40,'ADR Raw Data'!$B$6:$BE$43,'ADR Raw Data'!AW$1,FALSE)</f>
        <v>16.326152575806699</v>
      </c>
      <c r="AM40" s="60">
        <f>VLOOKUP($A40,'ADR Raw Data'!$B$6:$BE$43,'ADR Raw Data'!AX$1,FALSE)</f>
        <v>15.004207203387301</v>
      </c>
      <c r="AN40" s="61">
        <f>VLOOKUP($A40,'ADR Raw Data'!$B$6:$BE$43,'ADR Raw Data'!AY$1,FALSE)</f>
        <v>15.0750485405304</v>
      </c>
      <c r="AO40" s="60">
        <f>VLOOKUP($A40,'ADR Raw Data'!$B$6:$BE$43,'ADR Raw Data'!BA$1,FALSE)</f>
        <v>17.319043389832501</v>
      </c>
      <c r="AP40" s="60">
        <f>VLOOKUP($A40,'ADR Raw Data'!$B$6:$BE$43,'ADR Raw Data'!BB$1,FALSE)</f>
        <v>9.13619028915409</v>
      </c>
      <c r="AQ40" s="61">
        <f>VLOOKUP($A40,'ADR Raw Data'!$B$6:$BE$43,'ADR Raw Data'!BC$1,FALSE)</f>
        <v>13.0515695733186</v>
      </c>
      <c r="AR40" s="62">
        <f>VLOOKUP($A40,'ADR Raw Data'!$B$6:$BE$43,'ADR Raw Data'!BE$1,FALSE)</f>
        <v>14.5116268324735</v>
      </c>
      <c r="AT40" s="64">
        <f>VLOOKUP($A40,'RevPAR Raw Data'!$B$6:$BE$43,'RevPAR Raw Data'!AG$1,FALSE)</f>
        <v>29.591917330677202</v>
      </c>
      <c r="AU40" s="65">
        <f>VLOOKUP($A40,'RevPAR Raw Data'!$B$6:$BE$43,'RevPAR Raw Data'!AH$1,FALSE)</f>
        <v>38.236949701195201</v>
      </c>
      <c r="AV40" s="65">
        <f>VLOOKUP($A40,'RevPAR Raw Data'!$B$6:$BE$43,'RevPAR Raw Data'!AI$1,FALSE)</f>
        <v>43.008528386454103</v>
      </c>
      <c r="AW40" s="65">
        <f>VLOOKUP($A40,'RevPAR Raw Data'!$B$6:$BE$43,'RevPAR Raw Data'!AJ$1,FALSE)</f>
        <v>42.490699701195197</v>
      </c>
      <c r="AX40" s="65">
        <f>VLOOKUP($A40,'RevPAR Raw Data'!$B$6:$BE$43,'RevPAR Raw Data'!AK$1,FALSE)</f>
        <v>36.543339143426202</v>
      </c>
      <c r="AY40" s="66">
        <f>VLOOKUP($A40,'RevPAR Raw Data'!$B$6:$BE$43,'RevPAR Raw Data'!AL$1,FALSE)</f>
        <v>37.9742868525896</v>
      </c>
      <c r="AZ40" s="65">
        <f>VLOOKUP($A40,'RevPAR Raw Data'!$B$6:$BE$43,'RevPAR Raw Data'!AN$1,FALSE)</f>
        <v>38.072457669322702</v>
      </c>
      <c r="BA40" s="65">
        <f>VLOOKUP($A40,'RevPAR Raw Data'!$B$6:$BE$43,'RevPAR Raw Data'!AO$1,FALSE)</f>
        <v>34.564783366533803</v>
      </c>
      <c r="BB40" s="66">
        <f>VLOOKUP($A40,'RevPAR Raw Data'!$B$6:$BE$43,'RevPAR Raw Data'!AP$1,FALSE)</f>
        <v>36.318620517928203</v>
      </c>
      <c r="BC40" s="67">
        <f>VLOOKUP($A40,'RevPAR Raw Data'!$B$6:$BE$43,'RevPAR Raw Data'!AR$1,FALSE)</f>
        <v>37.501239328400601</v>
      </c>
      <c r="BE40" s="59">
        <f>VLOOKUP($A40,'RevPAR Raw Data'!$B$6:$BE$43,'RevPAR Raw Data'!AT$1,FALSE)</f>
        <v>9.4744555552868608</v>
      </c>
      <c r="BF40" s="60">
        <f>VLOOKUP($A40,'RevPAR Raw Data'!$B$6:$BE$43,'RevPAR Raw Data'!AU$1,FALSE)</f>
        <v>11.6469489621688</v>
      </c>
      <c r="BG40" s="60">
        <f>VLOOKUP($A40,'RevPAR Raw Data'!$B$6:$BE$43,'RevPAR Raw Data'!AV$1,FALSE)</f>
        <v>15.1030784902375</v>
      </c>
      <c r="BH40" s="60">
        <f>VLOOKUP($A40,'RevPAR Raw Data'!$B$6:$BE$43,'RevPAR Raw Data'!AW$1,FALSE)</f>
        <v>16.462226506892701</v>
      </c>
      <c r="BI40" s="60">
        <f>VLOOKUP($A40,'RevPAR Raw Data'!$B$6:$BE$43,'RevPAR Raw Data'!AX$1,FALSE)</f>
        <v>13.1937522201604</v>
      </c>
      <c r="BJ40" s="61">
        <f>VLOOKUP($A40,'RevPAR Raw Data'!$B$6:$BE$43,'RevPAR Raw Data'!AY$1,FALSE)</f>
        <v>13.4152422055986</v>
      </c>
      <c r="BK40" s="60">
        <f>VLOOKUP($A40,'RevPAR Raw Data'!$B$6:$BE$43,'RevPAR Raw Data'!BA$1,FALSE)</f>
        <v>26.6779508896328</v>
      </c>
      <c r="BL40" s="60">
        <f>VLOOKUP($A40,'RevPAR Raw Data'!$B$6:$BE$43,'RevPAR Raw Data'!BB$1,FALSE)</f>
        <v>-1.09259232163272</v>
      </c>
      <c r="BM40" s="61">
        <f>VLOOKUP($A40,'RevPAR Raw Data'!$B$6:$BE$43,'RevPAR Raw Data'!BC$1,FALSE)</f>
        <v>11.7476532281605</v>
      </c>
      <c r="BN40" s="62">
        <f>VLOOKUP($A40,'RevPAR Raw Data'!$B$6:$BE$43,'RevPAR Raw Data'!BE$1,FALSE)</f>
        <v>12.948853407662</v>
      </c>
    </row>
    <row r="41" spans="1:66" x14ac:dyDescent="0.35">
      <c r="A41" s="81" t="s">
        <v>80</v>
      </c>
      <c r="B41" s="59">
        <f>VLOOKUP($A41,'Occupancy Raw Data'!$B$6:$BE$43,'Occupancy Raw Data'!AG$1,FALSE)</f>
        <v>30.2529866479269</v>
      </c>
      <c r="C41" s="60">
        <f>VLOOKUP($A41,'Occupancy Raw Data'!$B$6:$BE$43,'Occupancy Raw Data'!AH$1,FALSE)</f>
        <v>36.929023190442699</v>
      </c>
      <c r="D41" s="60">
        <f>VLOOKUP($A41,'Occupancy Raw Data'!$B$6:$BE$43,'Occupancy Raw Data'!AI$1,FALSE)</f>
        <v>40.899508081517901</v>
      </c>
      <c r="E41" s="60">
        <f>VLOOKUP($A41,'Occupancy Raw Data'!$B$6:$BE$43,'Occupancy Raw Data'!AJ$1,FALSE)</f>
        <v>41.356289529163703</v>
      </c>
      <c r="F41" s="60">
        <f>VLOOKUP($A41,'Occupancy Raw Data'!$B$6:$BE$43,'Occupancy Raw Data'!AK$1,FALSE)</f>
        <v>38.2466619817287</v>
      </c>
      <c r="G41" s="61">
        <f>VLOOKUP($A41,'Occupancy Raw Data'!$B$6:$BE$43,'Occupancy Raw Data'!AL$1,FALSE)</f>
        <v>37.536893886156001</v>
      </c>
      <c r="H41" s="60">
        <f>VLOOKUP($A41,'Occupancy Raw Data'!$B$6:$BE$43,'Occupancy Raw Data'!AN$1,FALSE)</f>
        <v>40.583274771609197</v>
      </c>
      <c r="I41" s="60">
        <f>VLOOKUP($A41,'Occupancy Raw Data'!$B$6:$BE$43,'Occupancy Raw Data'!AO$1,FALSE)</f>
        <v>39.985945186226203</v>
      </c>
      <c r="J41" s="61">
        <f>VLOOKUP($A41,'Occupancy Raw Data'!$B$6:$BE$43,'Occupancy Raw Data'!AP$1,FALSE)</f>
        <v>40.2846099789177</v>
      </c>
      <c r="K41" s="62">
        <f>VLOOKUP($A41,'Occupancy Raw Data'!$B$6:$BE$43,'Occupancy Raw Data'!AR$1,FALSE)</f>
        <v>38.321955626944998</v>
      </c>
      <c r="M41" s="59">
        <f>VLOOKUP($A41,'Occupancy Raw Data'!$B$6:$BE$43,'Occupancy Raw Data'!AT$1,FALSE)</f>
        <v>-0.51993067590987796</v>
      </c>
      <c r="N41" s="60">
        <f>VLOOKUP($A41,'Occupancy Raw Data'!$B$6:$BE$43,'Occupancy Raw Data'!AU$1,FALSE)</f>
        <v>-1.4995313964386101</v>
      </c>
      <c r="O41" s="60">
        <f>VLOOKUP($A41,'Occupancy Raw Data'!$B$6:$BE$43,'Occupancy Raw Data'!AV$1,FALSE)</f>
        <v>2.8722934158197</v>
      </c>
      <c r="P41" s="60">
        <f>VLOOKUP($A41,'Occupancy Raw Data'!$B$6:$BE$43,'Occupancy Raw Data'!AW$1,FALSE)</f>
        <v>4.3902439024390203</v>
      </c>
      <c r="Q41" s="60">
        <f>VLOOKUP($A41,'Occupancy Raw Data'!$B$6:$BE$43,'Occupancy Raw Data'!AX$1,FALSE)</f>
        <v>5.1183003380009602</v>
      </c>
      <c r="R41" s="61">
        <f>VLOOKUP($A41,'Occupancy Raw Data'!$B$6:$BE$43,'Occupancy Raw Data'!AY$1,FALSE)</f>
        <v>2.1905490721255001</v>
      </c>
      <c r="S41" s="60">
        <f>VLOOKUP($A41,'Occupancy Raw Data'!$B$6:$BE$43,'Occupancy Raw Data'!BA$1,FALSE)</f>
        <v>9.9476439790575899</v>
      </c>
      <c r="T41" s="60">
        <f>VLOOKUP($A41,'Occupancy Raw Data'!$B$6:$BE$43,'Occupancy Raw Data'!BB$1,FALSE)</f>
        <v>-2.0232458028411502</v>
      </c>
      <c r="U41" s="61">
        <f>VLOOKUP($A41,'Occupancy Raw Data'!$B$6:$BE$43,'Occupancy Raw Data'!BC$1,FALSE)</f>
        <v>3.6618444846292899</v>
      </c>
      <c r="V41" s="62">
        <f>VLOOKUP($A41,'Occupancy Raw Data'!$B$6:$BE$43,'Occupancy Raw Data'!BE$1,FALSE)</f>
        <v>2.6280414034144299</v>
      </c>
      <c r="X41" s="64">
        <f>VLOOKUP($A41,'ADR Raw Data'!$B$6:$BE$43,'ADR Raw Data'!AG$1,FALSE)</f>
        <v>91.1949070847851</v>
      </c>
      <c r="Y41" s="65">
        <f>VLOOKUP($A41,'ADR Raw Data'!$B$6:$BE$43,'ADR Raw Data'!AH$1,FALSE)</f>
        <v>91.421955280684998</v>
      </c>
      <c r="Z41" s="65">
        <f>VLOOKUP($A41,'ADR Raw Data'!$B$6:$BE$43,'ADR Raw Data'!AI$1,FALSE)</f>
        <v>91.782083333333304</v>
      </c>
      <c r="AA41" s="65">
        <f>VLOOKUP($A41,'ADR Raw Data'!$B$6:$BE$43,'ADR Raw Data'!AJ$1,FALSE)</f>
        <v>92.842026338147804</v>
      </c>
      <c r="AB41" s="65">
        <f>VLOOKUP($A41,'ADR Raw Data'!$B$6:$BE$43,'ADR Raw Data'!AK$1,FALSE)</f>
        <v>92.927680293982505</v>
      </c>
      <c r="AC41" s="66">
        <f>VLOOKUP($A41,'ADR Raw Data'!$B$6:$BE$43,'ADR Raw Data'!AL$1,FALSE)</f>
        <v>92.083587007394897</v>
      </c>
      <c r="AD41" s="65">
        <f>VLOOKUP($A41,'ADR Raw Data'!$B$6:$BE$43,'ADR Raw Data'!AN$1,FALSE)</f>
        <v>100.267458874458</v>
      </c>
      <c r="AE41" s="65">
        <f>VLOOKUP($A41,'ADR Raw Data'!$B$6:$BE$43,'ADR Raw Data'!AO$1,FALSE)</f>
        <v>103.062166080843</v>
      </c>
      <c r="AF41" s="66">
        <f>VLOOKUP($A41,'ADR Raw Data'!$B$6:$BE$43,'ADR Raw Data'!AP$1,FALSE)</f>
        <v>101.654452682075</v>
      </c>
      <c r="AG41" s="67">
        <f>VLOOKUP($A41,'ADR Raw Data'!$B$6:$BE$43,'ADR Raw Data'!AR$1,FALSE)</f>
        <v>94.958168838823696</v>
      </c>
      <c r="AI41" s="59">
        <f>VLOOKUP($A41,'ADR Raw Data'!$B$6:$BE$43,'ADR Raw Data'!AT$1,FALSE)</f>
        <v>15.8108217273208</v>
      </c>
      <c r="AJ41" s="60">
        <f>VLOOKUP($A41,'ADR Raw Data'!$B$6:$BE$43,'ADR Raw Data'!AU$1,FALSE)</f>
        <v>14.7082720297779</v>
      </c>
      <c r="AK41" s="60">
        <f>VLOOKUP($A41,'ADR Raw Data'!$B$6:$BE$43,'ADR Raw Data'!AV$1,FALSE)</f>
        <v>15.4539680368294</v>
      </c>
      <c r="AL41" s="60">
        <f>VLOOKUP($A41,'ADR Raw Data'!$B$6:$BE$43,'ADR Raw Data'!AW$1,FALSE)</f>
        <v>16.342615563930099</v>
      </c>
      <c r="AM41" s="60">
        <f>VLOOKUP($A41,'ADR Raw Data'!$B$6:$BE$43,'ADR Raw Data'!AX$1,FALSE)</f>
        <v>15.8610246607594</v>
      </c>
      <c r="AN41" s="61">
        <f>VLOOKUP($A41,'ADR Raw Data'!$B$6:$BE$43,'ADR Raw Data'!AY$1,FALSE)</f>
        <v>15.6543119253406</v>
      </c>
      <c r="AO41" s="60">
        <f>VLOOKUP($A41,'ADR Raw Data'!$B$6:$BE$43,'ADR Raw Data'!BA$1,FALSE)</f>
        <v>16.1372715495832</v>
      </c>
      <c r="AP41" s="60">
        <f>VLOOKUP($A41,'ADR Raw Data'!$B$6:$BE$43,'ADR Raw Data'!BB$1,FALSE)</f>
        <v>17.099468668084601</v>
      </c>
      <c r="AQ41" s="61">
        <f>VLOOKUP($A41,'ADR Raw Data'!$B$6:$BE$43,'ADR Raw Data'!BC$1,FALSE)</f>
        <v>16.554849393857499</v>
      </c>
      <c r="AR41" s="62">
        <f>VLOOKUP($A41,'ADR Raw Data'!$B$6:$BE$43,'ADR Raw Data'!BE$1,FALSE)</f>
        <v>15.974556856135001</v>
      </c>
      <c r="AT41" s="64">
        <f>VLOOKUP($A41,'RevPAR Raw Data'!$B$6:$BE$43,'RevPAR Raw Data'!AG$1,FALSE)</f>
        <v>27.589183063949399</v>
      </c>
      <c r="AU41" s="65">
        <f>VLOOKUP($A41,'RevPAR Raw Data'!$B$6:$BE$43,'RevPAR Raw Data'!AH$1,FALSE)</f>
        <v>33.7612350667603</v>
      </c>
      <c r="AV41" s="65">
        <f>VLOOKUP($A41,'RevPAR Raw Data'!$B$6:$BE$43,'RevPAR Raw Data'!AI$1,FALSE)</f>
        <v>37.538420590302103</v>
      </c>
      <c r="AW41" s="65">
        <f>VLOOKUP($A41,'RevPAR Raw Data'!$B$6:$BE$43,'RevPAR Raw Data'!AJ$1,FALSE)</f>
        <v>38.396017217146799</v>
      </c>
      <c r="AX41" s="65">
        <f>VLOOKUP($A41,'RevPAR Raw Data'!$B$6:$BE$43,'RevPAR Raw Data'!AK$1,FALSE)</f>
        <v>35.541735769501003</v>
      </c>
      <c r="AY41" s="66">
        <f>VLOOKUP($A41,'RevPAR Raw Data'!$B$6:$BE$43,'RevPAR Raw Data'!AL$1,FALSE)</f>
        <v>34.565318341531899</v>
      </c>
      <c r="AZ41" s="65">
        <f>VLOOKUP($A41,'RevPAR Raw Data'!$B$6:$BE$43,'RevPAR Raw Data'!AN$1,FALSE)</f>
        <v>40.691818341531899</v>
      </c>
      <c r="BA41" s="65">
        <f>VLOOKUP($A41,'RevPAR Raw Data'!$B$6:$BE$43,'RevPAR Raw Data'!AO$1,FALSE)</f>
        <v>41.210381236823601</v>
      </c>
      <c r="BB41" s="66">
        <f>VLOOKUP($A41,'RevPAR Raw Data'!$B$6:$BE$43,'RevPAR Raw Data'!AP$1,FALSE)</f>
        <v>40.951099789177697</v>
      </c>
      <c r="BC41" s="67">
        <f>VLOOKUP($A41,'RevPAR Raw Data'!$B$6:$BE$43,'RevPAR Raw Data'!AR$1,FALSE)</f>
        <v>36.389827326573602</v>
      </c>
      <c r="BE41" s="59">
        <f>VLOOKUP($A41,'RevPAR Raw Data'!$B$6:$BE$43,'RevPAR Raw Data'!AT$1,FALSE)</f>
        <v>15.208685739137101</v>
      </c>
      <c r="BF41" s="60">
        <f>VLOOKUP($A41,'RevPAR Raw Data'!$B$6:$BE$43,'RevPAR Raw Data'!AU$1,FALSE)</f>
        <v>12.988185476379099</v>
      </c>
      <c r="BG41" s="60">
        <f>VLOOKUP($A41,'RevPAR Raw Data'!$B$6:$BE$43,'RevPAR Raw Data'!AV$1,FALSE)</f>
        <v>18.7701447590538</v>
      </c>
      <c r="BH41" s="60">
        <f>VLOOKUP($A41,'RevPAR Raw Data'!$B$6:$BE$43,'RevPAR Raw Data'!AW$1,FALSE)</f>
        <v>21.450340149663599</v>
      </c>
      <c r="BI41" s="60">
        <f>VLOOKUP($A41,'RevPAR Raw Data'!$B$6:$BE$43,'RevPAR Raw Data'!AX$1,FALSE)</f>
        <v>21.791139877582399</v>
      </c>
      <c r="BJ41" s="61">
        <f>VLOOKUP($A41,'RevPAR Raw Data'!$B$6:$BE$43,'RevPAR Raw Data'!AY$1,FALSE)</f>
        <v>18.187776382094199</v>
      </c>
      <c r="BK41" s="60">
        <f>VLOOKUP($A41,'RevPAR Raw Data'!$B$6:$BE$43,'RevPAR Raw Data'!BA$1,FALSE)</f>
        <v>27.690193850326999</v>
      </c>
      <c r="BL41" s="60">
        <f>VLOOKUP($A41,'RevPAR Raw Data'!$B$6:$BE$43,'RevPAR Raw Data'!BB$1,FALSE)</f>
        <v>14.7302585831083</v>
      </c>
      <c r="BM41" s="61">
        <f>VLOOKUP($A41,'RevPAR Raw Data'!$B$6:$BE$43,'RevPAR Raw Data'!BC$1,FALSE)</f>
        <v>20.8229067179544</v>
      </c>
      <c r="BN41" s="62">
        <f>VLOOKUP($A41,'RevPAR Raw Data'!$B$6:$BE$43,'RevPAR Raw Data'!BE$1,FALSE)</f>
        <v>19.022416227740599</v>
      </c>
    </row>
    <row r="42" spans="1:66" x14ac:dyDescent="0.35">
      <c r="A42" s="81" t="s">
        <v>81</v>
      </c>
      <c r="B42" s="59">
        <f>VLOOKUP($A42,'Occupancy Raw Data'!$B$6:$BE$43,'Occupancy Raw Data'!AG$1,FALSE)</f>
        <v>38.8995451307064</v>
      </c>
      <c r="C42" s="60">
        <f>VLOOKUP($A42,'Occupancy Raw Data'!$B$6:$BE$43,'Occupancy Raw Data'!AH$1,FALSE)</f>
        <v>41.012906231161203</v>
      </c>
      <c r="D42" s="60">
        <f>VLOOKUP($A42,'Occupancy Raw Data'!$B$6:$BE$43,'Occupancy Raw Data'!AI$1,FALSE)</f>
        <v>43.636899135604502</v>
      </c>
      <c r="E42" s="60">
        <f>VLOOKUP($A42,'Occupancy Raw Data'!$B$6:$BE$43,'Occupancy Raw Data'!AJ$1,FALSE)</f>
        <v>44.208139837532002</v>
      </c>
      <c r="F42" s="60">
        <f>VLOOKUP($A42,'Occupancy Raw Data'!$B$6:$BE$43,'Occupancy Raw Data'!AK$1,FALSE)</f>
        <v>43.579931681738202</v>
      </c>
      <c r="G42" s="61">
        <f>VLOOKUP($A42,'Occupancy Raw Data'!$B$6:$BE$43,'Occupancy Raw Data'!AL$1,FALSE)</f>
        <v>42.2677729240893</v>
      </c>
      <c r="H42" s="60">
        <f>VLOOKUP($A42,'Occupancy Raw Data'!$B$6:$BE$43,'Occupancy Raw Data'!AN$1,FALSE)</f>
        <v>53.456643916731103</v>
      </c>
      <c r="I42" s="60">
        <f>VLOOKUP($A42,'Occupancy Raw Data'!$B$6:$BE$43,'Occupancy Raw Data'!AO$1,FALSE)</f>
        <v>56.531650248834502</v>
      </c>
      <c r="J42" s="61">
        <f>VLOOKUP($A42,'Occupancy Raw Data'!$B$6:$BE$43,'Occupancy Raw Data'!AP$1,FALSE)</f>
        <v>54.994147082782803</v>
      </c>
      <c r="K42" s="62">
        <f>VLOOKUP($A42,'Occupancy Raw Data'!$B$6:$BE$43,'Occupancy Raw Data'!AR$1,FALSE)</f>
        <v>45.905217322398599</v>
      </c>
      <c r="M42" s="59">
        <f>VLOOKUP($A42,'Occupancy Raw Data'!$B$6:$BE$43,'Occupancy Raw Data'!AT$1,FALSE)</f>
        <v>-1.5388391417689899</v>
      </c>
      <c r="N42" s="60">
        <f>VLOOKUP($A42,'Occupancy Raw Data'!$B$6:$BE$43,'Occupancy Raw Data'!AU$1,FALSE)</f>
        <v>1.50160224395814</v>
      </c>
      <c r="O42" s="60">
        <f>VLOOKUP($A42,'Occupancy Raw Data'!$B$6:$BE$43,'Occupancy Raw Data'!AV$1,FALSE)</f>
        <v>4.1467230213816997</v>
      </c>
      <c r="P42" s="60">
        <f>VLOOKUP($A42,'Occupancy Raw Data'!$B$6:$BE$43,'Occupancy Raw Data'!AW$1,FALSE)</f>
        <v>4.1447905827162499</v>
      </c>
      <c r="Q42" s="60">
        <f>VLOOKUP($A42,'Occupancy Raw Data'!$B$6:$BE$43,'Occupancy Raw Data'!AX$1,FALSE)</f>
        <v>2.5415151989929199</v>
      </c>
      <c r="R42" s="61">
        <f>VLOOKUP($A42,'Occupancy Raw Data'!$B$6:$BE$43,'Occupancy Raw Data'!AY$1,FALSE)</f>
        <v>2.21363255813093</v>
      </c>
      <c r="S42" s="60">
        <f>VLOOKUP($A42,'Occupancy Raw Data'!$B$6:$BE$43,'Occupancy Raw Data'!BA$1,FALSE)</f>
        <v>7.2685896845247404</v>
      </c>
      <c r="T42" s="60">
        <f>VLOOKUP($A42,'Occupancy Raw Data'!$B$6:$BE$43,'Occupancy Raw Data'!BB$1,FALSE)</f>
        <v>2.5786415338588999</v>
      </c>
      <c r="U42" s="61">
        <f>VLOOKUP($A42,'Occupancy Raw Data'!$B$6:$BE$43,'Occupancy Raw Data'!BC$1,FALSE)</f>
        <v>4.8057208433418497</v>
      </c>
      <c r="V42" s="62">
        <f>VLOOKUP($A42,'Occupancy Raw Data'!$B$6:$BE$43,'Occupancy Raw Data'!BE$1,FALSE)</f>
        <v>3.0891765396542099</v>
      </c>
      <c r="X42" s="64">
        <f>VLOOKUP($A42,'ADR Raw Data'!$B$6:$BE$43,'ADR Raw Data'!AG$1,FALSE)</f>
        <v>81.958836996336899</v>
      </c>
      <c r="Y42" s="65">
        <f>VLOOKUP($A42,'ADR Raw Data'!$B$6:$BE$43,'ADR Raw Data'!AH$1,FALSE)</f>
        <v>80.125298902604001</v>
      </c>
      <c r="Z42" s="65">
        <f>VLOOKUP($A42,'ADR Raw Data'!$B$6:$BE$43,'ADR Raw Data'!AI$1,FALSE)</f>
        <v>81.459381249117001</v>
      </c>
      <c r="AA42" s="65">
        <f>VLOOKUP($A42,'ADR Raw Data'!$B$6:$BE$43,'ADR Raw Data'!AJ$1,FALSE)</f>
        <v>81.289419611731702</v>
      </c>
      <c r="AB42" s="65">
        <f>VLOOKUP($A42,'ADR Raw Data'!$B$6:$BE$43,'ADR Raw Data'!AK$1,FALSE)</f>
        <v>82.269447394049806</v>
      </c>
      <c r="AC42" s="66">
        <f>VLOOKUP($A42,'ADR Raw Data'!$B$6:$BE$43,'ADR Raw Data'!AL$1,FALSE)</f>
        <v>81.424029173566794</v>
      </c>
      <c r="AD42" s="65">
        <f>VLOOKUP($A42,'ADR Raw Data'!$B$6:$BE$43,'ADR Raw Data'!AN$1,FALSE)</f>
        <v>97.345584325777907</v>
      </c>
      <c r="AE42" s="65">
        <f>VLOOKUP($A42,'ADR Raw Data'!$B$6:$BE$43,'ADR Raw Data'!AO$1,FALSE)</f>
        <v>103.810348259911</v>
      </c>
      <c r="AF42" s="66">
        <f>VLOOKUP($A42,'ADR Raw Data'!$B$6:$BE$43,'ADR Raw Data'!AP$1,FALSE)</f>
        <v>100.668335864369</v>
      </c>
      <c r="AG42" s="67">
        <f>VLOOKUP($A42,'ADR Raw Data'!$B$6:$BE$43,'ADR Raw Data'!AR$1,FALSE)</f>
        <v>88.013467060495799</v>
      </c>
      <c r="AI42" s="59">
        <f>VLOOKUP($A42,'ADR Raw Data'!$B$6:$BE$43,'ADR Raw Data'!AT$1,FALSE)</f>
        <v>14.059541133529899</v>
      </c>
      <c r="AJ42" s="60">
        <f>VLOOKUP($A42,'ADR Raw Data'!$B$6:$BE$43,'ADR Raw Data'!AU$1,FALSE)</f>
        <v>13.3161910498712</v>
      </c>
      <c r="AK42" s="60">
        <f>VLOOKUP($A42,'ADR Raw Data'!$B$6:$BE$43,'ADR Raw Data'!AV$1,FALSE)</f>
        <v>14.5001131119108</v>
      </c>
      <c r="AL42" s="60">
        <f>VLOOKUP($A42,'ADR Raw Data'!$B$6:$BE$43,'ADR Raw Data'!AW$1,FALSE)</f>
        <v>14.329466351587699</v>
      </c>
      <c r="AM42" s="60">
        <f>VLOOKUP($A42,'ADR Raw Data'!$B$6:$BE$43,'ADR Raw Data'!AX$1,FALSE)</f>
        <v>15.185595182043601</v>
      </c>
      <c r="AN42" s="61">
        <f>VLOOKUP($A42,'ADR Raw Data'!$B$6:$BE$43,'ADR Raw Data'!AY$1,FALSE)</f>
        <v>14.289521622773799</v>
      </c>
      <c r="AO42" s="60">
        <f>VLOOKUP($A42,'ADR Raw Data'!$B$6:$BE$43,'ADR Raw Data'!BA$1,FALSE)</f>
        <v>21.459913849785401</v>
      </c>
      <c r="AP42" s="60">
        <f>VLOOKUP($A42,'ADR Raw Data'!$B$6:$BE$43,'ADR Raw Data'!BB$1,FALSE)</f>
        <v>20.2588039994619</v>
      </c>
      <c r="AQ42" s="61">
        <f>VLOOKUP($A42,'ADR Raw Data'!$B$6:$BE$43,'ADR Raw Data'!BC$1,FALSE)</f>
        <v>20.720472448928302</v>
      </c>
      <c r="AR42" s="62">
        <f>VLOOKUP($A42,'ADR Raw Data'!$B$6:$BE$43,'ADR Raw Data'!BE$1,FALSE)</f>
        <v>16.832527616243599</v>
      </c>
      <c r="AT42" s="64">
        <f>VLOOKUP($A42,'RevPAR Raw Data'!$B$6:$BE$43,'RevPAR Raw Data'!AG$1,FALSE)</f>
        <v>31.881614785992198</v>
      </c>
      <c r="AU42" s="65">
        <f>VLOOKUP($A42,'RevPAR Raw Data'!$B$6:$BE$43,'RevPAR Raw Data'!AH$1,FALSE)</f>
        <v>32.8617137063626</v>
      </c>
      <c r="AV42" s="65">
        <f>VLOOKUP($A42,'RevPAR Raw Data'!$B$6:$BE$43,'RevPAR Raw Data'!AI$1,FALSE)</f>
        <v>35.546348032164801</v>
      </c>
      <c r="AW42" s="65">
        <f>VLOOKUP($A42,'RevPAR Raw Data'!$B$6:$BE$43,'RevPAR Raw Data'!AJ$1,FALSE)</f>
        <v>35.936540295072497</v>
      </c>
      <c r="AX42" s="65">
        <f>VLOOKUP($A42,'RevPAR Raw Data'!$B$6:$BE$43,'RevPAR Raw Data'!AK$1,FALSE)</f>
        <v>35.8529689692704</v>
      </c>
      <c r="AY42" s="66">
        <f>VLOOKUP($A42,'RevPAR Raw Data'!$B$6:$BE$43,'RevPAR Raw Data'!AL$1,FALSE)</f>
        <v>34.416123756727401</v>
      </c>
      <c r="AZ42" s="65">
        <f>VLOOKUP($A42,'RevPAR Raw Data'!$B$6:$BE$43,'RevPAR Raw Data'!AN$1,FALSE)</f>
        <v>52.037682381692299</v>
      </c>
      <c r="BA42" s="65">
        <f>VLOOKUP($A42,'RevPAR Raw Data'!$B$6:$BE$43,'RevPAR Raw Data'!AO$1,FALSE)</f>
        <v>58.685703000390099</v>
      </c>
      <c r="BB42" s="66">
        <f>VLOOKUP($A42,'RevPAR Raw Data'!$B$6:$BE$43,'RevPAR Raw Data'!AP$1,FALSE)</f>
        <v>55.361692691041199</v>
      </c>
      <c r="BC42" s="67">
        <f>VLOOKUP($A42,'RevPAR Raw Data'!$B$6:$BE$43,'RevPAR Raw Data'!AR$1,FALSE)</f>
        <v>40.402773327098302</v>
      </c>
      <c r="BE42" s="59">
        <f>VLOOKUP($A42,'RevPAR Raw Data'!$B$6:$BE$43,'RevPAR Raw Data'!AT$1,FALSE)</f>
        <v>12.304348269645001</v>
      </c>
      <c r="BF42" s="60">
        <f>VLOOKUP($A42,'RevPAR Raw Data'!$B$6:$BE$43,'RevPAR Raw Data'!AU$1,FALSE)</f>
        <v>15.017749517444001</v>
      </c>
      <c r="BG42" s="60">
        <f>VLOOKUP($A42,'RevPAR Raw Data'!$B$6:$BE$43,'RevPAR Raw Data'!AV$1,FALSE)</f>
        <v>19.2481156618305</v>
      </c>
      <c r="BH42" s="60">
        <f>VLOOKUP($A42,'RevPAR Raw Data'!$B$6:$BE$43,'RevPAR Raw Data'!AW$1,FALSE)</f>
        <v>19.068183306198101</v>
      </c>
      <c r="BI42" s="60">
        <f>VLOOKUP($A42,'RevPAR Raw Data'!$B$6:$BE$43,'RevPAR Raw Data'!AX$1,FALSE)</f>
        <v>18.113054590645699</v>
      </c>
      <c r="BJ42" s="61">
        <f>VLOOKUP($A42,'RevPAR Raw Data'!$B$6:$BE$43,'RevPAR Raw Data'!AY$1,FALSE)</f>
        <v>16.819471683947601</v>
      </c>
      <c r="BK42" s="60">
        <f>VLOOKUP($A42,'RevPAR Raw Data'!$B$6:$BE$43,'RevPAR Raw Data'!BA$1,FALSE)</f>
        <v>30.2883366187036</v>
      </c>
      <c r="BL42" s="60">
        <f>VLOOKUP($A42,'RevPAR Raw Data'!$B$6:$BE$43,'RevPAR Raw Data'!BB$1,FALSE)</f>
        <v>23.359847467514001</v>
      </c>
      <c r="BM42" s="61">
        <f>VLOOKUP($A42,'RevPAR Raw Data'!$B$6:$BE$43,'RevPAR Raw Data'!BC$1,FALSE)</f>
        <v>26.521961355587202</v>
      </c>
      <c r="BN42" s="62">
        <f>VLOOKUP($A42,'RevPAR Raw Data'!$B$6:$BE$43,'RevPAR Raw Data'!BE$1,FALSE)</f>
        <v>20.441690650049601</v>
      </c>
    </row>
    <row r="43" spans="1:66" x14ac:dyDescent="0.35">
      <c r="A43" s="82" t="s">
        <v>82</v>
      </c>
      <c r="B43" s="59">
        <f>VLOOKUP($A43,'Occupancy Raw Data'!$B$6:$BE$43,'Occupancy Raw Data'!AG$1,FALSE)</f>
        <v>38.194179628700397</v>
      </c>
      <c r="C43" s="60">
        <f>VLOOKUP($A43,'Occupancy Raw Data'!$B$6:$BE$43,'Occupancy Raw Data'!AH$1,FALSE)</f>
        <v>39.784746613145998</v>
      </c>
      <c r="D43" s="60">
        <f>VLOOKUP($A43,'Occupancy Raw Data'!$B$6:$BE$43,'Occupancy Raw Data'!AI$1,FALSE)</f>
        <v>43.135975915704897</v>
      </c>
      <c r="E43" s="60">
        <f>VLOOKUP($A43,'Occupancy Raw Data'!$B$6:$BE$43,'Occupancy Raw Data'!AJ$1,FALSE)</f>
        <v>43.978926241846402</v>
      </c>
      <c r="F43" s="60">
        <f>VLOOKUP($A43,'Occupancy Raw Data'!$B$6:$BE$43,'Occupancy Raw Data'!AK$1,FALSE)</f>
        <v>41.963371801304497</v>
      </c>
      <c r="G43" s="61">
        <f>VLOOKUP($A43,'Occupancy Raw Data'!$B$6:$BE$43,'Occupancy Raw Data'!AL$1,FALSE)</f>
        <v>41.411440040140398</v>
      </c>
      <c r="H43" s="60">
        <f>VLOOKUP($A43,'Occupancy Raw Data'!$B$6:$BE$43,'Occupancy Raw Data'!AN$1,FALSE)</f>
        <v>44.655293527345698</v>
      </c>
      <c r="I43" s="60">
        <f>VLOOKUP($A43,'Occupancy Raw Data'!$B$6:$BE$43,'Occupancy Raw Data'!AO$1,FALSE)</f>
        <v>46.077270446562899</v>
      </c>
      <c r="J43" s="61">
        <f>VLOOKUP($A43,'Occupancy Raw Data'!$B$6:$BE$43,'Occupancy Raw Data'!AP$1,FALSE)</f>
        <v>45.366281986954299</v>
      </c>
      <c r="K43" s="62">
        <f>VLOOKUP($A43,'Occupancy Raw Data'!$B$6:$BE$43,'Occupancy Raw Data'!AR$1,FALSE)</f>
        <v>42.541394882087303</v>
      </c>
      <c r="M43" s="59">
        <f>VLOOKUP($A43,'Occupancy Raw Data'!$B$6:$BE$43,'Occupancy Raw Data'!AT$1,FALSE)</f>
        <v>-11.7164818558342</v>
      </c>
      <c r="N43" s="60">
        <f>VLOOKUP($A43,'Occupancy Raw Data'!$B$6:$BE$43,'Occupancy Raw Data'!AU$1,FALSE)</f>
        <v>-6.8961007697291903</v>
      </c>
      <c r="O43" s="60">
        <f>VLOOKUP($A43,'Occupancy Raw Data'!$B$6:$BE$43,'Occupancy Raw Data'!AV$1,FALSE)</f>
        <v>-0.13773056918812199</v>
      </c>
      <c r="P43" s="60">
        <f>VLOOKUP($A43,'Occupancy Raw Data'!$B$6:$BE$43,'Occupancy Raw Data'!AW$1,FALSE)</f>
        <v>-0.390047524576911</v>
      </c>
      <c r="Q43" s="60">
        <f>VLOOKUP($A43,'Occupancy Raw Data'!$B$6:$BE$43,'Occupancy Raw Data'!AX$1,FALSE)</f>
        <v>0.157906092795911</v>
      </c>
      <c r="R43" s="61">
        <f>VLOOKUP($A43,'Occupancy Raw Data'!$B$6:$BE$43,'Occupancy Raw Data'!AY$1,FALSE)</f>
        <v>-3.8010255162193598</v>
      </c>
      <c r="S43" s="60">
        <f>VLOOKUP($A43,'Occupancy Raw Data'!$B$6:$BE$43,'Occupancy Raw Data'!BA$1,FALSE)</f>
        <v>5.4206901321226297</v>
      </c>
      <c r="T43" s="60">
        <f>VLOOKUP($A43,'Occupancy Raw Data'!$B$6:$BE$43,'Occupancy Raw Data'!BB$1,FALSE)</f>
        <v>-0.81795165379514301</v>
      </c>
      <c r="U43" s="61">
        <f>VLOOKUP($A43,'Occupancy Raw Data'!$B$6:$BE$43,'Occupancy Raw Data'!BC$1,FALSE)</f>
        <v>2.1574387326261699</v>
      </c>
      <c r="V43" s="62">
        <f>VLOOKUP($A43,'Occupancy Raw Data'!$B$6:$BE$43,'Occupancy Raw Data'!BE$1,FALSE)</f>
        <v>-2.0605193895351301</v>
      </c>
      <c r="X43" s="64">
        <f>VLOOKUP($A43,'ADR Raw Data'!$B$6:$BE$43,'ADR Raw Data'!AG$1,FALSE)</f>
        <v>97.008064660212</v>
      </c>
      <c r="Y43" s="65">
        <f>VLOOKUP($A43,'ADR Raw Data'!$B$6:$BE$43,'ADR Raw Data'!AH$1,FALSE)</f>
        <v>101.922215005486</v>
      </c>
      <c r="Z43" s="65">
        <f>VLOOKUP($A43,'ADR Raw Data'!$B$6:$BE$43,'ADR Raw Data'!AI$1,FALSE)</f>
        <v>105.55771466790701</v>
      </c>
      <c r="AA43" s="65">
        <f>VLOOKUP($A43,'ADR Raw Data'!$B$6:$BE$43,'ADR Raw Data'!AJ$1,FALSE)</f>
        <v>105.548064118653</v>
      </c>
      <c r="AB43" s="65">
        <f>VLOOKUP($A43,'ADR Raw Data'!$B$6:$BE$43,'ADR Raw Data'!AK$1,FALSE)</f>
        <v>101.906657659058</v>
      </c>
      <c r="AC43" s="66">
        <f>VLOOKUP($A43,'ADR Raw Data'!$B$6:$BE$43,'ADR Raw Data'!AL$1,FALSE)</f>
        <v>102.54009739134599</v>
      </c>
      <c r="AD43" s="65">
        <f>VLOOKUP($A43,'ADR Raw Data'!$B$6:$BE$43,'ADR Raw Data'!AN$1,FALSE)</f>
        <v>100.733820872379</v>
      </c>
      <c r="AE43" s="65">
        <f>VLOOKUP($A43,'ADR Raw Data'!$B$6:$BE$43,'ADR Raw Data'!AO$1,FALSE)</f>
        <v>102.900244032581</v>
      </c>
      <c r="AF43" s="66">
        <f>VLOOKUP($A43,'ADR Raw Data'!$B$6:$BE$43,'ADR Raw Data'!AP$1,FALSE)</f>
        <v>101.83400873748801</v>
      </c>
      <c r="AG43" s="67">
        <f>VLOOKUP($A43,'ADR Raw Data'!$B$6:$BE$43,'ADR Raw Data'!AR$1,FALSE)</f>
        <v>102.324961608775</v>
      </c>
      <c r="AI43" s="59">
        <f>VLOOKUP($A43,'ADR Raw Data'!$B$6:$BE$43,'ADR Raw Data'!AT$1,FALSE)</f>
        <v>-0.88852253358801803</v>
      </c>
      <c r="AJ43" s="60">
        <f>VLOOKUP($A43,'ADR Raw Data'!$B$6:$BE$43,'ADR Raw Data'!AU$1,FALSE)</f>
        <v>3.29528982135098</v>
      </c>
      <c r="AK43" s="60">
        <f>VLOOKUP($A43,'ADR Raw Data'!$B$6:$BE$43,'ADR Raw Data'!AV$1,FALSE)</f>
        <v>5.6338206784742502</v>
      </c>
      <c r="AL43" s="60">
        <f>VLOOKUP($A43,'ADR Raw Data'!$B$6:$BE$43,'ADR Raw Data'!AW$1,FALSE)</f>
        <v>6.1807786313836797</v>
      </c>
      <c r="AM43" s="60">
        <f>VLOOKUP($A43,'ADR Raw Data'!$B$6:$BE$43,'ADR Raw Data'!AX$1,FALSE)</f>
        <v>6.5555406382624399</v>
      </c>
      <c r="AN43" s="61">
        <f>VLOOKUP($A43,'ADR Raw Data'!$B$6:$BE$43,'ADR Raw Data'!AY$1,FALSE)</f>
        <v>4.2884141060811896</v>
      </c>
      <c r="AO43" s="60">
        <f>VLOOKUP($A43,'ADR Raw Data'!$B$6:$BE$43,'ADR Raw Data'!BA$1,FALSE)</f>
        <v>6.6683387068565496</v>
      </c>
      <c r="AP43" s="60">
        <f>VLOOKUP($A43,'ADR Raw Data'!$B$6:$BE$43,'ADR Raw Data'!BB$1,FALSE)</f>
        <v>9.3921656762846908</v>
      </c>
      <c r="AQ43" s="61">
        <f>VLOOKUP($A43,'ADR Raw Data'!$B$6:$BE$43,'ADR Raw Data'!BC$1,FALSE)</f>
        <v>8.0553967487409395</v>
      </c>
      <c r="AR43" s="62">
        <f>VLOOKUP($A43,'ADR Raw Data'!$B$6:$BE$43,'ADR Raw Data'!BE$1,FALSE)</f>
        <v>5.3469005991338001</v>
      </c>
      <c r="AT43" s="64">
        <f>VLOOKUP($A43,'RevPAR Raw Data'!$B$6:$BE$43,'RevPAR Raw Data'!AG$1,FALSE)</f>
        <v>37.051434470647202</v>
      </c>
      <c r="AU43" s="65">
        <f>VLOOKUP($A43,'RevPAR Raw Data'!$B$6:$BE$43,'RevPAR Raw Data'!AH$1,FALSE)</f>
        <v>40.549494982438503</v>
      </c>
      <c r="AV43" s="65">
        <f>VLOOKUP($A43,'RevPAR Raw Data'!$B$6:$BE$43,'RevPAR Raw Data'!AI$1,FALSE)</f>
        <v>45.533350376317102</v>
      </c>
      <c r="AW43" s="65">
        <f>VLOOKUP($A43,'RevPAR Raw Data'!$B$6:$BE$43,'RevPAR Raw Data'!AJ$1,FALSE)</f>
        <v>46.418905268439502</v>
      </c>
      <c r="AX43" s="65">
        <f>VLOOKUP($A43,'RevPAR Raw Data'!$B$6:$BE$43,'RevPAR Raw Data'!AK$1,FALSE)</f>
        <v>42.763469643753098</v>
      </c>
      <c r="AY43" s="66">
        <f>VLOOKUP($A43,'RevPAR Raw Data'!$B$6:$BE$43,'RevPAR Raw Data'!AL$1,FALSE)</f>
        <v>42.463330948319097</v>
      </c>
      <c r="AZ43" s="65">
        <f>VLOOKUP($A43,'RevPAR Raw Data'!$B$6:$BE$43,'RevPAR Raw Data'!AN$1,FALSE)</f>
        <v>44.9829833918715</v>
      </c>
      <c r="BA43" s="65">
        <f>VLOOKUP($A43,'RevPAR Raw Data'!$B$6:$BE$43,'RevPAR Raw Data'!AO$1,FALSE)</f>
        <v>47.413623733065698</v>
      </c>
      <c r="BB43" s="66">
        <f>VLOOKUP($A43,'RevPAR Raw Data'!$B$6:$BE$43,'RevPAR Raw Data'!AP$1,FALSE)</f>
        <v>46.198303562468602</v>
      </c>
      <c r="BC43" s="67">
        <f>VLOOKUP($A43,'RevPAR Raw Data'!$B$6:$BE$43,'RevPAR Raw Data'!AR$1,FALSE)</f>
        <v>43.530465980933201</v>
      </c>
      <c r="BE43" s="59">
        <f>VLOOKUP($A43,'RevPAR Raw Data'!$B$6:$BE$43,'RevPAR Raw Data'!AT$1,FALSE)</f>
        <v>-12.5009008079894</v>
      </c>
      <c r="BF43" s="60">
        <f>VLOOKUP($A43,'RevPAR Raw Data'!$B$6:$BE$43,'RevPAR Raw Data'!AU$1,FALSE)</f>
        <v>-3.8280574551131901</v>
      </c>
      <c r="BG43" s="60">
        <f>VLOOKUP($A43,'RevPAR Raw Data'!$B$6:$BE$43,'RevPAR Raw Data'!AV$1,FALSE)</f>
        <v>5.4883306159986196</v>
      </c>
      <c r="BH43" s="60">
        <f>VLOOKUP($A43,'RevPAR Raw Data'!$B$6:$BE$43,'RevPAR Raw Data'!AW$1,FALSE)</f>
        <v>5.7666231327554804</v>
      </c>
      <c r="BI43" s="60">
        <f>VLOOKUP($A43,'RevPAR Raw Data'!$B$6:$BE$43,'RevPAR Raw Data'!AX$1,FALSE)</f>
        <v>6.7237983291418804</v>
      </c>
      <c r="BJ43" s="61">
        <f>VLOOKUP($A43,'RevPAR Raw Data'!$B$6:$BE$43,'RevPAR Raw Data'!AY$1,FALSE)</f>
        <v>0.32438487544853201</v>
      </c>
      <c r="BK43" s="60">
        <f>VLOOKUP($A43,'RevPAR Raw Data'!$B$6:$BE$43,'RevPAR Raw Data'!BA$1,FALSE)</f>
        <v>12.4504988172382</v>
      </c>
      <c r="BL43" s="60">
        <f>VLOOKUP($A43,'RevPAR Raw Data'!$B$6:$BE$43,'RevPAR Raw Data'!BB$1,FALSE)</f>
        <v>8.4973906480131909</v>
      </c>
      <c r="BM43" s="61">
        <f>VLOOKUP($A43,'RevPAR Raw Data'!$B$6:$BE$43,'RevPAR Raw Data'!BC$1,FALSE)</f>
        <v>10.386625730891099</v>
      </c>
      <c r="BN43" s="62">
        <f>VLOOKUP($A43,'RevPAR Raw Data'!$B$6:$BE$43,'RevPAR Raw Data'!BE$1,FALSE)</f>
        <v>3.1762072860143302</v>
      </c>
    </row>
    <row r="44" spans="1:66" x14ac:dyDescent="0.35">
      <c r="A44" s="81" t="s">
        <v>83</v>
      </c>
      <c r="B44" s="59">
        <f>VLOOKUP($A44,'Occupancy Raw Data'!$B$6:$BE$43,'Occupancy Raw Data'!AG$1,FALSE)</f>
        <v>36.971320973348703</v>
      </c>
      <c r="C44" s="60">
        <f>VLOOKUP($A44,'Occupancy Raw Data'!$B$6:$BE$43,'Occupancy Raw Data'!AH$1,FALSE)</f>
        <v>39.035341830822702</v>
      </c>
      <c r="D44" s="60">
        <f>VLOOKUP($A44,'Occupancy Raw Data'!$B$6:$BE$43,'Occupancy Raw Data'!AI$1,FALSE)</f>
        <v>40.983487833140202</v>
      </c>
      <c r="E44" s="60">
        <f>VLOOKUP($A44,'Occupancy Raw Data'!$B$6:$BE$43,'Occupancy Raw Data'!AJ$1,FALSE)</f>
        <v>41.379393588257997</v>
      </c>
      <c r="F44" s="60">
        <f>VLOOKUP($A44,'Occupancy Raw Data'!$B$6:$BE$43,'Occupancy Raw Data'!AK$1,FALSE)</f>
        <v>40.935206643491597</v>
      </c>
      <c r="G44" s="61">
        <f>VLOOKUP($A44,'Occupancy Raw Data'!$B$6:$BE$43,'Occupancy Raw Data'!AL$1,FALSE)</f>
        <v>39.860950173812199</v>
      </c>
      <c r="H44" s="60">
        <f>VLOOKUP($A44,'Occupancy Raw Data'!$B$6:$BE$43,'Occupancy Raw Data'!AN$1,FALSE)</f>
        <v>47.0065662417921</v>
      </c>
      <c r="I44" s="60">
        <f>VLOOKUP($A44,'Occupancy Raw Data'!$B$6:$BE$43,'Occupancy Raw Data'!AO$1,FALSE)</f>
        <v>46.791714947856299</v>
      </c>
      <c r="J44" s="61">
        <f>VLOOKUP($A44,'Occupancy Raw Data'!$B$6:$BE$43,'Occupancy Raw Data'!AP$1,FALSE)</f>
        <v>46.899140594824203</v>
      </c>
      <c r="K44" s="62">
        <f>VLOOKUP($A44,'Occupancy Raw Data'!$B$6:$BE$43,'Occupancy Raw Data'!AR$1,FALSE)</f>
        <v>41.871861722672797</v>
      </c>
      <c r="M44" s="59">
        <f>VLOOKUP($A44,'Occupancy Raw Data'!$B$6:$BE$43,'Occupancy Raw Data'!AT$1,FALSE)</f>
        <v>12.7621254397793</v>
      </c>
      <c r="N44" s="60">
        <f>VLOOKUP($A44,'Occupancy Raw Data'!$B$6:$BE$43,'Occupancy Raw Data'!AU$1,FALSE)</f>
        <v>1.5141697593227901</v>
      </c>
      <c r="O44" s="60">
        <f>VLOOKUP($A44,'Occupancy Raw Data'!$B$6:$BE$43,'Occupancy Raw Data'!AV$1,FALSE)</f>
        <v>3.9995081737440898</v>
      </c>
      <c r="P44" s="60">
        <f>VLOOKUP($A44,'Occupancy Raw Data'!$B$6:$BE$43,'Occupancy Raw Data'!AW$1,FALSE)</f>
        <v>1.7277807416670301</v>
      </c>
      <c r="Q44" s="60">
        <f>VLOOKUP($A44,'Occupancy Raw Data'!$B$6:$BE$43,'Occupancy Raw Data'!AX$1,FALSE)</f>
        <v>6.2702911971136999</v>
      </c>
      <c r="R44" s="61">
        <f>VLOOKUP($A44,'Occupancy Raw Data'!$B$6:$BE$43,'Occupancy Raw Data'!AY$1,FALSE)</f>
        <v>4.9834487895391497</v>
      </c>
      <c r="S44" s="60">
        <f>VLOOKUP($A44,'Occupancy Raw Data'!$B$6:$BE$43,'Occupancy Raw Data'!BA$1,FALSE)</f>
        <v>11.7725907982165</v>
      </c>
      <c r="T44" s="60">
        <f>VLOOKUP($A44,'Occupancy Raw Data'!$B$6:$BE$43,'Occupancy Raw Data'!BB$1,FALSE)</f>
        <v>4.4534017017811802</v>
      </c>
      <c r="U44" s="61">
        <f>VLOOKUP($A44,'Occupancy Raw Data'!$B$6:$BE$43,'Occupancy Raw Data'!BC$1,FALSE)</f>
        <v>7.9974935955310196</v>
      </c>
      <c r="V44" s="62">
        <f>VLOOKUP($A44,'Occupancy Raw Data'!$B$6:$BE$43,'Occupancy Raw Data'!BE$1,FALSE)</f>
        <v>5.9295282960241797</v>
      </c>
      <c r="X44" s="64">
        <f>VLOOKUP($A44,'ADR Raw Data'!$B$6:$BE$43,'ADR Raw Data'!AG$1,FALSE)</f>
        <v>82.388130590923893</v>
      </c>
      <c r="Y44" s="65">
        <f>VLOOKUP($A44,'ADR Raw Data'!$B$6:$BE$43,'ADR Raw Data'!AH$1,FALSE)</f>
        <v>81.416457019171304</v>
      </c>
      <c r="Z44" s="65">
        <f>VLOOKUP($A44,'ADR Raw Data'!$B$6:$BE$43,'ADR Raw Data'!AI$1,FALSE)</f>
        <v>82.242129940507695</v>
      </c>
      <c r="AA44" s="65">
        <f>VLOOKUP($A44,'ADR Raw Data'!$B$6:$BE$43,'ADR Raw Data'!AJ$1,FALSE)</f>
        <v>83.238432996907903</v>
      </c>
      <c r="AB44" s="65">
        <f>VLOOKUP($A44,'ADR Raw Data'!$B$6:$BE$43,'ADR Raw Data'!AK$1,FALSE)</f>
        <v>82.841305655481506</v>
      </c>
      <c r="AC44" s="66">
        <f>VLOOKUP($A44,'ADR Raw Data'!$B$6:$BE$43,'ADR Raw Data'!AL$1,FALSE)</f>
        <v>82.437414849806203</v>
      </c>
      <c r="AD44" s="65">
        <f>VLOOKUP($A44,'ADR Raw Data'!$B$6:$BE$43,'ADR Raw Data'!AN$1,FALSE)</f>
        <v>93.443976992604703</v>
      </c>
      <c r="AE44" s="65">
        <f>VLOOKUP($A44,'ADR Raw Data'!$B$6:$BE$43,'ADR Raw Data'!AO$1,FALSE)</f>
        <v>96.270791931073603</v>
      </c>
      <c r="AF44" s="66">
        <f>VLOOKUP($A44,'ADR Raw Data'!$B$6:$BE$43,'ADR Raw Data'!AP$1,FALSE)</f>
        <v>94.854146956633599</v>
      </c>
      <c r="AG44" s="67">
        <f>VLOOKUP($A44,'ADR Raw Data'!$B$6:$BE$43,'ADR Raw Data'!AR$1,FALSE)</f>
        <v>86.410994111106504</v>
      </c>
      <c r="AI44" s="59">
        <f>VLOOKUP($A44,'ADR Raw Data'!$B$6:$BE$43,'ADR Raw Data'!AT$1,FALSE)</f>
        <v>12.313938943984899</v>
      </c>
      <c r="AJ44" s="60">
        <f>VLOOKUP($A44,'ADR Raw Data'!$B$6:$BE$43,'ADR Raw Data'!AU$1,FALSE)</f>
        <v>10.410575570088501</v>
      </c>
      <c r="AK44" s="60">
        <f>VLOOKUP($A44,'ADR Raw Data'!$B$6:$BE$43,'ADR Raw Data'!AV$1,FALSE)</f>
        <v>11.0326519004585</v>
      </c>
      <c r="AL44" s="60">
        <f>VLOOKUP($A44,'ADR Raw Data'!$B$6:$BE$43,'ADR Raw Data'!AW$1,FALSE)</f>
        <v>13.655578981510599</v>
      </c>
      <c r="AM44" s="60">
        <f>VLOOKUP($A44,'ADR Raw Data'!$B$6:$BE$43,'ADR Raw Data'!AX$1,FALSE)</f>
        <v>12.247852092631501</v>
      </c>
      <c r="AN44" s="61">
        <f>VLOOKUP($A44,'ADR Raw Data'!$B$6:$BE$43,'ADR Raw Data'!AY$1,FALSE)</f>
        <v>11.9359337383781</v>
      </c>
      <c r="AO44" s="60">
        <f>VLOOKUP($A44,'ADR Raw Data'!$B$6:$BE$43,'ADR Raw Data'!BA$1,FALSE)</f>
        <v>18.4702296634192</v>
      </c>
      <c r="AP44" s="60">
        <f>VLOOKUP($A44,'ADR Raw Data'!$B$6:$BE$43,'ADR Raw Data'!BB$1,FALSE)</f>
        <v>18.277812256982902</v>
      </c>
      <c r="AQ44" s="61">
        <f>VLOOKUP($A44,'ADR Raw Data'!$B$6:$BE$43,'ADR Raw Data'!BC$1,FALSE)</f>
        <v>18.309796450496499</v>
      </c>
      <c r="AR44" s="62">
        <f>VLOOKUP($A44,'ADR Raw Data'!$B$6:$BE$43,'ADR Raw Data'!BE$1,FALSE)</f>
        <v>14.1555150614011</v>
      </c>
      <c r="AT44" s="64">
        <f>VLOOKUP($A44,'RevPAR Raw Data'!$B$6:$BE$43,'RevPAR Raw Data'!AG$1,FALSE)</f>
        <v>30.459980204712199</v>
      </c>
      <c r="AU44" s="65">
        <f>VLOOKUP($A44,'RevPAR Raw Data'!$B$6:$BE$43,'RevPAR Raw Data'!AH$1,FALSE)</f>
        <v>31.781192303978301</v>
      </c>
      <c r="AV44" s="65">
        <f>VLOOKUP($A44,'RevPAR Raw Data'!$B$6:$BE$43,'RevPAR Raw Data'!AI$1,FALSE)</f>
        <v>33.705693317883302</v>
      </c>
      <c r="AW44" s="65">
        <f>VLOOKUP($A44,'RevPAR Raw Data'!$B$6:$BE$43,'RevPAR Raw Data'!AJ$1,FALSE)</f>
        <v>34.443558806488902</v>
      </c>
      <c r="AX44" s="65">
        <f>VLOOKUP($A44,'RevPAR Raw Data'!$B$6:$BE$43,'RevPAR Raw Data'!AK$1,FALSE)</f>
        <v>33.911259656237903</v>
      </c>
      <c r="AY44" s="66">
        <f>VLOOKUP($A44,'RevPAR Raw Data'!$B$6:$BE$43,'RevPAR Raw Data'!AL$1,FALSE)</f>
        <v>32.860336857860098</v>
      </c>
      <c r="AZ44" s="65">
        <f>VLOOKUP($A44,'RevPAR Raw Data'!$B$6:$BE$43,'RevPAR Raw Data'!AN$1,FALSE)</f>
        <v>43.924804943993799</v>
      </c>
      <c r="BA44" s="65">
        <f>VLOOKUP($A44,'RevPAR Raw Data'!$B$6:$BE$43,'RevPAR Raw Data'!AO$1,FALSE)</f>
        <v>45.046754538431799</v>
      </c>
      <c r="BB44" s="66">
        <f>VLOOKUP($A44,'RevPAR Raw Data'!$B$6:$BE$43,'RevPAR Raw Data'!AP$1,FALSE)</f>
        <v>44.485779741212802</v>
      </c>
      <c r="BC44" s="67">
        <f>VLOOKUP($A44,'RevPAR Raw Data'!$B$6:$BE$43,'RevPAR Raw Data'!AR$1,FALSE)</f>
        <v>36.181891967389497</v>
      </c>
      <c r="BE44" s="59">
        <f>VLOOKUP($A44,'RevPAR Raw Data'!$B$6:$BE$43,'RevPAR Raw Data'!AT$1,FALSE)</f>
        <v>26.647584718373398</v>
      </c>
      <c r="BF44" s="60">
        <f>VLOOKUP($A44,'RevPAR Raw Data'!$B$6:$BE$43,'RevPAR Raw Data'!AU$1,FALSE)</f>
        <v>12.082379116465001</v>
      </c>
      <c r="BG44" s="60">
        <f>VLOOKUP($A44,'RevPAR Raw Data'!$B$6:$BE$43,'RevPAR Raw Data'!AV$1,FALSE)</f>
        <v>15.4734118887422</v>
      </c>
      <c r="BH44" s="60">
        <f>VLOOKUP($A44,'RevPAR Raw Data'!$B$6:$BE$43,'RevPAR Raw Data'!AW$1,FALSE)</f>
        <v>15.6192981869834</v>
      </c>
      <c r="BI44" s="60">
        <f>VLOOKUP($A44,'RevPAR Raw Data'!$B$6:$BE$43,'RevPAR Raw Data'!AX$1,FALSE)</f>
        <v>19.286119281345002</v>
      </c>
      <c r="BJ44" s="61">
        <f>VLOOKUP($A44,'RevPAR Raw Data'!$B$6:$BE$43,'RevPAR Raw Data'!AY$1,FALSE)</f>
        <v>17.514203673322601</v>
      </c>
      <c r="BK44" s="60">
        <f>VLOOKUP($A44,'RevPAR Raw Data'!$B$6:$BE$43,'RevPAR Raw Data'!BA$1,FALSE)</f>
        <v>32.417245019400902</v>
      </c>
      <c r="BL44" s="60">
        <f>VLOOKUP($A44,'RevPAR Raw Data'!$B$6:$BE$43,'RevPAR Raw Data'!BB$1,FALSE)</f>
        <v>23.545198360864902</v>
      </c>
      <c r="BM44" s="61">
        <f>VLOOKUP($A44,'RevPAR Raw Data'!$B$6:$BE$43,'RevPAR Raw Data'!BC$1,FALSE)</f>
        <v>27.7716148445108</v>
      </c>
      <c r="BN44" s="62">
        <f>VLOOKUP($A44,'RevPAR Raw Data'!$B$6:$BE$43,'RevPAR Raw Data'!BE$1,FALSE)</f>
        <v>20.924398628439</v>
      </c>
    </row>
    <row r="45" spans="1:66" x14ac:dyDescent="0.35">
      <c r="A45" s="83" t="s">
        <v>84</v>
      </c>
      <c r="B45" s="59">
        <f>VLOOKUP($A45,'Occupancy Raw Data'!$B$6:$BE$43,'Occupancy Raw Data'!AG$1,FALSE)</f>
        <v>39.0376357666077</v>
      </c>
      <c r="C45" s="60">
        <f>VLOOKUP($A45,'Occupancy Raw Data'!$B$6:$BE$43,'Occupancy Raw Data'!AH$1,FALSE)</f>
        <v>45.573377115433097</v>
      </c>
      <c r="D45" s="60">
        <f>VLOOKUP($A45,'Occupancy Raw Data'!$B$6:$BE$43,'Occupancy Raw Data'!AI$1,FALSE)</f>
        <v>47.208891134124698</v>
      </c>
      <c r="E45" s="60">
        <f>VLOOKUP($A45,'Occupancy Raw Data'!$B$6:$BE$43,'Occupancy Raw Data'!AJ$1,FALSE)</f>
        <v>47.347815104824399</v>
      </c>
      <c r="F45" s="60">
        <f>VLOOKUP($A45,'Occupancy Raw Data'!$B$6:$BE$43,'Occupancy Raw Data'!AK$1,FALSE)</f>
        <v>42.687547360444498</v>
      </c>
      <c r="G45" s="61">
        <f>VLOOKUP($A45,'Occupancy Raw Data'!$B$6:$BE$43,'Occupancy Raw Data'!AL$1,FALSE)</f>
        <v>44.371053296286902</v>
      </c>
      <c r="H45" s="60">
        <f>VLOOKUP($A45,'Occupancy Raw Data'!$B$6:$BE$43,'Occupancy Raw Data'!AN$1,FALSE)</f>
        <v>40.875221015407902</v>
      </c>
      <c r="I45" s="60">
        <f>VLOOKUP($A45,'Occupancy Raw Data'!$B$6:$BE$43,'Occupancy Raw Data'!AO$1,FALSE)</f>
        <v>39.909067946451103</v>
      </c>
      <c r="J45" s="61">
        <f>VLOOKUP($A45,'Occupancy Raw Data'!$B$6:$BE$43,'Occupancy Raw Data'!AP$1,FALSE)</f>
        <v>40.392144480929502</v>
      </c>
      <c r="K45" s="62">
        <f>VLOOKUP($A45,'Occupancy Raw Data'!$B$6:$BE$43,'Occupancy Raw Data'!AR$1,FALSE)</f>
        <v>43.234222206184803</v>
      </c>
      <c r="M45" s="59">
        <f>VLOOKUP($A45,'Occupancy Raw Data'!$B$6:$BE$43,'Occupancy Raw Data'!AT$1,FALSE)</f>
        <v>13.5095430040569</v>
      </c>
      <c r="N45" s="60">
        <f>VLOOKUP($A45,'Occupancy Raw Data'!$B$6:$BE$43,'Occupancy Raw Data'!AU$1,FALSE)</f>
        <v>2.8196402144818</v>
      </c>
      <c r="O45" s="60">
        <f>VLOOKUP($A45,'Occupancy Raw Data'!$B$6:$BE$43,'Occupancy Raw Data'!AV$1,FALSE)</f>
        <v>-0.55627116503482699</v>
      </c>
      <c r="P45" s="60">
        <f>VLOOKUP($A45,'Occupancy Raw Data'!$B$6:$BE$43,'Occupancy Raw Data'!AW$1,FALSE)</f>
        <v>-2.3455150152278801</v>
      </c>
      <c r="Q45" s="60">
        <f>VLOOKUP($A45,'Occupancy Raw Data'!$B$6:$BE$43,'Occupancy Raw Data'!AX$1,FALSE)</f>
        <v>0.38041439910598701</v>
      </c>
      <c r="R45" s="61">
        <f>VLOOKUP($A45,'Occupancy Raw Data'!$B$6:$BE$43,'Occupancy Raw Data'!AY$1,FALSE)</f>
        <v>2.14382898780572</v>
      </c>
      <c r="S45" s="60">
        <f>VLOOKUP($A45,'Occupancy Raw Data'!$B$6:$BE$43,'Occupancy Raw Data'!BA$1,FALSE)</f>
        <v>1.71171842845446</v>
      </c>
      <c r="T45" s="60">
        <f>VLOOKUP($A45,'Occupancy Raw Data'!$B$6:$BE$43,'Occupancy Raw Data'!BB$1,FALSE)</f>
        <v>-14.333632048017201</v>
      </c>
      <c r="U45" s="61">
        <f>VLOOKUP($A45,'Occupancy Raw Data'!$B$6:$BE$43,'Occupancy Raw Data'!BC$1,FALSE)</f>
        <v>-6.9026029552844204</v>
      </c>
      <c r="V45" s="62">
        <f>VLOOKUP($A45,'Occupancy Raw Data'!$B$6:$BE$43,'Occupancy Raw Data'!BE$1,FALSE)</f>
        <v>-0.43862089519569097</v>
      </c>
      <c r="X45" s="64">
        <f>VLOOKUP($A45,'ADR Raw Data'!$B$6:$BE$43,'ADR Raw Data'!AG$1,FALSE)</f>
        <v>82.753775477191795</v>
      </c>
      <c r="Y45" s="65">
        <f>VLOOKUP($A45,'ADR Raw Data'!$B$6:$BE$43,'ADR Raw Data'!AH$1,FALSE)</f>
        <v>83.972560620756497</v>
      </c>
      <c r="Z45" s="65">
        <f>VLOOKUP($A45,'ADR Raw Data'!$B$6:$BE$43,'ADR Raw Data'!AI$1,FALSE)</f>
        <v>84.466989031567607</v>
      </c>
      <c r="AA45" s="65">
        <f>VLOOKUP($A45,'ADR Raw Data'!$B$6:$BE$43,'ADR Raw Data'!AJ$1,FALSE)</f>
        <v>85.206029607895402</v>
      </c>
      <c r="AB45" s="65">
        <f>VLOOKUP($A45,'ADR Raw Data'!$B$6:$BE$43,'ADR Raw Data'!AK$1,FALSE)</f>
        <v>82.458232248520702</v>
      </c>
      <c r="AC45" s="66">
        <f>VLOOKUP($A45,'ADR Raw Data'!$B$6:$BE$43,'ADR Raw Data'!AL$1,FALSE)</f>
        <v>83.835182876497797</v>
      </c>
      <c r="AD45" s="65">
        <f>VLOOKUP($A45,'ADR Raw Data'!$B$6:$BE$43,'ADR Raw Data'!AN$1,FALSE)</f>
        <v>85.058203306040397</v>
      </c>
      <c r="AE45" s="65">
        <f>VLOOKUP($A45,'ADR Raw Data'!$B$6:$BE$43,'ADR Raw Data'!AO$1,FALSE)</f>
        <v>85.970848101265801</v>
      </c>
      <c r="AF45" s="66">
        <f>VLOOKUP($A45,'ADR Raw Data'!$B$6:$BE$43,'ADR Raw Data'!AP$1,FALSE)</f>
        <v>85.509068240443895</v>
      </c>
      <c r="AG45" s="67">
        <f>VLOOKUP($A45,'ADR Raw Data'!$B$6:$BE$43,'ADR Raw Data'!AR$1,FALSE)</f>
        <v>84.281997037098805</v>
      </c>
      <c r="AI45" s="59">
        <f>VLOOKUP($A45,'ADR Raw Data'!$B$6:$BE$43,'ADR Raw Data'!AT$1,FALSE)</f>
        <v>14.996723201467701</v>
      </c>
      <c r="AJ45" s="60">
        <f>VLOOKUP($A45,'ADR Raw Data'!$B$6:$BE$43,'ADR Raw Data'!AU$1,FALSE)</f>
        <v>14.4039340699255</v>
      </c>
      <c r="AK45" s="60">
        <f>VLOOKUP($A45,'ADR Raw Data'!$B$6:$BE$43,'ADR Raw Data'!AV$1,FALSE)</f>
        <v>12.1847314954064</v>
      </c>
      <c r="AL45" s="60">
        <f>VLOOKUP($A45,'ADR Raw Data'!$B$6:$BE$43,'ADR Raw Data'!AW$1,FALSE)</f>
        <v>12.8558660308657</v>
      </c>
      <c r="AM45" s="60">
        <f>VLOOKUP($A45,'ADR Raw Data'!$B$6:$BE$43,'ADR Raw Data'!AX$1,FALSE)</f>
        <v>10.729258163763699</v>
      </c>
      <c r="AN45" s="61">
        <f>VLOOKUP($A45,'ADR Raw Data'!$B$6:$BE$43,'ADR Raw Data'!AY$1,FALSE)</f>
        <v>12.8881767741264</v>
      </c>
      <c r="AO45" s="60">
        <f>VLOOKUP($A45,'ADR Raw Data'!$B$6:$BE$43,'ADR Raw Data'!BA$1,FALSE)</f>
        <v>15.5079610143395</v>
      </c>
      <c r="AP45" s="60">
        <f>VLOOKUP($A45,'ADR Raw Data'!$B$6:$BE$43,'ADR Raw Data'!BB$1,FALSE)</f>
        <v>11.075584973217399</v>
      </c>
      <c r="AQ45" s="61">
        <f>VLOOKUP($A45,'ADR Raw Data'!$B$6:$BE$43,'ADR Raw Data'!BC$1,FALSE)</f>
        <v>13.0218707126834</v>
      </c>
      <c r="AR45" s="62">
        <f>VLOOKUP($A45,'ADR Raw Data'!$B$6:$BE$43,'ADR Raw Data'!BE$1,FALSE)</f>
        <v>12.8852987096916</v>
      </c>
      <c r="AT45" s="64">
        <f>VLOOKUP($A45,'RevPAR Raw Data'!$B$6:$BE$43,'RevPAR Raw Data'!AG$1,FALSE)</f>
        <v>32.305117453902497</v>
      </c>
      <c r="AU45" s="65">
        <f>VLOOKUP($A45,'RevPAR Raw Data'!$B$6:$BE$43,'RevPAR Raw Data'!AH$1,FALSE)</f>
        <v>38.269131725183101</v>
      </c>
      <c r="AV45" s="65">
        <f>VLOOKUP($A45,'RevPAR Raw Data'!$B$6:$BE$43,'RevPAR Raw Data'!AI$1,FALSE)</f>
        <v>39.875928896185897</v>
      </c>
      <c r="AW45" s="65">
        <f>VLOOKUP($A45,'RevPAR Raw Data'!$B$6:$BE$43,'RevPAR Raw Data'!AJ$1,FALSE)</f>
        <v>40.343193356908301</v>
      </c>
      <c r="AX45" s="65">
        <f>VLOOKUP($A45,'RevPAR Raw Data'!$B$6:$BE$43,'RevPAR Raw Data'!AK$1,FALSE)</f>
        <v>35.199396943672603</v>
      </c>
      <c r="AY45" s="66">
        <f>VLOOKUP($A45,'RevPAR Raw Data'!$B$6:$BE$43,'RevPAR Raw Data'!AL$1,FALSE)</f>
        <v>37.198553675170402</v>
      </c>
      <c r="AZ45" s="65">
        <f>VLOOKUP($A45,'RevPAR Raw Data'!$B$6:$BE$43,'RevPAR Raw Data'!AN$1,FALSE)</f>
        <v>34.767728593078999</v>
      </c>
      <c r="BA45" s="65">
        <f>VLOOKUP($A45,'RevPAR Raw Data'!$B$6:$BE$43,'RevPAR Raw Data'!AO$1,FALSE)</f>
        <v>34.310164182874402</v>
      </c>
      <c r="BB45" s="66">
        <f>VLOOKUP($A45,'RevPAR Raw Data'!$B$6:$BE$43,'RevPAR Raw Data'!AP$1,FALSE)</f>
        <v>34.538946387976701</v>
      </c>
      <c r="BC45" s="67">
        <f>VLOOKUP($A45,'RevPAR Raw Data'!$B$6:$BE$43,'RevPAR Raw Data'!AR$1,FALSE)</f>
        <v>36.438665878829397</v>
      </c>
      <c r="BE45" s="59">
        <f>VLOOKUP($A45,'RevPAR Raw Data'!$B$6:$BE$43,'RevPAR Raw Data'!AT$1,FALSE)</f>
        <v>30.532254975626401</v>
      </c>
      <c r="BF45" s="60">
        <f>VLOOKUP($A45,'RevPAR Raw Data'!$B$6:$BE$43,'RevPAR Raw Data'!AU$1,FALSE)</f>
        <v>17.629713401910401</v>
      </c>
      <c r="BG45" s="60">
        <f>VLOOKUP($A45,'RevPAR Raw Data'!$B$6:$BE$43,'RevPAR Raw Data'!AV$1,FALSE)</f>
        <v>11.560680182525701</v>
      </c>
      <c r="BH45" s="60">
        <f>VLOOKUP($A45,'RevPAR Raw Data'!$B$6:$BE$43,'RevPAR Raw Data'!AW$1,FALSE)</f>
        <v>10.208814747546301</v>
      </c>
      <c r="BI45" s="60">
        <f>VLOOKUP($A45,'RevPAR Raw Data'!$B$6:$BE$43,'RevPAR Raw Data'!AX$1,FALSE)</f>
        <v>11.150488205841899</v>
      </c>
      <c r="BJ45" s="61">
        <f>VLOOKUP($A45,'RevPAR Raw Data'!$B$6:$BE$43,'RevPAR Raw Data'!AY$1,FALSE)</f>
        <v>15.3083062316155</v>
      </c>
      <c r="BK45" s="60">
        <f>VLOOKUP($A45,'RevPAR Raw Data'!$B$6:$BE$43,'RevPAR Raw Data'!BA$1,FALSE)</f>
        <v>17.485132069354002</v>
      </c>
      <c r="BL45" s="60">
        <f>VLOOKUP($A45,'RevPAR Raw Data'!$B$6:$BE$43,'RevPAR Raw Data'!BB$1,FALSE)</f>
        <v>-4.8455806720262498</v>
      </c>
      <c r="BM45" s="61">
        <f>VLOOKUP($A45,'RevPAR Raw Data'!$B$6:$BE$43,'RevPAR Raw Data'!BC$1,FALSE)</f>
        <v>5.2204197247519799</v>
      </c>
      <c r="BN45" s="62">
        <f>VLOOKUP($A45,'RevPAR Raw Data'!$B$6:$BE$43,'RevPAR Raw Data'!BE$1,FALSE)</f>
        <v>12.3901602019468</v>
      </c>
    </row>
    <row r="46" spans="1:66" x14ac:dyDescent="0.35">
      <c r="A46" s="84" t="s">
        <v>85</v>
      </c>
      <c r="B46" s="59">
        <f>VLOOKUP($A46,'Occupancy Raw Data'!$B$6:$BE$43,'Occupancy Raw Data'!AG$1,FALSE)</f>
        <v>30.141037306642399</v>
      </c>
      <c r="C46" s="60">
        <f>VLOOKUP($A46,'Occupancy Raw Data'!$B$6:$BE$43,'Occupancy Raw Data'!AH$1,FALSE)</f>
        <v>36.130248277654999</v>
      </c>
      <c r="D46" s="60">
        <f>VLOOKUP($A46,'Occupancy Raw Data'!$B$6:$BE$43,'Occupancy Raw Data'!AI$1,FALSE)</f>
        <v>38.876251137397603</v>
      </c>
      <c r="E46" s="60">
        <f>VLOOKUP($A46,'Occupancy Raw Data'!$B$6:$BE$43,'Occupancy Raw Data'!AJ$1,FALSE)</f>
        <v>39.555440010399003</v>
      </c>
      <c r="F46" s="60">
        <f>VLOOKUP($A46,'Occupancy Raw Data'!$B$6:$BE$43,'Occupancy Raw Data'!AK$1,FALSE)</f>
        <v>36.767190952814197</v>
      </c>
      <c r="G46" s="61">
        <f>VLOOKUP($A46,'Occupancy Raw Data'!$B$6:$BE$43,'Occupancy Raw Data'!AL$1,FALSE)</f>
        <v>36.294033536981601</v>
      </c>
      <c r="H46" s="60">
        <f>VLOOKUP($A46,'Occupancy Raw Data'!$B$6:$BE$43,'Occupancy Raw Data'!AN$1,FALSE)</f>
        <v>39.526192642662103</v>
      </c>
      <c r="I46" s="60">
        <f>VLOOKUP($A46,'Occupancy Raw Data'!$B$6:$BE$43,'Occupancy Raw Data'!AO$1,FALSE)</f>
        <v>36.172494475497203</v>
      </c>
      <c r="J46" s="61">
        <f>VLOOKUP($A46,'Occupancy Raw Data'!$B$6:$BE$43,'Occupancy Raw Data'!AP$1,FALSE)</f>
        <v>37.8493435590796</v>
      </c>
      <c r="K46" s="62">
        <f>VLOOKUP($A46,'Occupancy Raw Data'!$B$6:$BE$43,'Occupancy Raw Data'!AR$1,FALSE)</f>
        <v>36.738407829009603</v>
      </c>
      <c r="M46" s="59">
        <f>VLOOKUP($A46,'Occupancy Raw Data'!$B$6:$BE$43,'Occupancy Raw Data'!AT$1,FALSE)</f>
        <v>17.6681145999151</v>
      </c>
      <c r="N46" s="60">
        <f>VLOOKUP($A46,'Occupancy Raw Data'!$B$6:$BE$43,'Occupancy Raw Data'!AU$1,FALSE)</f>
        <v>17.3797876386922</v>
      </c>
      <c r="O46" s="60">
        <f>VLOOKUP($A46,'Occupancy Raw Data'!$B$6:$BE$43,'Occupancy Raw Data'!AV$1,FALSE)</f>
        <v>18.3540971226134</v>
      </c>
      <c r="P46" s="60">
        <f>VLOOKUP($A46,'Occupancy Raw Data'!$B$6:$BE$43,'Occupancy Raw Data'!AW$1,FALSE)</f>
        <v>13.262649512971301</v>
      </c>
      <c r="Q46" s="60">
        <f>VLOOKUP($A46,'Occupancy Raw Data'!$B$6:$BE$43,'Occupancy Raw Data'!AX$1,FALSE)</f>
        <v>10.406084487074899</v>
      </c>
      <c r="R46" s="61">
        <f>VLOOKUP($A46,'Occupancy Raw Data'!$B$6:$BE$43,'Occupancy Raw Data'!AY$1,FALSE)</f>
        <v>15.2420109061239</v>
      </c>
      <c r="S46" s="60">
        <f>VLOOKUP($A46,'Occupancy Raw Data'!$B$6:$BE$43,'Occupancy Raw Data'!BA$1,FALSE)</f>
        <v>20.576003198695599</v>
      </c>
      <c r="T46" s="60">
        <f>VLOOKUP($A46,'Occupancy Raw Data'!$B$6:$BE$43,'Occupancy Raw Data'!BB$1,FALSE)</f>
        <v>6.1265223956172399</v>
      </c>
      <c r="U46" s="61">
        <f>VLOOKUP($A46,'Occupancy Raw Data'!$B$6:$BE$43,'Occupancy Raw Data'!BC$1,FALSE)</f>
        <v>13.210456899094201</v>
      </c>
      <c r="V46" s="62">
        <f>VLOOKUP($A46,'Occupancy Raw Data'!$B$6:$BE$43,'Occupancy Raw Data'!BE$1,FALSE)</f>
        <v>14.6364823115058</v>
      </c>
      <c r="X46" s="64">
        <f>VLOOKUP($A46,'ADR Raw Data'!$B$6:$BE$43,'ADR Raw Data'!AG$1,FALSE)</f>
        <v>83.012327762803196</v>
      </c>
      <c r="Y46" s="65">
        <f>VLOOKUP($A46,'ADR Raw Data'!$B$6:$BE$43,'ADR Raw Data'!AH$1,FALSE)</f>
        <v>83.430554955927306</v>
      </c>
      <c r="Z46" s="65">
        <f>VLOOKUP($A46,'ADR Raw Data'!$B$6:$BE$43,'ADR Raw Data'!AI$1,FALSE)</f>
        <v>83.158787093538393</v>
      </c>
      <c r="AA46" s="65">
        <f>VLOOKUP($A46,'ADR Raw Data'!$B$6:$BE$43,'ADR Raw Data'!AJ$1,FALSE)</f>
        <v>87.219726421294695</v>
      </c>
      <c r="AB46" s="65">
        <f>VLOOKUP($A46,'ADR Raw Data'!$B$6:$BE$43,'ADR Raw Data'!AK$1,FALSE)</f>
        <v>90.418179246950601</v>
      </c>
      <c r="AC46" s="66">
        <f>VLOOKUP($A46,'ADR Raw Data'!$B$6:$BE$43,'ADR Raw Data'!AL$1,FALSE)</f>
        <v>85.5445472941513</v>
      </c>
      <c r="AD46" s="65">
        <f>VLOOKUP($A46,'ADR Raw Data'!$B$6:$BE$43,'ADR Raw Data'!AN$1,FALSE)</f>
        <v>102.82488695223201</v>
      </c>
      <c r="AE46" s="65">
        <f>VLOOKUP($A46,'ADR Raw Data'!$B$6:$BE$43,'ADR Raw Data'!AO$1,FALSE)</f>
        <v>102.648868924624</v>
      </c>
      <c r="AF46" s="66">
        <f>VLOOKUP($A46,'ADR Raw Data'!$B$6:$BE$43,'ADR Raw Data'!AP$1,FALSE)</f>
        <v>102.740777024126</v>
      </c>
      <c r="AG46" s="67">
        <f>VLOOKUP($A46,'ADR Raw Data'!$B$6:$BE$43,'ADR Raw Data'!AR$1,FALSE)</f>
        <v>90.606326703396604</v>
      </c>
      <c r="AI46" s="59">
        <f>VLOOKUP($A46,'ADR Raw Data'!$B$6:$BE$43,'ADR Raw Data'!AT$1,FALSE)</f>
        <v>21.959368546866799</v>
      </c>
      <c r="AJ46" s="60">
        <f>VLOOKUP($A46,'ADR Raw Data'!$B$6:$BE$43,'ADR Raw Data'!AU$1,FALSE)</f>
        <v>20.3120684578404</v>
      </c>
      <c r="AK46" s="60">
        <f>VLOOKUP($A46,'ADR Raw Data'!$B$6:$BE$43,'ADR Raw Data'!AV$1,FALSE)</f>
        <v>19.798475218378702</v>
      </c>
      <c r="AL46" s="60">
        <f>VLOOKUP($A46,'ADR Raw Data'!$B$6:$BE$43,'ADR Raw Data'!AW$1,FALSE)</f>
        <v>22.628479350740101</v>
      </c>
      <c r="AM46" s="60">
        <f>VLOOKUP($A46,'ADR Raw Data'!$B$6:$BE$43,'ADR Raw Data'!AX$1,FALSE)</f>
        <v>23.597798674338499</v>
      </c>
      <c r="AN46" s="61">
        <f>VLOOKUP($A46,'ADR Raw Data'!$B$6:$BE$43,'ADR Raw Data'!AY$1,FALSE)</f>
        <v>21.594682067710501</v>
      </c>
      <c r="AO46" s="60">
        <f>VLOOKUP($A46,'ADR Raw Data'!$B$6:$BE$43,'ADR Raw Data'!BA$1,FALSE)</f>
        <v>25.604403081379601</v>
      </c>
      <c r="AP46" s="60">
        <f>VLOOKUP($A46,'ADR Raw Data'!$B$6:$BE$43,'ADR Raw Data'!BB$1,FALSE)</f>
        <v>28.3873510591777</v>
      </c>
      <c r="AQ46" s="61">
        <f>VLOOKUP($A46,'ADR Raw Data'!$B$6:$BE$43,'ADR Raw Data'!BC$1,FALSE)</f>
        <v>27.013501249609401</v>
      </c>
      <c r="AR46" s="62">
        <f>VLOOKUP($A46,'ADR Raw Data'!$B$6:$BE$43,'ADR Raw Data'!BE$1,FALSE)</f>
        <v>23.285623708574601</v>
      </c>
      <c r="AT46" s="64">
        <f>VLOOKUP($A46,'RevPAR Raw Data'!$B$6:$BE$43,'RevPAR Raw Data'!AG$1,FALSE)</f>
        <v>25.020776680098699</v>
      </c>
      <c r="AU46" s="65">
        <f>VLOOKUP($A46,'RevPAR Raw Data'!$B$6:$BE$43,'RevPAR Raw Data'!AH$1,FALSE)</f>
        <v>30.1436666450019</v>
      </c>
      <c r="AV46" s="65">
        <f>VLOOKUP($A46,'RevPAR Raw Data'!$B$6:$BE$43,'RevPAR Raw Data'!AI$1,FALSE)</f>
        <v>32.329018913297801</v>
      </c>
      <c r="AW46" s="65">
        <f>VLOOKUP($A46,'RevPAR Raw Data'!$B$6:$BE$43,'RevPAR Raw Data'!AJ$1,FALSE)</f>
        <v>34.500146561809402</v>
      </c>
      <c r="AX46" s="65">
        <f>VLOOKUP($A46,'RevPAR Raw Data'!$B$6:$BE$43,'RevPAR Raw Data'!AK$1,FALSE)</f>
        <v>33.244224619784198</v>
      </c>
      <c r="AY46" s="66">
        <f>VLOOKUP($A46,'RevPAR Raw Data'!$B$6:$BE$43,'RevPAR Raw Data'!AL$1,FALSE)</f>
        <v>31.047566683998401</v>
      </c>
      <c r="AZ46" s="65">
        <f>VLOOKUP($A46,'RevPAR Raw Data'!$B$6:$BE$43,'RevPAR Raw Data'!AN$1,FALSE)</f>
        <v>40.642762901338799</v>
      </c>
      <c r="BA46" s="65">
        <f>VLOOKUP($A46,'RevPAR Raw Data'!$B$6:$BE$43,'RevPAR Raw Data'!AO$1,FALSE)</f>
        <v>37.130656440920298</v>
      </c>
      <c r="BB46" s="66">
        <f>VLOOKUP($A46,'RevPAR Raw Data'!$B$6:$BE$43,'RevPAR Raw Data'!AP$1,FALSE)</f>
        <v>38.886709671129502</v>
      </c>
      <c r="BC46" s="67">
        <f>VLOOKUP($A46,'RevPAR Raw Data'!$B$6:$BE$43,'RevPAR Raw Data'!AR$1,FALSE)</f>
        <v>33.287321823178701</v>
      </c>
      <c r="BE46" s="59">
        <f>VLOOKUP($A46,'RevPAR Raw Data'!$B$6:$BE$43,'RevPAR Raw Data'!AT$1,FALSE)</f>
        <v>43.507289547060097</v>
      </c>
      <c r="BF46" s="60">
        <f>VLOOKUP($A46,'RevPAR Raw Data'!$B$6:$BE$43,'RevPAR Raw Data'!AU$1,FALSE)</f>
        <v>41.222050459530998</v>
      </c>
      <c r="BG46" s="60">
        <f>VLOOKUP($A46,'RevPAR Raw Data'!$B$6:$BE$43,'RevPAR Raw Data'!AV$1,FALSE)</f>
        <v>41.7864037113699</v>
      </c>
      <c r="BH46" s="60">
        <f>VLOOKUP($A46,'RevPAR Raw Data'!$B$6:$BE$43,'RevPAR Raw Data'!AW$1,FALSE)</f>
        <v>38.892264770115197</v>
      </c>
      <c r="BI46" s="60">
        <f>VLOOKUP($A46,'RevPAR Raw Data'!$B$6:$BE$43,'RevPAR Raw Data'!AX$1,FALSE)</f>
        <v>36.459490028555003</v>
      </c>
      <c r="BJ46" s="61">
        <f>VLOOKUP($A46,'RevPAR Raw Data'!$B$6:$BE$43,'RevPAR Raw Data'!AY$1,FALSE)</f>
        <v>40.1281567697377</v>
      </c>
      <c r="BK46" s="60">
        <f>VLOOKUP($A46,'RevPAR Raw Data'!$B$6:$BE$43,'RevPAR Raw Data'!BA$1,FALSE)</f>
        <v>51.448769077106903</v>
      </c>
      <c r="BL46" s="60">
        <f>VLOOKUP($A46,'RevPAR Raw Data'!$B$6:$BE$43,'RevPAR Raw Data'!BB$1,FALSE)</f>
        <v>36.253030874958</v>
      </c>
      <c r="BM46" s="61">
        <f>VLOOKUP($A46,'RevPAR Raw Data'!$B$6:$BE$43,'RevPAR Raw Data'!BC$1,FALSE)</f>
        <v>43.792565088219597</v>
      </c>
      <c r="BN46" s="62">
        <f>VLOOKUP($A46,'RevPAR Raw Data'!$B$6:$BE$43,'RevPAR Raw Data'!BE$1,FALSE)</f>
        <v>41.3303022153098</v>
      </c>
    </row>
    <row r="47" spans="1:66" x14ac:dyDescent="0.35">
      <c r="A47" s="81" t="s">
        <v>86</v>
      </c>
      <c r="B47" s="59">
        <f>VLOOKUP($A47,'Occupancy Raw Data'!$B$6:$BE$43,'Occupancy Raw Data'!AG$1,FALSE)</f>
        <v>32.137883008356503</v>
      </c>
      <c r="C47" s="60">
        <f>VLOOKUP($A47,'Occupancy Raw Data'!$B$6:$BE$43,'Occupancy Raw Data'!AH$1,FALSE)</f>
        <v>43.210306406685199</v>
      </c>
      <c r="D47" s="60">
        <f>VLOOKUP($A47,'Occupancy Raw Data'!$B$6:$BE$43,'Occupancy Raw Data'!AI$1,FALSE)</f>
        <v>45.612813370473503</v>
      </c>
      <c r="E47" s="60">
        <f>VLOOKUP($A47,'Occupancy Raw Data'!$B$6:$BE$43,'Occupancy Raw Data'!AJ$1,FALSE)</f>
        <v>43.401810584958199</v>
      </c>
      <c r="F47" s="60">
        <f>VLOOKUP($A47,'Occupancy Raw Data'!$B$6:$BE$43,'Occupancy Raw Data'!AK$1,FALSE)</f>
        <v>38.457520891364901</v>
      </c>
      <c r="G47" s="61">
        <f>VLOOKUP($A47,'Occupancy Raw Data'!$B$6:$BE$43,'Occupancy Raw Data'!AL$1,FALSE)</f>
        <v>40.564066852367603</v>
      </c>
      <c r="H47" s="60">
        <f>VLOOKUP($A47,'Occupancy Raw Data'!$B$6:$BE$43,'Occupancy Raw Data'!AN$1,FALSE)</f>
        <v>35.950557103064</v>
      </c>
      <c r="I47" s="60">
        <f>VLOOKUP($A47,'Occupancy Raw Data'!$B$6:$BE$43,'Occupancy Raw Data'!AO$1,FALSE)</f>
        <v>35.410863509749298</v>
      </c>
      <c r="J47" s="61">
        <f>VLOOKUP($A47,'Occupancy Raw Data'!$B$6:$BE$43,'Occupancy Raw Data'!AP$1,FALSE)</f>
        <v>35.680710306406603</v>
      </c>
      <c r="K47" s="62">
        <f>VLOOKUP($A47,'Occupancy Raw Data'!$B$6:$BE$43,'Occupancy Raw Data'!AR$1,FALSE)</f>
        <v>39.168822124950204</v>
      </c>
      <c r="M47" s="59">
        <f>VLOOKUP($A47,'Occupancy Raw Data'!$B$6:$BE$43,'Occupancy Raw Data'!AT$1,FALSE)</f>
        <v>15.015576323987499</v>
      </c>
      <c r="N47" s="60">
        <f>VLOOKUP($A47,'Occupancy Raw Data'!$B$6:$BE$43,'Occupancy Raw Data'!AU$1,FALSE)</f>
        <v>19.040767386091101</v>
      </c>
      <c r="O47" s="60">
        <f>VLOOKUP($A47,'Occupancy Raw Data'!$B$6:$BE$43,'Occupancy Raw Data'!AV$1,FALSE)</f>
        <v>19.7988111568358</v>
      </c>
      <c r="P47" s="60">
        <f>VLOOKUP($A47,'Occupancy Raw Data'!$B$6:$BE$43,'Occupancy Raw Data'!AW$1,FALSE)</f>
        <v>10.603371783496</v>
      </c>
      <c r="Q47" s="60">
        <f>VLOOKUP($A47,'Occupancy Raw Data'!$B$6:$BE$43,'Occupancy Raw Data'!AX$1,FALSE)</f>
        <v>13.050153531217999</v>
      </c>
      <c r="R47" s="61">
        <f>VLOOKUP($A47,'Occupancy Raw Data'!$B$6:$BE$43,'Occupancy Raw Data'!AY$1,FALSE)</f>
        <v>15.518096182449099</v>
      </c>
      <c r="S47" s="60">
        <f>VLOOKUP($A47,'Occupancy Raw Data'!$B$6:$BE$43,'Occupancy Raw Data'!BA$1,FALSE)</f>
        <v>12.045577862181201</v>
      </c>
      <c r="T47" s="60">
        <f>VLOOKUP($A47,'Occupancy Raw Data'!$B$6:$BE$43,'Occupancy Raw Data'!BB$1,FALSE)</f>
        <v>6.15866388308977</v>
      </c>
      <c r="U47" s="61">
        <f>VLOOKUP($A47,'Occupancy Raw Data'!$B$6:$BE$43,'Occupancy Raw Data'!BC$1,FALSE)</f>
        <v>9.0449587656291506</v>
      </c>
      <c r="V47" s="62">
        <f>VLOOKUP($A47,'Occupancy Raw Data'!$B$6:$BE$43,'Occupancy Raw Data'!BE$1,FALSE)</f>
        <v>13.760473851487999</v>
      </c>
      <c r="X47" s="64">
        <f>VLOOKUP($A47,'ADR Raw Data'!$B$6:$BE$43,'ADR Raw Data'!AG$1,FALSE)</f>
        <v>74.873380281690103</v>
      </c>
      <c r="Y47" s="65">
        <f>VLOOKUP($A47,'ADR Raw Data'!$B$6:$BE$43,'ADR Raw Data'!AH$1,FALSE)</f>
        <v>78.145970991136096</v>
      </c>
      <c r="Z47" s="65">
        <f>VLOOKUP($A47,'ADR Raw Data'!$B$6:$BE$43,'ADR Raw Data'!AI$1,FALSE)</f>
        <v>80.293019083969398</v>
      </c>
      <c r="AA47" s="65">
        <f>VLOOKUP($A47,'ADR Raw Data'!$B$6:$BE$43,'ADR Raw Data'!AJ$1,FALSE)</f>
        <v>79.747533092659395</v>
      </c>
      <c r="AB47" s="65">
        <f>VLOOKUP($A47,'ADR Raw Data'!$B$6:$BE$43,'ADR Raw Data'!AK$1,FALSE)</f>
        <v>77.5866908103214</v>
      </c>
      <c r="AC47" s="66">
        <f>VLOOKUP($A47,'ADR Raw Data'!$B$6:$BE$43,'ADR Raw Data'!AL$1,FALSE)</f>
        <v>78.346941630901199</v>
      </c>
      <c r="AD47" s="65">
        <f>VLOOKUP($A47,'ADR Raw Data'!$B$6:$BE$43,'ADR Raw Data'!AN$1,FALSE)</f>
        <v>85.090348668280797</v>
      </c>
      <c r="AE47" s="65">
        <f>VLOOKUP($A47,'ADR Raw Data'!$B$6:$BE$43,'ADR Raw Data'!AO$1,FALSE)</f>
        <v>86.338579154375594</v>
      </c>
      <c r="AF47" s="66">
        <f>VLOOKUP($A47,'ADR Raw Data'!$B$6:$BE$43,'ADR Raw Data'!AP$1,FALSE)</f>
        <v>85.709743839960893</v>
      </c>
      <c r="AG47" s="67">
        <f>VLOOKUP($A47,'ADR Raw Data'!$B$6:$BE$43,'ADR Raw Data'!AR$1,FALSE)</f>
        <v>80.263261794399597</v>
      </c>
      <c r="AI47" s="59">
        <f>VLOOKUP($A47,'ADR Raw Data'!$B$6:$BE$43,'ADR Raw Data'!AT$1,FALSE)</f>
        <v>8.4129980294446192</v>
      </c>
      <c r="AJ47" s="60">
        <f>VLOOKUP($A47,'ADR Raw Data'!$B$6:$BE$43,'ADR Raw Data'!AU$1,FALSE)</f>
        <v>10.6201464213161</v>
      </c>
      <c r="AK47" s="60">
        <f>VLOOKUP($A47,'ADR Raw Data'!$B$6:$BE$43,'ADR Raw Data'!AV$1,FALSE)</f>
        <v>11.7241840334435</v>
      </c>
      <c r="AL47" s="60">
        <f>VLOOKUP($A47,'ADR Raw Data'!$B$6:$BE$43,'ADR Raw Data'!AW$1,FALSE)</f>
        <v>9.6539434742850698</v>
      </c>
      <c r="AM47" s="60">
        <f>VLOOKUP($A47,'ADR Raw Data'!$B$6:$BE$43,'ADR Raw Data'!AX$1,FALSE)</f>
        <v>8.7944984901024501</v>
      </c>
      <c r="AN47" s="61">
        <f>VLOOKUP($A47,'ADR Raw Data'!$B$6:$BE$43,'ADR Raw Data'!AY$1,FALSE)</f>
        <v>9.9559878116888996</v>
      </c>
      <c r="AO47" s="60">
        <f>VLOOKUP($A47,'ADR Raw Data'!$B$6:$BE$43,'ADR Raw Data'!BA$1,FALSE)</f>
        <v>14.1566596837622</v>
      </c>
      <c r="AP47" s="60">
        <f>VLOOKUP($A47,'ADR Raw Data'!$B$6:$BE$43,'ADR Raw Data'!BB$1,FALSE)</f>
        <v>13.8609679391495</v>
      </c>
      <c r="AQ47" s="61">
        <f>VLOOKUP($A47,'ADR Raw Data'!$B$6:$BE$43,'ADR Raw Data'!BC$1,FALSE)</f>
        <v>13.982279625735201</v>
      </c>
      <c r="AR47" s="62">
        <f>VLOOKUP($A47,'ADR Raw Data'!$B$6:$BE$43,'ADR Raw Data'!BE$1,FALSE)</f>
        <v>10.978063324517301</v>
      </c>
      <c r="AT47" s="64">
        <f>VLOOKUP($A47,'RevPAR Raw Data'!$B$6:$BE$43,'RevPAR Raw Data'!AG$1,FALSE)</f>
        <v>24.0627193593314</v>
      </c>
      <c r="AU47" s="65">
        <f>VLOOKUP($A47,'RevPAR Raw Data'!$B$6:$BE$43,'RevPAR Raw Data'!AH$1,FALSE)</f>
        <v>33.767113509749301</v>
      </c>
      <c r="AV47" s="65">
        <f>VLOOKUP($A47,'RevPAR Raw Data'!$B$6:$BE$43,'RevPAR Raw Data'!AI$1,FALSE)</f>
        <v>36.623904944289599</v>
      </c>
      <c r="AW47" s="65">
        <f>VLOOKUP($A47,'RevPAR Raw Data'!$B$6:$BE$43,'RevPAR Raw Data'!AJ$1,FALSE)</f>
        <v>34.611873259052899</v>
      </c>
      <c r="AX47" s="65">
        <f>VLOOKUP($A47,'RevPAR Raw Data'!$B$6:$BE$43,'RevPAR Raw Data'!AK$1,FALSE)</f>
        <v>29.837917827298</v>
      </c>
      <c r="AY47" s="66">
        <f>VLOOKUP($A47,'RevPAR Raw Data'!$B$6:$BE$43,'RevPAR Raw Data'!AL$1,FALSE)</f>
        <v>31.780705779944199</v>
      </c>
      <c r="AZ47" s="65">
        <f>VLOOKUP($A47,'RevPAR Raw Data'!$B$6:$BE$43,'RevPAR Raw Data'!AN$1,FALSE)</f>
        <v>30.5904543871866</v>
      </c>
      <c r="BA47" s="65">
        <f>VLOOKUP($A47,'RevPAR Raw Data'!$B$6:$BE$43,'RevPAR Raw Data'!AO$1,FALSE)</f>
        <v>30.573236420612801</v>
      </c>
      <c r="BB47" s="66">
        <f>VLOOKUP($A47,'RevPAR Raw Data'!$B$6:$BE$43,'RevPAR Raw Data'!AP$1,FALSE)</f>
        <v>30.581845403899699</v>
      </c>
      <c r="BC47" s="67">
        <f>VLOOKUP($A47,'RevPAR Raw Data'!$B$6:$BE$43,'RevPAR Raw Data'!AR$1,FALSE)</f>
        <v>31.438174243931499</v>
      </c>
      <c r="BE47" s="59">
        <f>VLOOKUP($A47,'RevPAR Raw Data'!$B$6:$BE$43,'RevPAR Raw Data'!AT$1,FALSE)</f>
        <v>24.6918344936789</v>
      </c>
      <c r="BF47" s="60">
        <f>VLOOKUP($A47,'RevPAR Raw Data'!$B$6:$BE$43,'RevPAR Raw Data'!AU$1,FALSE)</f>
        <v>31.6830711835523</v>
      </c>
      <c r="BG47" s="60">
        <f>VLOOKUP($A47,'RevPAR Raw Data'!$B$6:$BE$43,'RevPAR Raw Data'!AV$1,FALSE)</f>
        <v>33.844244246740701</v>
      </c>
      <c r="BH47" s="60">
        <f>VLOOKUP($A47,'RevPAR Raw Data'!$B$6:$BE$43,'RevPAR Raw Data'!AW$1,FALSE)</f>
        <v>21.280958776127999</v>
      </c>
      <c r="BI47" s="60">
        <f>VLOOKUP($A47,'RevPAR Raw Data'!$B$6:$BE$43,'RevPAR Raw Data'!AX$1,FALSE)</f>
        <v>22.992347576579402</v>
      </c>
      <c r="BJ47" s="61">
        <f>VLOOKUP($A47,'RevPAR Raw Data'!$B$6:$BE$43,'RevPAR Raw Data'!AY$1,FALSE)</f>
        <v>27.0190637586688</v>
      </c>
      <c r="BK47" s="60">
        <f>VLOOKUP($A47,'RevPAR Raw Data'!$B$6:$BE$43,'RevPAR Raw Data'!BA$1,FALSE)</f>
        <v>27.907489010835</v>
      </c>
      <c r="BL47" s="60">
        <f>VLOOKUP($A47,'RevPAR Raw Data'!$B$6:$BE$43,'RevPAR Raw Data'!BB$1,FALSE)</f>
        <v>20.8732822485543</v>
      </c>
      <c r="BM47" s="61">
        <f>VLOOKUP($A47,'RevPAR Raw Data'!$B$6:$BE$43,'RevPAR Raw Data'!BC$1,FALSE)</f>
        <v>24.291929818007102</v>
      </c>
      <c r="BN47" s="62">
        <f>VLOOKUP($A47,'RevPAR Raw Data'!$B$6:$BE$43,'RevPAR Raw Data'!BE$1,FALSE)</f>
        <v>26.249170709175399</v>
      </c>
    </row>
    <row r="48" spans="1:66" ht="15.6" thickBot="1" x14ac:dyDescent="0.4">
      <c r="A48" s="81" t="s">
        <v>87</v>
      </c>
      <c r="B48" s="85">
        <f>VLOOKUP($A48,'Occupancy Raw Data'!$B$6:$BE$43,'Occupancy Raw Data'!AG$1,FALSE)</f>
        <v>35.6462079221305</v>
      </c>
      <c r="C48" s="86">
        <f>VLOOKUP($A48,'Occupancy Raw Data'!$B$6:$BE$43,'Occupancy Raw Data'!AH$1,FALSE)</f>
        <v>39.384209814789699</v>
      </c>
      <c r="D48" s="86">
        <f>VLOOKUP($A48,'Occupancy Raw Data'!$B$6:$BE$43,'Occupancy Raw Data'!AI$1,FALSE)</f>
        <v>41.949438961741201</v>
      </c>
      <c r="E48" s="86">
        <f>VLOOKUP($A48,'Occupancy Raw Data'!$B$6:$BE$43,'Occupancy Raw Data'!AJ$1,FALSE)</f>
        <v>41.983236447208299</v>
      </c>
      <c r="F48" s="86">
        <f>VLOOKUP($A48,'Occupancy Raw Data'!$B$6:$BE$43,'Occupancy Raw Data'!AK$1,FALSE)</f>
        <v>40.749628227659798</v>
      </c>
      <c r="G48" s="87">
        <f>VLOOKUP($A48,'Occupancy Raw Data'!$B$6:$BE$43,'Occupancy Raw Data'!AL$1,FALSE)</f>
        <v>39.942544274705902</v>
      </c>
      <c r="H48" s="86">
        <f>VLOOKUP($A48,'Occupancy Raw Data'!$B$6:$BE$43,'Occupancy Raw Data'!AN$1,FALSE)</f>
        <v>44.433554143571698</v>
      </c>
      <c r="I48" s="86">
        <f>VLOOKUP($A48,'Occupancy Raw Data'!$B$6:$BE$43,'Occupancy Raw Data'!AO$1,FALSE)</f>
        <v>43.889414627551702</v>
      </c>
      <c r="J48" s="87">
        <f>VLOOKUP($A48,'Occupancy Raw Data'!$B$6:$BE$43,'Occupancy Raw Data'!AP$1,FALSE)</f>
        <v>44.1614843855617</v>
      </c>
      <c r="K48" s="88">
        <f>VLOOKUP($A48,'Occupancy Raw Data'!$B$6:$BE$43,'Occupancy Raw Data'!AR$1,FALSE)</f>
        <v>41.147955734950401</v>
      </c>
      <c r="M48" s="85">
        <f>VLOOKUP($A48,'Occupancy Raw Data'!$B$6:$BE$43,'Occupancy Raw Data'!AT$1,FALSE)</f>
        <v>22.6829575432746</v>
      </c>
      <c r="N48" s="86">
        <f>VLOOKUP($A48,'Occupancy Raw Data'!$B$6:$BE$43,'Occupancy Raw Data'!AU$1,FALSE)</f>
        <v>14.4411101666342</v>
      </c>
      <c r="O48" s="86">
        <f>VLOOKUP($A48,'Occupancy Raw Data'!$B$6:$BE$43,'Occupancy Raw Data'!AV$1,FALSE)</f>
        <v>10.161373347911301</v>
      </c>
      <c r="P48" s="86">
        <f>VLOOKUP($A48,'Occupancy Raw Data'!$B$6:$BE$43,'Occupancy Raw Data'!AW$1,FALSE)</f>
        <v>9.2397783383481897</v>
      </c>
      <c r="Q48" s="86">
        <f>VLOOKUP($A48,'Occupancy Raw Data'!$B$6:$BE$43,'Occupancy Raw Data'!AX$1,FALSE)</f>
        <v>16.128527899660099</v>
      </c>
      <c r="R48" s="87">
        <f>VLOOKUP($A48,'Occupancy Raw Data'!$B$6:$BE$43,'Occupancy Raw Data'!AY$1,FALSE)</f>
        <v>14.0754774268362</v>
      </c>
      <c r="S48" s="86">
        <f>VLOOKUP($A48,'Occupancy Raw Data'!$B$6:$BE$43,'Occupancy Raw Data'!BA$1,FALSE)</f>
        <v>20.641764385927299</v>
      </c>
      <c r="T48" s="86">
        <f>VLOOKUP($A48,'Occupancy Raw Data'!$B$6:$BE$43,'Occupancy Raw Data'!BB$1,FALSE)</f>
        <v>12.4845881046472</v>
      </c>
      <c r="U48" s="87">
        <f>VLOOKUP($A48,'Occupancy Raw Data'!$B$6:$BE$43,'Occupancy Raw Data'!BC$1,FALSE)</f>
        <v>16.4455669393992</v>
      </c>
      <c r="V48" s="88">
        <f>VLOOKUP($A48,'Occupancy Raw Data'!$B$6:$BE$43,'Occupancy Raw Data'!BE$1,FALSE)</f>
        <v>14.792048066326601</v>
      </c>
      <c r="X48" s="89">
        <f>VLOOKUP($A48,'ADR Raw Data'!$B$6:$BE$43,'ADR Raw Data'!AG$1,FALSE)</f>
        <v>86.575319996207398</v>
      </c>
      <c r="Y48" s="90">
        <f>VLOOKUP($A48,'ADR Raw Data'!$B$6:$BE$43,'ADR Raw Data'!AH$1,FALSE)</f>
        <v>82.9004127692439</v>
      </c>
      <c r="Z48" s="90">
        <f>VLOOKUP($A48,'ADR Raw Data'!$B$6:$BE$43,'ADR Raw Data'!AI$1,FALSE)</f>
        <v>84.590989365130497</v>
      </c>
      <c r="AA48" s="90">
        <f>VLOOKUP($A48,'ADR Raw Data'!$B$6:$BE$43,'ADR Raw Data'!AJ$1,FALSE)</f>
        <v>83.384340685879806</v>
      </c>
      <c r="AB48" s="90">
        <f>VLOOKUP($A48,'ADR Raw Data'!$B$6:$BE$43,'ADR Raw Data'!AK$1,FALSE)</f>
        <v>84.434344364269705</v>
      </c>
      <c r="AC48" s="91">
        <f>VLOOKUP($A48,'ADR Raw Data'!$B$6:$BE$43,'ADR Raw Data'!AL$1,FALSE)</f>
        <v>84.326156944373906</v>
      </c>
      <c r="AD48" s="90">
        <f>VLOOKUP($A48,'ADR Raw Data'!$B$6:$BE$43,'ADR Raw Data'!AN$1,FALSE)</f>
        <v>101.148229253822</v>
      </c>
      <c r="AE48" s="90">
        <f>VLOOKUP($A48,'ADR Raw Data'!$B$6:$BE$43,'ADR Raw Data'!AO$1,FALSE)</f>
        <v>107.33890959494801</v>
      </c>
      <c r="AF48" s="91">
        <f>VLOOKUP($A48,'ADR Raw Data'!$B$6:$BE$43,'ADR Raw Data'!AP$1,FALSE)</f>
        <v>104.22449967474</v>
      </c>
      <c r="AG48" s="92">
        <f>VLOOKUP($A48,'ADR Raw Data'!$B$6:$BE$43,'ADR Raw Data'!AR$1,FALSE)</f>
        <v>90.427764362151507</v>
      </c>
      <c r="AI48" s="85">
        <f>VLOOKUP($A48,'ADR Raw Data'!$B$6:$BE$43,'ADR Raw Data'!AT$1,FALSE)</f>
        <v>18.073924880866901</v>
      </c>
      <c r="AJ48" s="86">
        <f>VLOOKUP($A48,'ADR Raw Data'!$B$6:$BE$43,'ADR Raw Data'!AU$1,FALSE)</f>
        <v>15.713752992331701</v>
      </c>
      <c r="AK48" s="86">
        <f>VLOOKUP($A48,'ADR Raw Data'!$B$6:$BE$43,'ADR Raw Data'!AV$1,FALSE)</f>
        <v>17.000431188895401</v>
      </c>
      <c r="AL48" s="86">
        <f>VLOOKUP($A48,'ADR Raw Data'!$B$6:$BE$43,'ADR Raw Data'!AW$1,FALSE)</f>
        <v>16.264877774003399</v>
      </c>
      <c r="AM48" s="86">
        <f>VLOOKUP($A48,'ADR Raw Data'!$B$6:$BE$43,'ADR Raw Data'!AX$1,FALSE)</f>
        <v>14.145247374075099</v>
      </c>
      <c r="AN48" s="87">
        <f>VLOOKUP($A48,'ADR Raw Data'!$B$6:$BE$43,'ADR Raw Data'!AY$1,FALSE)</f>
        <v>16.2350394693878</v>
      </c>
      <c r="AO48" s="86">
        <f>VLOOKUP($A48,'ADR Raw Data'!$B$6:$BE$43,'ADR Raw Data'!BA$1,FALSE)</f>
        <v>15.7908037742604</v>
      </c>
      <c r="AP48" s="86">
        <f>VLOOKUP($A48,'ADR Raw Data'!$B$6:$BE$43,'ADR Raw Data'!BB$1,FALSE)</f>
        <v>19.351167438701999</v>
      </c>
      <c r="AQ48" s="87">
        <f>VLOOKUP($A48,'ADR Raw Data'!$B$6:$BE$43,'ADR Raw Data'!BC$1,FALSE)</f>
        <v>17.526051640897698</v>
      </c>
      <c r="AR48" s="88">
        <f>VLOOKUP($A48,'ADR Raw Data'!$B$6:$BE$43,'ADR Raw Data'!BE$1,FALSE)</f>
        <v>16.7942953632027</v>
      </c>
      <c r="AT48" s="89">
        <f>VLOOKUP($A48,'RevPAR Raw Data'!$B$6:$BE$43,'RevPAR Raw Data'!AG$1,FALSE)</f>
        <v>30.860818575098001</v>
      </c>
      <c r="AU48" s="90">
        <f>VLOOKUP($A48,'RevPAR Raw Data'!$B$6:$BE$43,'RevPAR Raw Data'!AH$1,FALSE)</f>
        <v>32.649672502365803</v>
      </c>
      <c r="AV48" s="90">
        <f>VLOOKUP($A48,'RevPAR Raw Data'!$B$6:$BE$43,'RevPAR Raw Data'!AI$1,FALSE)</f>
        <v>35.4854454508584</v>
      </c>
      <c r="AW48" s="90">
        <f>VLOOKUP($A48,'RevPAR Raw Data'!$B$6:$BE$43,'RevPAR Raw Data'!AJ$1,FALSE)</f>
        <v>35.007444910098599</v>
      </c>
      <c r="AX48" s="90">
        <f>VLOOKUP($A48,'RevPAR Raw Data'!$B$6:$BE$43,'RevPAR Raw Data'!AK$1,FALSE)</f>
        <v>34.406681424901898</v>
      </c>
      <c r="AY48" s="91">
        <f>VLOOKUP($A48,'RevPAR Raw Data'!$B$6:$BE$43,'RevPAR Raw Data'!AL$1,FALSE)</f>
        <v>33.682012572664497</v>
      </c>
      <c r="AZ48" s="90">
        <f>VLOOKUP($A48,'RevPAR Raw Data'!$B$6:$BE$43,'RevPAR Raw Data'!AN$1,FALSE)</f>
        <v>44.943753210761102</v>
      </c>
      <c r="BA48" s="90">
        <f>VLOOKUP($A48,'RevPAR Raw Data'!$B$6:$BE$43,'RevPAR Raw Data'!AO$1,FALSE)</f>
        <v>47.110419088819697</v>
      </c>
      <c r="BB48" s="91">
        <f>VLOOKUP($A48,'RevPAR Raw Data'!$B$6:$BE$43,'RevPAR Raw Data'!AP$1,FALSE)</f>
        <v>46.027086149790399</v>
      </c>
      <c r="BC48" s="92">
        <f>VLOOKUP($A48,'RevPAR Raw Data'!$B$6:$BE$43,'RevPAR Raw Data'!AR$1,FALSE)</f>
        <v>37.209176451843398</v>
      </c>
      <c r="BE48" s="85">
        <f>VLOOKUP($A48,'RevPAR Raw Data'!$B$6:$BE$43,'RevPAR Raw Data'!AT$1,FALSE)</f>
        <v>44.856583131271996</v>
      </c>
      <c r="BF48" s="86">
        <f>VLOOKUP($A48,'RevPAR Raw Data'!$B$6:$BE$43,'RevPAR Raw Data'!AU$1,FALSE)</f>
        <v>32.424103539901402</v>
      </c>
      <c r="BG48" s="86">
        <f>VLOOKUP($A48,'RevPAR Raw Data'!$B$6:$BE$43,'RevPAR Raw Data'!AV$1,FALSE)</f>
        <v>28.8892818206652</v>
      </c>
      <c r="BH48" s="86">
        <f>VLOOKUP($A48,'RevPAR Raw Data'!$B$6:$BE$43,'RevPAR Raw Data'!AW$1,FALSE)</f>
        <v>27.007494765672799</v>
      </c>
      <c r="BI48" s="86">
        <f>VLOOKUP($A48,'RevPAR Raw Data'!$B$6:$BE$43,'RevPAR Raw Data'!AX$1,FALSE)</f>
        <v>32.555195442938903</v>
      </c>
      <c r="BJ48" s="87">
        <f>VLOOKUP($A48,'RevPAR Raw Data'!$B$6:$BE$43,'RevPAR Raw Data'!AY$1,FALSE)</f>
        <v>32.5956762119757</v>
      </c>
      <c r="BK48" s="86">
        <f>VLOOKUP($A48,'RevPAR Raw Data'!$B$6:$BE$43,'RevPAR Raw Data'!BA$1,FALSE)</f>
        <v>39.692068669914697</v>
      </c>
      <c r="BL48" s="86">
        <f>VLOOKUP($A48,'RevPAR Raw Data'!$B$6:$BE$43,'RevPAR Raw Data'!BB$1,FALSE)</f>
        <v>34.2516690915119</v>
      </c>
      <c r="BM48" s="87">
        <f>VLOOKUP($A48,'RevPAR Raw Data'!$B$6:$BE$43,'RevPAR Raw Data'!BC$1,FALSE)</f>
        <v>36.853877134734503</v>
      </c>
      <c r="BN48" s="88">
        <f>VLOOKUP($A48,'RevPAR Raw Data'!$B$6:$BE$43,'RevPAR Raw Data'!BE$1,FALSE)</f>
        <v>34.070563672055101</v>
      </c>
    </row>
  </sheetData>
  <sheetProtection algorithmName="SHA-512" hashValue="vkoFBg1dGo/JwSGXDtsQ/bA6uqZhPOC3H6dFYnAna0HrpWJx6s1RtTgacGw49J0E1O1cEVLZp/VIX0fwKO+HBg==" saltValue="WWWG96h9r8OES0rMjGtJMQ=="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W30" sqref="W30"/>
    </sheetView>
  </sheetViews>
  <sheetFormatPr defaultRowHeight="13.2" x14ac:dyDescent="0.25"/>
  <cols>
    <col min="1" max="1" width="20.6640625" customWidth="1"/>
    <col min="2" max="2" width="28.109375" customWidth="1"/>
    <col min="3" max="3" width="2.88671875" customWidth="1"/>
    <col min="4" max="4" width="5.21875" customWidth="1"/>
    <col min="5"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46" t="s">
        <v>5</v>
      </c>
      <c r="E2" s="147"/>
      <c r="G2" s="148" t="s">
        <v>6</v>
      </c>
      <c r="H2" s="149"/>
      <c r="I2" s="149"/>
      <c r="J2" s="149"/>
      <c r="K2" s="149"/>
      <c r="L2" s="149"/>
      <c r="M2" s="149"/>
      <c r="N2" s="149"/>
      <c r="O2" s="149"/>
      <c r="P2" s="149"/>
      <c r="Q2" s="149"/>
      <c r="R2" s="149"/>
      <c r="T2" s="148" t="s">
        <v>7</v>
      </c>
      <c r="U2" s="149"/>
      <c r="V2" s="149"/>
      <c r="W2" s="149"/>
      <c r="X2" s="149"/>
      <c r="Y2" s="149"/>
      <c r="Z2" s="149"/>
      <c r="AA2" s="149"/>
      <c r="AB2" s="149"/>
      <c r="AC2" s="149"/>
      <c r="AD2" s="149"/>
      <c r="AE2" s="149"/>
      <c r="AF2" s="4"/>
      <c r="AG2" s="148" t="s">
        <v>34</v>
      </c>
      <c r="AH2" s="149"/>
      <c r="AI2" s="149"/>
      <c r="AJ2" s="149"/>
      <c r="AK2" s="149"/>
      <c r="AL2" s="149"/>
      <c r="AM2" s="149"/>
      <c r="AN2" s="149"/>
      <c r="AO2" s="149"/>
      <c r="AP2" s="149"/>
      <c r="AQ2" s="149"/>
      <c r="AR2" s="149"/>
      <c r="AT2" s="148" t="s">
        <v>35</v>
      </c>
      <c r="AU2" s="149"/>
      <c r="AV2" s="149"/>
      <c r="AW2" s="149"/>
      <c r="AX2" s="149"/>
      <c r="AY2" s="149"/>
      <c r="AZ2" s="149"/>
      <c r="BA2" s="149"/>
      <c r="BB2" s="149"/>
      <c r="BC2" s="149"/>
      <c r="BD2" s="149"/>
      <c r="BE2" s="149"/>
    </row>
    <row r="3" spans="1:57" x14ac:dyDescent="0.25">
      <c r="A3" s="37"/>
      <c r="B3" s="37"/>
      <c r="C3" s="3"/>
      <c r="D3" s="150" t="s">
        <v>8</v>
      </c>
      <c r="E3" s="152" t="s">
        <v>9</v>
      </c>
      <c r="F3" s="5"/>
      <c r="G3" s="154" t="s">
        <v>0</v>
      </c>
      <c r="H3" s="156" t="s">
        <v>1</v>
      </c>
      <c r="I3" s="156" t="s">
        <v>10</v>
      </c>
      <c r="J3" s="156" t="s">
        <v>2</v>
      </c>
      <c r="K3" s="156" t="s">
        <v>11</v>
      </c>
      <c r="L3" s="158" t="s">
        <v>12</v>
      </c>
      <c r="M3" s="5"/>
      <c r="N3" s="154" t="s">
        <v>3</v>
      </c>
      <c r="O3" s="156" t="s">
        <v>4</v>
      </c>
      <c r="P3" s="158" t="s">
        <v>13</v>
      </c>
      <c r="Q3" s="2"/>
      <c r="R3" s="160" t="s">
        <v>14</v>
      </c>
      <c r="S3" s="2"/>
      <c r="T3" s="154" t="s">
        <v>0</v>
      </c>
      <c r="U3" s="156" t="s">
        <v>1</v>
      </c>
      <c r="V3" s="156" t="s">
        <v>10</v>
      </c>
      <c r="W3" s="156" t="s">
        <v>2</v>
      </c>
      <c r="X3" s="156" t="s">
        <v>11</v>
      </c>
      <c r="Y3" s="158" t="s">
        <v>12</v>
      </c>
      <c r="Z3" s="2"/>
      <c r="AA3" s="154" t="s">
        <v>3</v>
      </c>
      <c r="AB3" s="156" t="s">
        <v>4</v>
      </c>
      <c r="AC3" s="158" t="s">
        <v>13</v>
      </c>
      <c r="AD3" s="1"/>
      <c r="AE3" s="162" t="s">
        <v>14</v>
      </c>
      <c r="AF3" s="47"/>
      <c r="AG3" s="154" t="s">
        <v>0</v>
      </c>
      <c r="AH3" s="156" t="s">
        <v>1</v>
      </c>
      <c r="AI3" s="156" t="s">
        <v>10</v>
      </c>
      <c r="AJ3" s="156" t="s">
        <v>2</v>
      </c>
      <c r="AK3" s="156" t="s">
        <v>11</v>
      </c>
      <c r="AL3" s="158" t="s">
        <v>12</v>
      </c>
      <c r="AM3" s="5"/>
      <c r="AN3" s="154" t="s">
        <v>3</v>
      </c>
      <c r="AO3" s="156" t="s">
        <v>4</v>
      </c>
      <c r="AP3" s="158" t="s">
        <v>13</v>
      </c>
      <c r="AQ3" s="2"/>
      <c r="AR3" s="160" t="s">
        <v>14</v>
      </c>
      <c r="AS3" s="2"/>
      <c r="AT3" s="154" t="s">
        <v>0</v>
      </c>
      <c r="AU3" s="156" t="s">
        <v>1</v>
      </c>
      <c r="AV3" s="156" t="s">
        <v>10</v>
      </c>
      <c r="AW3" s="156" t="s">
        <v>2</v>
      </c>
      <c r="AX3" s="156" t="s">
        <v>11</v>
      </c>
      <c r="AY3" s="158" t="s">
        <v>12</v>
      </c>
      <c r="AZ3" s="2"/>
      <c r="BA3" s="154" t="s">
        <v>3</v>
      </c>
      <c r="BB3" s="156" t="s">
        <v>4</v>
      </c>
      <c r="BC3" s="158" t="s">
        <v>13</v>
      </c>
      <c r="BD3" s="1"/>
      <c r="BE3" s="162" t="s">
        <v>14</v>
      </c>
    </row>
    <row r="4" spans="1:57" x14ac:dyDescent="0.25">
      <c r="A4" s="37"/>
      <c r="B4" s="37"/>
      <c r="C4" s="3"/>
      <c r="D4" s="151"/>
      <c r="E4" s="153"/>
      <c r="F4" s="5"/>
      <c r="G4" s="155"/>
      <c r="H4" s="157"/>
      <c r="I4" s="157"/>
      <c r="J4" s="157"/>
      <c r="K4" s="157"/>
      <c r="L4" s="159"/>
      <c r="M4" s="5"/>
      <c r="N4" s="155"/>
      <c r="O4" s="157"/>
      <c r="P4" s="159"/>
      <c r="Q4" s="2"/>
      <c r="R4" s="161"/>
      <c r="S4" s="2"/>
      <c r="T4" s="155"/>
      <c r="U4" s="157"/>
      <c r="V4" s="157"/>
      <c r="W4" s="157"/>
      <c r="X4" s="157"/>
      <c r="Y4" s="159"/>
      <c r="Z4" s="2"/>
      <c r="AA4" s="155"/>
      <c r="AB4" s="157"/>
      <c r="AC4" s="159"/>
      <c r="AD4" s="1"/>
      <c r="AE4" s="163"/>
      <c r="AF4" s="48"/>
      <c r="AG4" s="155"/>
      <c r="AH4" s="157"/>
      <c r="AI4" s="157"/>
      <c r="AJ4" s="157"/>
      <c r="AK4" s="157"/>
      <c r="AL4" s="159"/>
      <c r="AM4" s="5"/>
      <c r="AN4" s="155"/>
      <c r="AO4" s="157"/>
      <c r="AP4" s="159"/>
      <c r="AQ4" s="2"/>
      <c r="AR4" s="161"/>
      <c r="AS4" s="2"/>
      <c r="AT4" s="155"/>
      <c r="AU4" s="157"/>
      <c r="AV4" s="157"/>
      <c r="AW4" s="157"/>
      <c r="AX4" s="157"/>
      <c r="AY4" s="159"/>
      <c r="AZ4" s="2"/>
      <c r="BA4" s="155"/>
      <c r="BB4" s="157"/>
      <c r="BC4" s="159"/>
      <c r="BD4" s="1"/>
      <c r="BE4" s="163"/>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76">
        <v>42.497107893469902</v>
      </c>
      <c r="H6" s="177">
        <v>49.979790207968598</v>
      </c>
      <c r="I6" s="177">
        <v>53.379442500459902</v>
      </c>
      <c r="J6" s="177">
        <v>54.246639671953901</v>
      </c>
      <c r="K6" s="177">
        <v>53.796290983737101</v>
      </c>
      <c r="L6" s="178">
        <v>50.7798407684081</v>
      </c>
      <c r="M6" s="179"/>
      <c r="N6" s="180">
        <v>62.009250599449402</v>
      </c>
      <c r="O6" s="181">
        <v>66.229940957792493</v>
      </c>
      <c r="P6" s="182">
        <v>64.119600391004894</v>
      </c>
      <c r="Q6" s="179"/>
      <c r="R6" s="183">
        <v>54.591474087048297</v>
      </c>
      <c r="S6" s="96"/>
      <c r="T6" s="176">
        <v>22.545221049386502</v>
      </c>
      <c r="U6" s="177">
        <v>28.644578678985201</v>
      </c>
      <c r="V6" s="177">
        <v>31.532115877004699</v>
      </c>
      <c r="W6" s="177">
        <v>30.901390244136302</v>
      </c>
      <c r="X6" s="177">
        <v>27.145695665024601</v>
      </c>
      <c r="Y6" s="178">
        <v>28.3199615967604</v>
      </c>
      <c r="Z6" s="179"/>
      <c r="AA6" s="180">
        <v>16.450257657700501</v>
      </c>
      <c r="AB6" s="181">
        <v>4.0581671351289703</v>
      </c>
      <c r="AC6" s="182">
        <v>9.7031737693502098</v>
      </c>
      <c r="AD6" s="179"/>
      <c r="AE6" s="183">
        <v>21.406395598512201</v>
      </c>
      <c r="AF6" s="33"/>
      <c r="AG6" s="176">
        <v>42.794698038364103</v>
      </c>
      <c r="AH6" s="177">
        <v>46.674995248978</v>
      </c>
      <c r="AI6" s="177">
        <v>49.710087209540603</v>
      </c>
      <c r="AJ6" s="177">
        <v>50.707510954479403</v>
      </c>
      <c r="AK6" s="177">
        <v>50.244347950333399</v>
      </c>
      <c r="AL6" s="178">
        <v>48.026495830929598</v>
      </c>
      <c r="AM6" s="179"/>
      <c r="AN6" s="180">
        <v>56.479339197344103</v>
      </c>
      <c r="AO6" s="181">
        <v>59.151414423125402</v>
      </c>
      <c r="AP6" s="182">
        <v>57.815384231878497</v>
      </c>
      <c r="AQ6" s="179"/>
      <c r="AR6" s="183">
        <v>50.823491670250903</v>
      </c>
      <c r="AS6" s="96"/>
      <c r="AT6" s="176">
        <v>20.647998038943101</v>
      </c>
      <c r="AU6" s="177">
        <v>22.3318529151713</v>
      </c>
      <c r="AV6" s="177">
        <v>25.820728213215101</v>
      </c>
      <c r="AW6" s="177">
        <v>26.362350191695999</v>
      </c>
      <c r="AX6" s="177">
        <v>24.951087216673201</v>
      </c>
      <c r="AY6" s="178">
        <v>24.114816625350102</v>
      </c>
      <c r="AZ6" s="179"/>
      <c r="BA6" s="180">
        <v>21.793692417606199</v>
      </c>
      <c r="BB6" s="181">
        <v>15.6336205712722</v>
      </c>
      <c r="BC6" s="182">
        <v>18.5626653494888</v>
      </c>
      <c r="BD6" s="179"/>
      <c r="BE6" s="183">
        <v>22.253362359285099</v>
      </c>
    </row>
    <row r="7" spans="1:57" x14ac:dyDescent="0.25">
      <c r="A7" s="23" t="s">
        <v>18</v>
      </c>
      <c r="B7" s="44" t="str">
        <f>TRIM(A7)</f>
        <v>Virginia</v>
      </c>
      <c r="C7" s="11"/>
      <c r="D7" s="28" t="s">
        <v>16</v>
      </c>
      <c r="E7" s="31" t="s">
        <v>17</v>
      </c>
      <c r="F7" s="12"/>
      <c r="G7" s="184">
        <v>36.414771810998197</v>
      </c>
      <c r="H7" s="179">
        <v>45.075310433800901</v>
      </c>
      <c r="I7" s="179">
        <v>48.3670375745847</v>
      </c>
      <c r="J7" s="179">
        <v>48.780519271085304</v>
      </c>
      <c r="K7" s="179">
        <v>46.000851019934402</v>
      </c>
      <c r="L7" s="185">
        <v>44.927812922467197</v>
      </c>
      <c r="M7" s="179"/>
      <c r="N7" s="186">
        <v>52.5988343605745</v>
      </c>
      <c r="O7" s="187">
        <v>56.432292338241702</v>
      </c>
      <c r="P7" s="188">
        <v>54.515563349408097</v>
      </c>
      <c r="Q7" s="179"/>
      <c r="R7" s="189">
        <v>47.668008077949203</v>
      </c>
      <c r="S7" s="96"/>
      <c r="T7" s="184">
        <v>10.4775796503185</v>
      </c>
      <c r="U7" s="179">
        <v>16.436901182524501</v>
      </c>
      <c r="V7" s="179">
        <v>19.300953984097401</v>
      </c>
      <c r="W7" s="179">
        <v>17.971855027074401</v>
      </c>
      <c r="X7" s="179">
        <v>14.5196272763053</v>
      </c>
      <c r="Y7" s="185">
        <v>15.9527490963519</v>
      </c>
      <c r="Z7" s="179"/>
      <c r="AA7" s="186">
        <v>11.4315992665344</v>
      </c>
      <c r="AB7" s="187">
        <v>-6.10811439127467</v>
      </c>
      <c r="AC7" s="188">
        <v>1.60740400330514</v>
      </c>
      <c r="AD7" s="179"/>
      <c r="AE7" s="189">
        <v>10.841295059771101</v>
      </c>
      <c r="AF7" s="34"/>
      <c r="AG7" s="184">
        <v>39.728474685585198</v>
      </c>
      <c r="AH7" s="179">
        <v>42.861335053208599</v>
      </c>
      <c r="AI7" s="179">
        <v>45.7539397183589</v>
      </c>
      <c r="AJ7" s="179">
        <v>46.346308257365898</v>
      </c>
      <c r="AK7" s="179">
        <v>44.212927511466098</v>
      </c>
      <c r="AL7" s="185">
        <v>43.7806438839281</v>
      </c>
      <c r="AM7" s="179"/>
      <c r="AN7" s="186">
        <v>48.494692127259903</v>
      </c>
      <c r="AO7" s="187">
        <v>49.600760916000901</v>
      </c>
      <c r="AP7" s="188">
        <v>49.047726521630402</v>
      </c>
      <c r="AQ7" s="179"/>
      <c r="AR7" s="189">
        <v>45.2856549615029</v>
      </c>
      <c r="AS7" s="96"/>
      <c r="AT7" s="184">
        <v>2.7116111225295199</v>
      </c>
      <c r="AU7" s="179">
        <v>4.47346121154649</v>
      </c>
      <c r="AV7" s="179">
        <v>7.6151888449399303</v>
      </c>
      <c r="AW7" s="179">
        <v>6.7899969425407196</v>
      </c>
      <c r="AX7" s="179">
        <v>6.1578947570695703</v>
      </c>
      <c r="AY7" s="185">
        <v>5.6125369329153898</v>
      </c>
      <c r="AZ7" s="179"/>
      <c r="BA7" s="186">
        <v>9.4305448066220698</v>
      </c>
      <c r="BB7" s="187">
        <v>1.8851698659535201</v>
      </c>
      <c r="BC7" s="188">
        <v>5.4806799739524896</v>
      </c>
      <c r="BD7" s="179"/>
      <c r="BE7" s="189">
        <v>5.5719271736170501</v>
      </c>
    </row>
    <row r="8" spans="1:57" x14ac:dyDescent="0.25">
      <c r="A8" s="24" t="s">
        <v>19</v>
      </c>
      <c r="B8" s="44" t="str">
        <f t="shared" ref="B8:B43" si="0">TRIM(A8)</f>
        <v>Norfolk/Virginia Beach, VA</v>
      </c>
      <c r="C8" s="12"/>
      <c r="D8" s="28" t="s">
        <v>16</v>
      </c>
      <c r="E8" s="31" t="s">
        <v>17</v>
      </c>
      <c r="F8" s="12"/>
      <c r="G8" s="184">
        <v>38.011192423590103</v>
      </c>
      <c r="H8" s="179">
        <v>43.421760654326299</v>
      </c>
      <c r="I8" s="179">
        <v>45.700602668962503</v>
      </c>
      <c r="J8" s="179">
        <v>47.024321997417097</v>
      </c>
      <c r="K8" s="179">
        <v>45.990711658747401</v>
      </c>
      <c r="L8" s="185">
        <v>44.030593310133703</v>
      </c>
      <c r="M8" s="179"/>
      <c r="N8" s="186">
        <v>56.253523395344999</v>
      </c>
      <c r="O8" s="187">
        <v>65.125768435746593</v>
      </c>
      <c r="P8" s="188">
        <v>60.689645915545803</v>
      </c>
      <c r="Q8" s="179"/>
      <c r="R8" s="189">
        <v>48.796390515503496</v>
      </c>
      <c r="S8" s="96"/>
      <c r="T8" s="184">
        <v>-6.2890121432718802</v>
      </c>
      <c r="U8" s="179">
        <v>7.5114791398962502E-2</v>
      </c>
      <c r="V8" s="179">
        <v>2.1741628207916701</v>
      </c>
      <c r="W8" s="179">
        <v>5.9786012501379204</v>
      </c>
      <c r="X8" s="179">
        <v>2.9882487651855798</v>
      </c>
      <c r="Y8" s="185">
        <v>1.1233938192649899</v>
      </c>
      <c r="Z8" s="179"/>
      <c r="AA8" s="186">
        <v>0.30532560764882299</v>
      </c>
      <c r="AB8" s="187">
        <v>-4.8378113719973603</v>
      </c>
      <c r="AC8" s="188">
        <v>-2.52138457082498</v>
      </c>
      <c r="AD8" s="179"/>
      <c r="AE8" s="189">
        <v>-0.190346365929109</v>
      </c>
      <c r="AF8" s="35"/>
      <c r="AG8" s="184">
        <v>39.092033447154002</v>
      </c>
      <c r="AH8" s="179">
        <v>41.275239964509403</v>
      </c>
      <c r="AI8" s="179">
        <v>43.916421361076303</v>
      </c>
      <c r="AJ8" s="179">
        <v>44.450045028697303</v>
      </c>
      <c r="AK8" s="179">
        <v>43.806632320640503</v>
      </c>
      <c r="AL8" s="185">
        <v>42.508356753748899</v>
      </c>
      <c r="AM8" s="179"/>
      <c r="AN8" s="186">
        <v>53.618759109869202</v>
      </c>
      <c r="AO8" s="187">
        <v>56.552724732497197</v>
      </c>
      <c r="AP8" s="188">
        <v>55.0857419211832</v>
      </c>
      <c r="AQ8" s="179"/>
      <c r="AR8" s="189">
        <v>46.103192376768902</v>
      </c>
      <c r="AS8" s="96"/>
      <c r="AT8" s="184">
        <v>-1.30882490280821</v>
      </c>
      <c r="AU8" s="179">
        <v>1.6809112000359701</v>
      </c>
      <c r="AV8" s="179">
        <v>4.2893068319595899</v>
      </c>
      <c r="AW8" s="179">
        <v>4.2464632766103403</v>
      </c>
      <c r="AX8" s="179">
        <v>2.75218458854757</v>
      </c>
      <c r="AY8" s="185">
        <v>2.3870885579522798</v>
      </c>
      <c r="AZ8" s="179"/>
      <c r="BA8" s="186">
        <v>7.6212232017363304</v>
      </c>
      <c r="BB8" s="187">
        <v>2.6809006859244402</v>
      </c>
      <c r="BC8" s="188">
        <v>5.0273288245649104</v>
      </c>
      <c r="BD8" s="179"/>
      <c r="BE8" s="189">
        <v>3.2761424979281601</v>
      </c>
    </row>
    <row r="9" spans="1:57" x14ac:dyDescent="0.25">
      <c r="A9" s="24" t="s">
        <v>20</v>
      </c>
      <c r="B9" s="95" t="s">
        <v>72</v>
      </c>
      <c r="C9" s="12"/>
      <c r="D9" s="28" t="s">
        <v>16</v>
      </c>
      <c r="E9" s="31" t="s">
        <v>17</v>
      </c>
      <c r="F9" s="12"/>
      <c r="G9" s="184">
        <v>45.394883700165103</v>
      </c>
      <c r="H9" s="179">
        <v>54.801553640787503</v>
      </c>
      <c r="I9" s="179">
        <v>58.5740434840841</v>
      </c>
      <c r="J9" s="179">
        <v>58.127594981918797</v>
      </c>
      <c r="K9" s="179">
        <v>53.774722085807397</v>
      </c>
      <c r="L9" s="185">
        <v>54.134559578552597</v>
      </c>
      <c r="M9" s="179"/>
      <c r="N9" s="186">
        <v>57.600785749363801</v>
      </c>
      <c r="O9" s="187">
        <v>60.904504665386803</v>
      </c>
      <c r="P9" s="188">
        <v>59.252645207375302</v>
      </c>
      <c r="Q9" s="179"/>
      <c r="R9" s="189">
        <v>55.596869758216201</v>
      </c>
      <c r="S9" s="96"/>
      <c r="T9" s="184">
        <v>15.056325005322201</v>
      </c>
      <c r="U9" s="179">
        <v>16.188769491433298</v>
      </c>
      <c r="V9" s="179">
        <v>20.304086519376501</v>
      </c>
      <c r="W9" s="179">
        <v>18.227894546634399</v>
      </c>
      <c r="X9" s="179">
        <v>8.88106529295165</v>
      </c>
      <c r="Y9" s="185">
        <v>15.7399015195997</v>
      </c>
      <c r="Z9" s="179"/>
      <c r="AA9" s="186">
        <v>1.15427611984473</v>
      </c>
      <c r="AB9" s="187">
        <v>-22.4068735586612</v>
      </c>
      <c r="AC9" s="188">
        <v>-12.500660218655</v>
      </c>
      <c r="AD9" s="179"/>
      <c r="AE9" s="189">
        <v>5.3830298666464103</v>
      </c>
      <c r="AF9" s="35"/>
      <c r="AG9" s="184">
        <v>50.558060627706503</v>
      </c>
      <c r="AH9" s="179">
        <v>54.717844546631497</v>
      </c>
      <c r="AI9" s="179">
        <v>58.350819233001403</v>
      </c>
      <c r="AJ9" s="179">
        <v>59.059556230188797</v>
      </c>
      <c r="AK9" s="179">
        <v>55.012500558060601</v>
      </c>
      <c r="AL9" s="185">
        <v>55.5397562391178</v>
      </c>
      <c r="AM9" s="179"/>
      <c r="AN9" s="186">
        <v>55.1375061386669</v>
      </c>
      <c r="AO9" s="187">
        <v>56.628644135898902</v>
      </c>
      <c r="AP9" s="188">
        <v>55.883075137282901</v>
      </c>
      <c r="AQ9" s="179"/>
      <c r="AR9" s="189">
        <v>55.637847352879199</v>
      </c>
      <c r="AS9" s="96"/>
      <c r="AT9" s="184">
        <v>20.231820194884001</v>
      </c>
      <c r="AU9" s="179">
        <v>20.809316509149699</v>
      </c>
      <c r="AV9" s="179">
        <v>23.675214874470001</v>
      </c>
      <c r="AW9" s="179">
        <v>22.757234642387001</v>
      </c>
      <c r="AX9" s="179">
        <v>18.381742004331599</v>
      </c>
      <c r="AY9" s="185">
        <v>21.210165778076401</v>
      </c>
      <c r="AZ9" s="179"/>
      <c r="BA9" s="186">
        <v>10.910697257765399</v>
      </c>
      <c r="BB9" s="187">
        <v>1.3276154541782399</v>
      </c>
      <c r="BC9" s="188">
        <v>5.8390484708431902</v>
      </c>
      <c r="BD9" s="179"/>
      <c r="BE9" s="189">
        <v>16.360551317692401</v>
      </c>
    </row>
    <row r="10" spans="1:57" x14ac:dyDescent="0.25">
      <c r="A10" s="24" t="s">
        <v>21</v>
      </c>
      <c r="B10" s="44" t="str">
        <f t="shared" si="0"/>
        <v>Virginia Area</v>
      </c>
      <c r="C10" s="12"/>
      <c r="D10" s="28" t="s">
        <v>16</v>
      </c>
      <c r="E10" s="31" t="s">
        <v>17</v>
      </c>
      <c r="F10" s="12"/>
      <c r="G10" s="184">
        <v>32.012470845827899</v>
      </c>
      <c r="H10" s="179">
        <v>42.565091151411202</v>
      </c>
      <c r="I10" s="179">
        <v>45.768480175162999</v>
      </c>
      <c r="J10" s="179">
        <v>46.315864629444498</v>
      </c>
      <c r="K10" s="179">
        <v>44.250083297634298</v>
      </c>
      <c r="L10" s="185">
        <v>42.182398019896198</v>
      </c>
      <c r="M10" s="179"/>
      <c r="N10" s="186">
        <v>51.989623494692701</v>
      </c>
      <c r="O10" s="187">
        <v>50.311771145699403</v>
      </c>
      <c r="P10" s="188">
        <v>51.150697320196102</v>
      </c>
      <c r="Q10" s="179"/>
      <c r="R10" s="189">
        <v>44.744769248553297</v>
      </c>
      <c r="S10" s="96"/>
      <c r="T10" s="184">
        <v>10.772414051662301</v>
      </c>
      <c r="U10" s="179">
        <v>10.395991547887199</v>
      </c>
      <c r="V10" s="179">
        <v>10.6780233492638</v>
      </c>
      <c r="W10" s="179">
        <v>10.852238566534901</v>
      </c>
      <c r="X10" s="179">
        <v>10.827793779876499</v>
      </c>
      <c r="Y10" s="185">
        <v>10.704935700190401</v>
      </c>
      <c r="Z10" s="179"/>
      <c r="AA10" s="186">
        <v>18.0885422814228</v>
      </c>
      <c r="AB10" s="187">
        <v>-9.4194307616736292</v>
      </c>
      <c r="AC10" s="188">
        <v>2.7435656948560698</v>
      </c>
      <c r="AD10" s="179"/>
      <c r="AE10" s="189">
        <v>7.9723597384242799</v>
      </c>
      <c r="AF10" s="35"/>
      <c r="AG10" s="184">
        <v>37.015683754581303</v>
      </c>
      <c r="AH10" s="179">
        <v>41.8856204483792</v>
      </c>
      <c r="AI10" s="179">
        <v>44.032914465229098</v>
      </c>
      <c r="AJ10" s="179">
        <v>44.294707030320303</v>
      </c>
      <c r="AK10" s="179">
        <v>41.870150887714701</v>
      </c>
      <c r="AL10" s="185">
        <v>41.819815317244903</v>
      </c>
      <c r="AM10" s="179"/>
      <c r="AN10" s="186">
        <v>45.694702270455501</v>
      </c>
      <c r="AO10" s="187">
        <v>44.535675186824598</v>
      </c>
      <c r="AP10" s="188">
        <v>45.115188728640099</v>
      </c>
      <c r="AQ10" s="179"/>
      <c r="AR10" s="189">
        <v>42.761350577643498</v>
      </c>
      <c r="AS10" s="96"/>
      <c r="AT10" s="184">
        <v>19.356603237074701</v>
      </c>
      <c r="AU10" s="179">
        <v>11.7353105742853</v>
      </c>
      <c r="AV10" s="179">
        <v>10.3300916049131</v>
      </c>
      <c r="AW10" s="179">
        <v>8.1213598697173595</v>
      </c>
      <c r="AX10" s="179">
        <v>9.2077294426870893</v>
      </c>
      <c r="AY10" s="185">
        <v>11.389026188374901</v>
      </c>
      <c r="AZ10" s="179"/>
      <c r="BA10" s="186">
        <v>15.9448008824694</v>
      </c>
      <c r="BB10" s="187">
        <v>4.8815915692240699</v>
      </c>
      <c r="BC10" s="188">
        <v>10.206989523239301</v>
      </c>
      <c r="BD10" s="179"/>
      <c r="BE10" s="189">
        <v>11.029882522460699</v>
      </c>
    </row>
    <row r="11" spans="1:57" x14ac:dyDescent="0.25">
      <c r="A11" s="41" t="s">
        <v>22</v>
      </c>
      <c r="B11" s="95" t="s">
        <v>88</v>
      </c>
      <c r="C11" s="12"/>
      <c r="D11" s="28" t="s">
        <v>16</v>
      </c>
      <c r="E11" s="31" t="s">
        <v>17</v>
      </c>
      <c r="F11" s="12"/>
      <c r="G11" s="184">
        <v>32.348446255730998</v>
      </c>
      <c r="H11" s="179">
        <v>38.784477112291597</v>
      </c>
      <c r="I11" s="179">
        <v>41.791900152827303</v>
      </c>
      <c r="J11" s="179">
        <v>42.0447929553889</v>
      </c>
      <c r="K11" s="179">
        <v>38.493377483443702</v>
      </c>
      <c r="L11" s="185">
        <v>38.692598791936497</v>
      </c>
      <c r="M11" s="179"/>
      <c r="N11" s="186">
        <v>47.526562841132304</v>
      </c>
      <c r="O11" s="187">
        <v>56.141292482352</v>
      </c>
      <c r="P11" s="188">
        <v>51.833927661742202</v>
      </c>
      <c r="Q11" s="179"/>
      <c r="R11" s="189">
        <v>42.4472641833095</v>
      </c>
      <c r="S11" s="96"/>
      <c r="T11" s="184">
        <v>1.06362617740809</v>
      </c>
      <c r="U11" s="179">
        <v>12.8373771844948</v>
      </c>
      <c r="V11" s="179">
        <v>16.956162106235901</v>
      </c>
      <c r="W11" s="179">
        <v>12.7791296099735</v>
      </c>
      <c r="X11" s="179">
        <v>8.1746347796676702</v>
      </c>
      <c r="Y11" s="185">
        <v>10.5641178366995</v>
      </c>
      <c r="Z11" s="179"/>
      <c r="AA11" s="186">
        <v>11.149415782740901</v>
      </c>
      <c r="AB11" s="187">
        <v>7.4620870593100497</v>
      </c>
      <c r="AC11" s="188">
        <v>9.1217049504287804</v>
      </c>
      <c r="AD11" s="179"/>
      <c r="AE11" s="189">
        <v>10.0565539310799</v>
      </c>
      <c r="AF11" s="35"/>
      <c r="AG11" s="184">
        <v>33.943353831598799</v>
      </c>
      <c r="AH11" s="179">
        <v>34.898524488756202</v>
      </c>
      <c r="AI11" s="179">
        <v>37.779501128010999</v>
      </c>
      <c r="AJ11" s="179">
        <v>38.698739174732502</v>
      </c>
      <c r="AK11" s="179">
        <v>37.280765592023798</v>
      </c>
      <c r="AL11" s="185">
        <v>36.520176843024501</v>
      </c>
      <c r="AM11" s="179"/>
      <c r="AN11" s="186">
        <v>42.226502801833902</v>
      </c>
      <c r="AO11" s="187">
        <v>46.034222400116398</v>
      </c>
      <c r="AP11" s="188">
        <v>44.130362600975097</v>
      </c>
      <c r="AQ11" s="179"/>
      <c r="AR11" s="189">
        <v>38.694515631010397</v>
      </c>
      <c r="AS11" s="96"/>
      <c r="AT11" s="184">
        <v>-21.3087174890222</v>
      </c>
      <c r="AU11" s="179">
        <v>-19.236613076011899</v>
      </c>
      <c r="AV11" s="179">
        <v>-14.292079848270999</v>
      </c>
      <c r="AW11" s="179">
        <v>-13.6997642554322</v>
      </c>
      <c r="AX11" s="179">
        <v>-11.4062706410781</v>
      </c>
      <c r="AY11" s="185">
        <v>-15.986729285967799</v>
      </c>
      <c r="AZ11" s="179"/>
      <c r="BA11" s="186">
        <v>-3.1721469703004699</v>
      </c>
      <c r="BB11" s="187">
        <v>-1.9632876896433</v>
      </c>
      <c r="BC11" s="188">
        <v>-2.54538484988247</v>
      </c>
      <c r="BD11" s="179"/>
      <c r="BE11" s="189">
        <v>-12.033294583279099</v>
      </c>
    </row>
    <row r="12" spans="1:57" x14ac:dyDescent="0.25">
      <c r="A12" s="24" t="s">
        <v>23</v>
      </c>
      <c r="B12" s="44" t="str">
        <f t="shared" si="0"/>
        <v>Arlington, VA</v>
      </c>
      <c r="C12" s="12"/>
      <c r="D12" s="28" t="s">
        <v>16</v>
      </c>
      <c r="E12" s="31" t="s">
        <v>17</v>
      </c>
      <c r="F12" s="12"/>
      <c r="G12" s="184">
        <v>30.2016823755954</v>
      </c>
      <c r="H12" s="179">
        <v>37.265632917806798</v>
      </c>
      <c r="I12" s="179">
        <v>43.153947501773501</v>
      </c>
      <c r="J12" s="179">
        <v>44.572818485861902</v>
      </c>
      <c r="K12" s="179">
        <v>41.360089186176097</v>
      </c>
      <c r="L12" s="185">
        <v>39.310834093442701</v>
      </c>
      <c r="M12" s="179"/>
      <c r="N12" s="186">
        <v>47.643660687138897</v>
      </c>
      <c r="O12" s="187">
        <v>53.268470659774998</v>
      </c>
      <c r="P12" s="188">
        <v>50.456065673456898</v>
      </c>
      <c r="Q12" s="179"/>
      <c r="R12" s="189">
        <v>42.495185973446802</v>
      </c>
      <c r="S12" s="96"/>
      <c r="T12" s="184">
        <v>43.292351344175501</v>
      </c>
      <c r="U12" s="179">
        <v>67.397029562852694</v>
      </c>
      <c r="V12" s="179">
        <v>86.581061647609999</v>
      </c>
      <c r="W12" s="179">
        <v>85.976860410664401</v>
      </c>
      <c r="X12" s="179">
        <v>69.908621227421605</v>
      </c>
      <c r="Y12" s="185">
        <v>71.248748940004006</v>
      </c>
      <c r="Z12" s="179"/>
      <c r="AA12" s="186">
        <v>44.237049166867699</v>
      </c>
      <c r="AB12" s="187">
        <v>29.140587089940201</v>
      </c>
      <c r="AC12" s="188">
        <v>35.853823824706701</v>
      </c>
      <c r="AD12" s="179"/>
      <c r="AE12" s="189">
        <v>57.342182774506298</v>
      </c>
      <c r="AF12" s="35"/>
      <c r="AG12" s="184">
        <v>32.732846863281601</v>
      </c>
      <c r="AH12" s="179">
        <v>30.546265328874</v>
      </c>
      <c r="AI12" s="179">
        <v>34.187189621972202</v>
      </c>
      <c r="AJ12" s="179">
        <v>36.242018850714501</v>
      </c>
      <c r="AK12" s="179">
        <v>37.980135806222698</v>
      </c>
      <c r="AL12" s="185">
        <v>34.337691294213002</v>
      </c>
      <c r="AM12" s="179"/>
      <c r="AN12" s="186">
        <v>42.467315293402201</v>
      </c>
      <c r="AO12" s="187">
        <v>41.897233201581003</v>
      </c>
      <c r="AP12" s="188">
        <v>42.182274247491598</v>
      </c>
      <c r="AQ12" s="179"/>
      <c r="AR12" s="189">
        <v>36.579000709435398</v>
      </c>
      <c r="AS12" s="96"/>
      <c r="AT12" s="184">
        <v>-26.6606198051633</v>
      </c>
      <c r="AU12" s="179">
        <v>-23.792170060312099</v>
      </c>
      <c r="AV12" s="179">
        <v>-17.2444408381266</v>
      </c>
      <c r="AW12" s="179">
        <v>-14.1472080120332</v>
      </c>
      <c r="AX12" s="179">
        <v>-5.8230527160161198</v>
      </c>
      <c r="AY12" s="185">
        <v>-17.682476196747199</v>
      </c>
      <c r="AZ12" s="179"/>
      <c r="BA12" s="186">
        <v>4.0177431866474898</v>
      </c>
      <c r="BB12" s="187">
        <v>-3.5353084855863202</v>
      </c>
      <c r="BC12" s="188">
        <v>0.12442871000587601</v>
      </c>
      <c r="BD12" s="179"/>
      <c r="BE12" s="189">
        <v>-12.558637940932901</v>
      </c>
    </row>
    <row r="13" spans="1:57" x14ac:dyDescent="0.25">
      <c r="A13" s="24" t="s">
        <v>24</v>
      </c>
      <c r="B13" s="44" t="str">
        <f t="shared" si="0"/>
        <v>Suburban Virginia Area</v>
      </c>
      <c r="C13" s="12"/>
      <c r="D13" s="28" t="s">
        <v>16</v>
      </c>
      <c r="E13" s="31" t="s">
        <v>17</v>
      </c>
      <c r="F13" s="12"/>
      <c r="G13" s="184">
        <v>39.412538360368202</v>
      </c>
      <c r="H13" s="179">
        <v>49.861172000584503</v>
      </c>
      <c r="I13" s="179">
        <v>52.900774514101997</v>
      </c>
      <c r="J13" s="179">
        <v>53.616834721613301</v>
      </c>
      <c r="K13" s="179">
        <v>49.978079789565903</v>
      </c>
      <c r="L13" s="185">
        <v>49.153879877246801</v>
      </c>
      <c r="M13" s="179"/>
      <c r="N13" s="186">
        <v>52.696185883384402</v>
      </c>
      <c r="O13" s="187">
        <v>59.432997223439997</v>
      </c>
      <c r="P13" s="188">
        <v>56.0645915534122</v>
      </c>
      <c r="Q13" s="179"/>
      <c r="R13" s="189">
        <v>51.1283689275798</v>
      </c>
      <c r="S13" s="96"/>
      <c r="T13" s="184">
        <v>16.628940045987701</v>
      </c>
      <c r="U13" s="179">
        <v>23.244830285297098</v>
      </c>
      <c r="V13" s="179">
        <v>24.880217015136299</v>
      </c>
      <c r="W13" s="179">
        <v>21.298271893503301</v>
      </c>
      <c r="X13" s="179">
        <v>26.546583550629801</v>
      </c>
      <c r="Y13" s="185">
        <v>22.6959827497163</v>
      </c>
      <c r="Z13" s="179"/>
      <c r="AA13" s="186">
        <v>19.759274642432</v>
      </c>
      <c r="AB13" s="187">
        <v>4.1183146123748902</v>
      </c>
      <c r="AC13" s="188">
        <v>10.9268125011289</v>
      </c>
      <c r="AD13" s="179"/>
      <c r="AE13" s="189">
        <v>18.7487121505822</v>
      </c>
      <c r="AF13" s="35"/>
      <c r="AG13" s="184">
        <v>43.299722344001097</v>
      </c>
      <c r="AH13" s="179">
        <v>46.014175069413902</v>
      </c>
      <c r="AI13" s="179">
        <v>47.829899167032004</v>
      </c>
      <c r="AJ13" s="179">
        <v>49.546982317696902</v>
      </c>
      <c r="AK13" s="179">
        <v>47.037118223001599</v>
      </c>
      <c r="AL13" s="185">
        <v>46.745579424229099</v>
      </c>
      <c r="AM13" s="179"/>
      <c r="AN13" s="186">
        <v>48.6555604267134</v>
      </c>
      <c r="AO13" s="187">
        <v>53.163817039310203</v>
      </c>
      <c r="AP13" s="188">
        <v>50.909688733011798</v>
      </c>
      <c r="AQ13" s="179"/>
      <c r="AR13" s="189">
        <v>47.935324941024099</v>
      </c>
      <c r="AS13" s="96"/>
      <c r="AT13" s="184">
        <v>10.5887049721428</v>
      </c>
      <c r="AU13" s="179">
        <v>8.9420282449391397</v>
      </c>
      <c r="AV13" s="179">
        <v>10.421649506071301</v>
      </c>
      <c r="AW13" s="179">
        <v>12.272351019515099</v>
      </c>
      <c r="AX13" s="179">
        <v>15.438863265705701</v>
      </c>
      <c r="AY13" s="185">
        <v>11.519786474245899</v>
      </c>
      <c r="AZ13" s="179"/>
      <c r="BA13" s="186">
        <v>18.813023708547799</v>
      </c>
      <c r="BB13" s="187">
        <v>14.495072216836199</v>
      </c>
      <c r="BC13" s="188">
        <v>16.518608718190201</v>
      </c>
      <c r="BD13" s="179"/>
      <c r="BE13" s="189">
        <v>12.990716069198999</v>
      </c>
    </row>
    <row r="14" spans="1:57" x14ac:dyDescent="0.25">
      <c r="A14" s="24" t="s">
        <v>25</v>
      </c>
      <c r="B14" s="44" t="str">
        <f t="shared" si="0"/>
        <v>Alexandria, VA</v>
      </c>
      <c r="C14" s="12"/>
      <c r="D14" s="28" t="s">
        <v>16</v>
      </c>
      <c r="E14" s="31" t="s">
        <v>17</v>
      </c>
      <c r="F14" s="12"/>
      <c r="G14" s="184">
        <v>32.487556149083403</v>
      </c>
      <c r="H14" s="179">
        <v>39.735340536603097</v>
      </c>
      <c r="I14" s="179">
        <v>42.928250576666201</v>
      </c>
      <c r="J14" s="179">
        <v>42.5397596212213</v>
      </c>
      <c r="K14" s="179">
        <v>40.208813888551603</v>
      </c>
      <c r="L14" s="185">
        <v>39.5799441544251</v>
      </c>
      <c r="M14" s="179"/>
      <c r="N14" s="186">
        <v>56.0276799805754</v>
      </c>
      <c r="O14" s="187">
        <v>64.343814495568694</v>
      </c>
      <c r="P14" s="188">
        <v>60.185747238072103</v>
      </c>
      <c r="Q14" s="179"/>
      <c r="R14" s="189">
        <v>45.467316464038497</v>
      </c>
      <c r="S14" s="96"/>
      <c r="T14" s="184">
        <v>22.1163458086113</v>
      </c>
      <c r="U14" s="179">
        <v>31.880895401328502</v>
      </c>
      <c r="V14" s="179">
        <v>41.206968537676403</v>
      </c>
      <c r="W14" s="179">
        <v>36.104688901659202</v>
      </c>
      <c r="X14" s="179">
        <v>27.920626194929302</v>
      </c>
      <c r="Y14" s="185">
        <v>32.089684809637198</v>
      </c>
      <c r="Z14" s="179"/>
      <c r="AA14" s="186">
        <v>28.478833487095599</v>
      </c>
      <c r="AB14" s="187">
        <v>15.380745807236799</v>
      </c>
      <c r="AC14" s="188">
        <v>21.128547900522399</v>
      </c>
      <c r="AD14" s="179"/>
      <c r="AE14" s="189">
        <v>27.718597100239801</v>
      </c>
      <c r="AF14" s="35"/>
      <c r="AG14" s="184">
        <v>34.958115818865998</v>
      </c>
      <c r="AH14" s="179">
        <v>35.206992837198001</v>
      </c>
      <c r="AI14" s="179">
        <v>38.163166201286799</v>
      </c>
      <c r="AJ14" s="179">
        <v>38.245113512201002</v>
      </c>
      <c r="AK14" s="179">
        <v>37.926429525312599</v>
      </c>
      <c r="AL14" s="185">
        <v>36.899963578972901</v>
      </c>
      <c r="AM14" s="179"/>
      <c r="AN14" s="186">
        <v>44.9921087774675</v>
      </c>
      <c r="AO14" s="187">
        <v>48.394439723200101</v>
      </c>
      <c r="AP14" s="188">
        <v>46.693274250333801</v>
      </c>
      <c r="AQ14" s="179"/>
      <c r="AR14" s="189">
        <v>39.698052342218901</v>
      </c>
      <c r="AS14" s="96"/>
      <c r="AT14" s="184">
        <v>-19.645240074459899</v>
      </c>
      <c r="AU14" s="179">
        <v>-15.115972145681599</v>
      </c>
      <c r="AV14" s="179">
        <v>-8.8704964767581203</v>
      </c>
      <c r="AW14" s="179">
        <v>-10.2137020900038</v>
      </c>
      <c r="AX14" s="179">
        <v>-9.8300253957911696</v>
      </c>
      <c r="AY14" s="185">
        <v>-12.772644678498899</v>
      </c>
      <c r="AZ14" s="179"/>
      <c r="BA14" s="186">
        <v>-0.25930790590821201</v>
      </c>
      <c r="BB14" s="187">
        <v>-2.2485919483742798</v>
      </c>
      <c r="BC14" s="188">
        <v>-1.3001892832726001</v>
      </c>
      <c r="BD14" s="179"/>
      <c r="BE14" s="189">
        <v>-9.2268417996878593</v>
      </c>
    </row>
    <row r="15" spans="1:57" x14ac:dyDescent="0.25">
      <c r="A15" s="24" t="s">
        <v>26</v>
      </c>
      <c r="B15" s="44" t="str">
        <f t="shared" si="0"/>
        <v>Fairfax/Tysons Corner, VA</v>
      </c>
      <c r="C15" s="12"/>
      <c r="D15" s="28" t="s">
        <v>16</v>
      </c>
      <c r="E15" s="31" t="s">
        <v>17</v>
      </c>
      <c r="F15" s="12"/>
      <c r="G15" s="184">
        <v>33.021266759130803</v>
      </c>
      <c r="H15" s="179">
        <v>43.307905686546398</v>
      </c>
      <c r="I15" s="179">
        <v>47.468793342579701</v>
      </c>
      <c r="J15" s="179">
        <v>45.446139620896901</v>
      </c>
      <c r="K15" s="179">
        <v>40.7882570503929</v>
      </c>
      <c r="L15" s="185">
        <v>42.0064724919093</v>
      </c>
      <c r="M15" s="179"/>
      <c r="N15" s="186">
        <v>44.879796578825697</v>
      </c>
      <c r="O15" s="187">
        <v>51.1326860841423</v>
      </c>
      <c r="P15" s="188">
        <v>48.006241331483999</v>
      </c>
      <c r="Q15" s="179"/>
      <c r="R15" s="189">
        <v>43.720692160359199</v>
      </c>
      <c r="S15" s="96"/>
      <c r="T15" s="184">
        <v>22.184669122327399</v>
      </c>
      <c r="U15" s="179">
        <v>47.673451360218898</v>
      </c>
      <c r="V15" s="179">
        <v>48.818128015685502</v>
      </c>
      <c r="W15" s="179">
        <v>40.429258964722997</v>
      </c>
      <c r="X15" s="179">
        <v>35.133844323483601</v>
      </c>
      <c r="Y15" s="185">
        <v>39.282824780397497</v>
      </c>
      <c r="Z15" s="179"/>
      <c r="AA15" s="186">
        <v>13.3440303088117</v>
      </c>
      <c r="AB15" s="187">
        <v>-4.2507345158277801</v>
      </c>
      <c r="AC15" s="188">
        <v>3.2405874383323701</v>
      </c>
      <c r="AD15" s="179"/>
      <c r="AE15" s="189">
        <v>25.5340086680865</v>
      </c>
      <c r="AF15" s="35"/>
      <c r="AG15" s="184">
        <v>32.775658807212203</v>
      </c>
      <c r="AH15" s="179">
        <v>36.656264447526503</v>
      </c>
      <c r="AI15" s="179">
        <v>41.088765603328703</v>
      </c>
      <c r="AJ15" s="179">
        <v>40.944290337494202</v>
      </c>
      <c r="AK15" s="179">
        <v>37.731160425335098</v>
      </c>
      <c r="AL15" s="185">
        <v>37.839227924179298</v>
      </c>
      <c r="AM15" s="179"/>
      <c r="AN15" s="186">
        <v>40.510864539990699</v>
      </c>
      <c r="AO15" s="187">
        <v>43.796232085066997</v>
      </c>
      <c r="AP15" s="188">
        <v>42.153548312528798</v>
      </c>
      <c r="AQ15" s="179"/>
      <c r="AR15" s="189">
        <v>39.0718908922792</v>
      </c>
      <c r="AS15" s="96"/>
      <c r="AT15" s="184">
        <v>-22.6413021941575</v>
      </c>
      <c r="AU15" s="179">
        <v>-12.4258555343834</v>
      </c>
      <c r="AV15" s="179">
        <v>-1.38937652076211</v>
      </c>
      <c r="AW15" s="179">
        <v>-1.8442335512535799</v>
      </c>
      <c r="AX15" s="179">
        <v>-4.5328025162624801</v>
      </c>
      <c r="AY15" s="185">
        <v>-8.6581497590351404</v>
      </c>
      <c r="AZ15" s="179"/>
      <c r="BA15" s="186">
        <v>-3.8844886621970498</v>
      </c>
      <c r="BB15" s="187">
        <v>-5.6705421116462897</v>
      </c>
      <c r="BC15" s="188">
        <v>-4.8206751059906496</v>
      </c>
      <c r="BD15" s="179"/>
      <c r="BE15" s="189">
        <v>-7.5086585829671897</v>
      </c>
    </row>
    <row r="16" spans="1:57" x14ac:dyDescent="0.25">
      <c r="A16" s="24" t="s">
        <v>27</v>
      </c>
      <c r="B16" s="44" t="str">
        <f t="shared" si="0"/>
        <v>I-95 Fredericksburg, VA</v>
      </c>
      <c r="C16" s="12"/>
      <c r="D16" s="28" t="s">
        <v>16</v>
      </c>
      <c r="E16" s="31" t="s">
        <v>17</v>
      </c>
      <c r="F16" s="12"/>
      <c r="G16" s="184">
        <v>44.123222748815103</v>
      </c>
      <c r="H16" s="179">
        <v>49.810426540284297</v>
      </c>
      <c r="I16" s="179">
        <v>52.677725118483401</v>
      </c>
      <c r="J16" s="179">
        <v>53.518957345971501</v>
      </c>
      <c r="K16" s="179">
        <v>50.9715639810426</v>
      </c>
      <c r="L16" s="185">
        <v>50.220379146919399</v>
      </c>
      <c r="M16" s="179"/>
      <c r="N16" s="186">
        <v>53.341232227488099</v>
      </c>
      <c r="O16" s="187">
        <v>57.748815165876699</v>
      </c>
      <c r="P16" s="188">
        <v>55.545023696682399</v>
      </c>
      <c r="Q16" s="179"/>
      <c r="R16" s="189">
        <v>51.741706161137401</v>
      </c>
      <c r="S16" s="96"/>
      <c r="T16" s="184">
        <v>25.1979601715617</v>
      </c>
      <c r="U16" s="179">
        <v>25.721336169591801</v>
      </c>
      <c r="V16" s="179">
        <v>26.9061185366632</v>
      </c>
      <c r="W16" s="179">
        <v>17.634470707451801</v>
      </c>
      <c r="X16" s="179">
        <v>13.4712760774239</v>
      </c>
      <c r="Y16" s="185">
        <v>21.429686080553999</v>
      </c>
      <c r="Z16" s="179"/>
      <c r="AA16" s="186">
        <v>13.438297020919601</v>
      </c>
      <c r="AB16" s="187">
        <v>1.64083191266293</v>
      </c>
      <c r="AC16" s="188">
        <v>6.9831828058640397</v>
      </c>
      <c r="AD16" s="179"/>
      <c r="AE16" s="189">
        <v>16.600392526268902</v>
      </c>
      <c r="AF16" s="35"/>
      <c r="AG16" s="184">
        <v>45.5924170616113</v>
      </c>
      <c r="AH16" s="179">
        <v>47.538507109004698</v>
      </c>
      <c r="AI16" s="179">
        <v>50.287322274881497</v>
      </c>
      <c r="AJ16" s="179">
        <v>50.660545023696599</v>
      </c>
      <c r="AK16" s="179">
        <v>48.148696682464397</v>
      </c>
      <c r="AL16" s="185">
        <v>48.445497630331701</v>
      </c>
      <c r="AM16" s="179"/>
      <c r="AN16" s="186">
        <v>49.6060426540284</v>
      </c>
      <c r="AO16" s="187">
        <v>52.452606635071</v>
      </c>
      <c r="AP16" s="188">
        <v>51.029324644549703</v>
      </c>
      <c r="AQ16" s="179"/>
      <c r="AR16" s="189">
        <v>49.183733920108303</v>
      </c>
      <c r="AS16" s="96"/>
      <c r="AT16" s="184">
        <v>12.3140032609831</v>
      </c>
      <c r="AU16" s="179">
        <v>13.7069486132409</v>
      </c>
      <c r="AV16" s="179">
        <v>17.4260231395027</v>
      </c>
      <c r="AW16" s="179">
        <v>13.3081685491149</v>
      </c>
      <c r="AX16" s="179">
        <v>9.6954729839233096</v>
      </c>
      <c r="AY16" s="185">
        <v>13.2805244785675</v>
      </c>
      <c r="AZ16" s="179"/>
      <c r="BA16" s="186">
        <v>10.0718399026099</v>
      </c>
      <c r="BB16" s="187">
        <v>6.1877972842184796</v>
      </c>
      <c r="BC16" s="188">
        <v>8.0408185030320496</v>
      </c>
      <c r="BD16" s="179"/>
      <c r="BE16" s="189">
        <v>11.675042415972699</v>
      </c>
    </row>
    <row r="17" spans="1:57" x14ac:dyDescent="0.25">
      <c r="A17" s="24" t="s">
        <v>28</v>
      </c>
      <c r="B17" s="44" t="str">
        <f t="shared" si="0"/>
        <v>Dulles Airport Area, VA</v>
      </c>
      <c r="C17" s="12"/>
      <c r="D17" s="28" t="s">
        <v>16</v>
      </c>
      <c r="E17" s="31" t="s">
        <v>17</v>
      </c>
      <c r="F17" s="12"/>
      <c r="G17" s="184">
        <v>34.239028944911198</v>
      </c>
      <c r="H17" s="179">
        <v>46.7226890756302</v>
      </c>
      <c r="I17" s="179">
        <v>49.925303454715198</v>
      </c>
      <c r="J17" s="179">
        <v>49.906629318394003</v>
      </c>
      <c r="K17" s="179">
        <v>44.192343604108302</v>
      </c>
      <c r="L17" s="185">
        <v>44.997198879551803</v>
      </c>
      <c r="M17" s="179"/>
      <c r="N17" s="186">
        <v>42.250233426704</v>
      </c>
      <c r="O17" s="187">
        <v>44.024276377217497</v>
      </c>
      <c r="P17" s="188">
        <v>43.137254901960702</v>
      </c>
      <c r="Q17" s="179"/>
      <c r="R17" s="189">
        <v>44.465786314525801</v>
      </c>
      <c r="S17" s="96"/>
      <c r="T17" s="184">
        <v>16.5328353563647</v>
      </c>
      <c r="U17" s="179">
        <v>36.516819856672399</v>
      </c>
      <c r="V17" s="179">
        <v>37.622512096885202</v>
      </c>
      <c r="W17" s="179">
        <v>23.499389326528799</v>
      </c>
      <c r="X17" s="179">
        <v>27.243258733531601</v>
      </c>
      <c r="Y17" s="185">
        <v>28.5455653699577</v>
      </c>
      <c r="Z17" s="179"/>
      <c r="AA17" s="186">
        <v>20.872815830097501</v>
      </c>
      <c r="AB17" s="187">
        <v>-5.0634207821831101</v>
      </c>
      <c r="AC17" s="188">
        <v>6.08401217458999</v>
      </c>
      <c r="AD17" s="179"/>
      <c r="AE17" s="189">
        <v>21.4197019577236</v>
      </c>
      <c r="AF17" s="35"/>
      <c r="AG17" s="184">
        <v>40.487861811391198</v>
      </c>
      <c r="AH17" s="179">
        <v>43.937908496732</v>
      </c>
      <c r="AI17" s="179">
        <v>47.544351073762797</v>
      </c>
      <c r="AJ17" s="179">
        <v>48.7091503267973</v>
      </c>
      <c r="AK17" s="179">
        <v>43.746498599439697</v>
      </c>
      <c r="AL17" s="185">
        <v>44.885154061624597</v>
      </c>
      <c r="AM17" s="179"/>
      <c r="AN17" s="186">
        <v>43.3893557422969</v>
      </c>
      <c r="AO17" s="187">
        <v>42.544351073762797</v>
      </c>
      <c r="AP17" s="188">
        <v>42.966853408029799</v>
      </c>
      <c r="AQ17" s="179"/>
      <c r="AR17" s="189">
        <v>44.337068160597497</v>
      </c>
      <c r="AS17" s="96"/>
      <c r="AT17" s="184">
        <v>-12.940618989967099</v>
      </c>
      <c r="AU17" s="179">
        <v>-7.5284873271111001</v>
      </c>
      <c r="AV17" s="179">
        <v>0.92929033558986296</v>
      </c>
      <c r="AW17" s="179">
        <v>0.65872448198788403</v>
      </c>
      <c r="AX17" s="179">
        <v>-0.87019314612897503</v>
      </c>
      <c r="AY17" s="185">
        <v>-3.94731170994856</v>
      </c>
      <c r="AZ17" s="179"/>
      <c r="BA17" s="186">
        <v>4.9592649670149198</v>
      </c>
      <c r="BB17" s="187">
        <v>-6.79358275386363</v>
      </c>
      <c r="BC17" s="188">
        <v>-1.2080644603520401</v>
      </c>
      <c r="BD17" s="179"/>
      <c r="BE17" s="189">
        <v>-3.20418157910518</v>
      </c>
    </row>
    <row r="18" spans="1:57" x14ac:dyDescent="0.25">
      <c r="A18" s="24" t="s">
        <v>29</v>
      </c>
      <c r="B18" s="44" t="str">
        <f t="shared" si="0"/>
        <v>Williamsburg, VA</v>
      </c>
      <c r="C18" s="12"/>
      <c r="D18" s="28" t="s">
        <v>16</v>
      </c>
      <c r="E18" s="31" t="s">
        <v>17</v>
      </c>
      <c r="F18" s="12"/>
      <c r="G18" s="184">
        <v>19.551876694733799</v>
      </c>
      <c r="H18" s="179">
        <v>22.234907949193602</v>
      </c>
      <c r="I18" s="179">
        <v>22.463251034679601</v>
      </c>
      <c r="J18" s="179">
        <v>24.846581989439098</v>
      </c>
      <c r="K18" s="179">
        <v>26.230911945197601</v>
      </c>
      <c r="L18" s="185">
        <v>23.0655059226487</v>
      </c>
      <c r="M18" s="179"/>
      <c r="N18" s="186">
        <v>38.090480947623803</v>
      </c>
      <c r="O18" s="187">
        <v>45.825602968460103</v>
      </c>
      <c r="P18" s="188">
        <v>41.958041958041903</v>
      </c>
      <c r="Q18" s="179"/>
      <c r="R18" s="189">
        <v>28.463373361332501</v>
      </c>
      <c r="S18" s="96"/>
      <c r="T18" s="184">
        <v>24.667587301960999</v>
      </c>
      <c r="U18" s="179">
        <v>33.087751154620399</v>
      </c>
      <c r="V18" s="179">
        <v>24.691432144358</v>
      </c>
      <c r="W18" s="179">
        <v>44.537643615984599</v>
      </c>
      <c r="X18" s="179">
        <v>52.716890488886698</v>
      </c>
      <c r="Y18" s="185">
        <v>36.044702410255603</v>
      </c>
      <c r="Z18" s="179"/>
      <c r="AA18" s="186">
        <v>31.254459825888301</v>
      </c>
      <c r="AB18" s="187">
        <v>17.453158045619499</v>
      </c>
      <c r="AC18" s="188">
        <v>23.339982901111402</v>
      </c>
      <c r="AD18" s="179"/>
      <c r="AE18" s="189">
        <v>30.388046334024601</v>
      </c>
      <c r="AF18" s="35"/>
      <c r="AG18" s="184">
        <v>21.901151562835199</v>
      </c>
      <c r="AH18" s="179">
        <v>22.012016307846299</v>
      </c>
      <c r="AI18" s="179">
        <v>21.869639794167998</v>
      </c>
      <c r="AJ18" s="179">
        <v>23.281160663236101</v>
      </c>
      <c r="AK18" s="179">
        <v>24.060177244139499</v>
      </c>
      <c r="AL18" s="185">
        <v>22.625039320540999</v>
      </c>
      <c r="AM18" s="179"/>
      <c r="AN18" s="186">
        <v>31.664522584333898</v>
      </c>
      <c r="AO18" s="187">
        <v>35.130789022298401</v>
      </c>
      <c r="AP18" s="188">
        <v>33.397655803316098</v>
      </c>
      <c r="AQ18" s="179"/>
      <c r="AR18" s="189">
        <v>25.703621249565899</v>
      </c>
      <c r="AS18" s="96"/>
      <c r="AT18" s="184">
        <v>28.593665222287601</v>
      </c>
      <c r="AU18" s="179">
        <v>34.319685868952497</v>
      </c>
      <c r="AV18" s="179">
        <v>28.6977671356785</v>
      </c>
      <c r="AW18" s="179">
        <v>37.349556964708299</v>
      </c>
      <c r="AX18" s="179">
        <v>41.027182477752604</v>
      </c>
      <c r="AY18" s="185">
        <v>33.998176697107901</v>
      </c>
      <c r="AZ18" s="179"/>
      <c r="BA18" s="186">
        <v>31.0436290479992</v>
      </c>
      <c r="BB18" s="187">
        <v>23.498573474132499</v>
      </c>
      <c r="BC18" s="188">
        <v>26.963978642964701</v>
      </c>
      <c r="BD18" s="179"/>
      <c r="BE18" s="189">
        <v>31.299114377622299</v>
      </c>
    </row>
    <row r="19" spans="1:57" x14ac:dyDescent="0.25">
      <c r="A19" s="24" t="s">
        <v>30</v>
      </c>
      <c r="B19" s="44" t="str">
        <f t="shared" si="0"/>
        <v>Virginia Beach, VA</v>
      </c>
      <c r="C19" s="12"/>
      <c r="D19" s="28" t="s">
        <v>16</v>
      </c>
      <c r="E19" s="31" t="s">
        <v>17</v>
      </c>
      <c r="F19" s="12"/>
      <c r="G19" s="184">
        <v>31.5033350436121</v>
      </c>
      <c r="H19" s="179">
        <v>33.7951086027022</v>
      </c>
      <c r="I19" s="179">
        <v>37.070292457670597</v>
      </c>
      <c r="J19" s="179">
        <v>39.704121771848797</v>
      </c>
      <c r="K19" s="179">
        <v>39.874331323766597</v>
      </c>
      <c r="L19" s="185">
        <v>36.394377743241101</v>
      </c>
      <c r="M19" s="179"/>
      <c r="N19" s="186">
        <v>56.117856839602602</v>
      </c>
      <c r="O19" s="187">
        <v>70.009340239449699</v>
      </c>
      <c r="P19" s="188">
        <v>63.063598539526097</v>
      </c>
      <c r="Q19" s="179"/>
      <c r="R19" s="189">
        <v>44.044965715468798</v>
      </c>
      <c r="S19" s="96"/>
      <c r="T19" s="184">
        <v>-12.1988958038791</v>
      </c>
      <c r="U19" s="179">
        <v>-9.4427731635630305</v>
      </c>
      <c r="V19" s="179">
        <v>-3.8971426597709402</v>
      </c>
      <c r="W19" s="179">
        <v>4.9310045897908603</v>
      </c>
      <c r="X19" s="179">
        <v>-3.6172705045742002</v>
      </c>
      <c r="Y19" s="185">
        <v>-4.7178309377170597</v>
      </c>
      <c r="Z19" s="179"/>
      <c r="AA19" s="186">
        <v>-7.7196407797705904</v>
      </c>
      <c r="AB19" s="187">
        <v>-12.801959201323401</v>
      </c>
      <c r="AC19" s="188">
        <v>-10.611544422772999</v>
      </c>
      <c r="AD19" s="179"/>
      <c r="AE19" s="189">
        <v>-7.1570948469268698</v>
      </c>
      <c r="AF19" s="35"/>
      <c r="AG19" s="184">
        <v>33.2538025648672</v>
      </c>
      <c r="AH19" s="179">
        <v>32.863959780154197</v>
      </c>
      <c r="AI19" s="179">
        <v>35.413915044096903</v>
      </c>
      <c r="AJ19" s="179">
        <v>36.700609262494098</v>
      </c>
      <c r="AK19" s="179">
        <v>36.599681020733598</v>
      </c>
      <c r="AL19" s="185">
        <v>34.9669709062876</v>
      </c>
      <c r="AM19" s="179"/>
      <c r="AN19" s="186">
        <v>48.514619883040901</v>
      </c>
      <c r="AO19" s="187">
        <v>53.407761828814401</v>
      </c>
      <c r="AP19" s="188">
        <v>50.961190855927597</v>
      </c>
      <c r="AQ19" s="179"/>
      <c r="AR19" s="189">
        <v>39.541361683234797</v>
      </c>
      <c r="AS19" s="96"/>
      <c r="AT19" s="184">
        <v>-12.127189406366901</v>
      </c>
      <c r="AU19" s="179">
        <v>-6.3660011423260796</v>
      </c>
      <c r="AV19" s="179">
        <v>-2.80305361159059</v>
      </c>
      <c r="AW19" s="179">
        <v>-1.07842152953737</v>
      </c>
      <c r="AX19" s="179">
        <v>-6.4624869110696199</v>
      </c>
      <c r="AY19" s="185">
        <v>-5.8030776501502803</v>
      </c>
      <c r="AZ19" s="179"/>
      <c r="BA19" s="186">
        <v>-10.5691284339141</v>
      </c>
      <c r="BB19" s="187">
        <v>-15.3687249479869</v>
      </c>
      <c r="BC19" s="188">
        <v>-13.150069772678201</v>
      </c>
      <c r="BD19" s="179"/>
      <c r="BE19" s="189">
        <v>-8.6383459732772092</v>
      </c>
    </row>
    <row r="20" spans="1:57" x14ac:dyDescent="0.25">
      <c r="A20" s="41" t="s">
        <v>31</v>
      </c>
      <c r="B20" s="44" t="str">
        <f t="shared" si="0"/>
        <v>Norfolk/Portsmouth, VA</v>
      </c>
      <c r="C20" s="12"/>
      <c r="D20" s="28" t="s">
        <v>16</v>
      </c>
      <c r="E20" s="31" t="s">
        <v>17</v>
      </c>
      <c r="F20" s="12"/>
      <c r="G20" s="184">
        <v>48.436401967673902</v>
      </c>
      <c r="H20" s="179">
        <v>55.007027406886799</v>
      </c>
      <c r="I20" s="179">
        <v>55.112438510189698</v>
      </c>
      <c r="J20" s="179">
        <v>56.2543921293042</v>
      </c>
      <c r="K20" s="179">
        <v>54.673225579761002</v>
      </c>
      <c r="L20" s="185">
        <v>53.8966971187631</v>
      </c>
      <c r="M20" s="179"/>
      <c r="N20" s="186">
        <v>65.196767392832001</v>
      </c>
      <c r="O20" s="187">
        <v>77.459592410400504</v>
      </c>
      <c r="P20" s="188">
        <v>71.328179901616295</v>
      </c>
      <c r="Q20" s="179"/>
      <c r="R20" s="189">
        <v>58.877120771006901</v>
      </c>
      <c r="S20" s="96"/>
      <c r="T20" s="184">
        <v>-12.411096378227199</v>
      </c>
      <c r="U20" s="179">
        <v>-3.94874803014753</v>
      </c>
      <c r="V20" s="179">
        <v>-4.3226540480715796</v>
      </c>
      <c r="W20" s="179">
        <v>-4.9506276140148202</v>
      </c>
      <c r="X20" s="179">
        <v>-7.3470419054927802</v>
      </c>
      <c r="Y20" s="185">
        <v>-6.5472996316233703</v>
      </c>
      <c r="Z20" s="179"/>
      <c r="AA20" s="186">
        <v>-4.4307112347792996</v>
      </c>
      <c r="AB20" s="187">
        <v>1.70035107841421</v>
      </c>
      <c r="AC20" s="188">
        <v>-1.19649002671167</v>
      </c>
      <c r="AD20" s="179"/>
      <c r="AE20" s="189">
        <v>-4.7620301204838098</v>
      </c>
      <c r="AF20" s="35"/>
      <c r="AG20" s="184">
        <v>49.429023190442699</v>
      </c>
      <c r="AH20" s="179">
        <v>52.235593815881899</v>
      </c>
      <c r="AI20" s="179">
        <v>54.598559381588103</v>
      </c>
      <c r="AJ20" s="179">
        <v>54.515108924806697</v>
      </c>
      <c r="AK20" s="179">
        <v>54.387737174982398</v>
      </c>
      <c r="AL20" s="185">
        <v>53.033204497540403</v>
      </c>
      <c r="AM20" s="179"/>
      <c r="AN20" s="186">
        <v>63.536542515811597</v>
      </c>
      <c r="AO20" s="187">
        <v>66.6813070976809</v>
      </c>
      <c r="AP20" s="188">
        <v>65.108924806746302</v>
      </c>
      <c r="AQ20" s="179"/>
      <c r="AR20" s="189">
        <v>56.483410300170597</v>
      </c>
      <c r="AS20" s="96"/>
      <c r="AT20" s="184">
        <v>3.3260014442140902</v>
      </c>
      <c r="AU20" s="179">
        <v>2.95108027665073</v>
      </c>
      <c r="AV20" s="179">
        <v>4.8653627015041296</v>
      </c>
      <c r="AW20" s="179">
        <v>1.9850229112875899</v>
      </c>
      <c r="AX20" s="179">
        <v>2.72637343574868</v>
      </c>
      <c r="AY20" s="185">
        <v>3.1614239166065001</v>
      </c>
      <c r="AZ20" s="179"/>
      <c r="BA20" s="186">
        <v>10.495801413053799</v>
      </c>
      <c r="BB20" s="187">
        <v>10.1560671008949</v>
      </c>
      <c r="BC20" s="188">
        <v>10.3215705809619</v>
      </c>
      <c r="BD20" s="179"/>
      <c r="BE20" s="189">
        <v>5.4146990525680199</v>
      </c>
    </row>
    <row r="21" spans="1:57" x14ac:dyDescent="0.25">
      <c r="A21" s="42" t="s">
        <v>32</v>
      </c>
      <c r="B21" s="44" t="str">
        <f t="shared" si="0"/>
        <v>Newport News/Hampton, VA</v>
      </c>
      <c r="C21" s="12"/>
      <c r="D21" s="28" t="s">
        <v>16</v>
      </c>
      <c r="E21" s="31" t="s">
        <v>17</v>
      </c>
      <c r="F21" s="13"/>
      <c r="G21" s="184">
        <v>43.900709219858101</v>
      </c>
      <c r="H21" s="179">
        <v>52.056737588652403</v>
      </c>
      <c r="I21" s="179">
        <v>54.212765957446798</v>
      </c>
      <c r="J21" s="179">
        <v>53.957446808510603</v>
      </c>
      <c r="K21" s="179">
        <v>52.014184397163099</v>
      </c>
      <c r="L21" s="185">
        <v>51.228368794326201</v>
      </c>
      <c r="M21" s="179"/>
      <c r="N21" s="186">
        <v>58.3829787234042</v>
      </c>
      <c r="O21" s="187">
        <v>60.978723404255298</v>
      </c>
      <c r="P21" s="188">
        <v>59.680851063829699</v>
      </c>
      <c r="Q21" s="179"/>
      <c r="R21" s="189">
        <v>53.643363728470099</v>
      </c>
      <c r="S21" s="96"/>
      <c r="T21" s="184">
        <v>-5.9537390329604003</v>
      </c>
      <c r="U21" s="179">
        <v>4.2021830516394996</v>
      </c>
      <c r="V21" s="179">
        <v>5.7546566476847696</v>
      </c>
      <c r="W21" s="179">
        <v>5.5194464779086996</v>
      </c>
      <c r="X21" s="179">
        <v>2.6304511845480598</v>
      </c>
      <c r="Y21" s="185">
        <v>2.57316569954867</v>
      </c>
      <c r="Z21" s="179"/>
      <c r="AA21" s="186">
        <v>3.46573649548735</v>
      </c>
      <c r="AB21" s="187">
        <v>-7.2955041947386698</v>
      </c>
      <c r="AC21" s="188">
        <v>-2.3265672128474701</v>
      </c>
      <c r="AD21" s="179"/>
      <c r="AE21" s="189">
        <v>0.96322408376765001</v>
      </c>
      <c r="AF21" s="35"/>
      <c r="AG21" s="184">
        <v>44.191489361702097</v>
      </c>
      <c r="AH21" s="179">
        <v>47.585106382978701</v>
      </c>
      <c r="AI21" s="179">
        <v>50.6170212765957</v>
      </c>
      <c r="AJ21" s="179">
        <v>50.514184397163099</v>
      </c>
      <c r="AK21" s="179">
        <v>50.4148936170212</v>
      </c>
      <c r="AL21" s="185">
        <v>48.664539007092102</v>
      </c>
      <c r="AM21" s="179"/>
      <c r="AN21" s="186">
        <v>65.528368794326198</v>
      </c>
      <c r="AO21" s="187">
        <v>66.145390070921906</v>
      </c>
      <c r="AP21" s="188">
        <v>65.836879432624102</v>
      </c>
      <c r="AQ21" s="179"/>
      <c r="AR21" s="189">
        <v>53.570921985815602</v>
      </c>
      <c r="AS21" s="96"/>
      <c r="AT21" s="184">
        <v>-3.0318751490421501</v>
      </c>
      <c r="AU21" s="179">
        <v>-0.598746358259027</v>
      </c>
      <c r="AV21" s="179">
        <v>2.1251745387380798</v>
      </c>
      <c r="AW21" s="179">
        <v>1.2798440029032501</v>
      </c>
      <c r="AX21" s="179">
        <v>1.6300808617135301</v>
      </c>
      <c r="AY21" s="185">
        <v>0.34307181428135503</v>
      </c>
      <c r="AZ21" s="179"/>
      <c r="BA21" s="186">
        <v>25.067752559044401</v>
      </c>
      <c r="BB21" s="187">
        <v>17.362378807944602</v>
      </c>
      <c r="BC21" s="188">
        <v>21.074579580204698</v>
      </c>
      <c r="BD21" s="179"/>
      <c r="BE21" s="189">
        <v>6.7620656652373103</v>
      </c>
    </row>
    <row r="22" spans="1:57" x14ac:dyDescent="0.25">
      <c r="A22" s="43" t="s">
        <v>33</v>
      </c>
      <c r="B22" s="44" t="str">
        <f t="shared" si="0"/>
        <v>Chesapeake/Suffolk, VA</v>
      </c>
      <c r="C22" s="12"/>
      <c r="D22" s="29" t="s">
        <v>16</v>
      </c>
      <c r="E22" s="32" t="s">
        <v>17</v>
      </c>
      <c r="F22" s="12"/>
      <c r="G22" s="190">
        <v>56.279475982532702</v>
      </c>
      <c r="H22" s="191">
        <v>66.864628820960604</v>
      </c>
      <c r="I22" s="191">
        <v>71.9301310043668</v>
      </c>
      <c r="J22" s="191">
        <v>71.406113537117903</v>
      </c>
      <c r="K22" s="191">
        <v>66.707423580785999</v>
      </c>
      <c r="L22" s="192">
        <v>66.637554585152799</v>
      </c>
      <c r="M22" s="179"/>
      <c r="N22" s="193">
        <v>67.248908296943199</v>
      </c>
      <c r="O22" s="194">
        <v>71.545851528384205</v>
      </c>
      <c r="P22" s="195">
        <v>69.397379912663695</v>
      </c>
      <c r="Q22" s="179"/>
      <c r="R22" s="196">
        <v>67.426076107298798</v>
      </c>
      <c r="S22" s="96"/>
      <c r="T22" s="190">
        <v>-3.41726618705035</v>
      </c>
      <c r="U22" s="191">
        <v>0.73684210526315697</v>
      </c>
      <c r="V22" s="191">
        <v>4.3059777102330203</v>
      </c>
      <c r="W22" s="191">
        <v>5.4695562435500502</v>
      </c>
      <c r="X22" s="191">
        <v>5.4389839867476502</v>
      </c>
      <c r="Y22" s="192">
        <v>2.6531051555268501</v>
      </c>
      <c r="Z22" s="179"/>
      <c r="AA22" s="193">
        <v>-0.25906735751295301</v>
      </c>
      <c r="AB22" s="194">
        <v>-6.5693430656934302</v>
      </c>
      <c r="AC22" s="195">
        <v>-3.6147501213003301</v>
      </c>
      <c r="AD22" s="179"/>
      <c r="AE22" s="196">
        <v>0.72690673227465796</v>
      </c>
      <c r="AF22" s="36"/>
      <c r="AG22" s="190">
        <v>55.493449781659301</v>
      </c>
      <c r="AH22" s="191">
        <v>63.371179039301303</v>
      </c>
      <c r="AI22" s="191">
        <v>69.414847161571998</v>
      </c>
      <c r="AJ22" s="191">
        <v>68.729257641921293</v>
      </c>
      <c r="AK22" s="191">
        <v>64.078602620087295</v>
      </c>
      <c r="AL22" s="192">
        <v>64.217467248908207</v>
      </c>
      <c r="AM22" s="179"/>
      <c r="AN22" s="193">
        <v>66.401746724890799</v>
      </c>
      <c r="AO22" s="194">
        <v>67.305676855895101</v>
      </c>
      <c r="AP22" s="195">
        <v>66.853711790393007</v>
      </c>
      <c r="AQ22" s="179"/>
      <c r="AR22" s="196">
        <v>64.970679975046707</v>
      </c>
      <c r="AS22" s="96"/>
      <c r="AT22" s="190">
        <v>0.37914691943127898</v>
      </c>
      <c r="AU22" s="191">
        <v>1.9244275881444</v>
      </c>
      <c r="AV22" s="191">
        <v>6.5486962933172403</v>
      </c>
      <c r="AW22" s="191">
        <v>4.9126783095587196</v>
      </c>
      <c r="AX22" s="191">
        <v>3.1201686577652801</v>
      </c>
      <c r="AY22" s="192">
        <v>3.4905487761966998</v>
      </c>
      <c r="AZ22" s="179"/>
      <c r="BA22" s="193">
        <v>7.65309734513274</v>
      </c>
      <c r="BB22" s="194">
        <v>3.9522492749713298</v>
      </c>
      <c r="BC22" s="195">
        <v>5.7578060237634698</v>
      </c>
      <c r="BD22" s="179"/>
      <c r="BE22" s="196">
        <v>4.1469585304146896</v>
      </c>
    </row>
    <row r="23" spans="1:57" x14ac:dyDescent="0.25">
      <c r="A23" s="22" t="s">
        <v>43</v>
      </c>
      <c r="B23" s="44" t="str">
        <f t="shared" si="0"/>
        <v>Richmond CBD/Airport, VA</v>
      </c>
      <c r="C23" s="10"/>
      <c r="D23" s="27" t="s">
        <v>16</v>
      </c>
      <c r="E23" s="30" t="s">
        <v>17</v>
      </c>
      <c r="F23" s="3"/>
      <c r="G23" s="176">
        <v>39.923224568138103</v>
      </c>
      <c r="H23" s="177">
        <v>50.575815738963499</v>
      </c>
      <c r="I23" s="177">
        <v>58.061420345489402</v>
      </c>
      <c r="J23" s="177">
        <v>57.293666026871399</v>
      </c>
      <c r="K23" s="177">
        <v>52.360844529750402</v>
      </c>
      <c r="L23" s="178">
        <v>51.642994241842601</v>
      </c>
      <c r="M23" s="179"/>
      <c r="N23" s="180">
        <v>60.422264875239897</v>
      </c>
      <c r="O23" s="181">
        <v>63.493282149712002</v>
      </c>
      <c r="P23" s="182">
        <v>61.957773512476003</v>
      </c>
      <c r="Q23" s="179"/>
      <c r="R23" s="183">
        <v>54.590074033452098</v>
      </c>
      <c r="S23" s="96"/>
      <c r="T23" s="176">
        <v>41.270914031855803</v>
      </c>
      <c r="U23" s="177">
        <v>53.443360459328098</v>
      </c>
      <c r="V23" s="177">
        <v>67.120596695473097</v>
      </c>
      <c r="W23" s="177">
        <v>55.224488988266003</v>
      </c>
      <c r="X23" s="177">
        <v>26.824239100630599</v>
      </c>
      <c r="Y23" s="178">
        <v>48.263757903276399</v>
      </c>
      <c r="Z23" s="179"/>
      <c r="AA23" s="180">
        <v>5.4541414097802896</v>
      </c>
      <c r="AB23" s="181">
        <v>-14.192992668575499</v>
      </c>
      <c r="AC23" s="182">
        <v>-5.6188211197276097</v>
      </c>
      <c r="AD23" s="179"/>
      <c r="AE23" s="183">
        <v>25.103359568913699</v>
      </c>
      <c r="AF23" s="33"/>
      <c r="AG23" s="176">
        <v>46.261996161228403</v>
      </c>
      <c r="AH23" s="177">
        <v>50.187140115163103</v>
      </c>
      <c r="AI23" s="177">
        <v>55.441458733205302</v>
      </c>
      <c r="AJ23" s="177">
        <v>57.9942418426103</v>
      </c>
      <c r="AK23" s="177">
        <v>53.833973128598799</v>
      </c>
      <c r="AL23" s="178">
        <v>52.743761996161197</v>
      </c>
      <c r="AM23" s="179"/>
      <c r="AN23" s="180">
        <v>57.4712092130518</v>
      </c>
      <c r="AO23" s="181">
        <v>57.504798464491302</v>
      </c>
      <c r="AP23" s="182">
        <v>57.488003838771498</v>
      </c>
      <c r="AQ23" s="179"/>
      <c r="AR23" s="183">
        <v>54.099259665478399</v>
      </c>
      <c r="AS23" s="96"/>
      <c r="AT23" s="176">
        <v>41.793681933571001</v>
      </c>
      <c r="AU23" s="177">
        <v>55.538593690510503</v>
      </c>
      <c r="AV23" s="177">
        <v>59.9940578566342</v>
      </c>
      <c r="AW23" s="177">
        <v>59.783245953128002</v>
      </c>
      <c r="AX23" s="177">
        <v>50.355201930863601</v>
      </c>
      <c r="AY23" s="178">
        <v>53.641771870206398</v>
      </c>
      <c r="AZ23" s="179"/>
      <c r="BA23" s="180">
        <v>34.271271917662503</v>
      </c>
      <c r="BB23" s="181">
        <v>16.757866730289098</v>
      </c>
      <c r="BC23" s="182">
        <v>24.901099810926599</v>
      </c>
      <c r="BD23" s="179"/>
      <c r="BE23" s="183">
        <v>43.608800476660498</v>
      </c>
    </row>
    <row r="24" spans="1:57" x14ac:dyDescent="0.25">
      <c r="A24" s="23" t="s">
        <v>44</v>
      </c>
      <c r="B24" s="44" t="str">
        <f t="shared" si="0"/>
        <v>Richmond North/Glen Allen, VA</v>
      </c>
      <c r="C24" s="11"/>
      <c r="D24" s="28" t="s">
        <v>16</v>
      </c>
      <c r="E24" s="31" t="s">
        <v>17</v>
      </c>
      <c r="F24" s="12"/>
      <c r="G24" s="184">
        <v>42.503003166976001</v>
      </c>
      <c r="H24" s="179">
        <v>50.977394343125397</v>
      </c>
      <c r="I24" s="179">
        <v>54.439226821011196</v>
      </c>
      <c r="J24" s="179">
        <v>53.423610352735601</v>
      </c>
      <c r="K24" s="179">
        <v>49.972698482035597</v>
      </c>
      <c r="L24" s="185">
        <v>50.263186633176801</v>
      </c>
      <c r="M24" s="179"/>
      <c r="N24" s="186">
        <v>56.819919187506798</v>
      </c>
      <c r="O24" s="187">
        <v>61.111717811510303</v>
      </c>
      <c r="P24" s="188">
        <v>58.965818499508501</v>
      </c>
      <c r="Q24" s="179"/>
      <c r="R24" s="189">
        <v>52.749652880700097</v>
      </c>
      <c r="S24" s="96"/>
      <c r="T24" s="184">
        <v>10.527698495929901</v>
      </c>
      <c r="U24" s="179">
        <v>10.6002960236038</v>
      </c>
      <c r="V24" s="179">
        <v>14.1554636003799</v>
      </c>
      <c r="W24" s="179">
        <v>12.530313001442799</v>
      </c>
      <c r="X24" s="179">
        <v>4.91184873446326</v>
      </c>
      <c r="Y24" s="185">
        <v>10.544955759758</v>
      </c>
      <c r="Z24" s="179"/>
      <c r="AA24" s="186">
        <v>-1.79123221303981</v>
      </c>
      <c r="AB24" s="187">
        <v>-21.561385439275501</v>
      </c>
      <c r="AC24" s="188">
        <v>-13.1364274245496</v>
      </c>
      <c r="AD24" s="179"/>
      <c r="AE24" s="189">
        <v>1.6904893284555</v>
      </c>
      <c r="AF24" s="34"/>
      <c r="AG24" s="184">
        <v>49.082668996396102</v>
      </c>
      <c r="AH24" s="179">
        <v>51.4906628808561</v>
      </c>
      <c r="AI24" s="179">
        <v>55.476684503658397</v>
      </c>
      <c r="AJ24" s="179">
        <v>55.678715736594903</v>
      </c>
      <c r="AK24" s="179">
        <v>50.958283280550297</v>
      </c>
      <c r="AL24" s="185">
        <v>52.537403079611202</v>
      </c>
      <c r="AM24" s="179"/>
      <c r="AN24" s="186">
        <v>52.025772632958301</v>
      </c>
      <c r="AO24" s="187">
        <v>54.207163918313803</v>
      </c>
      <c r="AP24" s="188">
        <v>53.116468275636102</v>
      </c>
      <c r="AQ24" s="179"/>
      <c r="AR24" s="189">
        <v>52.702850278475402</v>
      </c>
      <c r="AS24" s="96"/>
      <c r="AT24" s="184">
        <v>20.077989534676</v>
      </c>
      <c r="AU24" s="179">
        <v>18.819246034089701</v>
      </c>
      <c r="AV24" s="179">
        <v>21.886254876635999</v>
      </c>
      <c r="AW24" s="179">
        <v>21.214211188238899</v>
      </c>
      <c r="AX24" s="179">
        <v>13.4305846321167</v>
      </c>
      <c r="AY24" s="185">
        <v>19.086600156785298</v>
      </c>
      <c r="AZ24" s="179"/>
      <c r="BA24" s="186">
        <v>5.9158840184631201</v>
      </c>
      <c r="BB24" s="187">
        <v>-0.43262175442030398</v>
      </c>
      <c r="BC24" s="188">
        <v>2.5784843069546302</v>
      </c>
      <c r="BD24" s="179"/>
      <c r="BE24" s="189">
        <v>13.812385517385801</v>
      </c>
    </row>
    <row r="25" spans="1:57" x14ac:dyDescent="0.25">
      <c r="A25" s="24" t="s">
        <v>45</v>
      </c>
      <c r="B25" s="44" t="str">
        <f t="shared" si="0"/>
        <v>Richmond West/Midlothian, VA</v>
      </c>
      <c r="C25" s="12"/>
      <c r="D25" s="28" t="s">
        <v>16</v>
      </c>
      <c r="E25" s="31" t="s">
        <v>17</v>
      </c>
      <c r="F25" s="12"/>
      <c r="G25" s="184">
        <v>46.031195840554503</v>
      </c>
      <c r="H25" s="179">
        <v>54.870017331022503</v>
      </c>
      <c r="I25" s="179">
        <v>58.578856152512898</v>
      </c>
      <c r="J25" s="179">
        <v>58.648180242634297</v>
      </c>
      <c r="K25" s="179">
        <v>54.2461005199306</v>
      </c>
      <c r="L25" s="185">
        <v>54.474870017331</v>
      </c>
      <c r="M25" s="179"/>
      <c r="N25" s="186">
        <v>53.275563258232197</v>
      </c>
      <c r="O25" s="187">
        <v>59.341421143847398</v>
      </c>
      <c r="P25" s="188">
        <v>56.308492201039797</v>
      </c>
      <c r="Q25" s="179"/>
      <c r="R25" s="189">
        <v>54.9987620698192</v>
      </c>
      <c r="S25" s="96"/>
      <c r="T25" s="184">
        <v>12.829226847918401</v>
      </c>
      <c r="U25" s="179">
        <v>12.2695035460992</v>
      </c>
      <c r="V25" s="179">
        <v>17.442668519805402</v>
      </c>
      <c r="W25" s="179">
        <v>13.8441333667915</v>
      </c>
      <c r="X25" s="179">
        <v>5.5132626384278698</v>
      </c>
      <c r="Y25" s="185">
        <v>12.329861102633799</v>
      </c>
      <c r="Z25" s="179"/>
      <c r="AA25" s="186">
        <v>0.786885245901639</v>
      </c>
      <c r="AB25" s="187">
        <v>-26.680942184154102</v>
      </c>
      <c r="AC25" s="188">
        <v>-15.8290155440414</v>
      </c>
      <c r="AD25" s="179"/>
      <c r="AE25" s="189">
        <v>2.3170952512429301</v>
      </c>
      <c r="AF25" s="35"/>
      <c r="AG25" s="184">
        <v>48.968804159445398</v>
      </c>
      <c r="AH25" s="179">
        <v>54.064124783362203</v>
      </c>
      <c r="AI25" s="179">
        <v>55.632582322357003</v>
      </c>
      <c r="AJ25" s="179">
        <v>56.109185441941001</v>
      </c>
      <c r="AK25" s="179">
        <v>52.504332755632497</v>
      </c>
      <c r="AL25" s="185">
        <v>53.455805892547602</v>
      </c>
      <c r="AM25" s="179"/>
      <c r="AN25" s="186">
        <v>51.386481802426303</v>
      </c>
      <c r="AO25" s="187">
        <v>54.549393414211401</v>
      </c>
      <c r="AP25" s="188">
        <v>52.967937608318799</v>
      </c>
      <c r="AQ25" s="179"/>
      <c r="AR25" s="189">
        <v>53.316414954196503</v>
      </c>
      <c r="AS25" s="96"/>
      <c r="AT25" s="184">
        <v>13.6324189315045</v>
      </c>
      <c r="AU25" s="179">
        <v>14.569182354914799</v>
      </c>
      <c r="AV25" s="179">
        <v>14.5610278372591</v>
      </c>
      <c r="AW25" s="179">
        <v>9.4110677847379893</v>
      </c>
      <c r="AX25" s="179">
        <v>6.4481151451451204</v>
      </c>
      <c r="AY25" s="185">
        <v>11.621400481108299</v>
      </c>
      <c r="AZ25" s="179"/>
      <c r="BA25" s="186">
        <v>-4.2930923176242697</v>
      </c>
      <c r="BB25" s="187">
        <v>-9.3723006046645505</v>
      </c>
      <c r="BC25" s="188">
        <v>-6.9776289758027596</v>
      </c>
      <c r="BD25" s="179"/>
      <c r="BE25" s="189">
        <v>5.6267890855594498</v>
      </c>
    </row>
    <row r="26" spans="1:57" x14ac:dyDescent="0.25">
      <c r="A26" s="24" t="s">
        <v>46</v>
      </c>
      <c r="B26" s="44" t="str">
        <f t="shared" si="0"/>
        <v>Petersburg/Chester, VA</v>
      </c>
      <c r="C26" s="12"/>
      <c r="D26" s="28" t="s">
        <v>16</v>
      </c>
      <c r="E26" s="31" t="s">
        <v>17</v>
      </c>
      <c r="F26" s="12"/>
      <c r="G26" s="184">
        <v>55.721779677481997</v>
      </c>
      <c r="H26" s="179">
        <v>65.844181076355099</v>
      </c>
      <c r="I26" s="179">
        <v>66.446473673984798</v>
      </c>
      <c r="J26" s="179">
        <v>67.048766271614497</v>
      </c>
      <c r="K26" s="179">
        <v>61.705848066835003</v>
      </c>
      <c r="L26" s="185">
        <v>63.353409753254297</v>
      </c>
      <c r="M26" s="179"/>
      <c r="N26" s="186">
        <v>58.558383524383103</v>
      </c>
      <c r="O26" s="187">
        <v>58.7915290460462</v>
      </c>
      <c r="P26" s="188">
        <v>58.674956285214598</v>
      </c>
      <c r="Q26" s="179"/>
      <c r="R26" s="189">
        <v>62.016708762385797</v>
      </c>
      <c r="S26" s="96"/>
      <c r="T26" s="184">
        <v>6.7026372381847699</v>
      </c>
      <c r="U26" s="179">
        <v>4.4805389890061704</v>
      </c>
      <c r="V26" s="179">
        <v>3.1214753771582902</v>
      </c>
      <c r="W26" s="179">
        <v>5.3593481268733001</v>
      </c>
      <c r="X26" s="179">
        <v>3.16510707776319</v>
      </c>
      <c r="Y26" s="185">
        <v>4.4993964610172998</v>
      </c>
      <c r="Z26" s="179"/>
      <c r="AA26" s="186">
        <v>2.1921164495406602</v>
      </c>
      <c r="AB26" s="187">
        <v>-29.034467464620899</v>
      </c>
      <c r="AC26" s="188">
        <v>-16.266816720076001</v>
      </c>
      <c r="AD26" s="179"/>
      <c r="AE26" s="189">
        <v>-2.0661170015775601</v>
      </c>
      <c r="AF26" s="35"/>
      <c r="AG26" s="184">
        <v>58.422381970079599</v>
      </c>
      <c r="AH26" s="179">
        <v>65.411890421604795</v>
      </c>
      <c r="AI26" s="179">
        <v>67.932776374587107</v>
      </c>
      <c r="AJ26" s="179">
        <v>67.806489217019603</v>
      </c>
      <c r="AK26" s="179">
        <v>64.824169419078999</v>
      </c>
      <c r="AL26" s="185">
        <v>64.879541480474003</v>
      </c>
      <c r="AM26" s="179"/>
      <c r="AN26" s="186">
        <v>60.413833300952</v>
      </c>
      <c r="AO26" s="187">
        <v>61.215271031668898</v>
      </c>
      <c r="AP26" s="188">
        <v>60.814552166310399</v>
      </c>
      <c r="AQ26" s="179"/>
      <c r="AR26" s="189">
        <v>63.718115962141603</v>
      </c>
      <c r="AS26" s="96"/>
      <c r="AT26" s="184">
        <v>9.3907610922700204</v>
      </c>
      <c r="AU26" s="179">
        <v>6.6262676278124601</v>
      </c>
      <c r="AV26" s="179">
        <v>8.6794500355575206</v>
      </c>
      <c r="AW26" s="179">
        <v>8.4255736774899201</v>
      </c>
      <c r="AX26" s="179">
        <v>10.345092865646199</v>
      </c>
      <c r="AY26" s="185">
        <v>8.6593762314800102</v>
      </c>
      <c r="AZ26" s="179"/>
      <c r="BA26" s="186">
        <v>8.3788863685025898</v>
      </c>
      <c r="BB26" s="187">
        <v>-2.74924576784161</v>
      </c>
      <c r="BC26" s="188">
        <v>2.47716546003433</v>
      </c>
      <c r="BD26" s="179"/>
      <c r="BE26" s="189">
        <v>6.9007482019923101</v>
      </c>
    </row>
    <row r="27" spans="1:57" x14ac:dyDescent="0.25">
      <c r="A27" s="99" t="s">
        <v>100</v>
      </c>
      <c r="B27" s="45" t="s">
        <v>71</v>
      </c>
      <c r="C27" s="12"/>
      <c r="D27" s="28" t="s">
        <v>16</v>
      </c>
      <c r="E27" s="31" t="s">
        <v>17</v>
      </c>
      <c r="F27" s="12"/>
      <c r="G27" s="184">
        <v>29.861916306524702</v>
      </c>
      <c r="H27" s="179">
        <v>39.206282281016101</v>
      </c>
      <c r="I27" s="179">
        <v>41.899441340782097</v>
      </c>
      <c r="J27" s="179">
        <v>43.159059765995501</v>
      </c>
      <c r="K27" s="179">
        <v>39.501422999894501</v>
      </c>
      <c r="L27" s="185">
        <v>38.725624538842602</v>
      </c>
      <c r="M27" s="179"/>
      <c r="N27" s="186">
        <v>45.846948455781501</v>
      </c>
      <c r="O27" s="187">
        <v>43.137978286075601</v>
      </c>
      <c r="P27" s="188">
        <v>44.492463370928597</v>
      </c>
      <c r="Q27" s="179"/>
      <c r="R27" s="189">
        <v>40.373292776581401</v>
      </c>
      <c r="S27" s="96"/>
      <c r="T27" s="184">
        <v>-1.5003246121457301</v>
      </c>
      <c r="U27" s="179">
        <v>-4.3211601596024902</v>
      </c>
      <c r="V27" s="179">
        <v>-4.0192616635296297</v>
      </c>
      <c r="W27" s="179">
        <v>-1.8445655321896799</v>
      </c>
      <c r="X27" s="179">
        <v>1.9356467939995401</v>
      </c>
      <c r="Y27" s="185">
        <v>-2.0443588842945601</v>
      </c>
      <c r="Z27" s="179"/>
      <c r="AA27" s="186">
        <v>6.25657859879081</v>
      </c>
      <c r="AB27" s="187">
        <v>-22.188979528617601</v>
      </c>
      <c r="AC27" s="188">
        <v>-9.7395279784006199</v>
      </c>
      <c r="AD27" s="179"/>
      <c r="AE27" s="189">
        <v>-4.60512460897829</v>
      </c>
      <c r="AF27" s="35"/>
      <c r="AG27" s="184">
        <v>35.480130705175497</v>
      </c>
      <c r="AH27" s="179">
        <v>40.443501633814599</v>
      </c>
      <c r="AI27" s="179">
        <v>42.1800885422156</v>
      </c>
      <c r="AJ27" s="179">
        <v>42.343470011594803</v>
      </c>
      <c r="AK27" s="179">
        <v>39.591019289554097</v>
      </c>
      <c r="AL27" s="185">
        <v>40.007642036470898</v>
      </c>
      <c r="AM27" s="179"/>
      <c r="AN27" s="186">
        <v>41.668862654158303</v>
      </c>
      <c r="AO27" s="187">
        <v>40.469853483714502</v>
      </c>
      <c r="AP27" s="188">
        <v>41.069358068936403</v>
      </c>
      <c r="AQ27" s="179"/>
      <c r="AR27" s="189">
        <v>40.310989474318198</v>
      </c>
      <c r="AS27" s="96"/>
      <c r="AT27" s="184">
        <v>13.2150710831037</v>
      </c>
      <c r="AU27" s="179">
        <v>3.2363763197451898</v>
      </c>
      <c r="AV27" s="179">
        <v>2.3490246616216499</v>
      </c>
      <c r="AW27" s="179">
        <v>0.36883552164748401</v>
      </c>
      <c r="AX27" s="179">
        <v>4.6982147817811502</v>
      </c>
      <c r="AY27" s="185">
        <v>4.3340367042789403</v>
      </c>
      <c r="AZ27" s="179"/>
      <c r="BA27" s="186">
        <v>9.5330799893203206</v>
      </c>
      <c r="BB27" s="187">
        <v>-2.5653237563136599</v>
      </c>
      <c r="BC27" s="188">
        <v>3.21834484923113</v>
      </c>
      <c r="BD27" s="179"/>
      <c r="BE27" s="189">
        <v>4.0067898534385398</v>
      </c>
    </row>
    <row r="28" spans="1:57" x14ac:dyDescent="0.25">
      <c r="A28" s="24" t="s">
        <v>48</v>
      </c>
      <c r="B28" s="44" t="str">
        <f t="shared" si="0"/>
        <v>Roanoke, VA</v>
      </c>
      <c r="C28" s="12"/>
      <c r="D28" s="28" t="s">
        <v>16</v>
      </c>
      <c r="E28" s="31" t="s">
        <v>17</v>
      </c>
      <c r="F28" s="12"/>
      <c r="G28" s="184">
        <v>30.236166178245099</v>
      </c>
      <c r="H28" s="179">
        <v>41.785898982933901</v>
      </c>
      <c r="I28" s="179">
        <v>45.785209446647102</v>
      </c>
      <c r="J28" s="179">
        <v>46.061023961385899</v>
      </c>
      <c r="K28" s="179">
        <v>44.406136872952899</v>
      </c>
      <c r="L28" s="185">
        <v>41.654887088433</v>
      </c>
      <c r="M28" s="179"/>
      <c r="N28" s="186">
        <v>47.491811756593599</v>
      </c>
      <c r="O28" s="187">
        <v>49.198414066540202</v>
      </c>
      <c r="P28" s="188">
        <v>48.3451129115669</v>
      </c>
      <c r="Q28" s="179"/>
      <c r="R28" s="189">
        <v>43.566380180757001</v>
      </c>
      <c r="S28" s="96"/>
      <c r="T28" s="184">
        <v>11.772114947393799</v>
      </c>
      <c r="U28" s="179">
        <v>25.4894443969877</v>
      </c>
      <c r="V28" s="179">
        <v>30.180334322183199</v>
      </c>
      <c r="W28" s="179">
        <v>32.002731960225098</v>
      </c>
      <c r="X28" s="179">
        <v>26.810663320339799</v>
      </c>
      <c r="Y28" s="185">
        <v>25.897638462367802</v>
      </c>
      <c r="Z28" s="179"/>
      <c r="AA28" s="186">
        <v>17.475416613496201</v>
      </c>
      <c r="AB28" s="187">
        <v>-2.6930640442329499</v>
      </c>
      <c r="AC28" s="188">
        <v>6.2681189369854398</v>
      </c>
      <c r="AD28" s="179"/>
      <c r="AE28" s="189">
        <v>18.933203695028201</v>
      </c>
      <c r="AF28" s="35"/>
      <c r="AG28" s="184">
        <v>37.385795552490897</v>
      </c>
      <c r="AH28" s="179">
        <v>41.303223582141001</v>
      </c>
      <c r="AI28" s="179">
        <v>44.470780899844797</v>
      </c>
      <c r="AJ28" s="179">
        <v>44.483709705223198</v>
      </c>
      <c r="AK28" s="179">
        <v>43.022754697465899</v>
      </c>
      <c r="AL28" s="185">
        <v>42.133252887433201</v>
      </c>
      <c r="AM28" s="179"/>
      <c r="AN28" s="186">
        <v>45.410274090674001</v>
      </c>
      <c r="AO28" s="187">
        <v>45.367178072746</v>
      </c>
      <c r="AP28" s="188">
        <v>45.388726081709997</v>
      </c>
      <c r="AQ28" s="179"/>
      <c r="AR28" s="189">
        <v>43.063388085798003</v>
      </c>
      <c r="AS28" s="96"/>
      <c r="AT28" s="184">
        <v>26.841245728448499</v>
      </c>
      <c r="AU28" s="179">
        <v>26.386331341259499</v>
      </c>
      <c r="AV28" s="179">
        <v>22.808721755771</v>
      </c>
      <c r="AW28" s="179">
        <v>20.626724573399699</v>
      </c>
      <c r="AX28" s="179">
        <v>18.978684660818601</v>
      </c>
      <c r="AY28" s="185">
        <v>22.908007620381799</v>
      </c>
      <c r="AZ28" s="179"/>
      <c r="BA28" s="186">
        <v>23.1088300670839</v>
      </c>
      <c r="BB28" s="187">
        <v>15.9293334887633</v>
      </c>
      <c r="BC28" s="188">
        <v>19.412966605354701</v>
      </c>
      <c r="BD28" s="179"/>
      <c r="BE28" s="189">
        <v>21.834391946070099</v>
      </c>
    </row>
    <row r="29" spans="1:57" x14ac:dyDescent="0.25">
      <c r="A29" s="24" t="s">
        <v>49</v>
      </c>
      <c r="B29" s="44" t="str">
        <f t="shared" si="0"/>
        <v>Charlottesville, VA</v>
      </c>
      <c r="C29" s="12"/>
      <c r="D29" s="28" t="s">
        <v>16</v>
      </c>
      <c r="E29" s="31" t="s">
        <v>17</v>
      </c>
      <c r="F29" s="12"/>
      <c r="G29" s="184">
        <v>47.220855878012699</v>
      </c>
      <c r="H29" s="179">
        <v>55.927201180521301</v>
      </c>
      <c r="I29" s="179">
        <v>56.763403836694501</v>
      </c>
      <c r="J29" s="179">
        <v>57.624200688637401</v>
      </c>
      <c r="K29" s="179">
        <v>54.303984259714703</v>
      </c>
      <c r="L29" s="185">
        <v>54.367929168716103</v>
      </c>
      <c r="M29" s="179"/>
      <c r="N29" s="186">
        <v>69.060501721593695</v>
      </c>
      <c r="O29" s="187">
        <v>77.816035415641906</v>
      </c>
      <c r="P29" s="188">
        <v>73.438268568617801</v>
      </c>
      <c r="Q29" s="179"/>
      <c r="R29" s="189">
        <v>59.816597568688003</v>
      </c>
      <c r="S29" s="96"/>
      <c r="T29" s="184">
        <v>23.473067824872899</v>
      </c>
      <c r="U29" s="179">
        <v>29.412942266555302</v>
      </c>
      <c r="V29" s="179">
        <v>16.263504824779002</v>
      </c>
      <c r="W29" s="179">
        <v>10.9353883929421</v>
      </c>
      <c r="X29" s="179">
        <v>-8.9475102057732503</v>
      </c>
      <c r="Y29" s="185">
        <v>12.3920941426549</v>
      </c>
      <c r="Z29" s="179"/>
      <c r="AA29" s="186">
        <v>10.269323061379099</v>
      </c>
      <c r="AB29" s="187">
        <v>7.0288941093277701</v>
      </c>
      <c r="AC29" s="188">
        <v>8.5284711580785295</v>
      </c>
      <c r="AD29" s="179"/>
      <c r="AE29" s="189">
        <v>11.0058819135091</v>
      </c>
      <c r="AF29" s="35"/>
      <c r="AG29" s="184">
        <v>51.555582882439701</v>
      </c>
      <c r="AH29" s="179">
        <v>55.0110673880964</v>
      </c>
      <c r="AI29" s="179">
        <v>54.4822921790457</v>
      </c>
      <c r="AJ29" s="179">
        <v>55.675110673880901</v>
      </c>
      <c r="AK29" s="179">
        <v>52.520905066404303</v>
      </c>
      <c r="AL29" s="185">
        <v>53.848991637973398</v>
      </c>
      <c r="AM29" s="179"/>
      <c r="AN29" s="186">
        <v>58.294392523364401</v>
      </c>
      <c r="AO29" s="187">
        <v>61.792916871618203</v>
      </c>
      <c r="AP29" s="188">
        <v>60.043654697491299</v>
      </c>
      <c r="AQ29" s="179"/>
      <c r="AR29" s="189">
        <v>55.618895369264202</v>
      </c>
      <c r="AS29" s="96"/>
      <c r="AT29" s="184">
        <v>29.824614637698701</v>
      </c>
      <c r="AU29" s="179">
        <v>24.791867883241299</v>
      </c>
      <c r="AV29" s="179">
        <v>17.813867159835201</v>
      </c>
      <c r="AW29" s="179">
        <v>18.113392317544601</v>
      </c>
      <c r="AX29" s="179">
        <v>10.4765185291097</v>
      </c>
      <c r="AY29" s="185">
        <v>19.8158285077252</v>
      </c>
      <c r="AZ29" s="179"/>
      <c r="BA29" s="186">
        <v>18.452827156168802</v>
      </c>
      <c r="BB29" s="187">
        <v>12.529328689506899</v>
      </c>
      <c r="BC29" s="188">
        <v>15.3289603308178</v>
      </c>
      <c r="BD29" s="179"/>
      <c r="BE29" s="189">
        <v>18.395086157422899</v>
      </c>
    </row>
    <row r="30" spans="1:57" x14ac:dyDescent="0.25">
      <c r="A30" s="24" t="s">
        <v>50</v>
      </c>
      <c r="B30" s="46" t="s">
        <v>73</v>
      </c>
      <c r="C30" s="12"/>
      <c r="D30" s="28" t="s">
        <v>16</v>
      </c>
      <c r="E30" s="31" t="s">
        <v>17</v>
      </c>
      <c r="F30" s="12"/>
      <c r="G30" s="184">
        <v>36.5316494686585</v>
      </c>
      <c r="H30" s="179">
        <v>49.222239334668103</v>
      </c>
      <c r="I30" s="179">
        <v>53.673186508547602</v>
      </c>
      <c r="J30" s="179">
        <v>55.351917449561</v>
      </c>
      <c r="K30" s="179">
        <v>50.685353457569597</v>
      </c>
      <c r="L30" s="185">
        <v>49.092869243800997</v>
      </c>
      <c r="M30" s="179"/>
      <c r="N30" s="186">
        <v>55.644540274141299</v>
      </c>
      <c r="O30" s="187">
        <v>57.261666409979902</v>
      </c>
      <c r="P30" s="188">
        <v>56.453103342060601</v>
      </c>
      <c r="Q30" s="179"/>
      <c r="R30" s="189">
        <v>51.195793271875203</v>
      </c>
      <c r="S30" s="96"/>
      <c r="T30" s="184">
        <v>33.7218949231886</v>
      </c>
      <c r="U30" s="179">
        <v>30.801180074813999</v>
      </c>
      <c r="V30" s="179">
        <v>31.653449381422799</v>
      </c>
      <c r="W30" s="179">
        <v>30.486367320939699</v>
      </c>
      <c r="X30" s="179">
        <v>42.414940841134197</v>
      </c>
      <c r="Y30" s="185">
        <v>33.601591054821199</v>
      </c>
      <c r="Z30" s="179"/>
      <c r="AA30" s="186">
        <v>23.567975768776598</v>
      </c>
      <c r="AB30" s="187">
        <v>20.606140253963499</v>
      </c>
      <c r="AC30" s="188">
        <v>22.047890463997401</v>
      </c>
      <c r="AD30" s="179"/>
      <c r="AE30" s="189">
        <v>29.732360128274099</v>
      </c>
      <c r="AF30" s="35"/>
      <c r="AG30" s="184">
        <v>33.536115817033703</v>
      </c>
      <c r="AH30" s="179">
        <v>44.701986754966804</v>
      </c>
      <c r="AI30" s="179">
        <v>49.638071769598</v>
      </c>
      <c r="AJ30" s="179">
        <v>49.703526875096202</v>
      </c>
      <c r="AK30" s="179">
        <v>46.203603881102701</v>
      </c>
      <c r="AL30" s="185">
        <v>44.756661019559502</v>
      </c>
      <c r="AM30" s="179"/>
      <c r="AN30" s="186">
        <v>47.670568304327702</v>
      </c>
      <c r="AO30" s="187">
        <v>46.272909286924303</v>
      </c>
      <c r="AP30" s="188">
        <v>46.971738795626003</v>
      </c>
      <c r="AQ30" s="179"/>
      <c r="AR30" s="189">
        <v>45.389540384149903</v>
      </c>
      <c r="AS30" s="96"/>
      <c r="AT30" s="184">
        <v>15.970725965781799</v>
      </c>
      <c r="AU30" s="179">
        <v>22.251492512967701</v>
      </c>
      <c r="AV30" s="179">
        <v>24.811788688077701</v>
      </c>
      <c r="AW30" s="179">
        <v>21.1469481539893</v>
      </c>
      <c r="AX30" s="179">
        <v>23.8541028290539</v>
      </c>
      <c r="AY30" s="185">
        <v>21.895619848863699</v>
      </c>
      <c r="AZ30" s="179"/>
      <c r="BA30" s="186">
        <v>19.1898390104827</v>
      </c>
      <c r="BB30" s="187">
        <v>15.456974408048699</v>
      </c>
      <c r="BC30" s="188">
        <v>17.321482371903901</v>
      </c>
      <c r="BD30" s="179"/>
      <c r="BE30" s="189">
        <v>20.506451823196599</v>
      </c>
    </row>
    <row r="31" spans="1:57" x14ac:dyDescent="0.25">
      <c r="A31" s="24" t="s">
        <v>51</v>
      </c>
      <c r="B31" s="44" t="str">
        <f t="shared" si="0"/>
        <v>Staunton &amp; Harrisonburg, VA</v>
      </c>
      <c r="C31" s="12"/>
      <c r="D31" s="28" t="s">
        <v>16</v>
      </c>
      <c r="E31" s="31" t="s">
        <v>17</v>
      </c>
      <c r="F31" s="12"/>
      <c r="G31" s="184">
        <v>33.797841020608402</v>
      </c>
      <c r="H31" s="179">
        <v>43.925417075564198</v>
      </c>
      <c r="I31" s="179">
        <v>49.303238469087297</v>
      </c>
      <c r="J31" s="179">
        <v>48.184494602551503</v>
      </c>
      <c r="K31" s="179">
        <v>48.420019627085303</v>
      </c>
      <c r="L31" s="185">
        <v>44.726202158979298</v>
      </c>
      <c r="M31" s="179"/>
      <c r="N31" s="186">
        <v>60.412168792934203</v>
      </c>
      <c r="O31" s="187">
        <v>59.627085377821302</v>
      </c>
      <c r="P31" s="188">
        <v>60.019627085377799</v>
      </c>
      <c r="Q31" s="179"/>
      <c r="R31" s="189">
        <v>49.095752137950299</v>
      </c>
      <c r="S31" s="96"/>
      <c r="T31" s="184">
        <v>9.6691722566524607</v>
      </c>
      <c r="U31" s="179">
        <v>7.5051498996543096</v>
      </c>
      <c r="V31" s="179">
        <v>13.9918846873934</v>
      </c>
      <c r="W31" s="179">
        <v>7.3449560849553199</v>
      </c>
      <c r="X31" s="179">
        <v>7.5756001710347496</v>
      </c>
      <c r="Y31" s="185">
        <v>9.1808748788983703</v>
      </c>
      <c r="Z31" s="179"/>
      <c r="AA31" s="186">
        <v>23.760161456828001</v>
      </c>
      <c r="AB31" s="187">
        <v>3.2129017690430399</v>
      </c>
      <c r="AC31" s="188">
        <v>12.6231682453943</v>
      </c>
      <c r="AD31" s="179"/>
      <c r="AE31" s="189">
        <v>10.3590488364881</v>
      </c>
      <c r="AF31" s="35"/>
      <c r="AG31" s="184">
        <v>37.880274779195197</v>
      </c>
      <c r="AH31" s="179">
        <v>40.848871442590699</v>
      </c>
      <c r="AI31" s="179">
        <v>43.989205103042103</v>
      </c>
      <c r="AJ31" s="179">
        <v>43.9793915603532</v>
      </c>
      <c r="AK31" s="179">
        <v>42.576054955838998</v>
      </c>
      <c r="AL31" s="185">
        <v>41.854759568204102</v>
      </c>
      <c r="AM31" s="179"/>
      <c r="AN31" s="186">
        <v>49.671246319921401</v>
      </c>
      <c r="AO31" s="187">
        <v>51.746810598626098</v>
      </c>
      <c r="AP31" s="188">
        <v>50.709028459273704</v>
      </c>
      <c r="AQ31" s="179"/>
      <c r="AR31" s="189">
        <v>44.3845506799383</v>
      </c>
      <c r="AS31" s="96"/>
      <c r="AT31" s="184">
        <v>13.835233212813399</v>
      </c>
      <c r="AU31" s="179">
        <v>2.4230813813835899</v>
      </c>
      <c r="AV31" s="179">
        <v>5.9169219917131697</v>
      </c>
      <c r="AW31" s="179">
        <v>3.0043644439853301</v>
      </c>
      <c r="AX31" s="179">
        <v>4.5514008673825304</v>
      </c>
      <c r="AY31" s="185">
        <v>5.6214027155136197</v>
      </c>
      <c r="AZ31" s="179"/>
      <c r="BA31" s="186">
        <v>9.3646755673078506</v>
      </c>
      <c r="BB31" s="187">
        <v>4.9541730330904903</v>
      </c>
      <c r="BC31" s="188">
        <v>7.0689487612177802</v>
      </c>
      <c r="BD31" s="179"/>
      <c r="BE31" s="189">
        <v>6.0863369057639103</v>
      </c>
    </row>
    <row r="32" spans="1:57" x14ac:dyDescent="0.25">
      <c r="A32" s="24" t="s">
        <v>52</v>
      </c>
      <c r="B32" s="44" t="str">
        <f t="shared" si="0"/>
        <v>Blacksburg &amp; Wytheville, VA</v>
      </c>
      <c r="C32" s="12"/>
      <c r="D32" s="28" t="s">
        <v>16</v>
      </c>
      <c r="E32" s="31" t="s">
        <v>17</v>
      </c>
      <c r="F32" s="12"/>
      <c r="G32" s="184">
        <v>27.021235145139201</v>
      </c>
      <c r="H32" s="179">
        <v>39.022014416520499</v>
      </c>
      <c r="I32" s="179">
        <v>40.892265731541002</v>
      </c>
      <c r="J32" s="179">
        <v>43.054743814533403</v>
      </c>
      <c r="K32" s="179">
        <v>41.2429378531073</v>
      </c>
      <c r="L32" s="185">
        <v>38.246639392168298</v>
      </c>
      <c r="M32" s="179"/>
      <c r="N32" s="186">
        <v>46.191311124098902</v>
      </c>
      <c r="O32" s="187">
        <v>45.5289304500292</v>
      </c>
      <c r="P32" s="188">
        <v>45.860120787063998</v>
      </c>
      <c r="Q32" s="179"/>
      <c r="R32" s="189">
        <v>40.4219197907099</v>
      </c>
      <c r="S32" s="96"/>
      <c r="T32" s="184">
        <v>40.555132140693502</v>
      </c>
      <c r="U32" s="179">
        <v>27.372311820310401</v>
      </c>
      <c r="V32" s="179">
        <v>28.074779968649601</v>
      </c>
      <c r="W32" s="179">
        <v>38.741205406214</v>
      </c>
      <c r="X32" s="179">
        <v>28.913197867311101</v>
      </c>
      <c r="Y32" s="185">
        <v>32.053924598589496</v>
      </c>
      <c r="Z32" s="179"/>
      <c r="AA32" s="186">
        <v>47.331829393923698</v>
      </c>
      <c r="AB32" s="187">
        <v>17.682692787074501</v>
      </c>
      <c r="AC32" s="188">
        <v>30.954531682618398</v>
      </c>
      <c r="AD32" s="179"/>
      <c r="AE32" s="189">
        <v>31.695536423364199</v>
      </c>
      <c r="AF32" s="35"/>
      <c r="AG32" s="184">
        <v>30.3915838690824</v>
      </c>
      <c r="AH32" s="179">
        <v>35.744204169101799</v>
      </c>
      <c r="AI32" s="179">
        <v>38.642119618156997</v>
      </c>
      <c r="AJ32" s="179">
        <v>39.528540814338498</v>
      </c>
      <c r="AK32" s="179">
        <v>36.825443210598003</v>
      </c>
      <c r="AL32" s="185">
        <v>36.2263783362556</v>
      </c>
      <c r="AM32" s="179"/>
      <c r="AN32" s="186">
        <v>40.609779855834702</v>
      </c>
      <c r="AO32" s="187">
        <v>36.844924995129503</v>
      </c>
      <c r="AP32" s="188">
        <v>38.727352425482103</v>
      </c>
      <c r="AQ32" s="179"/>
      <c r="AR32" s="189">
        <v>36.940942361748903</v>
      </c>
      <c r="AS32" s="96"/>
      <c r="AT32" s="184">
        <v>22.5261454010313</v>
      </c>
      <c r="AU32" s="179">
        <v>22.498389465572799</v>
      </c>
      <c r="AV32" s="179">
        <v>23.861629236469501</v>
      </c>
      <c r="AW32" s="179">
        <v>18.840150858071699</v>
      </c>
      <c r="AX32" s="179">
        <v>12.9069264931106</v>
      </c>
      <c r="AY32" s="185">
        <v>19.908048290316</v>
      </c>
      <c r="AZ32" s="179"/>
      <c r="BA32" s="186">
        <v>30.251677140028001</v>
      </c>
      <c r="BB32" s="187">
        <v>15.488376834710399</v>
      </c>
      <c r="BC32" s="188">
        <v>22.7851135834701</v>
      </c>
      <c r="BD32" s="179"/>
      <c r="BE32" s="189">
        <v>20.755574196995902</v>
      </c>
    </row>
    <row r="33" spans="1:57" x14ac:dyDescent="0.25">
      <c r="A33" s="24" t="s">
        <v>53</v>
      </c>
      <c r="B33" s="44" t="str">
        <f t="shared" si="0"/>
        <v>Lynchburg, VA</v>
      </c>
      <c r="C33" s="12"/>
      <c r="D33" s="28" t="s">
        <v>16</v>
      </c>
      <c r="E33" s="31" t="s">
        <v>17</v>
      </c>
      <c r="F33" s="12"/>
      <c r="G33" s="184">
        <v>33.977619532044699</v>
      </c>
      <c r="H33" s="179">
        <v>51.102068497795798</v>
      </c>
      <c r="I33" s="179">
        <v>57.850118684299701</v>
      </c>
      <c r="J33" s="179">
        <v>53.984401492031097</v>
      </c>
      <c r="K33" s="179">
        <v>58.663953882671997</v>
      </c>
      <c r="L33" s="185">
        <v>51.115632417768701</v>
      </c>
      <c r="M33" s="179"/>
      <c r="N33" s="186">
        <v>72.363513055272904</v>
      </c>
      <c r="O33" s="187">
        <v>52.967107494065701</v>
      </c>
      <c r="P33" s="188">
        <v>62.665310274669302</v>
      </c>
      <c r="Q33" s="179"/>
      <c r="R33" s="189">
        <v>54.4155403768832</v>
      </c>
      <c r="S33" s="96"/>
      <c r="T33" s="184">
        <v>36.881267257666003</v>
      </c>
      <c r="U33" s="179">
        <v>37.808037178482202</v>
      </c>
      <c r="V33" s="179">
        <v>37.585703955189999</v>
      </c>
      <c r="W33" s="179">
        <v>31.237941558213699</v>
      </c>
      <c r="X33" s="179">
        <v>60.391475019937197</v>
      </c>
      <c r="Y33" s="185">
        <v>40.689150017673498</v>
      </c>
      <c r="Z33" s="179"/>
      <c r="AA33" s="186">
        <v>55.944950623481198</v>
      </c>
      <c r="AB33" s="187">
        <v>-23.082096473796501</v>
      </c>
      <c r="AC33" s="188">
        <v>8.7324838694966402</v>
      </c>
      <c r="AD33" s="179"/>
      <c r="AE33" s="189">
        <v>28.283769949005698</v>
      </c>
      <c r="AF33" s="35"/>
      <c r="AG33" s="184">
        <v>36.156324177687303</v>
      </c>
      <c r="AH33" s="179">
        <v>46.693794506612399</v>
      </c>
      <c r="AI33" s="179">
        <v>50.144116649711698</v>
      </c>
      <c r="AJ33" s="179">
        <v>49.626992200746002</v>
      </c>
      <c r="AK33" s="179">
        <v>47.143099355713801</v>
      </c>
      <c r="AL33" s="185">
        <v>45.952865378094202</v>
      </c>
      <c r="AM33" s="179"/>
      <c r="AN33" s="186">
        <v>56.765005086469898</v>
      </c>
      <c r="AO33" s="187">
        <v>46.193624957612698</v>
      </c>
      <c r="AP33" s="188">
        <v>51.479315022041298</v>
      </c>
      <c r="AQ33" s="179"/>
      <c r="AR33" s="189">
        <v>47.531850990650497</v>
      </c>
      <c r="AS33" s="96"/>
      <c r="AT33" s="184">
        <v>30.9989304253683</v>
      </c>
      <c r="AU33" s="179">
        <v>23.6399065808892</v>
      </c>
      <c r="AV33" s="179">
        <v>17.025993615603099</v>
      </c>
      <c r="AW33" s="179">
        <v>14.332249684037301</v>
      </c>
      <c r="AX33" s="179">
        <v>18.272160298469402</v>
      </c>
      <c r="AY33" s="185">
        <v>19.9933280872499</v>
      </c>
      <c r="AZ33" s="179"/>
      <c r="BA33" s="186">
        <v>27.2860129201345</v>
      </c>
      <c r="BB33" s="187">
        <v>1.28050610847193</v>
      </c>
      <c r="BC33" s="188">
        <v>14.137215859426799</v>
      </c>
      <c r="BD33" s="179"/>
      <c r="BE33" s="189">
        <v>18.1179960415088</v>
      </c>
    </row>
    <row r="34" spans="1:57" x14ac:dyDescent="0.25">
      <c r="A34" s="24" t="s">
        <v>78</v>
      </c>
      <c r="B34" s="44" t="str">
        <f t="shared" si="0"/>
        <v>Central Virginia</v>
      </c>
      <c r="C34" s="12"/>
      <c r="D34" s="28" t="s">
        <v>16</v>
      </c>
      <c r="E34" s="31" t="s">
        <v>17</v>
      </c>
      <c r="F34" s="12"/>
      <c r="G34" s="184">
        <v>44.297630964297603</v>
      </c>
      <c r="H34" s="179">
        <v>54.6446446446446</v>
      </c>
      <c r="I34" s="179">
        <v>58.238238238238203</v>
      </c>
      <c r="J34" s="179">
        <v>57.681014347681</v>
      </c>
      <c r="K34" s="179">
        <v>54.174174174174098</v>
      </c>
      <c r="L34" s="185">
        <v>53.807140473807102</v>
      </c>
      <c r="M34" s="179"/>
      <c r="N34" s="186">
        <v>60.417083750417</v>
      </c>
      <c r="O34" s="187">
        <v>62.262262262262198</v>
      </c>
      <c r="P34" s="188">
        <v>61.339673006339602</v>
      </c>
      <c r="Q34" s="179"/>
      <c r="R34" s="189">
        <v>55.959292625959201</v>
      </c>
      <c r="S34" s="96"/>
      <c r="T34" s="184">
        <v>19.0210746567641</v>
      </c>
      <c r="U34" s="179">
        <v>20.7949107779366</v>
      </c>
      <c r="V34" s="179">
        <v>21.799326207928299</v>
      </c>
      <c r="W34" s="179">
        <v>19.054535746698502</v>
      </c>
      <c r="X34" s="179">
        <v>10.8387321747977</v>
      </c>
      <c r="Y34" s="185">
        <v>18.2072756125641</v>
      </c>
      <c r="Z34" s="179"/>
      <c r="AA34" s="186">
        <v>7.4755261655922798</v>
      </c>
      <c r="AB34" s="187">
        <v>-18.0173403577658</v>
      </c>
      <c r="AC34" s="188">
        <v>-7.1738884676960399</v>
      </c>
      <c r="AD34" s="179"/>
      <c r="AE34" s="189">
        <v>8.8832462014654201</v>
      </c>
      <c r="AF34" s="35"/>
      <c r="AG34" s="184">
        <v>49.297630964297603</v>
      </c>
      <c r="AH34" s="179">
        <v>54.132465799132397</v>
      </c>
      <c r="AI34" s="179">
        <v>57.204704704704703</v>
      </c>
      <c r="AJ34" s="179">
        <v>57.796963630296901</v>
      </c>
      <c r="AK34" s="179">
        <v>53.941441441441398</v>
      </c>
      <c r="AL34" s="185">
        <v>54.474641307974601</v>
      </c>
      <c r="AM34" s="179"/>
      <c r="AN34" s="186">
        <v>55.766599933266498</v>
      </c>
      <c r="AO34" s="187">
        <v>56.278778778778701</v>
      </c>
      <c r="AP34" s="188">
        <v>56.022689356022603</v>
      </c>
      <c r="AQ34" s="179"/>
      <c r="AR34" s="189">
        <v>54.916940750274001</v>
      </c>
      <c r="AS34" s="96"/>
      <c r="AT34" s="184">
        <v>24.3698334651708</v>
      </c>
      <c r="AU34" s="179">
        <v>22.816978342782502</v>
      </c>
      <c r="AV34" s="179">
        <v>23.172490836030398</v>
      </c>
      <c r="AW34" s="179">
        <v>22.386840219740499</v>
      </c>
      <c r="AX34" s="179">
        <v>18.4840681623213</v>
      </c>
      <c r="AY34" s="185">
        <v>22.1911057848327</v>
      </c>
      <c r="AZ34" s="179"/>
      <c r="BA34" s="186">
        <v>15.291837716848701</v>
      </c>
      <c r="BB34" s="187">
        <v>4.4111651137045902</v>
      </c>
      <c r="BC34" s="188">
        <v>9.5572695865406097</v>
      </c>
      <c r="BD34" s="179"/>
      <c r="BE34" s="189">
        <v>18.2176716714267</v>
      </c>
    </row>
    <row r="35" spans="1:57" x14ac:dyDescent="0.25">
      <c r="A35" s="24" t="s">
        <v>79</v>
      </c>
      <c r="B35" s="44" t="str">
        <f t="shared" si="0"/>
        <v>Chesapeake Bay</v>
      </c>
      <c r="C35" s="12"/>
      <c r="D35" s="28" t="s">
        <v>16</v>
      </c>
      <c r="E35" s="31" t="s">
        <v>17</v>
      </c>
      <c r="F35" s="12"/>
      <c r="G35" s="184">
        <v>36.055776892430202</v>
      </c>
      <c r="H35" s="179">
        <v>48.306772908366497</v>
      </c>
      <c r="I35" s="179">
        <v>53.4860557768924</v>
      </c>
      <c r="J35" s="179">
        <v>53.784860557768901</v>
      </c>
      <c r="K35" s="179">
        <v>46.912350597609503</v>
      </c>
      <c r="L35" s="185">
        <v>47.709163346613501</v>
      </c>
      <c r="M35" s="179"/>
      <c r="N35" s="186">
        <v>42.131474103585603</v>
      </c>
      <c r="O35" s="187">
        <v>39.3426294820717</v>
      </c>
      <c r="P35" s="188">
        <v>40.737051792828602</v>
      </c>
      <c r="Q35" s="179"/>
      <c r="R35" s="189">
        <v>45.717131474103503</v>
      </c>
      <c r="S35" s="96"/>
      <c r="T35" s="184">
        <v>-4.7368421052631504</v>
      </c>
      <c r="U35" s="179">
        <v>-1.4227642276422701</v>
      </c>
      <c r="V35" s="179">
        <v>-3.2432432432432399</v>
      </c>
      <c r="W35" s="179">
        <v>6.7193675889328004</v>
      </c>
      <c r="X35" s="179">
        <v>2.3913043478260798</v>
      </c>
      <c r="Y35" s="185">
        <v>8.3577099874634297E-2</v>
      </c>
      <c r="Z35" s="179"/>
      <c r="AA35" s="186">
        <v>-0.93676814988290302</v>
      </c>
      <c r="AB35" s="187">
        <v>-33.0508474576271</v>
      </c>
      <c r="AC35" s="188">
        <v>-19.567354965585</v>
      </c>
      <c r="AD35" s="179"/>
      <c r="AE35" s="189">
        <v>-5.7771260997067397</v>
      </c>
      <c r="AF35" s="35"/>
      <c r="AG35" s="184">
        <v>36.454183266932198</v>
      </c>
      <c r="AH35" s="179">
        <v>45.8665338645418</v>
      </c>
      <c r="AI35" s="179">
        <v>50.099601593625401</v>
      </c>
      <c r="AJ35" s="179">
        <v>49.576693227091603</v>
      </c>
      <c r="AK35" s="179">
        <v>44.073705179282797</v>
      </c>
      <c r="AL35" s="185">
        <v>45.214143426294797</v>
      </c>
      <c r="AM35" s="179"/>
      <c r="AN35" s="186">
        <v>43.1025896414342</v>
      </c>
      <c r="AO35" s="187">
        <v>40.189243027888402</v>
      </c>
      <c r="AP35" s="188">
        <v>41.645916334661301</v>
      </c>
      <c r="AQ35" s="179"/>
      <c r="AR35" s="189">
        <v>44.194649971542397</v>
      </c>
      <c r="AS35" s="96"/>
      <c r="AT35" s="184">
        <v>-2.6326570325382201</v>
      </c>
      <c r="AU35" s="179">
        <v>-1.94376813732723</v>
      </c>
      <c r="AV35" s="179">
        <v>-1.5071219379812799</v>
      </c>
      <c r="AW35" s="179">
        <v>0.116976215642773</v>
      </c>
      <c r="AX35" s="179">
        <v>-1.57425108807114</v>
      </c>
      <c r="AY35" s="185">
        <v>-1.44236857249487</v>
      </c>
      <c r="AZ35" s="179"/>
      <c r="BA35" s="186">
        <v>7.9773131704646101</v>
      </c>
      <c r="BB35" s="187">
        <v>-9.3724937472032597</v>
      </c>
      <c r="BC35" s="188">
        <v>-1.1533819035679</v>
      </c>
      <c r="BD35" s="179"/>
      <c r="BE35" s="189">
        <v>-1.3647290393470199</v>
      </c>
    </row>
    <row r="36" spans="1:57" x14ac:dyDescent="0.25">
      <c r="A36" s="24" t="s">
        <v>80</v>
      </c>
      <c r="B36" s="44" t="str">
        <f t="shared" si="0"/>
        <v>Coastal Virginia - Eastern Shore</v>
      </c>
      <c r="C36" s="12"/>
      <c r="D36" s="28" t="s">
        <v>16</v>
      </c>
      <c r="E36" s="31" t="s">
        <v>17</v>
      </c>
      <c r="F36" s="12"/>
      <c r="G36" s="184">
        <v>26.563598032325999</v>
      </c>
      <c r="H36" s="179">
        <v>37.5263527758257</v>
      </c>
      <c r="I36" s="179">
        <v>40.407589599437799</v>
      </c>
      <c r="J36" s="179">
        <v>41.180604356992198</v>
      </c>
      <c r="K36" s="179">
        <v>38.791286015460201</v>
      </c>
      <c r="L36" s="185">
        <v>36.893886156008399</v>
      </c>
      <c r="M36" s="179"/>
      <c r="N36" s="186">
        <v>47.997189037245199</v>
      </c>
      <c r="O36" s="187">
        <v>48.6296556570625</v>
      </c>
      <c r="P36" s="188">
        <v>48.313422347153903</v>
      </c>
      <c r="Q36" s="179"/>
      <c r="R36" s="189">
        <v>40.156610782049903</v>
      </c>
      <c r="S36" s="96"/>
      <c r="T36" s="184">
        <v>-8.4745762711864394</v>
      </c>
      <c r="U36" s="179">
        <v>-5.4867256637168103</v>
      </c>
      <c r="V36" s="179">
        <v>-0.51903114186851196</v>
      </c>
      <c r="W36" s="179">
        <v>1.55979202772963</v>
      </c>
      <c r="X36" s="179">
        <v>8.4479371316306402</v>
      </c>
      <c r="Y36" s="185">
        <v>-0.64345193035579096</v>
      </c>
      <c r="Z36" s="179"/>
      <c r="AA36" s="186">
        <v>15.3716216216216</v>
      </c>
      <c r="AB36" s="187">
        <v>-11.053984575835401</v>
      </c>
      <c r="AC36" s="188">
        <v>0.36496350364963498</v>
      </c>
      <c r="AD36" s="179"/>
      <c r="AE36" s="189">
        <v>-0.299102691924227</v>
      </c>
      <c r="AF36" s="35"/>
      <c r="AG36" s="184">
        <v>30.2529866479269</v>
      </c>
      <c r="AH36" s="179">
        <v>36.929023190442699</v>
      </c>
      <c r="AI36" s="179">
        <v>40.899508081517901</v>
      </c>
      <c r="AJ36" s="179">
        <v>41.356289529163703</v>
      </c>
      <c r="AK36" s="179">
        <v>38.2466619817287</v>
      </c>
      <c r="AL36" s="185">
        <v>37.536893886156001</v>
      </c>
      <c r="AM36" s="179"/>
      <c r="AN36" s="186">
        <v>40.583274771609197</v>
      </c>
      <c r="AO36" s="187">
        <v>39.985945186226203</v>
      </c>
      <c r="AP36" s="188">
        <v>40.2846099789177</v>
      </c>
      <c r="AQ36" s="179"/>
      <c r="AR36" s="189">
        <v>38.321955626944998</v>
      </c>
      <c r="AS36" s="96"/>
      <c r="AT36" s="184">
        <v>-0.51993067590987796</v>
      </c>
      <c r="AU36" s="179">
        <v>-1.4995313964386101</v>
      </c>
      <c r="AV36" s="179">
        <v>2.8722934158197</v>
      </c>
      <c r="AW36" s="179">
        <v>4.3902439024390203</v>
      </c>
      <c r="AX36" s="179">
        <v>5.1183003380009602</v>
      </c>
      <c r="AY36" s="185">
        <v>2.1905490721255001</v>
      </c>
      <c r="AZ36" s="179"/>
      <c r="BA36" s="186">
        <v>9.9476439790575899</v>
      </c>
      <c r="BB36" s="187">
        <v>-2.0232458028411502</v>
      </c>
      <c r="BC36" s="188">
        <v>3.6618444846292899</v>
      </c>
      <c r="BD36" s="179"/>
      <c r="BE36" s="189">
        <v>2.6280414034144299</v>
      </c>
    </row>
    <row r="37" spans="1:57" x14ac:dyDescent="0.25">
      <c r="A37" s="24" t="s">
        <v>81</v>
      </c>
      <c r="B37" s="44" t="str">
        <f t="shared" si="0"/>
        <v>Coastal Virginia - Hampton Roads</v>
      </c>
      <c r="C37" s="12"/>
      <c r="D37" s="28" t="s">
        <v>16</v>
      </c>
      <c r="E37" s="31" t="s">
        <v>17</v>
      </c>
      <c r="F37" s="12"/>
      <c r="G37" s="184">
        <v>37.804710850311203</v>
      </c>
      <c r="H37" s="179">
        <v>43.118813238641003</v>
      </c>
      <c r="I37" s="179">
        <v>45.4632701746688</v>
      </c>
      <c r="J37" s="179">
        <v>46.793166799199298</v>
      </c>
      <c r="K37" s="179">
        <v>45.830597504924398</v>
      </c>
      <c r="L37" s="185">
        <v>43.803034621878197</v>
      </c>
      <c r="M37" s="179"/>
      <c r="N37" s="186">
        <v>56.196651346027501</v>
      </c>
      <c r="O37" s="187">
        <v>65.274130006565898</v>
      </c>
      <c r="P37" s="188">
        <v>60.735390676296703</v>
      </c>
      <c r="Q37" s="179"/>
      <c r="R37" s="189">
        <v>48.647136170812203</v>
      </c>
      <c r="S37" s="96"/>
      <c r="T37" s="184">
        <v>-6.5773800739666699</v>
      </c>
      <c r="U37" s="179">
        <v>-0.26641614958187299</v>
      </c>
      <c r="V37" s="179">
        <v>2.1000750529838701</v>
      </c>
      <c r="W37" s="179">
        <v>5.9534123588243197</v>
      </c>
      <c r="X37" s="179">
        <v>2.9122531494184001</v>
      </c>
      <c r="Y37" s="185">
        <v>0.96305840542821297</v>
      </c>
      <c r="Z37" s="179"/>
      <c r="AA37" s="186">
        <v>0.200080923987178</v>
      </c>
      <c r="AB37" s="187">
        <v>-4.7039249309933702</v>
      </c>
      <c r="AC37" s="188">
        <v>-2.4962098826528099</v>
      </c>
      <c r="AD37" s="179"/>
      <c r="AE37" s="189">
        <v>-0.28598839860655301</v>
      </c>
      <c r="AF37" s="35"/>
      <c r="AG37" s="184">
        <v>38.8995451307064</v>
      </c>
      <c r="AH37" s="179">
        <v>41.012906231161203</v>
      </c>
      <c r="AI37" s="179">
        <v>43.636899135604502</v>
      </c>
      <c r="AJ37" s="179">
        <v>44.208139837532002</v>
      </c>
      <c r="AK37" s="179">
        <v>43.579931681738202</v>
      </c>
      <c r="AL37" s="185">
        <v>42.2677729240893</v>
      </c>
      <c r="AM37" s="179"/>
      <c r="AN37" s="186">
        <v>53.456643916731103</v>
      </c>
      <c r="AO37" s="187">
        <v>56.531650248834502</v>
      </c>
      <c r="AP37" s="188">
        <v>54.994147082782803</v>
      </c>
      <c r="AQ37" s="179"/>
      <c r="AR37" s="189">
        <v>45.905217322398599</v>
      </c>
      <c r="AS37" s="96"/>
      <c r="AT37" s="184">
        <v>-1.5388391417689899</v>
      </c>
      <c r="AU37" s="179">
        <v>1.50160224395814</v>
      </c>
      <c r="AV37" s="179">
        <v>4.1467230213816997</v>
      </c>
      <c r="AW37" s="179">
        <v>4.1447905827162499</v>
      </c>
      <c r="AX37" s="179">
        <v>2.5415151989929199</v>
      </c>
      <c r="AY37" s="185">
        <v>2.21363255813093</v>
      </c>
      <c r="AZ37" s="179"/>
      <c r="BA37" s="186">
        <v>7.2685896845247404</v>
      </c>
      <c r="BB37" s="187">
        <v>2.5786415338588999</v>
      </c>
      <c r="BC37" s="188">
        <v>4.8057208433418497</v>
      </c>
      <c r="BD37" s="179"/>
      <c r="BE37" s="189">
        <v>3.0891765396542099</v>
      </c>
    </row>
    <row r="38" spans="1:57" x14ac:dyDescent="0.25">
      <c r="A38" s="25" t="s">
        <v>82</v>
      </c>
      <c r="B38" s="44" t="str">
        <f t="shared" si="0"/>
        <v>Northern Virginia</v>
      </c>
      <c r="C38" s="12"/>
      <c r="D38" s="28" t="s">
        <v>16</v>
      </c>
      <c r="E38" s="31" t="s">
        <v>17</v>
      </c>
      <c r="F38" s="13"/>
      <c r="G38" s="184">
        <v>35.211239337681803</v>
      </c>
      <c r="H38" s="179">
        <v>44.1445057701956</v>
      </c>
      <c r="I38" s="179">
        <v>48.036126442548898</v>
      </c>
      <c r="J38" s="179">
        <v>48.104365278474603</v>
      </c>
      <c r="K38" s="179">
        <v>44.154540893125898</v>
      </c>
      <c r="L38" s="185">
        <v>43.930155544405402</v>
      </c>
      <c r="M38" s="179"/>
      <c r="N38" s="186">
        <v>48.626191670847902</v>
      </c>
      <c r="O38" s="187">
        <v>53.457099849473103</v>
      </c>
      <c r="P38" s="188">
        <v>51.041645760160499</v>
      </c>
      <c r="Q38" s="179"/>
      <c r="R38" s="189">
        <v>45.962009891763998</v>
      </c>
      <c r="S38" s="96"/>
      <c r="T38" s="184">
        <v>24.806901844152801</v>
      </c>
      <c r="U38" s="179">
        <v>38.4185597517723</v>
      </c>
      <c r="V38" s="179">
        <v>43.805204013391901</v>
      </c>
      <c r="W38" s="179">
        <v>35.589156959100002</v>
      </c>
      <c r="X38" s="179">
        <v>31.511531400123101</v>
      </c>
      <c r="Y38" s="185">
        <v>35.119062484226802</v>
      </c>
      <c r="Z38" s="179"/>
      <c r="AA38" s="186">
        <v>23.3415543849543</v>
      </c>
      <c r="AB38" s="187">
        <v>5.75940518342885</v>
      </c>
      <c r="AC38" s="188">
        <v>13.463741585246799</v>
      </c>
      <c r="AD38" s="179"/>
      <c r="AE38" s="189">
        <v>27.4038534097505</v>
      </c>
      <c r="AF38" s="35"/>
      <c r="AG38" s="184">
        <v>38.194179628700397</v>
      </c>
      <c r="AH38" s="179">
        <v>39.784746613145998</v>
      </c>
      <c r="AI38" s="179">
        <v>43.135975915704897</v>
      </c>
      <c r="AJ38" s="179">
        <v>43.978926241846402</v>
      </c>
      <c r="AK38" s="179">
        <v>41.963371801304497</v>
      </c>
      <c r="AL38" s="185">
        <v>41.411440040140398</v>
      </c>
      <c r="AM38" s="179"/>
      <c r="AN38" s="186">
        <v>44.655293527345698</v>
      </c>
      <c r="AO38" s="187">
        <v>46.077270446562899</v>
      </c>
      <c r="AP38" s="188">
        <v>45.366281986954299</v>
      </c>
      <c r="AQ38" s="179"/>
      <c r="AR38" s="189">
        <v>42.541394882087303</v>
      </c>
      <c r="AS38" s="96"/>
      <c r="AT38" s="184">
        <v>-11.7164818558342</v>
      </c>
      <c r="AU38" s="179">
        <v>-6.8961007697291903</v>
      </c>
      <c r="AV38" s="179">
        <v>-0.13773056918812199</v>
      </c>
      <c r="AW38" s="179">
        <v>-0.390047524576911</v>
      </c>
      <c r="AX38" s="179">
        <v>0.157906092795911</v>
      </c>
      <c r="AY38" s="185">
        <v>-3.8010255162193598</v>
      </c>
      <c r="AZ38" s="179"/>
      <c r="BA38" s="186">
        <v>5.4206901321226297</v>
      </c>
      <c r="BB38" s="187">
        <v>-0.81795165379514301</v>
      </c>
      <c r="BC38" s="188">
        <v>2.1574387326261699</v>
      </c>
      <c r="BD38" s="179"/>
      <c r="BE38" s="189">
        <v>-2.0605193895351301</v>
      </c>
    </row>
    <row r="39" spans="1:57" x14ac:dyDescent="0.25">
      <c r="A39" s="26" t="s">
        <v>83</v>
      </c>
      <c r="B39" s="44" t="str">
        <f t="shared" si="0"/>
        <v>Shenandoah Valley</v>
      </c>
      <c r="C39" s="12"/>
      <c r="D39" s="29" t="s">
        <v>16</v>
      </c>
      <c r="E39" s="32" t="s">
        <v>17</v>
      </c>
      <c r="F39" s="12"/>
      <c r="G39" s="190">
        <v>32.8408651989185</v>
      </c>
      <c r="H39" s="191">
        <v>40.894167632290397</v>
      </c>
      <c r="I39" s="191">
        <v>44.206257242178403</v>
      </c>
      <c r="J39" s="191">
        <v>44.592506759366501</v>
      </c>
      <c r="K39" s="191">
        <v>43.443414445731896</v>
      </c>
      <c r="L39" s="192">
        <v>41.195442255697102</v>
      </c>
      <c r="M39" s="179"/>
      <c r="N39" s="193">
        <v>54.9826187717265</v>
      </c>
      <c r="O39" s="194">
        <v>51.718810351487001</v>
      </c>
      <c r="P39" s="195">
        <v>53.350714561606701</v>
      </c>
      <c r="Q39" s="179"/>
      <c r="R39" s="196">
        <v>44.668377200242702</v>
      </c>
      <c r="S39" s="96"/>
      <c r="T39" s="190">
        <v>6.1503474458565597</v>
      </c>
      <c r="U39" s="191">
        <v>3.5096576373844699</v>
      </c>
      <c r="V39" s="191">
        <v>5.6172753398969304</v>
      </c>
      <c r="W39" s="191">
        <v>2.8129545283612898</v>
      </c>
      <c r="X39" s="191">
        <v>6.0432191886384796</v>
      </c>
      <c r="Y39" s="192">
        <v>4.7478985240829701</v>
      </c>
      <c r="Z39" s="179"/>
      <c r="AA39" s="193">
        <v>18.0419713396685</v>
      </c>
      <c r="AB39" s="194">
        <v>-4.0096681414748598</v>
      </c>
      <c r="AC39" s="195">
        <v>6.2149022306597503</v>
      </c>
      <c r="AD39" s="179"/>
      <c r="AE39" s="196">
        <v>5.2439364266022803</v>
      </c>
      <c r="AF39" s="36"/>
      <c r="AG39" s="190">
        <v>36.971320973348703</v>
      </c>
      <c r="AH39" s="191">
        <v>39.035341830822702</v>
      </c>
      <c r="AI39" s="191">
        <v>40.983487833140202</v>
      </c>
      <c r="AJ39" s="191">
        <v>41.379393588257997</v>
      </c>
      <c r="AK39" s="191">
        <v>40.935206643491597</v>
      </c>
      <c r="AL39" s="192">
        <v>39.860950173812199</v>
      </c>
      <c r="AM39" s="179"/>
      <c r="AN39" s="193">
        <v>47.0065662417921</v>
      </c>
      <c r="AO39" s="194">
        <v>46.791714947856299</v>
      </c>
      <c r="AP39" s="195">
        <v>46.899140594824203</v>
      </c>
      <c r="AQ39" s="179"/>
      <c r="AR39" s="196">
        <v>41.871861722672797</v>
      </c>
      <c r="AS39" s="96"/>
      <c r="AT39" s="190">
        <v>12.7621254397793</v>
      </c>
      <c r="AU39" s="191">
        <v>1.5141697593227901</v>
      </c>
      <c r="AV39" s="191">
        <v>3.9995081737440898</v>
      </c>
      <c r="AW39" s="191">
        <v>1.7277807416670301</v>
      </c>
      <c r="AX39" s="191">
        <v>6.2702911971136999</v>
      </c>
      <c r="AY39" s="192">
        <v>4.9834487895391497</v>
      </c>
      <c r="AZ39" s="179"/>
      <c r="BA39" s="193">
        <v>11.7725907982165</v>
      </c>
      <c r="BB39" s="194">
        <v>4.4534017017811802</v>
      </c>
      <c r="BC39" s="195">
        <v>7.9974935955310196</v>
      </c>
      <c r="BD39" s="179"/>
      <c r="BE39" s="196">
        <v>5.9295282960241797</v>
      </c>
    </row>
    <row r="40" spans="1:57" x14ac:dyDescent="0.25">
      <c r="A40" s="22" t="s">
        <v>84</v>
      </c>
      <c r="B40" s="44" t="str">
        <f t="shared" si="0"/>
        <v>Southern Virginia</v>
      </c>
      <c r="C40" s="10"/>
      <c r="D40" s="27" t="s">
        <v>16</v>
      </c>
      <c r="E40" s="30" t="s">
        <v>17</v>
      </c>
      <c r="F40" s="3"/>
      <c r="G40" s="176">
        <v>31.270522859307899</v>
      </c>
      <c r="H40" s="177">
        <v>41.0709775195756</v>
      </c>
      <c r="I40" s="177">
        <v>45.415508966910799</v>
      </c>
      <c r="J40" s="177">
        <v>46.577418540035303</v>
      </c>
      <c r="K40" s="177">
        <v>41.2225309421571</v>
      </c>
      <c r="L40" s="178">
        <v>41.111391765597297</v>
      </c>
      <c r="M40" s="179"/>
      <c r="N40" s="180">
        <v>43.015913109370999</v>
      </c>
      <c r="O40" s="181">
        <v>41.096236423339199</v>
      </c>
      <c r="P40" s="182">
        <v>42.056074766355103</v>
      </c>
      <c r="Q40" s="179"/>
      <c r="R40" s="183">
        <v>41.381301194385301</v>
      </c>
      <c r="S40" s="96"/>
      <c r="T40" s="176">
        <v>-7.2610966357438098</v>
      </c>
      <c r="U40" s="177">
        <v>-13.531351193566699</v>
      </c>
      <c r="V40" s="177">
        <v>-9.4195189762264793</v>
      </c>
      <c r="W40" s="177">
        <v>-7.5195239472188504</v>
      </c>
      <c r="X40" s="177">
        <v>-2.47352435636</v>
      </c>
      <c r="Y40" s="178">
        <v>-8.2285557634818396</v>
      </c>
      <c r="Z40" s="179"/>
      <c r="AA40" s="180">
        <v>-1.05593612725929</v>
      </c>
      <c r="AB40" s="181">
        <v>-39.600985862668097</v>
      </c>
      <c r="AC40" s="182">
        <v>-24.5740656839709</v>
      </c>
      <c r="AD40" s="179"/>
      <c r="AE40" s="183">
        <v>-13.6615420857009</v>
      </c>
      <c r="AF40" s="33"/>
      <c r="AG40" s="176">
        <v>39.0376357666077</v>
      </c>
      <c r="AH40" s="177">
        <v>45.573377115433097</v>
      </c>
      <c r="AI40" s="177">
        <v>47.208891134124698</v>
      </c>
      <c r="AJ40" s="177">
        <v>47.347815104824399</v>
      </c>
      <c r="AK40" s="177">
        <v>42.687547360444498</v>
      </c>
      <c r="AL40" s="178">
        <v>44.371053296286902</v>
      </c>
      <c r="AM40" s="179"/>
      <c r="AN40" s="180">
        <v>40.875221015407902</v>
      </c>
      <c r="AO40" s="181">
        <v>39.909067946451103</v>
      </c>
      <c r="AP40" s="182">
        <v>40.392144480929502</v>
      </c>
      <c r="AQ40" s="179"/>
      <c r="AR40" s="183">
        <v>43.234222206184803</v>
      </c>
      <c r="AS40" s="96"/>
      <c r="AT40" s="176">
        <v>13.5095430040569</v>
      </c>
      <c r="AU40" s="177">
        <v>2.8196402144818</v>
      </c>
      <c r="AV40" s="177">
        <v>-0.55627116503482699</v>
      </c>
      <c r="AW40" s="177">
        <v>-2.3455150152278801</v>
      </c>
      <c r="AX40" s="177">
        <v>0.38041439910598701</v>
      </c>
      <c r="AY40" s="178">
        <v>2.14382898780572</v>
      </c>
      <c r="AZ40" s="179"/>
      <c r="BA40" s="180">
        <v>1.71171842845446</v>
      </c>
      <c r="BB40" s="181">
        <v>-14.333632048017201</v>
      </c>
      <c r="BC40" s="182">
        <v>-6.9026029552844204</v>
      </c>
      <c r="BD40" s="179"/>
      <c r="BE40" s="183">
        <v>-0.43862089519569097</v>
      </c>
    </row>
    <row r="41" spans="1:57" x14ac:dyDescent="0.25">
      <c r="A41" s="23" t="s">
        <v>85</v>
      </c>
      <c r="B41" s="44" t="str">
        <f t="shared" si="0"/>
        <v>Southwest Virginia - Blue Ridge Highlands</v>
      </c>
      <c r="C41" s="11"/>
      <c r="D41" s="28" t="s">
        <v>16</v>
      </c>
      <c r="E41" s="31" t="s">
        <v>17</v>
      </c>
      <c r="F41" s="12"/>
      <c r="G41" s="184">
        <v>27.388535031847098</v>
      </c>
      <c r="H41" s="179">
        <v>38.996490315871498</v>
      </c>
      <c r="I41" s="179">
        <v>41.388275055245003</v>
      </c>
      <c r="J41" s="179">
        <v>43.195112439880397</v>
      </c>
      <c r="K41" s="179">
        <v>41.115299623033899</v>
      </c>
      <c r="L41" s="185">
        <v>38.416742493175597</v>
      </c>
      <c r="M41" s="179"/>
      <c r="N41" s="186">
        <v>45.0669439750422</v>
      </c>
      <c r="O41" s="187">
        <v>43.104120629143303</v>
      </c>
      <c r="P41" s="188">
        <v>44.085532302092801</v>
      </c>
      <c r="Q41" s="179"/>
      <c r="R41" s="189">
        <v>40.036396724294804</v>
      </c>
      <c r="S41" s="96"/>
      <c r="T41" s="184">
        <v>26.530240849752001</v>
      </c>
      <c r="U41" s="179">
        <v>20.3151062198794</v>
      </c>
      <c r="V41" s="179">
        <v>22.586655425310699</v>
      </c>
      <c r="W41" s="179">
        <v>28.322038193165501</v>
      </c>
      <c r="X41" s="179">
        <v>28.149692727497101</v>
      </c>
      <c r="Y41" s="185">
        <v>25.082539152391799</v>
      </c>
      <c r="Z41" s="179"/>
      <c r="AA41" s="186">
        <v>31.177588947193101</v>
      </c>
      <c r="AB41" s="187">
        <v>8.5204791054029094</v>
      </c>
      <c r="AC41" s="188">
        <v>19.028683738109098</v>
      </c>
      <c r="AD41" s="179"/>
      <c r="AE41" s="189">
        <v>23.112585868602402</v>
      </c>
      <c r="AF41" s="34"/>
      <c r="AG41" s="184">
        <v>30.141037306642399</v>
      </c>
      <c r="AH41" s="179">
        <v>36.130248277654999</v>
      </c>
      <c r="AI41" s="179">
        <v>38.876251137397603</v>
      </c>
      <c r="AJ41" s="179">
        <v>39.555440010399003</v>
      </c>
      <c r="AK41" s="179">
        <v>36.767190952814197</v>
      </c>
      <c r="AL41" s="185">
        <v>36.294033536981601</v>
      </c>
      <c r="AM41" s="179"/>
      <c r="AN41" s="186">
        <v>39.526192642662103</v>
      </c>
      <c r="AO41" s="187">
        <v>36.172494475497203</v>
      </c>
      <c r="AP41" s="188">
        <v>37.8493435590796</v>
      </c>
      <c r="AQ41" s="179"/>
      <c r="AR41" s="189">
        <v>36.738407829009603</v>
      </c>
      <c r="AS41" s="96"/>
      <c r="AT41" s="184">
        <v>17.6681145999151</v>
      </c>
      <c r="AU41" s="179">
        <v>17.3797876386922</v>
      </c>
      <c r="AV41" s="179">
        <v>18.3540971226134</v>
      </c>
      <c r="AW41" s="179">
        <v>13.262649512971301</v>
      </c>
      <c r="AX41" s="179">
        <v>10.406084487074899</v>
      </c>
      <c r="AY41" s="185">
        <v>15.2420109061239</v>
      </c>
      <c r="AZ41" s="179"/>
      <c r="BA41" s="186">
        <v>20.576003198695599</v>
      </c>
      <c r="BB41" s="187">
        <v>6.1265223956172399</v>
      </c>
      <c r="BC41" s="188">
        <v>13.210456899094201</v>
      </c>
      <c r="BD41" s="179"/>
      <c r="BE41" s="189">
        <v>14.6364823115058</v>
      </c>
    </row>
    <row r="42" spans="1:57" x14ac:dyDescent="0.25">
      <c r="A42" s="24" t="s">
        <v>86</v>
      </c>
      <c r="B42" s="44" t="str">
        <f t="shared" si="0"/>
        <v>Southwest Virginia - Heart of Appalachia</v>
      </c>
      <c r="C42" s="12"/>
      <c r="D42" s="28" t="s">
        <v>16</v>
      </c>
      <c r="E42" s="31" t="s">
        <v>17</v>
      </c>
      <c r="F42" s="12"/>
      <c r="G42" s="184">
        <v>28.690807799442801</v>
      </c>
      <c r="H42" s="179">
        <v>43.732590529247901</v>
      </c>
      <c r="I42" s="179">
        <v>46.169916434540298</v>
      </c>
      <c r="J42" s="179">
        <v>45.125348189415</v>
      </c>
      <c r="K42" s="179">
        <v>40.598885793871801</v>
      </c>
      <c r="L42" s="185">
        <v>40.863509749303603</v>
      </c>
      <c r="M42" s="179"/>
      <c r="N42" s="186">
        <v>39.275766016713</v>
      </c>
      <c r="O42" s="187">
        <v>36.768802228412198</v>
      </c>
      <c r="P42" s="188">
        <v>38.022284122562603</v>
      </c>
      <c r="Q42" s="179"/>
      <c r="R42" s="189">
        <v>40.0517309988062</v>
      </c>
      <c r="S42" s="96"/>
      <c r="T42" s="184">
        <v>1.98019801980198</v>
      </c>
      <c r="U42" s="179">
        <v>12.544802867383501</v>
      </c>
      <c r="V42" s="179">
        <v>12.182741116751201</v>
      </c>
      <c r="W42" s="179">
        <v>11.340206185567</v>
      </c>
      <c r="X42" s="179">
        <v>14.313725490195999</v>
      </c>
      <c r="Y42" s="185">
        <v>10.9262759924385</v>
      </c>
      <c r="Z42" s="179"/>
      <c r="AA42" s="186">
        <v>17.991631799163098</v>
      </c>
      <c r="AB42" s="187">
        <v>-5.5456171735241497</v>
      </c>
      <c r="AC42" s="188">
        <v>5.3037608486017298</v>
      </c>
      <c r="AD42" s="179"/>
      <c r="AE42" s="189">
        <v>9.3427485062466005</v>
      </c>
      <c r="AF42" s="35"/>
      <c r="AG42" s="184">
        <v>32.137883008356503</v>
      </c>
      <c r="AH42" s="179">
        <v>43.210306406685199</v>
      </c>
      <c r="AI42" s="179">
        <v>45.612813370473503</v>
      </c>
      <c r="AJ42" s="179">
        <v>43.401810584958199</v>
      </c>
      <c r="AK42" s="179">
        <v>38.457520891364901</v>
      </c>
      <c r="AL42" s="185">
        <v>40.564066852367603</v>
      </c>
      <c r="AM42" s="179"/>
      <c r="AN42" s="186">
        <v>35.950557103064</v>
      </c>
      <c r="AO42" s="187">
        <v>35.410863509749298</v>
      </c>
      <c r="AP42" s="188">
        <v>35.680710306406603</v>
      </c>
      <c r="AQ42" s="179"/>
      <c r="AR42" s="189">
        <v>39.168822124950204</v>
      </c>
      <c r="AS42" s="96"/>
      <c r="AT42" s="184">
        <v>15.015576323987499</v>
      </c>
      <c r="AU42" s="179">
        <v>19.040767386091101</v>
      </c>
      <c r="AV42" s="179">
        <v>19.7988111568358</v>
      </c>
      <c r="AW42" s="179">
        <v>10.603371783496</v>
      </c>
      <c r="AX42" s="179">
        <v>13.050153531217999</v>
      </c>
      <c r="AY42" s="185">
        <v>15.518096182449099</v>
      </c>
      <c r="AZ42" s="179"/>
      <c r="BA42" s="186">
        <v>12.045577862181201</v>
      </c>
      <c r="BB42" s="187">
        <v>6.15866388308977</v>
      </c>
      <c r="BC42" s="188">
        <v>9.0449587656291506</v>
      </c>
      <c r="BD42" s="179"/>
      <c r="BE42" s="189">
        <v>13.760473851487999</v>
      </c>
    </row>
    <row r="43" spans="1:57" x14ac:dyDescent="0.25">
      <c r="A43" s="26" t="s">
        <v>87</v>
      </c>
      <c r="B43" s="44" t="str">
        <f t="shared" si="0"/>
        <v>Virginia Mountains</v>
      </c>
      <c r="C43" s="12"/>
      <c r="D43" s="29" t="s">
        <v>16</v>
      </c>
      <c r="E43" s="32" t="s">
        <v>17</v>
      </c>
      <c r="F43" s="12"/>
      <c r="G43" s="190">
        <v>29.282141408679099</v>
      </c>
      <c r="H43" s="191">
        <v>39.380830066243</v>
      </c>
      <c r="I43" s="191">
        <v>42.841692578072099</v>
      </c>
      <c r="J43" s="191">
        <v>43.260781397863902</v>
      </c>
      <c r="K43" s="191">
        <v>42.165742868730497</v>
      </c>
      <c r="L43" s="192">
        <v>39.386237663917797</v>
      </c>
      <c r="M43" s="179"/>
      <c r="N43" s="193">
        <v>47.329998648100499</v>
      </c>
      <c r="O43" s="194">
        <v>47.532783560902999</v>
      </c>
      <c r="P43" s="195">
        <v>47.431391104501799</v>
      </c>
      <c r="Q43" s="179"/>
      <c r="R43" s="196">
        <v>41.684852932656</v>
      </c>
      <c r="S43" s="96"/>
      <c r="T43" s="190">
        <v>8.3675616713733003</v>
      </c>
      <c r="U43" s="191">
        <v>11.744057460693501</v>
      </c>
      <c r="V43" s="191">
        <v>13.650566025374101</v>
      </c>
      <c r="W43" s="191">
        <v>16.946026823418499</v>
      </c>
      <c r="X43" s="191">
        <v>22.861961938526001</v>
      </c>
      <c r="Y43" s="192">
        <v>14.9826057832238</v>
      </c>
      <c r="Z43" s="179"/>
      <c r="AA43" s="193">
        <v>17.230060819037298</v>
      </c>
      <c r="AB43" s="194">
        <v>-5.8332159276977</v>
      </c>
      <c r="AC43" s="195">
        <v>4.41597549464697</v>
      </c>
      <c r="AD43" s="179"/>
      <c r="AE43" s="196">
        <v>11.320782024213001</v>
      </c>
      <c r="AF43" s="36"/>
      <c r="AG43" s="190">
        <v>35.6462079221305</v>
      </c>
      <c r="AH43" s="191">
        <v>39.384209814789699</v>
      </c>
      <c r="AI43" s="191">
        <v>41.949438961741201</v>
      </c>
      <c r="AJ43" s="191">
        <v>41.983236447208299</v>
      </c>
      <c r="AK43" s="191">
        <v>40.749628227659798</v>
      </c>
      <c r="AL43" s="192">
        <v>39.942544274705902</v>
      </c>
      <c r="AM43" s="179"/>
      <c r="AN43" s="193">
        <v>44.433554143571698</v>
      </c>
      <c r="AO43" s="194">
        <v>43.889414627551702</v>
      </c>
      <c r="AP43" s="195">
        <v>44.1614843855617</v>
      </c>
      <c r="AQ43" s="179"/>
      <c r="AR43" s="196">
        <v>41.147955734950401</v>
      </c>
      <c r="AS43" s="96"/>
      <c r="AT43" s="190">
        <v>22.6829575432746</v>
      </c>
      <c r="AU43" s="191">
        <v>14.4411101666342</v>
      </c>
      <c r="AV43" s="191">
        <v>10.161373347911301</v>
      </c>
      <c r="AW43" s="191">
        <v>9.2397783383481897</v>
      </c>
      <c r="AX43" s="191">
        <v>16.128527899660099</v>
      </c>
      <c r="AY43" s="192">
        <v>14.0754774268362</v>
      </c>
      <c r="AZ43" s="179"/>
      <c r="BA43" s="193">
        <v>20.641764385927299</v>
      </c>
      <c r="BB43" s="194">
        <v>12.4845881046472</v>
      </c>
      <c r="BC43" s="195">
        <v>16.4455669393992</v>
      </c>
      <c r="BD43" s="179"/>
      <c r="BE43" s="196">
        <v>14.792048066326601</v>
      </c>
    </row>
  </sheetData>
  <sheetProtection algorithmName="SHA-512" hashValue="rMyoxugEqLX+9VVnMSx0kUbK2HvrqQ0ExjgZ47bfKDF6ARd+eYk0gl9ke18nIE57ND+YHi7nCqS+8XBOFc5c4Q==" saltValue="mQHzQklTmQcs6KBENcw6Cg=="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Q10" zoomScale="85" zoomScaleNormal="85" workbookViewId="0">
      <selection activeCell="AN48" sqref="AN48"/>
    </sheetView>
  </sheetViews>
  <sheetFormatPr defaultRowHeight="13.2" x14ac:dyDescent="0.25"/>
  <cols>
    <col min="1" max="1" width="38" bestFit="1" customWidth="1"/>
    <col min="2" max="2" width="22.5546875" customWidth="1"/>
    <col min="3" max="3" width="5.7773437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46" t="s">
        <v>5</v>
      </c>
      <c r="E2" s="147"/>
      <c r="G2" s="148" t="s">
        <v>36</v>
      </c>
      <c r="H2" s="149"/>
      <c r="I2" s="149"/>
      <c r="J2" s="149"/>
      <c r="K2" s="149"/>
      <c r="L2" s="149"/>
      <c r="M2" s="149"/>
      <c r="N2" s="149"/>
      <c r="O2" s="149"/>
      <c r="P2" s="149"/>
      <c r="Q2" s="149"/>
      <c r="R2" s="149"/>
      <c r="T2" s="148" t="s">
        <v>37</v>
      </c>
      <c r="U2" s="149"/>
      <c r="V2" s="149"/>
      <c r="W2" s="149"/>
      <c r="X2" s="149"/>
      <c r="Y2" s="149"/>
      <c r="Z2" s="149"/>
      <c r="AA2" s="149"/>
      <c r="AB2" s="149"/>
      <c r="AC2" s="149"/>
      <c r="AD2" s="149"/>
      <c r="AE2" s="149"/>
      <c r="AF2" s="4"/>
      <c r="AG2" s="148" t="s">
        <v>38</v>
      </c>
      <c r="AH2" s="149"/>
      <c r="AI2" s="149"/>
      <c r="AJ2" s="149"/>
      <c r="AK2" s="149"/>
      <c r="AL2" s="149"/>
      <c r="AM2" s="149"/>
      <c r="AN2" s="149"/>
      <c r="AO2" s="149"/>
      <c r="AP2" s="149"/>
      <c r="AQ2" s="149"/>
      <c r="AR2" s="149"/>
      <c r="AT2" s="148" t="s">
        <v>39</v>
      </c>
      <c r="AU2" s="149"/>
      <c r="AV2" s="149"/>
      <c r="AW2" s="149"/>
      <c r="AX2" s="149"/>
      <c r="AY2" s="149"/>
      <c r="AZ2" s="149"/>
      <c r="BA2" s="149"/>
      <c r="BB2" s="149"/>
      <c r="BC2" s="149"/>
      <c r="BD2" s="149"/>
      <c r="BE2" s="149"/>
    </row>
    <row r="3" spans="1:57" x14ac:dyDescent="0.25">
      <c r="A3" s="37"/>
      <c r="B3" s="37"/>
      <c r="C3" s="3"/>
      <c r="D3" s="150" t="s">
        <v>8</v>
      </c>
      <c r="E3" s="152" t="s">
        <v>9</v>
      </c>
      <c r="F3" s="5"/>
      <c r="G3" s="154" t="s">
        <v>0</v>
      </c>
      <c r="H3" s="156" t="s">
        <v>1</v>
      </c>
      <c r="I3" s="156" t="s">
        <v>10</v>
      </c>
      <c r="J3" s="156" t="s">
        <v>2</v>
      </c>
      <c r="K3" s="156" t="s">
        <v>11</v>
      </c>
      <c r="L3" s="158" t="s">
        <v>12</v>
      </c>
      <c r="M3" s="5"/>
      <c r="N3" s="154" t="s">
        <v>3</v>
      </c>
      <c r="O3" s="156" t="s">
        <v>4</v>
      </c>
      <c r="P3" s="158" t="s">
        <v>13</v>
      </c>
      <c r="Q3" s="2"/>
      <c r="R3" s="160" t="s">
        <v>14</v>
      </c>
      <c r="S3" s="2"/>
      <c r="T3" s="154" t="s">
        <v>0</v>
      </c>
      <c r="U3" s="156" t="s">
        <v>1</v>
      </c>
      <c r="V3" s="156" t="s">
        <v>10</v>
      </c>
      <c r="W3" s="156" t="s">
        <v>2</v>
      </c>
      <c r="X3" s="156" t="s">
        <v>11</v>
      </c>
      <c r="Y3" s="158" t="s">
        <v>12</v>
      </c>
      <c r="Z3" s="2"/>
      <c r="AA3" s="154" t="s">
        <v>3</v>
      </c>
      <c r="AB3" s="156" t="s">
        <v>4</v>
      </c>
      <c r="AC3" s="158" t="s">
        <v>13</v>
      </c>
      <c r="AD3" s="1"/>
      <c r="AE3" s="162" t="s">
        <v>14</v>
      </c>
      <c r="AF3" s="47"/>
      <c r="AG3" s="154" t="s">
        <v>0</v>
      </c>
      <c r="AH3" s="156" t="s">
        <v>1</v>
      </c>
      <c r="AI3" s="156" t="s">
        <v>10</v>
      </c>
      <c r="AJ3" s="156" t="s">
        <v>2</v>
      </c>
      <c r="AK3" s="156" t="s">
        <v>11</v>
      </c>
      <c r="AL3" s="158" t="s">
        <v>12</v>
      </c>
      <c r="AM3" s="5"/>
      <c r="AN3" s="154" t="s">
        <v>3</v>
      </c>
      <c r="AO3" s="156" t="s">
        <v>4</v>
      </c>
      <c r="AP3" s="158" t="s">
        <v>13</v>
      </c>
      <c r="AQ3" s="2"/>
      <c r="AR3" s="160" t="s">
        <v>14</v>
      </c>
      <c r="AS3" s="2"/>
      <c r="AT3" s="154" t="s">
        <v>0</v>
      </c>
      <c r="AU3" s="156" t="s">
        <v>1</v>
      </c>
      <c r="AV3" s="156" t="s">
        <v>10</v>
      </c>
      <c r="AW3" s="156" t="s">
        <v>2</v>
      </c>
      <c r="AX3" s="156" t="s">
        <v>11</v>
      </c>
      <c r="AY3" s="158" t="s">
        <v>12</v>
      </c>
      <c r="AZ3" s="2"/>
      <c r="BA3" s="154" t="s">
        <v>3</v>
      </c>
      <c r="BB3" s="156" t="s">
        <v>4</v>
      </c>
      <c r="BC3" s="158" t="s">
        <v>13</v>
      </c>
      <c r="BD3" s="1"/>
      <c r="BE3" s="162" t="s">
        <v>14</v>
      </c>
    </row>
    <row r="4" spans="1:57" x14ac:dyDescent="0.25">
      <c r="A4" s="37"/>
      <c r="B4" s="37"/>
      <c r="C4" s="3"/>
      <c r="D4" s="151"/>
      <c r="E4" s="153"/>
      <c r="F4" s="5"/>
      <c r="G4" s="155"/>
      <c r="H4" s="157"/>
      <c r="I4" s="157"/>
      <c r="J4" s="157"/>
      <c r="K4" s="157"/>
      <c r="L4" s="159"/>
      <c r="M4" s="5"/>
      <c r="N4" s="155"/>
      <c r="O4" s="157"/>
      <c r="P4" s="159"/>
      <c r="Q4" s="2"/>
      <c r="R4" s="161"/>
      <c r="S4" s="2"/>
      <c r="T4" s="155"/>
      <c r="U4" s="157"/>
      <c r="V4" s="157"/>
      <c r="W4" s="157"/>
      <c r="X4" s="157"/>
      <c r="Y4" s="159"/>
      <c r="Z4" s="2"/>
      <c r="AA4" s="155"/>
      <c r="AB4" s="157"/>
      <c r="AC4" s="159"/>
      <c r="AD4" s="1"/>
      <c r="AE4" s="163"/>
      <c r="AF4" s="48"/>
      <c r="AG4" s="155"/>
      <c r="AH4" s="157"/>
      <c r="AI4" s="157"/>
      <c r="AJ4" s="157"/>
      <c r="AK4" s="157"/>
      <c r="AL4" s="159"/>
      <c r="AM4" s="5"/>
      <c r="AN4" s="155"/>
      <c r="AO4" s="157"/>
      <c r="AP4" s="159"/>
      <c r="AQ4" s="2"/>
      <c r="AR4" s="161"/>
      <c r="AS4" s="2"/>
      <c r="AT4" s="155"/>
      <c r="AU4" s="157"/>
      <c r="AV4" s="157"/>
      <c r="AW4" s="157"/>
      <c r="AX4" s="157"/>
      <c r="AY4" s="159"/>
      <c r="AZ4" s="2"/>
      <c r="BA4" s="155"/>
      <c r="BB4" s="157"/>
      <c r="BC4" s="159"/>
      <c r="BD4" s="1"/>
      <c r="BE4" s="163"/>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97">
        <v>122.175898947608</v>
      </c>
      <c r="H6" s="198">
        <v>123.108898383656</v>
      </c>
      <c r="I6" s="198">
        <v>125.210150962407</v>
      </c>
      <c r="J6" s="198">
        <v>126.736646130792</v>
      </c>
      <c r="K6" s="198">
        <v>131.12703199050301</v>
      </c>
      <c r="L6" s="199">
        <v>125.868504818804</v>
      </c>
      <c r="M6" s="200"/>
      <c r="N6" s="201">
        <v>145.84870364314</v>
      </c>
      <c r="O6" s="202">
        <v>152.44266423652201</v>
      </c>
      <c r="P6" s="203">
        <v>149.25420346384499</v>
      </c>
      <c r="Q6" s="200"/>
      <c r="R6" s="204">
        <v>133.71687439185999</v>
      </c>
      <c r="S6" s="96"/>
      <c r="T6" s="176">
        <v>32.310105841314297</v>
      </c>
      <c r="U6" s="177">
        <v>40.397110894088598</v>
      </c>
      <c r="V6" s="177">
        <v>41.931522999838997</v>
      </c>
      <c r="W6" s="177">
        <v>42.0454115951406</v>
      </c>
      <c r="X6" s="177">
        <v>39.617242935864603</v>
      </c>
      <c r="Y6" s="178">
        <v>39.442060576517797</v>
      </c>
      <c r="Z6" s="179"/>
      <c r="AA6" s="180">
        <v>31.2340743595053</v>
      </c>
      <c r="AB6" s="181">
        <v>26.787840857113</v>
      </c>
      <c r="AC6" s="182">
        <v>28.567699688587801</v>
      </c>
      <c r="AD6" s="179"/>
      <c r="AE6" s="183">
        <v>33.908930381631002</v>
      </c>
      <c r="AF6" s="33"/>
      <c r="AG6" s="197">
        <v>121.090302152969</v>
      </c>
      <c r="AH6" s="198">
        <v>118.41867373845</v>
      </c>
      <c r="AI6" s="198">
        <v>120.242681276098</v>
      </c>
      <c r="AJ6" s="198">
        <v>121.05072519661</v>
      </c>
      <c r="AK6" s="198">
        <v>123.350638770681</v>
      </c>
      <c r="AL6" s="199">
        <v>120.860192415242</v>
      </c>
      <c r="AM6" s="200"/>
      <c r="AN6" s="201">
        <v>135.058459624313</v>
      </c>
      <c r="AO6" s="202">
        <v>139.553438320618</v>
      </c>
      <c r="AP6" s="203">
        <v>137.357897984875</v>
      </c>
      <c r="AQ6" s="200"/>
      <c r="AR6" s="204">
        <v>126.22261344122499</v>
      </c>
      <c r="AS6" s="96"/>
      <c r="AT6" s="176">
        <v>34.996162736221201</v>
      </c>
      <c r="AU6" s="177">
        <v>36.7254233639134</v>
      </c>
      <c r="AV6" s="177">
        <v>38.346437794844697</v>
      </c>
      <c r="AW6" s="177">
        <v>38.430827972328402</v>
      </c>
      <c r="AX6" s="177">
        <v>37.372510994424502</v>
      </c>
      <c r="AY6" s="178">
        <v>37.227230565541198</v>
      </c>
      <c r="AZ6" s="179"/>
      <c r="BA6" s="180">
        <v>34.440980763940203</v>
      </c>
      <c r="BB6" s="181">
        <v>32.189009191868699</v>
      </c>
      <c r="BC6" s="182">
        <v>33.175493249102701</v>
      </c>
      <c r="BD6" s="179"/>
      <c r="BE6" s="183">
        <v>35.543406898999599</v>
      </c>
    </row>
    <row r="7" spans="1:57" x14ac:dyDescent="0.25">
      <c r="A7" s="23" t="s">
        <v>18</v>
      </c>
      <c r="B7" s="44" t="str">
        <f>TRIM(A7)</f>
        <v>Virginia</v>
      </c>
      <c r="C7" s="11"/>
      <c r="D7" s="28" t="s">
        <v>16</v>
      </c>
      <c r="E7" s="31" t="s">
        <v>17</v>
      </c>
      <c r="F7" s="12"/>
      <c r="G7" s="205">
        <v>88.444133042230504</v>
      </c>
      <c r="H7" s="200">
        <v>92.7342683348121</v>
      </c>
      <c r="I7" s="200">
        <v>95.119665619290203</v>
      </c>
      <c r="J7" s="200">
        <v>94.905409191769493</v>
      </c>
      <c r="K7" s="200">
        <v>92.618109744782799</v>
      </c>
      <c r="L7" s="206">
        <v>93.000059294426293</v>
      </c>
      <c r="M7" s="200"/>
      <c r="N7" s="207">
        <v>103.10292627198601</v>
      </c>
      <c r="O7" s="208">
        <v>108.315139151843</v>
      </c>
      <c r="P7" s="209">
        <v>105.80066158731201</v>
      </c>
      <c r="Q7" s="200"/>
      <c r="R7" s="210">
        <v>97.184030414186296</v>
      </c>
      <c r="S7" s="96"/>
      <c r="T7" s="184">
        <v>19.804529161849999</v>
      </c>
      <c r="U7" s="179">
        <v>22.212895458672602</v>
      </c>
      <c r="V7" s="179">
        <v>24.271801481469701</v>
      </c>
      <c r="W7" s="179">
        <v>24.0119766296149</v>
      </c>
      <c r="X7" s="179">
        <v>21.456966146537798</v>
      </c>
      <c r="Y7" s="185">
        <v>22.553995219737502</v>
      </c>
      <c r="Z7" s="179"/>
      <c r="AA7" s="186">
        <v>19.839104368975899</v>
      </c>
      <c r="AB7" s="187">
        <v>16.642107534127099</v>
      </c>
      <c r="AC7" s="188">
        <v>17.7418817575604</v>
      </c>
      <c r="AD7" s="179"/>
      <c r="AE7" s="189">
        <v>20.179507858349901</v>
      </c>
      <c r="AF7" s="34"/>
      <c r="AG7" s="205">
        <v>90.240496725190297</v>
      </c>
      <c r="AH7" s="200">
        <v>90.893238109891399</v>
      </c>
      <c r="AI7" s="200">
        <v>92.974826950834398</v>
      </c>
      <c r="AJ7" s="200">
        <v>93.227256094625105</v>
      </c>
      <c r="AK7" s="200">
        <v>91.6818989447776</v>
      </c>
      <c r="AL7" s="206">
        <v>91.863317527618307</v>
      </c>
      <c r="AM7" s="200"/>
      <c r="AN7" s="207">
        <v>99.347145670262407</v>
      </c>
      <c r="AO7" s="208">
        <v>102.892514337484</v>
      </c>
      <c r="AP7" s="209">
        <v>101.139817788759</v>
      </c>
      <c r="AQ7" s="200"/>
      <c r="AR7" s="210">
        <v>94.734177127638404</v>
      </c>
      <c r="AS7" s="96"/>
      <c r="AT7" s="184">
        <v>10.069285324047099</v>
      </c>
      <c r="AU7" s="179">
        <v>11.6190589873642</v>
      </c>
      <c r="AV7" s="179">
        <v>13.2605124282875</v>
      </c>
      <c r="AW7" s="179">
        <v>13.8802688670512</v>
      </c>
      <c r="AX7" s="179">
        <v>13.710383967732101</v>
      </c>
      <c r="AY7" s="185">
        <v>12.579168574848801</v>
      </c>
      <c r="AZ7" s="179"/>
      <c r="BA7" s="186">
        <v>17.121443571134101</v>
      </c>
      <c r="BB7" s="187">
        <v>17.6229020534571</v>
      </c>
      <c r="BC7" s="188">
        <v>17.314416189149799</v>
      </c>
      <c r="BD7" s="179"/>
      <c r="BE7" s="189">
        <v>14.099280048959301</v>
      </c>
    </row>
    <row r="8" spans="1:57" x14ac:dyDescent="0.25">
      <c r="A8" s="24" t="s">
        <v>19</v>
      </c>
      <c r="B8" s="44" t="str">
        <f t="shared" ref="B8:B43" si="0">TRIM(A8)</f>
        <v>Norfolk/Virginia Beach, VA</v>
      </c>
      <c r="C8" s="12"/>
      <c r="D8" s="28" t="s">
        <v>16</v>
      </c>
      <c r="E8" s="31" t="s">
        <v>17</v>
      </c>
      <c r="F8" s="12"/>
      <c r="G8" s="205">
        <v>80.583561530294403</v>
      </c>
      <c r="H8" s="200">
        <v>80.529825435280898</v>
      </c>
      <c r="I8" s="200">
        <v>82.171177310726407</v>
      </c>
      <c r="J8" s="200">
        <v>82.356995205401006</v>
      </c>
      <c r="K8" s="200">
        <v>83.228057232080303</v>
      </c>
      <c r="L8" s="206">
        <v>81.834451052367896</v>
      </c>
      <c r="M8" s="200"/>
      <c r="N8" s="207">
        <v>100.474970799331</v>
      </c>
      <c r="O8" s="208">
        <v>110.65352272877099</v>
      </c>
      <c r="P8" s="209">
        <v>105.936248468428</v>
      </c>
      <c r="Q8" s="200"/>
      <c r="R8" s="210">
        <v>90.409993397755699</v>
      </c>
      <c r="S8" s="96"/>
      <c r="T8" s="184">
        <v>14.720200027153</v>
      </c>
      <c r="U8" s="179">
        <v>13.2604607322448</v>
      </c>
      <c r="V8" s="179">
        <v>14.218918286056301</v>
      </c>
      <c r="W8" s="179">
        <v>13.921503469926099</v>
      </c>
      <c r="X8" s="179">
        <v>14.871893624626599</v>
      </c>
      <c r="Y8" s="185">
        <v>14.2392156531259</v>
      </c>
      <c r="Z8" s="179"/>
      <c r="AA8" s="186">
        <v>17.1790769469686</v>
      </c>
      <c r="AB8" s="187">
        <v>13.295316356299001</v>
      </c>
      <c r="AC8" s="188">
        <v>14.776304178543899</v>
      </c>
      <c r="AD8" s="179"/>
      <c r="AE8" s="189">
        <v>14.2221324637718</v>
      </c>
      <c r="AF8" s="35"/>
      <c r="AG8" s="205">
        <v>81.960083092609693</v>
      </c>
      <c r="AH8" s="200">
        <v>80.177134786502904</v>
      </c>
      <c r="AI8" s="200">
        <v>81.509405989746696</v>
      </c>
      <c r="AJ8" s="200">
        <v>81.325261296663001</v>
      </c>
      <c r="AK8" s="200">
        <v>82.271527135146698</v>
      </c>
      <c r="AL8" s="206">
        <v>81.452257590762201</v>
      </c>
      <c r="AM8" s="200"/>
      <c r="AN8" s="207">
        <v>97.1449579973943</v>
      </c>
      <c r="AO8" s="208">
        <v>103.50033134308801</v>
      </c>
      <c r="AP8" s="209">
        <v>100.407269322033</v>
      </c>
      <c r="AQ8" s="200"/>
      <c r="AR8" s="210">
        <v>87.925486092453198</v>
      </c>
      <c r="AS8" s="96"/>
      <c r="AT8" s="184">
        <v>14.272703989222</v>
      </c>
      <c r="AU8" s="179">
        <v>13.457833763702601</v>
      </c>
      <c r="AV8" s="179">
        <v>14.6422886267497</v>
      </c>
      <c r="AW8" s="179">
        <v>14.458673221292999</v>
      </c>
      <c r="AX8" s="179">
        <v>15.3056408318335</v>
      </c>
      <c r="AY8" s="185">
        <v>14.438355941298299</v>
      </c>
      <c r="AZ8" s="179"/>
      <c r="BA8" s="186">
        <v>21.464046718845101</v>
      </c>
      <c r="BB8" s="187">
        <v>20.210744147134498</v>
      </c>
      <c r="BC8" s="188">
        <v>20.693400231740402</v>
      </c>
      <c r="BD8" s="179"/>
      <c r="BE8" s="189">
        <v>16.907401779896201</v>
      </c>
    </row>
    <row r="9" spans="1:57" ht="15" x14ac:dyDescent="0.35">
      <c r="A9" s="24" t="s">
        <v>20</v>
      </c>
      <c r="B9" s="79" t="s">
        <v>72</v>
      </c>
      <c r="C9" s="12"/>
      <c r="D9" s="28" t="s">
        <v>16</v>
      </c>
      <c r="E9" s="31" t="s">
        <v>17</v>
      </c>
      <c r="F9" s="12"/>
      <c r="G9" s="205">
        <v>84.582997757671095</v>
      </c>
      <c r="H9" s="200">
        <v>90.457374338085501</v>
      </c>
      <c r="I9" s="200">
        <v>92.988464939024297</v>
      </c>
      <c r="J9" s="200">
        <v>91.265048517665093</v>
      </c>
      <c r="K9" s="200">
        <v>87.781971930261506</v>
      </c>
      <c r="L9" s="206">
        <v>89.661833390512598</v>
      </c>
      <c r="M9" s="200"/>
      <c r="N9" s="207">
        <v>98.297510215470396</v>
      </c>
      <c r="O9" s="208">
        <v>102.85148319161399</v>
      </c>
      <c r="P9" s="209">
        <v>100.637975079113</v>
      </c>
      <c r="Q9" s="200"/>
      <c r="R9" s="210">
        <v>93.004084399807198</v>
      </c>
      <c r="S9" s="96"/>
      <c r="T9" s="184">
        <v>24.589957726899499</v>
      </c>
      <c r="U9" s="179">
        <v>27.841911508710901</v>
      </c>
      <c r="V9" s="179">
        <v>30.622417314459302</v>
      </c>
      <c r="W9" s="179">
        <v>29.156172752922</v>
      </c>
      <c r="X9" s="179">
        <v>24.380878499956498</v>
      </c>
      <c r="Y9" s="185">
        <v>27.532965638916899</v>
      </c>
      <c r="Z9" s="179"/>
      <c r="AA9" s="186">
        <v>21.247314259185799</v>
      </c>
      <c r="AB9" s="187">
        <v>16.516435832254999</v>
      </c>
      <c r="AC9" s="188">
        <v>18.057625295770201</v>
      </c>
      <c r="AD9" s="179"/>
      <c r="AE9" s="189">
        <v>22.722792536199499</v>
      </c>
      <c r="AF9" s="35"/>
      <c r="AG9" s="205">
        <v>91.389555534460598</v>
      </c>
      <c r="AH9" s="200">
        <v>90.982486080571107</v>
      </c>
      <c r="AI9" s="200">
        <v>93.475117872991504</v>
      </c>
      <c r="AJ9" s="200">
        <v>93.984707011244396</v>
      </c>
      <c r="AK9" s="200">
        <v>90.661629398040105</v>
      </c>
      <c r="AL9" s="206">
        <v>92.155290855964594</v>
      </c>
      <c r="AM9" s="200"/>
      <c r="AN9" s="207">
        <v>98.005530266593695</v>
      </c>
      <c r="AO9" s="208">
        <v>100.753226584149</v>
      </c>
      <c r="AP9" s="209">
        <v>99.397707742315603</v>
      </c>
      <c r="AQ9" s="200"/>
      <c r="AR9" s="210">
        <v>94.233673243347795</v>
      </c>
      <c r="AS9" s="96"/>
      <c r="AT9" s="184">
        <v>29.144284140684199</v>
      </c>
      <c r="AU9" s="179">
        <v>29.133837819030202</v>
      </c>
      <c r="AV9" s="179">
        <v>31.023266779090001</v>
      </c>
      <c r="AW9" s="179">
        <v>32.140550553611902</v>
      </c>
      <c r="AX9" s="179">
        <v>29.175727273067402</v>
      </c>
      <c r="AY9" s="185">
        <v>30.1982396655036</v>
      </c>
      <c r="AZ9" s="179"/>
      <c r="BA9" s="186">
        <v>29.473219683832198</v>
      </c>
      <c r="BB9" s="187">
        <v>26.714401182574498</v>
      </c>
      <c r="BC9" s="188">
        <v>27.899659414326099</v>
      </c>
      <c r="BD9" s="179"/>
      <c r="BE9" s="189">
        <v>29.142704659593999</v>
      </c>
    </row>
    <row r="10" spans="1:57" x14ac:dyDescent="0.25">
      <c r="A10" s="24" t="s">
        <v>21</v>
      </c>
      <c r="B10" s="44" t="str">
        <f t="shared" si="0"/>
        <v>Virginia Area</v>
      </c>
      <c r="C10" s="12"/>
      <c r="D10" s="28" t="s">
        <v>16</v>
      </c>
      <c r="E10" s="31" t="s">
        <v>17</v>
      </c>
      <c r="F10" s="12"/>
      <c r="G10" s="205">
        <v>85.036464203404904</v>
      </c>
      <c r="H10" s="200">
        <v>86.853683533687402</v>
      </c>
      <c r="I10" s="200">
        <v>87.936987156154103</v>
      </c>
      <c r="J10" s="200">
        <v>89.244633883150897</v>
      </c>
      <c r="K10" s="200">
        <v>89.832023879954804</v>
      </c>
      <c r="L10" s="206">
        <v>87.962858126177693</v>
      </c>
      <c r="M10" s="200"/>
      <c r="N10" s="207">
        <v>105.10535957885</v>
      </c>
      <c r="O10" s="208">
        <v>108.017333491012</v>
      </c>
      <c r="P10" s="209">
        <v>106.53746679074</v>
      </c>
      <c r="Q10" s="200"/>
      <c r="R10" s="210">
        <v>94.029675394738803</v>
      </c>
      <c r="S10" s="96"/>
      <c r="T10" s="184">
        <v>16.845184828746699</v>
      </c>
      <c r="U10" s="179">
        <v>15.905218337667</v>
      </c>
      <c r="V10" s="179">
        <v>16.019377110237699</v>
      </c>
      <c r="W10" s="179">
        <v>17.822256125725399</v>
      </c>
      <c r="X10" s="179">
        <v>16.094508348013701</v>
      </c>
      <c r="Y10" s="185">
        <v>16.531666975950099</v>
      </c>
      <c r="Z10" s="179"/>
      <c r="AA10" s="186">
        <v>21.069771649304101</v>
      </c>
      <c r="AB10" s="187">
        <v>17.813346687290998</v>
      </c>
      <c r="AC10" s="188">
        <v>18.9947280763582</v>
      </c>
      <c r="AD10" s="179"/>
      <c r="AE10" s="189">
        <v>17.0898177330976</v>
      </c>
      <c r="AF10" s="35"/>
      <c r="AG10" s="205">
        <v>88.293707778117096</v>
      </c>
      <c r="AH10" s="200">
        <v>87.283136523764796</v>
      </c>
      <c r="AI10" s="200">
        <v>87.847850554677194</v>
      </c>
      <c r="AJ10" s="200">
        <v>88.276571869920801</v>
      </c>
      <c r="AK10" s="200">
        <v>88.407151807537005</v>
      </c>
      <c r="AL10" s="206">
        <v>88.016471219592702</v>
      </c>
      <c r="AM10" s="200"/>
      <c r="AN10" s="207">
        <v>100.29079605468699</v>
      </c>
      <c r="AO10" s="208">
        <v>102.583406949714</v>
      </c>
      <c r="AP10" s="209">
        <v>101.42237698151</v>
      </c>
      <c r="AQ10" s="200"/>
      <c r="AR10" s="210">
        <v>92.057570151603301</v>
      </c>
      <c r="AS10" s="96"/>
      <c r="AT10" s="184">
        <v>18.21421286404</v>
      </c>
      <c r="AU10" s="179">
        <v>16.544835903231501</v>
      </c>
      <c r="AV10" s="179">
        <v>16.161015831822102</v>
      </c>
      <c r="AW10" s="179">
        <v>16.831401766567598</v>
      </c>
      <c r="AX10" s="179">
        <v>15.5001787152319</v>
      </c>
      <c r="AY10" s="185">
        <v>16.582037312382699</v>
      </c>
      <c r="AZ10" s="179"/>
      <c r="BA10" s="186">
        <v>20.432254181373899</v>
      </c>
      <c r="BB10" s="187">
        <v>20.602029877376001</v>
      </c>
      <c r="BC10" s="188">
        <v>20.452967023185799</v>
      </c>
      <c r="BD10" s="179"/>
      <c r="BE10" s="189">
        <v>17.8099275469677</v>
      </c>
    </row>
    <row r="11" spans="1:57" x14ac:dyDescent="0.25">
      <c r="A11" s="41" t="s">
        <v>22</v>
      </c>
      <c r="B11" s="44" t="str">
        <f t="shared" si="0"/>
        <v>Washington, DC</v>
      </c>
      <c r="C11" s="12"/>
      <c r="D11" s="28" t="s">
        <v>16</v>
      </c>
      <c r="E11" s="31" t="s">
        <v>17</v>
      </c>
      <c r="F11" s="12"/>
      <c r="G11" s="205">
        <v>119.09102446569101</v>
      </c>
      <c r="H11" s="200">
        <v>124.461931980766</v>
      </c>
      <c r="I11" s="200">
        <v>126.279882457935</v>
      </c>
      <c r="J11" s="200">
        <v>121.388907159393</v>
      </c>
      <c r="K11" s="200">
        <v>117.50021316318001</v>
      </c>
      <c r="L11" s="206">
        <v>121.90356326703299</v>
      </c>
      <c r="M11" s="200"/>
      <c r="N11" s="207">
        <v>123.377632117906</v>
      </c>
      <c r="O11" s="208">
        <v>132.66920781009401</v>
      </c>
      <c r="P11" s="209">
        <v>128.40948183573099</v>
      </c>
      <c r="Q11" s="200"/>
      <c r="R11" s="210">
        <v>124.173454214248</v>
      </c>
      <c r="S11" s="96"/>
      <c r="T11" s="184">
        <v>22.701789724803401</v>
      </c>
      <c r="U11" s="179">
        <v>26.761530492001601</v>
      </c>
      <c r="V11" s="179">
        <v>28.198675047268601</v>
      </c>
      <c r="W11" s="179">
        <v>24.2211260439115</v>
      </c>
      <c r="X11" s="179">
        <v>21.140270058196101</v>
      </c>
      <c r="Y11" s="185">
        <v>24.769720991050399</v>
      </c>
      <c r="Z11" s="179"/>
      <c r="AA11" s="186">
        <v>20.429788202537299</v>
      </c>
      <c r="AB11" s="187">
        <v>22.234120227296401</v>
      </c>
      <c r="AC11" s="188">
        <v>21.374264915825002</v>
      </c>
      <c r="AD11" s="179"/>
      <c r="AE11" s="189">
        <v>23.4932398111266</v>
      </c>
      <c r="AF11" s="35"/>
      <c r="AG11" s="205">
        <v>113.90823614935699</v>
      </c>
      <c r="AH11" s="200">
        <v>116.383783438577</v>
      </c>
      <c r="AI11" s="200">
        <v>121.83958921509</v>
      </c>
      <c r="AJ11" s="200">
        <v>120.82383449986099</v>
      </c>
      <c r="AK11" s="200">
        <v>117.540300558781</v>
      </c>
      <c r="AL11" s="206">
        <v>118.22949993648101</v>
      </c>
      <c r="AM11" s="200"/>
      <c r="AN11" s="207">
        <v>119.067415914905</v>
      </c>
      <c r="AO11" s="208">
        <v>124.538294371053</v>
      </c>
      <c r="AP11" s="209">
        <v>121.92086669947599</v>
      </c>
      <c r="AQ11" s="200"/>
      <c r="AR11" s="210">
        <v>119.432338198387</v>
      </c>
      <c r="AS11" s="96"/>
      <c r="AT11" s="184">
        <v>5.96753552274909</v>
      </c>
      <c r="AU11" s="179">
        <v>4.4059444607444602</v>
      </c>
      <c r="AV11" s="179">
        <v>4.5499917133842702</v>
      </c>
      <c r="AW11" s="179">
        <v>5.6077836132616001</v>
      </c>
      <c r="AX11" s="179">
        <v>10.428216507737</v>
      </c>
      <c r="AY11" s="185">
        <v>6.1863430996772903</v>
      </c>
      <c r="AZ11" s="179"/>
      <c r="BA11" s="186">
        <v>14.466201276434299</v>
      </c>
      <c r="BB11" s="187">
        <v>18.1408181592696</v>
      </c>
      <c r="BC11" s="188">
        <v>16.3997917088886</v>
      </c>
      <c r="BD11" s="179"/>
      <c r="BE11" s="189">
        <v>9.1696231180560304</v>
      </c>
    </row>
    <row r="12" spans="1:57" x14ac:dyDescent="0.25">
      <c r="A12" s="24" t="s">
        <v>23</v>
      </c>
      <c r="B12" s="44" t="str">
        <f t="shared" si="0"/>
        <v>Arlington, VA</v>
      </c>
      <c r="C12" s="12"/>
      <c r="D12" s="28" t="s">
        <v>16</v>
      </c>
      <c r="E12" s="31" t="s">
        <v>17</v>
      </c>
      <c r="F12" s="12"/>
      <c r="G12" s="205">
        <v>125.078906040268</v>
      </c>
      <c r="H12" s="200">
        <v>139.849184117487</v>
      </c>
      <c r="I12" s="200">
        <v>142.693132926256</v>
      </c>
      <c r="J12" s="200">
        <v>142.334704411095</v>
      </c>
      <c r="K12" s="200">
        <v>130.39074246508201</v>
      </c>
      <c r="L12" s="206">
        <v>136.77738475817199</v>
      </c>
      <c r="M12" s="200"/>
      <c r="N12" s="207">
        <v>117.534539459689</v>
      </c>
      <c r="O12" s="208">
        <v>116.42490296803599</v>
      </c>
      <c r="P12" s="209">
        <v>116.948795822034</v>
      </c>
      <c r="Q12" s="200"/>
      <c r="R12" s="210">
        <v>130.05075670334901</v>
      </c>
      <c r="S12" s="96"/>
      <c r="T12" s="184">
        <v>12.790792522548999</v>
      </c>
      <c r="U12" s="179">
        <v>20.6436540641159</v>
      </c>
      <c r="V12" s="179">
        <v>24.692614133233601</v>
      </c>
      <c r="W12" s="179">
        <v>25.625596287292201</v>
      </c>
      <c r="X12" s="179">
        <v>20.409777325035101</v>
      </c>
      <c r="Y12" s="185">
        <v>21.5446466116815</v>
      </c>
      <c r="Z12" s="179"/>
      <c r="AA12" s="186">
        <v>19.962062223881698</v>
      </c>
      <c r="AB12" s="187">
        <v>22.202884813488001</v>
      </c>
      <c r="AC12" s="188">
        <v>21.222463836625302</v>
      </c>
      <c r="AD12" s="179"/>
      <c r="AE12" s="189">
        <v>22.431312056496701</v>
      </c>
      <c r="AF12" s="35"/>
      <c r="AG12" s="205">
        <v>115.653477049307</v>
      </c>
      <c r="AH12" s="200">
        <v>130.75775796284</v>
      </c>
      <c r="AI12" s="200">
        <v>136.09521381457</v>
      </c>
      <c r="AJ12" s="200">
        <v>135.4371196868</v>
      </c>
      <c r="AK12" s="200">
        <v>125.73731821214101</v>
      </c>
      <c r="AL12" s="206">
        <v>128.818076207904</v>
      </c>
      <c r="AM12" s="200"/>
      <c r="AN12" s="207">
        <v>114.77505697750701</v>
      </c>
      <c r="AO12" s="208">
        <v>112.41479015481301</v>
      </c>
      <c r="AP12" s="209">
        <v>113.602898158993</v>
      </c>
      <c r="AQ12" s="200"/>
      <c r="AR12" s="210">
        <v>123.804967197379</v>
      </c>
      <c r="AS12" s="96"/>
      <c r="AT12" s="184">
        <v>-5.5616355286244596</v>
      </c>
      <c r="AU12" s="179">
        <v>0.88924579503975998</v>
      </c>
      <c r="AV12" s="179">
        <v>2.4000899360647399</v>
      </c>
      <c r="AW12" s="179">
        <v>3.4051443147105198</v>
      </c>
      <c r="AX12" s="179">
        <v>3.0615822319221202</v>
      </c>
      <c r="AY12" s="185">
        <v>1.0033783210018199</v>
      </c>
      <c r="AZ12" s="179"/>
      <c r="BA12" s="186">
        <v>2.4816409118934999</v>
      </c>
      <c r="BB12" s="187">
        <v>3.4005429532306199</v>
      </c>
      <c r="BC12" s="188">
        <v>2.98879542804251</v>
      </c>
      <c r="BD12" s="179"/>
      <c r="BE12" s="189">
        <v>0.99941750467175805</v>
      </c>
    </row>
    <row r="13" spans="1:57" x14ac:dyDescent="0.25">
      <c r="A13" s="24" t="s">
        <v>24</v>
      </c>
      <c r="B13" s="44" t="str">
        <f t="shared" si="0"/>
        <v>Suburban Virginia Area</v>
      </c>
      <c r="C13" s="12"/>
      <c r="D13" s="28" t="s">
        <v>16</v>
      </c>
      <c r="E13" s="31" t="s">
        <v>17</v>
      </c>
      <c r="F13" s="12"/>
      <c r="G13" s="205">
        <v>92.472376714868304</v>
      </c>
      <c r="H13" s="200">
        <v>89.358915592028097</v>
      </c>
      <c r="I13" s="200">
        <v>93.077646408839698</v>
      </c>
      <c r="J13" s="200">
        <v>92.453881166530294</v>
      </c>
      <c r="K13" s="200">
        <v>93.393581871345006</v>
      </c>
      <c r="L13" s="206">
        <v>92.154301343798295</v>
      </c>
      <c r="M13" s="200"/>
      <c r="N13" s="207">
        <v>126.54378535773699</v>
      </c>
      <c r="O13" s="208">
        <v>137.141541676911</v>
      </c>
      <c r="P13" s="209">
        <v>132.16102437117101</v>
      </c>
      <c r="Q13" s="200"/>
      <c r="R13" s="210">
        <v>104.688358172389</v>
      </c>
      <c r="S13" s="96"/>
      <c r="T13" s="184">
        <v>13.3550012454354</v>
      </c>
      <c r="U13" s="179">
        <v>6.6484660443040697</v>
      </c>
      <c r="V13" s="179">
        <v>14.2267389802866</v>
      </c>
      <c r="W13" s="179">
        <v>14.342588746685401</v>
      </c>
      <c r="X13" s="179">
        <v>16.3630117538174</v>
      </c>
      <c r="Y13" s="185">
        <v>12.9538325106132</v>
      </c>
      <c r="Z13" s="179"/>
      <c r="AA13" s="186">
        <v>4.05352657621963</v>
      </c>
      <c r="AB13" s="187">
        <v>4.0675194080092396</v>
      </c>
      <c r="AC13" s="188">
        <v>3.7732803734040199</v>
      </c>
      <c r="AD13" s="179"/>
      <c r="AE13" s="189">
        <v>7.9967797780278103</v>
      </c>
      <c r="AF13" s="35"/>
      <c r="AG13" s="205">
        <v>96.133413769827797</v>
      </c>
      <c r="AH13" s="200">
        <v>89.309503771337802</v>
      </c>
      <c r="AI13" s="200">
        <v>89.059067369385801</v>
      </c>
      <c r="AJ13" s="200">
        <v>92.701809467630099</v>
      </c>
      <c r="AK13" s="200">
        <v>96.994492427184397</v>
      </c>
      <c r="AL13" s="206">
        <v>92.788135550831498</v>
      </c>
      <c r="AM13" s="200"/>
      <c r="AN13" s="207">
        <v>120.20887295389601</v>
      </c>
      <c r="AO13" s="208">
        <v>133.345250137438</v>
      </c>
      <c r="AP13" s="209">
        <v>127.06788123430201</v>
      </c>
      <c r="AQ13" s="200"/>
      <c r="AR13" s="210">
        <v>103.19007479912</v>
      </c>
      <c r="AS13" s="96"/>
      <c r="AT13" s="184">
        <v>6.6082490994487904</v>
      </c>
      <c r="AU13" s="179">
        <v>4.0410707097015397</v>
      </c>
      <c r="AV13" s="179">
        <v>3.62968433370447</v>
      </c>
      <c r="AW13" s="179">
        <v>11.404358859406299</v>
      </c>
      <c r="AX13" s="179">
        <v>16.469701775519699</v>
      </c>
      <c r="AY13" s="185">
        <v>8.3730773506140395</v>
      </c>
      <c r="AZ13" s="179"/>
      <c r="BA13" s="186">
        <v>13.3489743748084</v>
      </c>
      <c r="BB13" s="187">
        <v>13.6432505092613</v>
      </c>
      <c r="BC13" s="188">
        <v>13.404534770675101</v>
      </c>
      <c r="BD13" s="179"/>
      <c r="BE13" s="189">
        <v>10.486502852098001</v>
      </c>
    </row>
    <row r="14" spans="1:57" x14ac:dyDescent="0.25">
      <c r="A14" s="24" t="s">
        <v>25</v>
      </c>
      <c r="B14" s="44" t="str">
        <f t="shared" si="0"/>
        <v>Alexandria, VA</v>
      </c>
      <c r="C14" s="12"/>
      <c r="D14" s="28" t="s">
        <v>16</v>
      </c>
      <c r="E14" s="31" t="s">
        <v>17</v>
      </c>
      <c r="F14" s="12"/>
      <c r="G14" s="205">
        <v>98.126610612855004</v>
      </c>
      <c r="H14" s="200">
        <v>108.916553620531</v>
      </c>
      <c r="I14" s="200">
        <v>112.032511312217</v>
      </c>
      <c r="J14" s="200">
        <v>111.538176369863</v>
      </c>
      <c r="K14" s="200">
        <v>109.925338164251</v>
      </c>
      <c r="L14" s="206">
        <v>108.589665664683</v>
      </c>
      <c r="M14" s="200"/>
      <c r="N14" s="207">
        <v>116.639430119176</v>
      </c>
      <c r="O14" s="208">
        <v>121.80200000000001</v>
      </c>
      <c r="P14" s="209">
        <v>119.39904891578399</v>
      </c>
      <c r="Q14" s="200"/>
      <c r="R14" s="210">
        <v>112.67781927067399</v>
      </c>
      <c r="S14" s="96"/>
      <c r="T14" s="184">
        <v>16.888413364228899</v>
      </c>
      <c r="U14" s="179">
        <v>25.897482930888899</v>
      </c>
      <c r="V14" s="179">
        <v>29.006660210029601</v>
      </c>
      <c r="W14" s="179">
        <v>30.013331604953098</v>
      </c>
      <c r="X14" s="179">
        <v>32.908843843927599</v>
      </c>
      <c r="Y14" s="185">
        <v>27.489965147091102</v>
      </c>
      <c r="Z14" s="179"/>
      <c r="AA14" s="186">
        <v>34.019297624416403</v>
      </c>
      <c r="AB14" s="187">
        <v>31.9820135612961</v>
      </c>
      <c r="AC14" s="188">
        <v>32.693949721539497</v>
      </c>
      <c r="AD14" s="179"/>
      <c r="AE14" s="189">
        <v>29.378675739550999</v>
      </c>
      <c r="AF14" s="35"/>
      <c r="AG14" s="205">
        <v>96.902407536030495</v>
      </c>
      <c r="AH14" s="200">
        <v>103.383569827586</v>
      </c>
      <c r="AI14" s="200">
        <v>105.213706060124</v>
      </c>
      <c r="AJ14" s="200">
        <v>106.74918419173</v>
      </c>
      <c r="AK14" s="200">
        <v>103.47633002560799</v>
      </c>
      <c r="AL14" s="206">
        <v>103.250837651548</v>
      </c>
      <c r="AM14" s="200"/>
      <c r="AN14" s="207">
        <v>104.316011872638</v>
      </c>
      <c r="AO14" s="208">
        <v>106.867973032298</v>
      </c>
      <c r="AP14" s="209">
        <v>105.638479963599</v>
      </c>
      <c r="AQ14" s="200"/>
      <c r="AR14" s="210">
        <v>104.053229209899</v>
      </c>
      <c r="AS14" s="96"/>
      <c r="AT14" s="184">
        <v>-4.9274277728059097</v>
      </c>
      <c r="AU14" s="179">
        <v>-0.55586043512692795</v>
      </c>
      <c r="AV14" s="179">
        <v>-1.22463429457859</v>
      </c>
      <c r="AW14" s="179">
        <v>0.22424593397629999</v>
      </c>
      <c r="AX14" s="179">
        <v>3.58122907662956</v>
      </c>
      <c r="AY14" s="185">
        <v>-0.48508817495477902</v>
      </c>
      <c r="AZ14" s="179"/>
      <c r="BA14" s="186">
        <v>10.630849080963699</v>
      </c>
      <c r="BB14" s="187">
        <v>12.4420508398515</v>
      </c>
      <c r="BC14" s="188">
        <v>11.568581230377401</v>
      </c>
      <c r="BD14" s="179"/>
      <c r="BE14" s="189">
        <v>3.0729377370526598</v>
      </c>
    </row>
    <row r="15" spans="1:57" x14ac:dyDescent="0.25">
      <c r="A15" s="24" t="s">
        <v>26</v>
      </c>
      <c r="B15" s="44" t="str">
        <f t="shared" si="0"/>
        <v>Fairfax/Tysons Corner, VA</v>
      </c>
      <c r="C15" s="12"/>
      <c r="D15" s="28" t="s">
        <v>16</v>
      </c>
      <c r="E15" s="31" t="s">
        <v>17</v>
      </c>
      <c r="F15" s="12"/>
      <c r="G15" s="205">
        <v>115.361442072103</v>
      </c>
      <c r="H15" s="200">
        <v>127.13136375767201</v>
      </c>
      <c r="I15" s="200">
        <v>130.96007548088599</v>
      </c>
      <c r="J15" s="200">
        <v>128.36978891149499</v>
      </c>
      <c r="K15" s="200">
        <v>119.278753187871</v>
      </c>
      <c r="L15" s="206">
        <v>124.889204270305</v>
      </c>
      <c r="M15" s="200"/>
      <c r="N15" s="207">
        <v>110.116747360288</v>
      </c>
      <c r="O15" s="208">
        <v>114.524830470162</v>
      </c>
      <c r="P15" s="209">
        <v>112.46432887925801</v>
      </c>
      <c r="Q15" s="200"/>
      <c r="R15" s="210">
        <v>120.99126855243701</v>
      </c>
      <c r="S15" s="96"/>
      <c r="T15" s="184">
        <v>36.812487637102002</v>
      </c>
      <c r="U15" s="179">
        <v>46.550631334113298</v>
      </c>
      <c r="V15" s="179">
        <v>46.039650043963803</v>
      </c>
      <c r="W15" s="179">
        <v>42.638739362652501</v>
      </c>
      <c r="X15" s="179">
        <v>37.271872641064299</v>
      </c>
      <c r="Y15" s="185">
        <v>42.472838930384299</v>
      </c>
      <c r="Z15" s="179"/>
      <c r="AA15" s="186">
        <v>20.516620126191199</v>
      </c>
      <c r="AB15" s="187">
        <v>17.045970631381799</v>
      </c>
      <c r="AC15" s="188">
        <v>18.272726119772202</v>
      </c>
      <c r="AD15" s="179"/>
      <c r="AE15" s="189">
        <v>33.7026332443155</v>
      </c>
      <c r="AF15" s="35"/>
      <c r="AG15" s="205">
        <v>107.61141408798299</v>
      </c>
      <c r="AH15" s="200">
        <v>117.29202743181401</v>
      </c>
      <c r="AI15" s="200">
        <v>122.722257383966</v>
      </c>
      <c r="AJ15" s="200">
        <v>121.091402964008</v>
      </c>
      <c r="AK15" s="200">
        <v>113.60595573594701</v>
      </c>
      <c r="AL15" s="206">
        <v>116.881426760541</v>
      </c>
      <c r="AM15" s="200"/>
      <c r="AN15" s="207">
        <v>105.297124821683</v>
      </c>
      <c r="AO15" s="208">
        <v>108.99803655076801</v>
      </c>
      <c r="AP15" s="209">
        <v>107.219691195119</v>
      </c>
      <c r="AQ15" s="200"/>
      <c r="AR15" s="210">
        <v>113.90320652059</v>
      </c>
      <c r="AS15" s="96"/>
      <c r="AT15" s="184">
        <v>7.7330825996558001</v>
      </c>
      <c r="AU15" s="179">
        <v>13.863461186883001</v>
      </c>
      <c r="AV15" s="179">
        <v>19.4408060947768</v>
      </c>
      <c r="AW15" s="179">
        <v>17.494968345879901</v>
      </c>
      <c r="AX15" s="179">
        <v>14.2911558147324</v>
      </c>
      <c r="AY15" s="185">
        <v>14.9953743576582</v>
      </c>
      <c r="AZ15" s="179"/>
      <c r="BA15" s="186">
        <v>3.0686055728569799</v>
      </c>
      <c r="BB15" s="187">
        <v>9.5493427336232894</v>
      </c>
      <c r="BC15" s="188">
        <v>6.4056335119681496</v>
      </c>
      <c r="BD15" s="179"/>
      <c r="BE15" s="189">
        <v>12.3549632194672</v>
      </c>
    </row>
    <row r="16" spans="1:57" x14ac:dyDescent="0.25">
      <c r="A16" s="24" t="s">
        <v>27</v>
      </c>
      <c r="B16" s="44" t="str">
        <f t="shared" si="0"/>
        <v>I-95 Fredericksburg, VA</v>
      </c>
      <c r="C16" s="12"/>
      <c r="D16" s="28" t="s">
        <v>16</v>
      </c>
      <c r="E16" s="31" t="s">
        <v>17</v>
      </c>
      <c r="F16" s="12"/>
      <c r="G16" s="205">
        <v>77.618163265306094</v>
      </c>
      <c r="H16" s="200">
        <v>79.304179352997096</v>
      </c>
      <c r="I16" s="200">
        <v>81.145899685110194</v>
      </c>
      <c r="J16" s="200">
        <v>81.402765109585999</v>
      </c>
      <c r="K16" s="200">
        <v>80.858177591817693</v>
      </c>
      <c r="L16" s="206">
        <v>80.157016467701496</v>
      </c>
      <c r="M16" s="200"/>
      <c r="N16" s="207">
        <v>82.126354953353996</v>
      </c>
      <c r="O16" s="208">
        <v>83.418939269593693</v>
      </c>
      <c r="P16" s="209">
        <v>82.798289249146706</v>
      </c>
      <c r="Q16" s="200"/>
      <c r="R16" s="210">
        <v>80.967136968824605</v>
      </c>
      <c r="S16" s="96"/>
      <c r="T16" s="184">
        <v>13.3394112854642</v>
      </c>
      <c r="U16" s="179">
        <v>13.4580828026855</v>
      </c>
      <c r="V16" s="179">
        <v>14.8679774119254</v>
      </c>
      <c r="W16" s="179">
        <v>14.8703700884189</v>
      </c>
      <c r="X16" s="179">
        <v>14.8771519819412</v>
      </c>
      <c r="Y16" s="185">
        <v>14.3057767965214</v>
      </c>
      <c r="Z16" s="179"/>
      <c r="AA16" s="186">
        <v>14.7428792410289</v>
      </c>
      <c r="AB16" s="187">
        <v>12.8211624385821</v>
      </c>
      <c r="AC16" s="188">
        <v>13.627469794648199</v>
      </c>
      <c r="AD16" s="179"/>
      <c r="AE16" s="189">
        <v>13.970687970406001</v>
      </c>
      <c r="AF16" s="35"/>
      <c r="AG16" s="205">
        <v>79.4317242723492</v>
      </c>
      <c r="AH16" s="200">
        <v>79.5392647516979</v>
      </c>
      <c r="AI16" s="200">
        <v>80.516757966660705</v>
      </c>
      <c r="AJ16" s="200">
        <v>80.778520727357702</v>
      </c>
      <c r="AK16" s="200">
        <v>79.767772992925202</v>
      </c>
      <c r="AL16" s="206">
        <v>80.026559748581406</v>
      </c>
      <c r="AM16" s="200"/>
      <c r="AN16" s="207">
        <v>81.074227622857805</v>
      </c>
      <c r="AO16" s="208">
        <v>82.288422182064593</v>
      </c>
      <c r="AP16" s="209">
        <v>81.698257727470605</v>
      </c>
      <c r="AQ16" s="200"/>
      <c r="AR16" s="210">
        <v>80.522110452461007</v>
      </c>
      <c r="AS16" s="96"/>
      <c r="AT16" s="184">
        <v>4.7845861461074097</v>
      </c>
      <c r="AU16" s="179">
        <v>7.2385761814105196</v>
      </c>
      <c r="AV16" s="179">
        <v>8.1378989158512098</v>
      </c>
      <c r="AW16" s="179">
        <v>9.1725425430394694</v>
      </c>
      <c r="AX16" s="179">
        <v>7.7320881752242601</v>
      </c>
      <c r="AY16" s="185">
        <v>7.4548756430702401</v>
      </c>
      <c r="AZ16" s="179"/>
      <c r="BA16" s="186">
        <v>10.175067802068099</v>
      </c>
      <c r="BB16" s="187">
        <v>11.146733856863801</v>
      </c>
      <c r="BC16" s="188">
        <v>10.6698893991496</v>
      </c>
      <c r="BD16" s="179"/>
      <c r="BE16" s="189">
        <v>8.4115284989457209</v>
      </c>
    </row>
    <row r="17" spans="1:57" x14ac:dyDescent="0.25">
      <c r="A17" s="24" t="s">
        <v>28</v>
      </c>
      <c r="B17" s="44" t="str">
        <f t="shared" si="0"/>
        <v>Dulles Airport Area, VA</v>
      </c>
      <c r="C17" s="12"/>
      <c r="D17" s="28" t="s">
        <v>16</v>
      </c>
      <c r="E17" s="31" t="s">
        <v>17</v>
      </c>
      <c r="F17" s="12"/>
      <c r="G17" s="205">
        <v>92.630351786201203</v>
      </c>
      <c r="H17" s="200">
        <v>101.304726219024</v>
      </c>
      <c r="I17" s="200">
        <v>103.851728071815</v>
      </c>
      <c r="J17" s="200">
        <v>104.312858746492</v>
      </c>
      <c r="K17" s="200">
        <v>96.388425945489104</v>
      </c>
      <c r="L17" s="206">
        <v>100.251418907702</v>
      </c>
      <c r="M17" s="200"/>
      <c r="N17" s="207">
        <v>89.790559116021996</v>
      </c>
      <c r="O17" s="208">
        <v>88.891045599151596</v>
      </c>
      <c r="P17" s="209">
        <v>89.331554112554102</v>
      </c>
      <c r="Q17" s="200"/>
      <c r="R17" s="210">
        <v>97.224674526037902</v>
      </c>
      <c r="S17" s="96"/>
      <c r="T17" s="184">
        <v>27.176007056813901</v>
      </c>
      <c r="U17" s="179">
        <v>31.606247555764501</v>
      </c>
      <c r="V17" s="179">
        <v>33.344095990287101</v>
      </c>
      <c r="W17" s="179">
        <v>33.402888452696203</v>
      </c>
      <c r="X17" s="179">
        <v>27.835401262848599</v>
      </c>
      <c r="Y17" s="185">
        <v>31.154886759681201</v>
      </c>
      <c r="Z17" s="179"/>
      <c r="AA17" s="186">
        <v>21.792115114915202</v>
      </c>
      <c r="AB17" s="187">
        <v>18.760030058373101</v>
      </c>
      <c r="AC17" s="188">
        <v>20.1244594533967</v>
      </c>
      <c r="AD17" s="179"/>
      <c r="AE17" s="189">
        <v>28.298224012401299</v>
      </c>
      <c r="AF17" s="35"/>
      <c r="AG17" s="205">
        <v>93.405102334966799</v>
      </c>
      <c r="AH17" s="200">
        <v>99.146141422727496</v>
      </c>
      <c r="AI17" s="200">
        <v>103.18755498821599</v>
      </c>
      <c r="AJ17" s="200">
        <v>101.31498442516801</v>
      </c>
      <c r="AK17" s="200">
        <v>96.133956565818195</v>
      </c>
      <c r="AL17" s="206">
        <v>98.850159136295503</v>
      </c>
      <c r="AM17" s="200"/>
      <c r="AN17" s="207">
        <v>90.141497202496197</v>
      </c>
      <c r="AO17" s="208">
        <v>89.516738724898403</v>
      </c>
      <c r="AP17" s="209">
        <v>89.832189656108994</v>
      </c>
      <c r="AQ17" s="200"/>
      <c r="AR17" s="210">
        <v>96.353223799996897</v>
      </c>
      <c r="AS17" s="96"/>
      <c r="AT17" s="184">
        <v>5.4401379112873096</v>
      </c>
      <c r="AU17" s="179">
        <v>11.147631402617099</v>
      </c>
      <c r="AV17" s="179">
        <v>15.0443198523791</v>
      </c>
      <c r="AW17" s="179">
        <v>11.285458646729699</v>
      </c>
      <c r="AX17" s="179">
        <v>8.0736446279258303</v>
      </c>
      <c r="AY17" s="185">
        <v>10.4320753540933</v>
      </c>
      <c r="AZ17" s="179"/>
      <c r="BA17" s="186">
        <v>6.1791789724111803</v>
      </c>
      <c r="BB17" s="187">
        <v>8.8203338694268201</v>
      </c>
      <c r="BC17" s="188">
        <v>7.5665457966273699</v>
      </c>
      <c r="BD17" s="179"/>
      <c r="BE17" s="189">
        <v>9.6359489073252202</v>
      </c>
    </row>
    <row r="18" spans="1:57" x14ac:dyDescent="0.25">
      <c r="A18" s="24" t="s">
        <v>29</v>
      </c>
      <c r="B18" s="44" t="str">
        <f t="shared" si="0"/>
        <v>Williamsburg, VA</v>
      </c>
      <c r="C18" s="12"/>
      <c r="D18" s="28" t="s">
        <v>16</v>
      </c>
      <c r="E18" s="31" t="s">
        <v>17</v>
      </c>
      <c r="F18" s="12"/>
      <c r="G18" s="205">
        <v>114.2970729927</v>
      </c>
      <c r="H18" s="200">
        <v>95.815571245186106</v>
      </c>
      <c r="I18" s="200">
        <v>89.562617534942802</v>
      </c>
      <c r="J18" s="200">
        <v>91.344876507754094</v>
      </c>
      <c r="K18" s="200">
        <v>102.72391730141401</v>
      </c>
      <c r="L18" s="206">
        <v>98.338967949511101</v>
      </c>
      <c r="M18" s="200"/>
      <c r="N18" s="207">
        <v>142.72514424878199</v>
      </c>
      <c r="O18" s="208">
        <v>154.57042354406701</v>
      </c>
      <c r="P18" s="209">
        <v>149.19371428571401</v>
      </c>
      <c r="Q18" s="200"/>
      <c r="R18" s="210">
        <v>119.7576276771</v>
      </c>
      <c r="S18" s="96"/>
      <c r="T18" s="184">
        <v>23.777947567329299</v>
      </c>
      <c r="U18" s="179">
        <v>10.3378762953331</v>
      </c>
      <c r="V18" s="179">
        <v>5.1394941488971302</v>
      </c>
      <c r="W18" s="179">
        <v>2.6579813487997499</v>
      </c>
      <c r="X18" s="179">
        <v>8.73990768589689</v>
      </c>
      <c r="Y18" s="185">
        <v>9.8945308590419199</v>
      </c>
      <c r="Z18" s="179"/>
      <c r="AA18" s="186">
        <v>18.659575415830901</v>
      </c>
      <c r="AB18" s="187">
        <v>9.6679773068366899</v>
      </c>
      <c r="AC18" s="188">
        <v>12.913951850526599</v>
      </c>
      <c r="AD18" s="179"/>
      <c r="AE18" s="189">
        <v>10.4037716263809</v>
      </c>
      <c r="AF18" s="35"/>
      <c r="AG18" s="205">
        <v>118.25104670150201</v>
      </c>
      <c r="AH18" s="200">
        <v>95.017236393176205</v>
      </c>
      <c r="AI18" s="200">
        <v>86.747183006535906</v>
      </c>
      <c r="AJ18" s="200">
        <v>89.4260491174213</v>
      </c>
      <c r="AK18" s="200">
        <v>99.871976830536099</v>
      </c>
      <c r="AL18" s="206">
        <v>97.795746516257395</v>
      </c>
      <c r="AM18" s="200"/>
      <c r="AN18" s="207">
        <v>135.57034984764601</v>
      </c>
      <c r="AO18" s="208">
        <v>156.600720170888</v>
      </c>
      <c r="AP18" s="209">
        <v>146.63120853841201</v>
      </c>
      <c r="AQ18" s="200"/>
      <c r="AR18" s="210">
        <v>115.929449134865</v>
      </c>
      <c r="AS18" s="96"/>
      <c r="AT18" s="184">
        <v>15.6257117004879</v>
      </c>
      <c r="AU18" s="179">
        <v>6.5333503899137497</v>
      </c>
      <c r="AV18" s="179">
        <v>3.8249363093888902</v>
      </c>
      <c r="AW18" s="179">
        <v>8.0838095935479704</v>
      </c>
      <c r="AX18" s="179">
        <v>12.5631872705861</v>
      </c>
      <c r="AY18" s="185">
        <v>9.5107097754804109</v>
      </c>
      <c r="AZ18" s="179"/>
      <c r="BA18" s="186">
        <v>19.284715400498001</v>
      </c>
      <c r="BB18" s="187">
        <v>19.297687515203801</v>
      </c>
      <c r="BC18" s="188">
        <v>19.0402205646336</v>
      </c>
      <c r="BD18" s="179"/>
      <c r="BE18" s="189">
        <v>13.3128494602904</v>
      </c>
    </row>
    <row r="19" spans="1:57" x14ac:dyDescent="0.25">
      <c r="A19" s="24" t="s">
        <v>30</v>
      </c>
      <c r="B19" s="44" t="str">
        <f t="shared" si="0"/>
        <v>Virginia Beach, VA</v>
      </c>
      <c r="C19" s="12"/>
      <c r="D19" s="28" t="s">
        <v>16</v>
      </c>
      <c r="E19" s="31" t="s">
        <v>17</v>
      </c>
      <c r="F19" s="12"/>
      <c r="G19" s="205">
        <v>85.579228501628606</v>
      </c>
      <c r="H19" s="200">
        <v>85.2362984058704</v>
      </c>
      <c r="I19" s="200">
        <v>89.663274763552394</v>
      </c>
      <c r="J19" s="200">
        <v>88.906698341589404</v>
      </c>
      <c r="K19" s="200">
        <v>91.089690097955696</v>
      </c>
      <c r="L19" s="206">
        <v>88.285734880337799</v>
      </c>
      <c r="M19" s="200"/>
      <c r="N19" s="207">
        <v>112.39215660463</v>
      </c>
      <c r="O19" s="208">
        <v>123.93990919345001</v>
      </c>
      <c r="P19" s="209">
        <v>118.801960030968</v>
      </c>
      <c r="Q19" s="200"/>
      <c r="R19" s="210">
        <v>100.81996805110001</v>
      </c>
      <c r="S19" s="96"/>
      <c r="T19" s="184">
        <v>14.194608091619299</v>
      </c>
      <c r="U19" s="179">
        <v>11.189721747756399</v>
      </c>
      <c r="V19" s="179">
        <v>12.6419637075407</v>
      </c>
      <c r="W19" s="179">
        <v>12.418985552400899</v>
      </c>
      <c r="X19" s="179">
        <v>13.051251202502399</v>
      </c>
      <c r="Y19" s="185">
        <v>12.812255191508401</v>
      </c>
      <c r="Z19" s="179"/>
      <c r="AA19" s="186">
        <v>10.5573520060086</v>
      </c>
      <c r="AB19" s="187">
        <v>5.1680526222368899</v>
      </c>
      <c r="AC19" s="188">
        <v>7.1525547945185401</v>
      </c>
      <c r="AD19" s="179"/>
      <c r="AE19" s="189">
        <v>9.4489064781331606</v>
      </c>
      <c r="AF19" s="35"/>
      <c r="AG19" s="205">
        <v>87.163407405509204</v>
      </c>
      <c r="AH19" s="200">
        <v>86.349589440591103</v>
      </c>
      <c r="AI19" s="200">
        <v>89.165118635707401</v>
      </c>
      <c r="AJ19" s="200">
        <v>88.820057244021299</v>
      </c>
      <c r="AK19" s="200">
        <v>89.044595090349105</v>
      </c>
      <c r="AL19" s="206">
        <v>88.157799152253304</v>
      </c>
      <c r="AM19" s="200"/>
      <c r="AN19" s="207">
        <v>102.896758880511</v>
      </c>
      <c r="AO19" s="208">
        <v>109.51300034242399</v>
      </c>
      <c r="AP19" s="209">
        <v>106.363697567234</v>
      </c>
      <c r="AQ19" s="200"/>
      <c r="AR19" s="210">
        <v>94.8685367964069</v>
      </c>
      <c r="AS19" s="96"/>
      <c r="AT19" s="184">
        <v>11.5843571079865</v>
      </c>
      <c r="AU19" s="179">
        <v>13.630422862899</v>
      </c>
      <c r="AV19" s="179">
        <v>14.0527769282384</v>
      </c>
      <c r="AW19" s="179">
        <v>14.4058639757055</v>
      </c>
      <c r="AX19" s="179">
        <v>12.6703896796483</v>
      </c>
      <c r="AY19" s="185">
        <v>13.2795597574172</v>
      </c>
      <c r="AZ19" s="179"/>
      <c r="BA19" s="186">
        <v>12.3576829578105</v>
      </c>
      <c r="BB19" s="187">
        <v>10.470780605103</v>
      </c>
      <c r="BC19" s="188">
        <v>11.210945261703801</v>
      </c>
      <c r="BD19" s="179"/>
      <c r="BE19" s="189">
        <v>11.9719624683558</v>
      </c>
    </row>
    <row r="20" spans="1:57" x14ac:dyDescent="0.25">
      <c r="A20" s="41" t="s">
        <v>31</v>
      </c>
      <c r="B20" s="44" t="str">
        <f t="shared" si="0"/>
        <v>Norfolk/Portsmouth, VA</v>
      </c>
      <c r="C20" s="12"/>
      <c r="D20" s="28" t="s">
        <v>16</v>
      </c>
      <c r="E20" s="31" t="s">
        <v>17</v>
      </c>
      <c r="F20" s="12"/>
      <c r="G20" s="205">
        <v>78.127205912223403</v>
      </c>
      <c r="H20" s="200">
        <v>82.312270648355096</v>
      </c>
      <c r="I20" s="200">
        <v>82.620451546063094</v>
      </c>
      <c r="J20" s="200">
        <v>83.550659212991803</v>
      </c>
      <c r="K20" s="200">
        <v>79.246683643958804</v>
      </c>
      <c r="L20" s="206">
        <v>81.2596435817197</v>
      </c>
      <c r="M20" s="200"/>
      <c r="N20" s="207">
        <v>91.173088547561306</v>
      </c>
      <c r="O20" s="208">
        <v>104.461349466999</v>
      </c>
      <c r="P20" s="209">
        <v>98.388352389162506</v>
      </c>
      <c r="Q20" s="200"/>
      <c r="R20" s="210">
        <v>87.188503103286493</v>
      </c>
      <c r="S20" s="96"/>
      <c r="T20" s="184">
        <v>6.1168775925017203</v>
      </c>
      <c r="U20" s="179">
        <v>9.4674794199541097</v>
      </c>
      <c r="V20" s="179">
        <v>11.2980348748526</v>
      </c>
      <c r="W20" s="179">
        <v>11.8600517833175</v>
      </c>
      <c r="X20" s="179">
        <v>7.6519888723289302</v>
      </c>
      <c r="Y20" s="185">
        <v>9.40448677846436</v>
      </c>
      <c r="Z20" s="179"/>
      <c r="AA20" s="186">
        <v>15.394402805122301</v>
      </c>
      <c r="AB20" s="187">
        <v>22.104224514946999</v>
      </c>
      <c r="AC20" s="188">
        <v>19.3158201576674</v>
      </c>
      <c r="AD20" s="179"/>
      <c r="AE20" s="189">
        <v>13.2234387358502</v>
      </c>
      <c r="AF20" s="35"/>
      <c r="AG20" s="205">
        <v>79.3294053136662</v>
      </c>
      <c r="AH20" s="200">
        <v>81.872406936853594</v>
      </c>
      <c r="AI20" s="200">
        <v>83.953618614753395</v>
      </c>
      <c r="AJ20" s="200">
        <v>82.828682412181706</v>
      </c>
      <c r="AK20" s="200">
        <v>82.031855067431096</v>
      </c>
      <c r="AL20" s="206">
        <v>82.056203327646401</v>
      </c>
      <c r="AM20" s="200"/>
      <c r="AN20" s="207">
        <v>89.676764758744596</v>
      </c>
      <c r="AO20" s="208">
        <v>95.014376524832002</v>
      </c>
      <c r="AP20" s="209">
        <v>92.410022375876906</v>
      </c>
      <c r="AQ20" s="200"/>
      <c r="AR20" s="210">
        <v>85.466185744437396</v>
      </c>
      <c r="AS20" s="96"/>
      <c r="AT20" s="184">
        <v>11.630233955930899</v>
      </c>
      <c r="AU20" s="179">
        <v>11.7000316805831</v>
      </c>
      <c r="AV20" s="179">
        <v>14.435486176043501</v>
      </c>
      <c r="AW20" s="179">
        <v>13.0659627181569</v>
      </c>
      <c r="AX20" s="179">
        <v>13.4784350020786</v>
      </c>
      <c r="AY20" s="185">
        <v>12.9025279824408</v>
      </c>
      <c r="AZ20" s="179"/>
      <c r="BA20" s="186">
        <v>20.305388245367201</v>
      </c>
      <c r="BB20" s="187">
        <v>22.655613139887802</v>
      </c>
      <c r="BC20" s="188">
        <v>21.527861417476899</v>
      </c>
      <c r="BD20" s="179"/>
      <c r="BE20" s="189">
        <v>15.9073809774143</v>
      </c>
    </row>
    <row r="21" spans="1:57" x14ac:dyDescent="0.25">
      <c r="A21" s="42" t="s">
        <v>32</v>
      </c>
      <c r="B21" s="44" t="str">
        <f t="shared" si="0"/>
        <v>Newport News/Hampton, VA</v>
      </c>
      <c r="C21" s="12"/>
      <c r="D21" s="28" t="s">
        <v>16</v>
      </c>
      <c r="E21" s="31" t="s">
        <v>17</v>
      </c>
      <c r="F21" s="13"/>
      <c r="G21" s="205">
        <v>68.446031922455504</v>
      </c>
      <c r="H21" s="200">
        <v>71.829600926430501</v>
      </c>
      <c r="I21" s="200">
        <v>73.969849659863897</v>
      </c>
      <c r="J21" s="200">
        <v>72.744620688748597</v>
      </c>
      <c r="K21" s="200">
        <v>71.955835451322599</v>
      </c>
      <c r="L21" s="206">
        <v>71.921057442684599</v>
      </c>
      <c r="M21" s="200"/>
      <c r="N21" s="207">
        <v>82.658528838678293</v>
      </c>
      <c r="O21" s="208">
        <v>85.915832030704806</v>
      </c>
      <c r="P21" s="209">
        <v>84.3225985264408</v>
      </c>
      <c r="Q21" s="200"/>
      <c r="R21" s="210">
        <v>75.8631481849431</v>
      </c>
      <c r="S21" s="96"/>
      <c r="T21" s="184">
        <v>17.098047385444598</v>
      </c>
      <c r="U21" s="179">
        <v>21.2680509175885</v>
      </c>
      <c r="V21" s="179">
        <v>23.353377063694602</v>
      </c>
      <c r="W21" s="179">
        <v>19.338980298595299</v>
      </c>
      <c r="X21" s="179">
        <v>21.933841560228899</v>
      </c>
      <c r="Y21" s="185">
        <v>20.783749726797598</v>
      </c>
      <c r="Z21" s="179"/>
      <c r="AA21" s="186">
        <v>32.457684985659803</v>
      </c>
      <c r="AB21" s="187">
        <v>31.1044514453015</v>
      </c>
      <c r="AC21" s="188">
        <v>31.5737055321128</v>
      </c>
      <c r="AD21" s="179"/>
      <c r="AE21" s="189">
        <v>24.288705578523</v>
      </c>
      <c r="AF21" s="35"/>
      <c r="AG21" s="205">
        <v>67.600779858770593</v>
      </c>
      <c r="AH21" s="200">
        <v>69.493556852224401</v>
      </c>
      <c r="AI21" s="200">
        <v>72.291817108028496</v>
      </c>
      <c r="AJ21" s="200">
        <v>71.270643622323604</v>
      </c>
      <c r="AK21" s="200">
        <v>71.473925251459505</v>
      </c>
      <c r="AL21" s="206">
        <v>70.511148390340495</v>
      </c>
      <c r="AM21" s="200"/>
      <c r="AN21" s="207">
        <v>92.655105481898303</v>
      </c>
      <c r="AO21" s="208">
        <v>93.519078936364096</v>
      </c>
      <c r="AP21" s="209">
        <v>93.089116492513099</v>
      </c>
      <c r="AQ21" s="200"/>
      <c r="AR21" s="210">
        <v>78.439025831922706</v>
      </c>
      <c r="AS21" s="96"/>
      <c r="AT21" s="184">
        <v>15.609839220668301</v>
      </c>
      <c r="AU21" s="179">
        <v>16.487458590194699</v>
      </c>
      <c r="AV21" s="179">
        <v>20.128164771679501</v>
      </c>
      <c r="AW21" s="179">
        <v>18.3038086148002</v>
      </c>
      <c r="AX21" s="179">
        <v>20.376572552414899</v>
      </c>
      <c r="AY21" s="185">
        <v>18.298655388833001</v>
      </c>
      <c r="AZ21" s="179"/>
      <c r="BA21" s="186">
        <v>50.799140785623599</v>
      </c>
      <c r="BB21" s="187">
        <v>49.089445182502303</v>
      </c>
      <c r="BC21" s="188">
        <v>49.882192939658502</v>
      </c>
      <c r="BD21" s="179"/>
      <c r="BE21" s="189">
        <v>29.909805838531401</v>
      </c>
    </row>
    <row r="22" spans="1:57" x14ac:dyDescent="0.25">
      <c r="A22" s="43" t="s">
        <v>33</v>
      </c>
      <c r="B22" s="44" t="str">
        <f t="shared" si="0"/>
        <v>Chesapeake/Suffolk, VA</v>
      </c>
      <c r="C22" s="12"/>
      <c r="D22" s="29" t="s">
        <v>16</v>
      </c>
      <c r="E22" s="32" t="s">
        <v>17</v>
      </c>
      <c r="F22" s="12"/>
      <c r="G22" s="211">
        <v>74.297490378646799</v>
      </c>
      <c r="H22" s="212">
        <v>76.332807366771107</v>
      </c>
      <c r="I22" s="212">
        <v>78.728664351627003</v>
      </c>
      <c r="J22" s="212">
        <v>79.099947137964705</v>
      </c>
      <c r="K22" s="212">
        <v>78.246033961769996</v>
      </c>
      <c r="L22" s="213">
        <v>77.482323879423305</v>
      </c>
      <c r="M22" s="200"/>
      <c r="N22" s="214">
        <v>78.741299688311599</v>
      </c>
      <c r="O22" s="215">
        <v>82.109870214843696</v>
      </c>
      <c r="P22" s="216">
        <v>80.477728693682295</v>
      </c>
      <c r="Q22" s="200"/>
      <c r="R22" s="217">
        <v>78.363175315495297</v>
      </c>
      <c r="S22" s="96"/>
      <c r="T22" s="190">
        <v>13.225310558998</v>
      </c>
      <c r="U22" s="191">
        <v>13.0786772333655</v>
      </c>
      <c r="V22" s="191">
        <v>15.403798204389799</v>
      </c>
      <c r="W22" s="191">
        <v>16.326085172679299</v>
      </c>
      <c r="X22" s="191">
        <v>17.2502887337846</v>
      </c>
      <c r="Y22" s="192">
        <v>15.1795624930174</v>
      </c>
      <c r="Z22" s="179"/>
      <c r="AA22" s="193">
        <v>12.9347049762954</v>
      </c>
      <c r="AB22" s="194">
        <v>10.3467960559841</v>
      </c>
      <c r="AC22" s="195">
        <v>11.4406376965094</v>
      </c>
      <c r="AD22" s="179"/>
      <c r="AE22" s="196">
        <v>13.9156473689204</v>
      </c>
      <c r="AF22" s="36"/>
      <c r="AG22" s="211">
        <v>74.490892894239806</v>
      </c>
      <c r="AH22" s="212">
        <v>75.810939725744205</v>
      </c>
      <c r="AI22" s="212">
        <v>77.852139645193702</v>
      </c>
      <c r="AJ22" s="212">
        <v>77.682754698519602</v>
      </c>
      <c r="AK22" s="212">
        <v>76.915268774703506</v>
      </c>
      <c r="AL22" s="213">
        <v>76.645130033048105</v>
      </c>
      <c r="AM22" s="200"/>
      <c r="AN22" s="214">
        <v>78.684737393134199</v>
      </c>
      <c r="AO22" s="215">
        <v>80.271625880749994</v>
      </c>
      <c r="AP22" s="216">
        <v>79.483545723243694</v>
      </c>
      <c r="AQ22" s="200"/>
      <c r="AR22" s="217">
        <v>77.479610292084303</v>
      </c>
      <c r="AS22" s="96"/>
      <c r="AT22" s="190">
        <v>13.7196865325243</v>
      </c>
      <c r="AU22" s="191">
        <v>13.152299148472</v>
      </c>
      <c r="AV22" s="191">
        <v>15.0629411917739</v>
      </c>
      <c r="AW22" s="191">
        <v>13.7905951472508</v>
      </c>
      <c r="AX22" s="191">
        <v>15.041307825550801</v>
      </c>
      <c r="AY22" s="192">
        <v>14.2057980532774</v>
      </c>
      <c r="AZ22" s="179"/>
      <c r="BA22" s="193">
        <v>15.878429877108401</v>
      </c>
      <c r="BB22" s="194">
        <v>15.445626776486501</v>
      </c>
      <c r="BC22" s="195">
        <v>15.634033289842099</v>
      </c>
      <c r="BD22" s="179"/>
      <c r="BE22" s="196">
        <v>14.6451710685735</v>
      </c>
    </row>
    <row r="23" spans="1:57" x14ac:dyDescent="0.25">
      <c r="A23" s="22" t="s">
        <v>43</v>
      </c>
      <c r="B23" s="44" t="str">
        <f t="shared" si="0"/>
        <v>Richmond CBD/Airport, VA</v>
      </c>
      <c r="C23" s="10"/>
      <c r="D23" s="27" t="s">
        <v>16</v>
      </c>
      <c r="E23" s="30" t="s">
        <v>17</v>
      </c>
      <c r="F23" s="3"/>
      <c r="G23" s="197">
        <v>107.511764423076</v>
      </c>
      <c r="H23" s="198">
        <v>115.20771537001799</v>
      </c>
      <c r="I23" s="198">
        <v>113.872449586776</v>
      </c>
      <c r="J23" s="198">
        <v>114.783021775544</v>
      </c>
      <c r="K23" s="198">
        <v>109.927474340175</v>
      </c>
      <c r="L23" s="199">
        <v>112.552622463391</v>
      </c>
      <c r="M23" s="200"/>
      <c r="N23" s="201">
        <v>126.778662642947</v>
      </c>
      <c r="O23" s="202">
        <v>134.287394195888</v>
      </c>
      <c r="P23" s="203">
        <v>130.62607342007399</v>
      </c>
      <c r="Q23" s="200"/>
      <c r="R23" s="204">
        <v>118.413398965292</v>
      </c>
      <c r="S23" s="96"/>
      <c r="T23" s="176">
        <v>37.2276652228011</v>
      </c>
      <c r="U23" s="177">
        <v>37.594753669809599</v>
      </c>
      <c r="V23" s="177">
        <v>35.071051617777897</v>
      </c>
      <c r="W23" s="177">
        <v>38.975427149062703</v>
      </c>
      <c r="X23" s="177">
        <v>26.9683196486729</v>
      </c>
      <c r="Y23" s="178">
        <v>34.946688979848901</v>
      </c>
      <c r="Z23" s="179"/>
      <c r="AA23" s="180">
        <v>14.5049994053332</v>
      </c>
      <c r="AB23" s="181">
        <v>14.0458804733737</v>
      </c>
      <c r="AC23" s="182">
        <v>13.9040883259932</v>
      </c>
      <c r="AD23" s="179"/>
      <c r="AE23" s="183">
        <v>22.266719616088299</v>
      </c>
      <c r="AF23" s="33"/>
      <c r="AG23" s="197">
        <v>116.80337516855001</v>
      </c>
      <c r="AH23" s="198">
        <v>114.786493928673</v>
      </c>
      <c r="AI23" s="198">
        <v>118.569112861346</v>
      </c>
      <c r="AJ23" s="198">
        <v>122.594947046169</v>
      </c>
      <c r="AK23" s="198">
        <v>119.198374186647</v>
      </c>
      <c r="AL23" s="199">
        <v>118.55328335668401</v>
      </c>
      <c r="AM23" s="200"/>
      <c r="AN23" s="201">
        <v>132.340265508892</v>
      </c>
      <c r="AO23" s="202">
        <v>137.863219292389</v>
      </c>
      <c r="AP23" s="203">
        <v>135.102549142356</v>
      </c>
      <c r="AQ23" s="200"/>
      <c r="AR23" s="204">
        <v>123.577826659908</v>
      </c>
      <c r="AS23" s="96"/>
      <c r="AT23" s="176">
        <v>31.583212540078701</v>
      </c>
      <c r="AU23" s="177">
        <v>37.687770199407304</v>
      </c>
      <c r="AV23" s="177">
        <v>39.8293387642547</v>
      </c>
      <c r="AW23" s="177">
        <v>44.863621917949601</v>
      </c>
      <c r="AX23" s="177">
        <v>39.211956988844499</v>
      </c>
      <c r="AY23" s="178">
        <v>38.789717087099298</v>
      </c>
      <c r="AZ23" s="179"/>
      <c r="BA23" s="180">
        <v>34.4894510064697</v>
      </c>
      <c r="BB23" s="181">
        <v>32.358533085275702</v>
      </c>
      <c r="BC23" s="182">
        <v>33.129435496873199</v>
      </c>
      <c r="BD23" s="179"/>
      <c r="BE23" s="183">
        <v>35.760067748684897</v>
      </c>
    </row>
    <row r="24" spans="1:57" x14ac:dyDescent="0.25">
      <c r="A24" s="23" t="s">
        <v>44</v>
      </c>
      <c r="B24" s="44" t="str">
        <f t="shared" si="0"/>
        <v>Richmond North/Glen Allen, VA</v>
      </c>
      <c r="C24" s="11"/>
      <c r="D24" s="28" t="s">
        <v>16</v>
      </c>
      <c r="E24" s="31" t="s">
        <v>17</v>
      </c>
      <c r="F24" s="12"/>
      <c r="G24" s="205">
        <v>77.710851233298996</v>
      </c>
      <c r="H24" s="200">
        <v>84.559599614395793</v>
      </c>
      <c r="I24" s="200">
        <v>88.954975927783295</v>
      </c>
      <c r="J24" s="200">
        <v>85.304753679476605</v>
      </c>
      <c r="K24" s="200">
        <v>81.987791739510399</v>
      </c>
      <c r="L24" s="206">
        <v>84.000451440490096</v>
      </c>
      <c r="M24" s="200"/>
      <c r="N24" s="207">
        <v>92.500352873342294</v>
      </c>
      <c r="O24" s="208">
        <v>97.813823445317993</v>
      </c>
      <c r="P24" s="209">
        <v>95.253772756736694</v>
      </c>
      <c r="Q24" s="200"/>
      <c r="R24" s="210">
        <v>87.594578285815601</v>
      </c>
      <c r="S24" s="96"/>
      <c r="T24" s="184">
        <v>19.373039544709801</v>
      </c>
      <c r="U24" s="179">
        <v>25.681161036339802</v>
      </c>
      <c r="V24" s="179">
        <v>31.795526463219598</v>
      </c>
      <c r="W24" s="179">
        <v>27.6219622020424</v>
      </c>
      <c r="X24" s="179">
        <v>22.7456529010724</v>
      </c>
      <c r="Y24" s="185">
        <v>25.818496462421098</v>
      </c>
      <c r="Z24" s="179"/>
      <c r="AA24" s="186">
        <v>26.106724990200899</v>
      </c>
      <c r="AB24" s="187">
        <v>22.417341946446399</v>
      </c>
      <c r="AC24" s="188">
        <v>23.529375654567101</v>
      </c>
      <c r="AD24" s="179"/>
      <c r="AE24" s="189">
        <v>24.015521116564098</v>
      </c>
      <c r="AF24" s="34"/>
      <c r="AG24" s="205">
        <v>86.314904494382006</v>
      </c>
      <c r="AH24" s="200">
        <v>85.543977147401904</v>
      </c>
      <c r="AI24" s="200">
        <v>88.204077657480298</v>
      </c>
      <c r="AJ24" s="200">
        <v>87.487797783661804</v>
      </c>
      <c r="AK24" s="200">
        <v>83.224887329225794</v>
      </c>
      <c r="AL24" s="206">
        <v>86.211940613405105</v>
      </c>
      <c r="AM24" s="200"/>
      <c r="AN24" s="207">
        <v>89.716533585222507</v>
      </c>
      <c r="AO24" s="208">
        <v>92.637031679677605</v>
      </c>
      <c r="AP24" s="209">
        <v>91.206767443653405</v>
      </c>
      <c r="AQ24" s="200"/>
      <c r="AR24" s="210">
        <v>87.650233985554394</v>
      </c>
      <c r="AS24" s="96"/>
      <c r="AT24" s="184">
        <v>28.717927429634599</v>
      </c>
      <c r="AU24" s="179">
        <v>27.6131351303965</v>
      </c>
      <c r="AV24" s="179">
        <v>29.618694936930201</v>
      </c>
      <c r="AW24" s="179">
        <v>29.661938002794301</v>
      </c>
      <c r="AX24" s="179">
        <v>24.9971738425123</v>
      </c>
      <c r="AY24" s="185">
        <v>28.2016893155944</v>
      </c>
      <c r="AZ24" s="179"/>
      <c r="BA24" s="186">
        <v>28.156930413762701</v>
      </c>
      <c r="BB24" s="187">
        <v>26.485804280488299</v>
      </c>
      <c r="BC24" s="188">
        <v>27.196779039200901</v>
      </c>
      <c r="BD24" s="179"/>
      <c r="BE24" s="189">
        <v>27.637069625170501</v>
      </c>
    </row>
    <row r="25" spans="1:57" x14ac:dyDescent="0.25">
      <c r="A25" s="24" t="s">
        <v>45</v>
      </c>
      <c r="B25" s="44" t="str">
        <f t="shared" si="0"/>
        <v>Richmond West/Midlothian, VA</v>
      </c>
      <c r="C25" s="12"/>
      <c r="D25" s="28" t="s">
        <v>16</v>
      </c>
      <c r="E25" s="31" t="s">
        <v>17</v>
      </c>
      <c r="F25" s="12"/>
      <c r="G25" s="205">
        <v>79.8227335843373</v>
      </c>
      <c r="H25" s="200">
        <v>80.681073973468003</v>
      </c>
      <c r="I25" s="200">
        <v>87.486692485207101</v>
      </c>
      <c r="J25" s="200">
        <v>83.111887056737501</v>
      </c>
      <c r="K25" s="200">
        <v>81.451934504792305</v>
      </c>
      <c r="L25" s="206">
        <v>82.676613769406899</v>
      </c>
      <c r="M25" s="200"/>
      <c r="N25" s="207">
        <v>90.293449512036403</v>
      </c>
      <c r="O25" s="208">
        <v>93.575329322429894</v>
      </c>
      <c r="P25" s="209">
        <v>92.022774915358497</v>
      </c>
      <c r="Q25" s="200"/>
      <c r="R25" s="210">
        <v>85.410536301431506</v>
      </c>
      <c r="S25" s="96"/>
      <c r="T25" s="184">
        <v>25.242619815350402</v>
      </c>
      <c r="U25" s="179">
        <v>21.520216423350298</v>
      </c>
      <c r="V25" s="179">
        <v>29.430976576050199</v>
      </c>
      <c r="W25" s="179">
        <v>23.7650952238996</v>
      </c>
      <c r="X25" s="179">
        <v>25.727295877710599</v>
      </c>
      <c r="Y25" s="185">
        <v>25.2427998777057</v>
      </c>
      <c r="Z25" s="179"/>
      <c r="AA25" s="186">
        <v>28.5175455384564</v>
      </c>
      <c r="AB25" s="187">
        <v>13.7103027794833</v>
      </c>
      <c r="AC25" s="188">
        <v>18.6809337595481</v>
      </c>
      <c r="AD25" s="179"/>
      <c r="AE25" s="189">
        <v>21.821700050947801</v>
      </c>
      <c r="AF25" s="35"/>
      <c r="AG25" s="205">
        <v>85.306879755795407</v>
      </c>
      <c r="AH25" s="200">
        <v>83.024892771277393</v>
      </c>
      <c r="AI25" s="200">
        <v>83.986795373831697</v>
      </c>
      <c r="AJ25" s="200">
        <v>82.641448648648606</v>
      </c>
      <c r="AK25" s="200">
        <v>80.307718980029705</v>
      </c>
      <c r="AL25" s="206">
        <v>83.028937851770095</v>
      </c>
      <c r="AM25" s="200"/>
      <c r="AN25" s="207">
        <v>88.1193569645868</v>
      </c>
      <c r="AO25" s="208">
        <v>89.659366846703705</v>
      </c>
      <c r="AP25" s="209">
        <v>88.912351828220807</v>
      </c>
      <c r="AQ25" s="200"/>
      <c r="AR25" s="210">
        <v>84.698926378601698</v>
      </c>
      <c r="AS25" s="96"/>
      <c r="AT25" s="184">
        <v>30.6921906752018</v>
      </c>
      <c r="AU25" s="179">
        <v>24.6033934785087</v>
      </c>
      <c r="AV25" s="179">
        <v>25.785668016631899</v>
      </c>
      <c r="AW25" s="179">
        <v>23.944507341433699</v>
      </c>
      <c r="AX25" s="179">
        <v>23.211834302552901</v>
      </c>
      <c r="AY25" s="185">
        <v>25.562997312254701</v>
      </c>
      <c r="AZ25" s="179"/>
      <c r="BA25" s="186">
        <v>23.323387696037798</v>
      </c>
      <c r="BB25" s="187">
        <v>21.655427833667101</v>
      </c>
      <c r="BC25" s="188">
        <v>22.400119648975402</v>
      </c>
      <c r="BD25" s="179"/>
      <c r="BE25" s="189">
        <v>24.145933934072499</v>
      </c>
    </row>
    <row r="26" spans="1:57" x14ac:dyDescent="0.25">
      <c r="A26" s="24" t="s">
        <v>46</v>
      </c>
      <c r="B26" s="44" t="str">
        <f t="shared" si="0"/>
        <v>Petersburg/Chester, VA</v>
      </c>
      <c r="C26" s="12"/>
      <c r="D26" s="28" t="s">
        <v>16</v>
      </c>
      <c r="E26" s="31" t="s">
        <v>17</v>
      </c>
      <c r="F26" s="12"/>
      <c r="G26" s="205">
        <v>79.484040446303993</v>
      </c>
      <c r="H26" s="200">
        <v>83.9036851283564</v>
      </c>
      <c r="I26" s="200">
        <v>83.114454590643206</v>
      </c>
      <c r="J26" s="200">
        <v>83.369296957403606</v>
      </c>
      <c r="K26" s="200">
        <v>80.227735957178794</v>
      </c>
      <c r="L26" s="206">
        <v>82.131500539744806</v>
      </c>
      <c r="M26" s="200"/>
      <c r="N26" s="207">
        <v>82.639309522229496</v>
      </c>
      <c r="O26" s="208">
        <v>83.050268968935796</v>
      </c>
      <c r="P26" s="209">
        <v>82.845197483443698</v>
      </c>
      <c r="Q26" s="200"/>
      <c r="R26" s="210">
        <v>82.324426136770398</v>
      </c>
      <c r="S26" s="96"/>
      <c r="T26" s="184">
        <v>17.848707919854601</v>
      </c>
      <c r="U26" s="179">
        <v>19.735562961059301</v>
      </c>
      <c r="V26" s="179">
        <v>18.401302508299299</v>
      </c>
      <c r="W26" s="179">
        <v>18.984742946167501</v>
      </c>
      <c r="X26" s="179">
        <v>19.455708780178298</v>
      </c>
      <c r="Y26" s="185">
        <v>18.908350946870801</v>
      </c>
      <c r="Z26" s="179"/>
      <c r="AA26" s="186">
        <v>18.9847722048249</v>
      </c>
      <c r="AB26" s="187">
        <v>6.6137991737541704</v>
      </c>
      <c r="AC26" s="188">
        <v>11.2830118732105</v>
      </c>
      <c r="AD26" s="179"/>
      <c r="AE26" s="189">
        <v>16.3260707619824</v>
      </c>
      <c r="AF26" s="35"/>
      <c r="AG26" s="205">
        <v>81.461940147988003</v>
      </c>
      <c r="AH26" s="200">
        <v>83.798375666443803</v>
      </c>
      <c r="AI26" s="200">
        <v>84.758297447447404</v>
      </c>
      <c r="AJ26" s="200">
        <v>83.9676728868194</v>
      </c>
      <c r="AK26" s="200">
        <v>81.774127086767507</v>
      </c>
      <c r="AL26" s="206">
        <v>83.209497400691703</v>
      </c>
      <c r="AM26" s="200"/>
      <c r="AN26" s="207">
        <v>82.3561496944846</v>
      </c>
      <c r="AO26" s="208">
        <v>83.793514155359802</v>
      </c>
      <c r="AP26" s="209">
        <v>83.079567461363297</v>
      </c>
      <c r="AQ26" s="200"/>
      <c r="AR26" s="210">
        <v>83.174066207474795</v>
      </c>
      <c r="AS26" s="96"/>
      <c r="AT26" s="184">
        <v>21.972506653269601</v>
      </c>
      <c r="AU26" s="179">
        <v>20.9390614333904</v>
      </c>
      <c r="AV26" s="179">
        <v>21.442876064836501</v>
      </c>
      <c r="AW26" s="179">
        <v>20.414906288457001</v>
      </c>
      <c r="AX26" s="179">
        <v>20.984411264961199</v>
      </c>
      <c r="AY26" s="185">
        <v>21.110123588097</v>
      </c>
      <c r="AZ26" s="179"/>
      <c r="BA26" s="186">
        <v>20.054693827671599</v>
      </c>
      <c r="BB26" s="187">
        <v>16.3054467503136</v>
      </c>
      <c r="BC26" s="188">
        <v>17.9653962492788</v>
      </c>
      <c r="BD26" s="179"/>
      <c r="BE26" s="189">
        <v>20.201842265969098</v>
      </c>
    </row>
    <row r="27" spans="1:57" x14ac:dyDescent="0.25">
      <c r="A27" s="99" t="s">
        <v>100</v>
      </c>
      <c r="B27" s="45" t="s">
        <v>71</v>
      </c>
      <c r="C27" s="12"/>
      <c r="D27" s="28" t="s">
        <v>16</v>
      </c>
      <c r="E27" s="31" t="s">
        <v>17</v>
      </c>
      <c r="F27" s="12"/>
      <c r="G27" s="205">
        <v>82.6599329332862</v>
      </c>
      <c r="H27" s="200">
        <v>84.073880897970099</v>
      </c>
      <c r="I27" s="200">
        <v>86.161962264150901</v>
      </c>
      <c r="J27" s="200">
        <v>88.709621443399598</v>
      </c>
      <c r="K27" s="200">
        <v>90.688539026017295</v>
      </c>
      <c r="L27" s="206">
        <v>86.690385421486695</v>
      </c>
      <c r="M27" s="200"/>
      <c r="N27" s="207">
        <v>105.28347281296701</v>
      </c>
      <c r="O27" s="208">
        <v>111.30755528405599</v>
      </c>
      <c r="P27" s="209">
        <v>108.20381840796</v>
      </c>
      <c r="Q27" s="200"/>
      <c r="R27" s="210">
        <v>93.464210133711205</v>
      </c>
      <c r="S27" s="96"/>
      <c r="T27" s="184">
        <v>13.362478147426801</v>
      </c>
      <c r="U27" s="179">
        <v>12.048549726094301</v>
      </c>
      <c r="V27" s="179">
        <v>14.6157061582674</v>
      </c>
      <c r="W27" s="179">
        <v>19.185822437429302</v>
      </c>
      <c r="X27" s="179">
        <v>18.061808168871401</v>
      </c>
      <c r="Y27" s="185">
        <v>15.6568883828289</v>
      </c>
      <c r="Z27" s="179"/>
      <c r="AA27" s="186">
        <v>17.766388302374601</v>
      </c>
      <c r="AB27" s="187">
        <v>19.007284217508399</v>
      </c>
      <c r="AC27" s="188">
        <v>17.9685362099782</v>
      </c>
      <c r="AD27" s="179"/>
      <c r="AE27" s="189">
        <v>16.054557146749801</v>
      </c>
      <c r="AF27" s="35"/>
      <c r="AG27" s="205">
        <v>86.838722519310707</v>
      </c>
      <c r="AH27" s="200">
        <v>85.381908128359598</v>
      </c>
      <c r="AI27" s="200">
        <v>85.869248117951997</v>
      </c>
      <c r="AJ27" s="200">
        <v>87.481218221987106</v>
      </c>
      <c r="AK27" s="200">
        <v>88.703504060170303</v>
      </c>
      <c r="AL27" s="206">
        <v>86.844835892267795</v>
      </c>
      <c r="AM27" s="200"/>
      <c r="AN27" s="207">
        <v>101.847900079051</v>
      </c>
      <c r="AO27" s="208">
        <v>105.172398176786</v>
      </c>
      <c r="AP27" s="209">
        <v>103.48588466474099</v>
      </c>
      <c r="AQ27" s="200"/>
      <c r="AR27" s="210">
        <v>91.688869028441204</v>
      </c>
      <c r="AS27" s="96"/>
      <c r="AT27" s="184">
        <v>15.941497494264199</v>
      </c>
      <c r="AU27" s="179">
        <v>14.232178171730499</v>
      </c>
      <c r="AV27" s="179">
        <v>14.130224403210899</v>
      </c>
      <c r="AW27" s="179">
        <v>16.293288467458598</v>
      </c>
      <c r="AX27" s="179">
        <v>15.416984560617101</v>
      </c>
      <c r="AY27" s="185">
        <v>15.1825235059672</v>
      </c>
      <c r="AZ27" s="179"/>
      <c r="BA27" s="186">
        <v>18.595824630965101</v>
      </c>
      <c r="BB27" s="187">
        <v>20.174445301863901</v>
      </c>
      <c r="BC27" s="188">
        <v>19.315120253491401</v>
      </c>
      <c r="BD27" s="179"/>
      <c r="BE27" s="189">
        <v>16.4710122459926</v>
      </c>
    </row>
    <row r="28" spans="1:57" x14ac:dyDescent="0.25">
      <c r="A28" s="24" t="s">
        <v>48</v>
      </c>
      <c r="B28" s="44" t="str">
        <f t="shared" si="0"/>
        <v>Roanoke, VA</v>
      </c>
      <c r="C28" s="12"/>
      <c r="D28" s="28" t="s">
        <v>16</v>
      </c>
      <c r="E28" s="31" t="s">
        <v>17</v>
      </c>
      <c r="F28" s="12"/>
      <c r="G28" s="205">
        <v>72.756966932725106</v>
      </c>
      <c r="H28" s="200">
        <v>80.287070957095693</v>
      </c>
      <c r="I28" s="200">
        <v>82.747179969879497</v>
      </c>
      <c r="J28" s="200">
        <v>81.961762724550795</v>
      </c>
      <c r="K28" s="200">
        <v>80.065722049689398</v>
      </c>
      <c r="L28" s="206">
        <v>80.0578728687303</v>
      </c>
      <c r="M28" s="200"/>
      <c r="N28" s="207">
        <v>84.579517241379307</v>
      </c>
      <c r="O28" s="208">
        <v>90.948290119131002</v>
      </c>
      <c r="P28" s="209">
        <v>87.820108753788503</v>
      </c>
      <c r="Q28" s="200"/>
      <c r="R28" s="210">
        <v>82.518919789723498</v>
      </c>
      <c r="S28" s="96"/>
      <c r="T28" s="184">
        <v>12.3683855192693</v>
      </c>
      <c r="U28" s="179">
        <v>16.913163629791502</v>
      </c>
      <c r="V28" s="179">
        <v>17.8910129289957</v>
      </c>
      <c r="W28" s="179">
        <v>18.870935367260699</v>
      </c>
      <c r="X28" s="179">
        <v>18.6749758475504</v>
      </c>
      <c r="Y28" s="185">
        <v>17.461596402207501</v>
      </c>
      <c r="Z28" s="179"/>
      <c r="AA28" s="186">
        <v>13.576414050601599</v>
      </c>
      <c r="AB28" s="187">
        <v>12.4425109385732</v>
      </c>
      <c r="AC28" s="188">
        <v>12.540868647270701</v>
      </c>
      <c r="AD28" s="179"/>
      <c r="AE28" s="189">
        <v>15.151379341387701</v>
      </c>
      <c r="AF28" s="35"/>
      <c r="AG28" s="205">
        <v>76.774297406339997</v>
      </c>
      <c r="AH28" s="200">
        <v>79.628884599332196</v>
      </c>
      <c r="AI28" s="200">
        <v>81.990630875084705</v>
      </c>
      <c r="AJ28" s="200">
        <v>80.671656655686803</v>
      </c>
      <c r="AK28" s="200">
        <v>78.610597014925304</v>
      </c>
      <c r="AL28" s="206">
        <v>79.633083280486005</v>
      </c>
      <c r="AM28" s="200"/>
      <c r="AN28" s="207">
        <v>83.429773180222</v>
      </c>
      <c r="AO28" s="208">
        <v>87.231021183623</v>
      </c>
      <c r="AP28" s="209">
        <v>85.329494872768706</v>
      </c>
      <c r="AQ28" s="200"/>
      <c r="AR28" s="210">
        <v>81.348513731825506</v>
      </c>
      <c r="AS28" s="96"/>
      <c r="AT28" s="184">
        <v>16.528074275350001</v>
      </c>
      <c r="AU28" s="179">
        <v>16.8878085347582</v>
      </c>
      <c r="AV28" s="179">
        <v>18.603162330772498</v>
      </c>
      <c r="AW28" s="179">
        <v>17.8463410710796</v>
      </c>
      <c r="AX28" s="179">
        <v>16.111563521340099</v>
      </c>
      <c r="AY28" s="185">
        <v>17.221649422520699</v>
      </c>
      <c r="AZ28" s="179"/>
      <c r="BA28" s="186">
        <v>18.450251402608</v>
      </c>
      <c r="BB28" s="187">
        <v>19.8601580571077</v>
      </c>
      <c r="BC28" s="188">
        <v>19.1078768312032</v>
      </c>
      <c r="BD28" s="179"/>
      <c r="BE28" s="189">
        <v>17.772496754753501</v>
      </c>
    </row>
    <row r="29" spans="1:57" x14ac:dyDescent="0.25">
      <c r="A29" s="24" t="s">
        <v>49</v>
      </c>
      <c r="B29" s="44" t="str">
        <f t="shared" si="0"/>
        <v>Charlottesville, VA</v>
      </c>
      <c r="C29" s="12"/>
      <c r="D29" s="28" t="s">
        <v>16</v>
      </c>
      <c r="E29" s="31" t="s">
        <v>17</v>
      </c>
      <c r="F29" s="12"/>
      <c r="G29" s="205">
        <v>106.879083333333</v>
      </c>
      <c r="H29" s="200">
        <v>103.910857519788</v>
      </c>
      <c r="I29" s="200">
        <v>105.242547660311</v>
      </c>
      <c r="J29" s="200">
        <v>104.95851472471099</v>
      </c>
      <c r="K29" s="200">
        <v>104.99475090579701</v>
      </c>
      <c r="L29" s="206">
        <v>105.143141228625</v>
      </c>
      <c r="M29" s="200"/>
      <c r="N29" s="207">
        <v>136.74207264957201</v>
      </c>
      <c r="O29" s="208">
        <v>132.96991466498099</v>
      </c>
      <c r="P29" s="209">
        <v>134.743561620897</v>
      </c>
      <c r="Q29" s="200"/>
      <c r="R29" s="210">
        <v>115.526325403817</v>
      </c>
      <c r="S29" s="96"/>
      <c r="T29" s="184">
        <v>25.9377601766795</v>
      </c>
      <c r="U29" s="179">
        <v>25.963646060696899</v>
      </c>
      <c r="V29" s="179">
        <v>21.232549596024601</v>
      </c>
      <c r="W29" s="179">
        <v>19.928749059444499</v>
      </c>
      <c r="X29" s="179">
        <v>15.3782174199153</v>
      </c>
      <c r="Y29" s="185">
        <v>20.9701006507057</v>
      </c>
      <c r="Z29" s="179"/>
      <c r="AA29" s="186">
        <v>30.919981460521001</v>
      </c>
      <c r="AB29" s="187">
        <v>16.461428762602601</v>
      </c>
      <c r="AC29" s="188">
        <v>22.859120608636001</v>
      </c>
      <c r="AD29" s="179"/>
      <c r="AE29" s="189">
        <v>21.502585372629898</v>
      </c>
      <c r="AF29" s="35"/>
      <c r="AG29" s="205">
        <v>111.043070960047</v>
      </c>
      <c r="AH29" s="200">
        <v>104.534663015535</v>
      </c>
      <c r="AI29" s="200">
        <v>103.32017040965999</v>
      </c>
      <c r="AJ29" s="200">
        <v>103.094361126449</v>
      </c>
      <c r="AK29" s="200">
        <v>102.50713416061799</v>
      </c>
      <c r="AL29" s="206">
        <v>104.84181753825</v>
      </c>
      <c r="AM29" s="200"/>
      <c r="AN29" s="207">
        <v>121.711394367682</v>
      </c>
      <c r="AO29" s="208">
        <v>126.08763681592001</v>
      </c>
      <c r="AP29" s="209">
        <v>123.96326250576</v>
      </c>
      <c r="AQ29" s="200"/>
      <c r="AR29" s="210">
        <v>110.739717787148</v>
      </c>
      <c r="AS29" s="96"/>
      <c r="AT29" s="184">
        <v>27.147090409930801</v>
      </c>
      <c r="AU29" s="179">
        <v>23.488190627466398</v>
      </c>
      <c r="AV29" s="179">
        <v>19.883377088841499</v>
      </c>
      <c r="AW29" s="179">
        <v>19.4675409488847</v>
      </c>
      <c r="AX29" s="179">
        <v>17.664571319251699</v>
      </c>
      <c r="AY29" s="185">
        <v>21.474720188700999</v>
      </c>
      <c r="AZ29" s="179"/>
      <c r="BA29" s="186">
        <v>25.103485538183499</v>
      </c>
      <c r="BB29" s="187">
        <v>23.282287139145001</v>
      </c>
      <c r="BC29" s="188">
        <v>24.064316468180699</v>
      </c>
      <c r="BD29" s="179"/>
      <c r="BE29" s="189">
        <v>22.205830048551199</v>
      </c>
    </row>
    <row r="30" spans="1:57" x14ac:dyDescent="0.25">
      <c r="A30" s="24" t="s">
        <v>50</v>
      </c>
      <c r="B30" s="46" t="s">
        <v>73</v>
      </c>
      <c r="C30" s="12"/>
      <c r="D30" s="28" t="s">
        <v>16</v>
      </c>
      <c r="E30" s="31" t="s">
        <v>17</v>
      </c>
      <c r="F30" s="12"/>
      <c r="G30" s="205">
        <v>80.330868465430001</v>
      </c>
      <c r="H30" s="200">
        <v>84.231123279098796</v>
      </c>
      <c r="I30" s="200">
        <v>86.151965566714395</v>
      </c>
      <c r="J30" s="200">
        <v>85.801800222593201</v>
      </c>
      <c r="K30" s="200">
        <v>82.303965360072894</v>
      </c>
      <c r="L30" s="206">
        <v>84.026923704354303</v>
      </c>
      <c r="M30" s="200"/>
      <c r="N30" s="207">
        <v>90.857716579020206</v>
      </c>
      <c r="O30" s="208">
        <v>92.846186121570696</v>
      </c>
      <c r="P30" s="209">
        <v>91.8661915154821</v>
      </c>
      <c r="Q30" s="200"/>
      <c r="R30" s="210">
        <v>86.496719240190799</v>
      </c>
      <c r="S30" s="96"/>
      <c r="T30" s="184">
        <v>20.909257638223</v>
      </c>
      <c r="U30" s="179">
        <v>16.891634405264</v>
      </c>
      <c r="V30" s="179">
        <v>16.6506173678079</v>
      </c>
      <c r="W30" s="179">
        <v>14.8104690424562</v>
      </c>
      <c r="X30" s="179">
        <v>13.9853828467591</v>
      </c>
      <c r="Y30" s="185">
        <v>16.271705640200199</v>
      </c>
      <c r="Z30" s="179"/>
      <c r="AA30" s="186">
        <v>13.709729758878</v>
      </c>
      <c r="AB30" s="187">
        <v>12.7346186907817</v>
      </c>
      <c r="AC30" s="188">
        <v>13.1870573403666</v>
      </c>
      <c r="AD30" s="179"/>
      <c r="AE30" s="189">
        <v>14.9508008552055</v>
      </c>
      <c r="AF30" s="35"/>
      <c r="AG30" s="205">
        <v>78.828762342135406</v>
      </c>
      <c r="AH30" s="200">
        <v>83.688100775193703</v>
      </c>
      <c r="AI30" s="200">
        <v>85.800286999689703</v>
      </c>
      <c r="AJ30" s="200">
        <v>85.918469284994899</v>
      </c>
      <c r="AK30" s="200">
        <v>83.756439999999998</v>
      </c>
      <c r="AL30" s="206">
        <v>83.937879079850603</v>
      </c>
      <c r="AM30" s="200"/>
      <c r="AN30" s="207">
        <v>88.226271706647196</v>
      </c>
      <c r="AO30" s="208">
        <v>89.441153270094802</v>
      </c>
      <c r="AP30" s="209">
        <v>88.824675191606204</v>
      </c>
      <c r="AQ30" s="200"/>
      <c r="AR30" s="210">
        <v>85.382776539020796</v>
      </c>
      <c r="AS30" s="96"/>
      <c r="AT30" s="184">
        <v>15.8983459614441</v>
      </c>
      <c r="AU30" s="179">
        <v>15.687164554693901</v>
      </c>
      <c r="AV30" s="179">
        <v>15.6084675166812</v>
      </c>
      <c r="AW30" s="179">
        <v>15.375499586287599</v>
      </c>
      <c r="AX30" s="179">
        <v>15.3583259894743</v>
      </c>
      <c r="AY30" s="185">
        <v>15.6250421927278</v>
      </c>
      <c r="AZ30" s="179"/>
      <c r="BA30" s="186">
        <v>17.711204370868401</v>
      </c>
      <c r="BB30" s="187">
        <v>17.950935946545201</v>
      </c>
      <c r="BC30" s="188">
        <v>17.819073447401099</v>
      </c>
      <c r="BD30" s="179"/>
      <c r="BE30" s="189">
        <v>16.2556244772993</v>
      </c>
    </row>
    <row r="31" spans="1:57" x14ac:dyDescent="0.25">
      <c r="A31" s="24" t="s">
        <v>51</v>
      </c>
      <c r="B31" s="44" t="str">
        <f t="shared" si="0"/>
        <v>Staunton &amp; Harrisonburg, VA</v>
      </c>
      <c r="C31" s="12"/>
      <c r="D31" s="28" t="s">
        <v>16</v>
      </c>
      <c r="E31" s="31" t="s">
        <v>17</v>
      </c>
      <c r="F31" s="12"/>
      <c r="G31" s="205">
        <v>78.525296167247305</v>
      </c>
      <c r="H31" s="200">
        <v>81.616246648793506</v>
      </c>
      <c r="I31" s="200">
        <v>83.409757165605001</v>
      </c>
      <c r="J31" s="200">
        <v>82.669995926680201</v>
      </c>
      <c r="K31" s="200">
        <v>80.918398865018204</v>
      </c>
      <c r="L31" s="206">
        <v>81.620463401790403</v>
      </c>
      <c r="M31" s="200"/>
      <c r="N31" s="207">
        <v>91.823664717348905</v>
      </c>
      <c r="O31" s="208">
        <v>93.939654377880103</v>
      </c>
      <c r="P31" s="209">
        <v>92.874740026160794</v>
      </c>
      <c r="Q31" s="200"/>
      <c r="R31" s="210">
        <v>85.551426042261497</v>
      </c>
      <c r="S31" s="96"/>
      <c r="T31" s="184">
        <v>14.717982190961401</v>
      </c>
      <c r="U31" s="179">
        <v>9.9005059977086596</v>
      </c>
      <c r="V31" s="179">
        <v>12.4694555627713</v>
      </c>
      <c r="W31" s="179">
        <v>10.4304637168885</v>
      </c>
      <c r="X31" s="179">
        <v>8.1935176868620694</v>
      </c>
      <c r="Y31" s="185">
        <v>10.8756366477956</v>
      </c>
      <c r="Z31" s="179"/>
      <c r="AA31" s="186">
        <v>17.329368779410501</v>
      </c>
      <c r="AB31" s="187">
        <v>13.2817298018486</v>
      </c>
      <c r="AC31" s="188">
        <v>14.9588487984509</v>
      </c>
      <c r="AD31" s="179"/>
      <c r="AE31" s="189">
        <v>12.4637620659005</v>
      </c>
      <c r="AF31" s="35"/>
      <c r="AG31" s="205">
        <v>83.295235751295294</v>
      </c>
      <c r="AH31" s="200">
        <v>82.702818018017993</v>
      </c>
      <c r="AI31" s="200">
        <v>84.1352459564974</v>
      </c>
      <c r="AJ31" s="200">
        <v>83.966414147048894</v>
      </c>
      <c r="AK31" s="200">
        <v>81.256022818946605</v>
      </c>
      <c r="AL31" s="206">
        <v>83.082347948417294</v>
      </c>
      <c r="AM31" s="200"/>
      <c r="AN31" s="207">
        <v>90.511292107082795</v>
      </c>
      <c r="AO31" s="208">
        <v>92.335273089322897</v>
      </c>
      <c r="AP31" s="209">
        <v>91.441946876965503</v>
      </c>
      <c r="AQ31" s="200"/>
      <c r="AR31" s="210">
        <v>85.811142627015499</v>
      </c>
      <c r="AS31" s="96"/>
      <c r="AT31" s="184">
        <v>15.575387578878001</v>
      </c>
      <c r="AU31" s="179">
        <v>13.642059689492299</v>
      </c>
      <c r="AV31" s="179">
        <v>13.324154660322501</v>
      </c>
      <c r="AW31" s="179">
        <v>14.0982121069147</v>
      </c>
      <c r="AX31" s="179">
        <v>9.2911877752335901</v>
      </c>
      <c r="AY31" s="185">
        <v>13.091710426259599</v>
      </c>
      <c r="AZ31" s="179"/>
      <c r="BA31" s="186">
        <v>16.280136951742701</v>
      </c>
      <c r="BB31" s="187">
        <v>16.681233212720201</v>
      </c>
      <c r="BC31" s="188">
        <v>16.4666808581431</v>
      </c>
      <c r="BD31" s="179"/>
      <c r="BE31" s="189">
        <v>14.2648321222301</v>
      </c>
    </row>
    <row r="32" spans="1:57" x14ac:dyDescent="0.25">
      <c r="A32" s="24" t="s">
        <v>52</v>
      </c>
      <c r="B32" s="44" t="str">
        <f t="shared" si="0"/>
        <v>Blacksburg &amp; Wytheville, VA</v>
      </c>
      <c r="C32" s="12"/>
      <c r="D32" s="28" t="s">
        <v>16</v>
      </c>
      <c r="E32" s="31" t="s">
        <v>17</v>
      </c>
      <c r="F32" s="12"/>
      <c r="G32" s="205">
        <v>84.440064888248003</v>
      </c>
      <c r="H32" s="200">
        <v>84.7705192211682</v>
      </c>
      <c r="I32" s="200">
        <v>78.8571891376846</v>
      </c>
      <c r="J32" s="200">
        <v>86.356361990950205</v>
      </c>
      <c r="K32" s="200">
        <v>85.462560226735903</v>
      </c>
      <c r="L32" s="206">
        <v>83.965643846780694</v>
      </c>
      <c r="M32" s="200"/>
      <c r="N32" s="207">
        <v>97.333395191902099</v>
      </c>
      <c r="O32" s="208">
        <v>100.13501925545501</v>
      </c>
      <c r="P32" s="209">
        <v>98.724090909090904</v>
      </c>
      <c r="Q32" s="200"/>
      <c r="R32" s="210">
        <v>88.749640594877405</v>
      </c>
      <c r="S32" s="96"/>
      <c r="T32" s="184">
        <v>28.476087565337899</v>
      </c>
      <c r="U32" s="179">
        <v>24.981757255711699</v>
      </c>
      <c r="V32" s="179">
        <v>16.208708612141798</v>
      </c>
      <c r="W32" s="179">
        <v>25.092711311914901</v>
      </c>
      <c r="X32" s="179">
        <v>21.650807170068799</v>
      </c>
      <c r="Y32" s="185">
        <v>22.8482976081816</v>
      </c>
      <c r="Z32" s="179"/>
      <c r="AA32" s="186">
        <v>35.517488503910599</v>
      </c>
      <c r="AB32" s="187">
        <v>34.6841002022284</v>
      </c>
      <c r="AC32" s="188">
        <v>34.835838075222703</v>
      </c>
      <c r="AD32" s="179"/>
      <c r="AE32" s="189">
        <v>26.900748247803399</v>
      </c>
      <c r="AF32" s="35"/>
      <c r="AG32" s="205">
        <v>83.408602884615306</v>
      </c>
      <c r="AH32" s="200">
        <v>83.331460008175497</v>
      </c>
      <c r="AI32" s="200">
        <v>81.376269977312802</v>
      </c>
      <c r="AJ32" s="200">
        <v>83.969374815179805</v>
      </c>
      <c r="AK32" s="200">
        <v>85.6086532204734</v>
      </c>
      <c r="AL32" s="206">
        <v>83.529472062382297</v>
      </c>
      <c r="AM32" s="200"/>
      <c r="AN32" s="207">
        <v>96.401410050371695</v>
      </c>
      <c r="AO32" s="208">
        <v>94.496883939193594</v>
      </c>
      <c r="AP32" s="209">
        <v>95.495433817518702</v>
      </c>
      <c r="AQ32" s="200"/>
      <c r="AR32" s="210">
        <v>87.113648691917902</v>
      </c>
      <c r="AS32" s="96"/>
      <c r="AT32" s="184">
        <v>21.311955518991901</v>
      </c>
      <c r="AU32" s="179">
        <v>21.8406621775639</v>
      </c>
      <c r="AV32" s="179">
        <v>19.148103191874899</v>
      </c>
      <c r="AW32" s="179">
        <v>21.065412008259301</v>
      </c>
      <c r="AX32" s="179">
        <v>22.187489902223302</v>
      </c>
      <c r="AY32" s="185">
        <v>21.045931047026901</v>
      </c>
      <c r="AZ32" s="179"/>
      <c r="BA32" s="186">
        <v>31.3989043220034</v>
      </c>
      <c r="BB32" s="187">
        <v>31.832563630735301</v>
      </c>
      <c r="BC32" s="188">
        <v>31.694647023864999</v>
      </c>
      <c r="BD32" s="179"/>
      <c r="BE32" s="189">
        <v>24.378195760440899</v>
      </c>
    </row>
    <row r="33" spans="1:64" x14ac:dyDescent="0.25">
      <c r="A33" s="24" t="s">
        <v>53</v>
      </c>
      <c r="B33" s="44" t="str">
        <f t="shared" si="0"/>
        <v>Lynchburg, VA</v>
      </c>
      <c r="C33" s="12"/>
      <c r="D33" s="28" t="s">
        <v>16</v>
      </c>
      <c r="E33" s="31" t="s">
        <v>17</v>
      </c>
      <c r="F33" s="12"/>
      <c r="G33" s="205">
        <v>90.131546906187594</v>
      </c>
      <c r="H33" s="200">
        <v>95.946164565361599</v>
      </c>
      <c r="I33" s="200">
        <v>98.713798358733797</v>
      </c>
      <c r="J33" s="200">
        <v>95.241645728643206</v>
      </c>
      <c r="K33" s="200">
        <v>99.369121387283201</v>
      </c>
      <c r="L33" s="206">
        <v>96.436473397903598</v>
      </c>
      <c r="M33" s="200"/>
      <c r="N33" s="207">
        <v>117.04152764761</v>
      </c>
      <c r="O33" s="208">
        <v>110.593245838668</v>
      </c>
      <c r="P33" s="209">
        <v>114.316360930735</v>
      </c>
      <c r="Q33" s="200"/>
      <c r="R33" s="210">
        <v>102.31950235911999</v>
      </c>
      <c r="S33" s="96"/>
      <c r="T33" s="184">
        <v>8.6571826088769104</v>
      </c>
      <c r="U33" s="179">
        <v>12.808074437160499</v>
      </c>
      <c r="V33" s="179">
        <v>15.3147831450044</v>
      </c>
      <c r="W33" s="179">
        <v>9.7021032206177704</v>
      </c>
      <c r="X33" s="179">
        <v>14.590885823628099</v>
      </c>
      <c r="Y33" s="185">
        <v>12.6229180708005</v>
      </c>
      <c r="Z33" s="179"/>
      <c r="AA33" s="186">
        <v>24.497949024734499</v>
      </c>
      <c r="AB33" s="187">
        <v>15.269112808236599</v>
      </c>
      <c r="AC33" s="188">
        <v>20.123803029676999</v>
      </c>
      <c r="AD33" s="179"/>
      <c r="AE33" s="189">
        <v>14.5407371539347</v>
      </c>
      <c r="AF33" s="35"/>
      <c r="AG33" s="205">
        <v>92.380126611957706</v>
      </c>
      <c r="AH33" s="200">
        <v>95.362231299927302</v>
      </c>
      <c r="AI33" s="200">
        <v>99.903715976331299</v>
      </c>
      <c r="AJ33" s="200">
        <v>95.702654595148601</v>
      </c>
      <c r="AK33" s="200">
        <v>97.697200143859007</v>
      </c>
      <c r="AL33" s="206">
        <v>96.436717706526906</v>
      </c>
      <c r="AM33" s="200"/>
      <c r="AN33" s="207">
        <v>108.767514934289</v>
      </c>
      <c r="AO33" s="208">
        <v>105.359614608184</v>
      </c>
      <c r="AP33" s="209">
        <v>107.23851955537199</v>
      </c>
      <c r="AQ33" s="200"/>
      <c r="AR33" s="210">
        <v>99.7792544843049</v>
      </c>
      <c r="AS33" s="96"/>
      <c r="AT33" s="184">
        <v>12.458407306630701</v>
      </c>
      <c r="AU33" s="179">
        <v>12.475058783235299</v>
      </c>
      <c r="AV33" s="179">
        <v>17.115076909360699</v>
      </c>
      <c r="AW33" s="179">
        <v>11.8663193967319</v>
      </c>
      <c r="AX33" s="179">
        <v>12.848092818420501</v>
      </c>
      <c r="AY33" s="185">
        <v>13.3658425760425</v>
      </c>
      <c r="AZ33" s="179"/>
      <c r="BA33" s="186">
        <v>19.793879276046201</v>
      </c>
      <c r="BB33" s="187">
        <v>15.6061197030802</v>
      </c>
      <c r="BC33" s="188">
        <v>17.885919777600801</v>
      </c>
      <c r="BD33" s="179"/>
      <c r="BE33" s="189">
        <v>14.746039614917599</v>
      </c>
    </row>
    <row r="34" spans="1:64" x14ac:dyDescent="0.25">
      <c r="A34" s="24" t="s">
        <v>78</v>
      </c>
      <c r="B34" s="44" t="str">
        <f t="shared" si="0"/>
        <v>Central Virginia</v>
      </c>
      <c r="C34" s="12"/>
      <c r="D34" s="28" t="s">
        <v>16</v>
      </c>
      <c r="E34" s="31" t="s">
        <v>17</v>
      </c>
      <c r="F34" s="12"/>
      <c r="G34" s="205">
        <v>88.312526363362394</v>
      </c>
      <c r="H34" s="200">
        <v>92.6998723819991</v>
      </c>
      <c r="I34" s="200">
        <v>94.994388678812797</v>
      </c>
      <c r="J34" s="200">
        <v>93.550062474691899</v>
      </c>
      <c r="K34" s="200">
        <v>91.516480660261095</v>
      </c>
      <c r="L34" s="206">
        <v>92.418162966637695</v>
      </c>
      <c r="M34" s="200"/>
      <c r="N34" s="207">
        <v>106.869957475009</v>
      </c>
      <c r="O34" s="208">
        <v>109.23392550910999</v>
      </c>
      <c r="P34" s="209">
        <v>108.069719313514</v>
      </c>
      <c r="Q34" s="200"/>
      <c r="R34" s="210">
        <v>97.319998381559998</v>
      </c>
      <c r="S34" s="96"/>
      <c r="T34" s="184">
        <v>23.500188259259101</v>
      </c>
      <c r="U34" s="179">
        <v>25.943261847598901</v>
      </c>
      <c r="V34" s="179">
        <v>27.096610700518799</v>
      </c>
      <c r="W34" s="179">
        <v>25.3641512756111</v>
      </c>
      <c r="X34" s="179">
        <v>21.726060156949099</v>
      </c>
      <c r="Y34" s="185">
        <v>24.794658321335401</v>
      </c>
      <c r="Z34" s="179"/>
      <c r="AA34" s="186">
        <v>24.529562991625699</v>
      </c>
      <c r="AB34" s="187">
        <v>18.302646060365699</v>
      </c>
      <c r="AC34" s="188">
        <v>20.663379317754298</v>
      </c>
      <c r="AD34" s="179"/>
      <c r="AE34" s="189">
        <v>22.027115871933798</v>
      </c>
      <c r="AF34" s="35"/>
      <c r="AG34" s="205">
        <v>94.090236556228604</v>
      </c>
      <c r="AH34" s="200">
        <v>93.145326994791503</v>
      </c>
      <c r="AI34" s="200">
        <v>95.184007757703</v>
      </c>
      <c r="AJ34" s="200">
        <v>95.262307214917598</v>
      </c>
      <c r="AK34" s="200">
        <v>92.969224309904803</v>
      </c>
      <c r="AL34" s="206">
        <v>94.158861818994694</v>
      </c>
      <c r="AM34" s="200"/>
      <c r="AN34" s="207">
        <v>102.843842460323</v>
      </c>
      <c r="AO34" s="208">
        <v>105.324162034772</v>
      </c>
      <c r="AP34" s="209">
        <v>104.089671232876</v>
      </c>
      <c r="AQ34" s="200"/>
      <c r="AR34" s="210">
        <v>97.053366258644502</v>
      </c>
      <c r="AS34" s="96"/>
      <c r="AT34" s="184">
        <v>26.9881978945612</v>
      </c>
      <c r="AU34" s="179">
        <v>25.995821332041</v>
      </c>
      <c r="AV34" s="179">
        <v>27.041023055026301</v>
      </c>
      <c r="AW34" s="179">
        <v>27.465654506865999</v>
      </c>
      <c r="AX34" s="179">
        <v>25.087662551621399</v>
      </c>
      <c r="AY34" s="185">
        <v>26.5292990047544</v>
      </c>
      <c r="AZ34" s="179"/>
      <c r="BA34" s="186">
        <v>28.079452342449201</v>
      </c>
      <c r="BB34" s="187">
        <v>25.635499560143302</v>
      </c>
      <c r="BC34" s="188">
        <v>26.690431805509501</v>
      </c>
      <c r="BD34" s="179"/>
      <c r="BE34" s="189">
        <v>26.2857522479087</v>
      </c>
    </row>
    <row r="35" spans="1:64" x14ac:dyDescent="0.25">
      <c r="A35" s="24" t="s">
        <v>79</v>
      </c>
      <c r="B35" s="44" t="str">
        <f t="shared" si="0"/>
        <v>Chesapeake Bay</v>
      </c>
      <c r="C35" s="12"/>
      <c r="D35" s="28" t="s">
        <v>16</v>
      </c>
      <c r="E35" s="31" t="s">
        <v>17</v>
      </c>
      <c r="F35" s="12"/>
      <c r="G35" s="205">
        <v>83.841933701657396</v>
      </c>
      <c r="H35" s="200">
        <v>86.309731958762796</v>
      </c>
      <c r="I35" s="200">
        <v>89.850763500930995</v>
      </c>
      <c r="J35" s="200">
        <v>87.743074074074002</v>
      </c>
      <c r="K35" s="200">
        <v>84.160976645435198</v>
      </c>
      <c r="L35" s="206">
        <v>86.631290187891395</v>
      </c>
      <c r="M35" s="200"/>
      <c r="N35" s="207">
        <v>85.632553191489293</v>
      </c>
      <c r="O35" s="208">
        <v>87.596683544303701</v>
      </c>
      <c r="P35" s="209">
        <v>86.581002444987703</v>
      </c>
      <c r="Q35" s="200"/>
      <c r="R35" s="210">
        <v>86.618487394957896</v>
      </c>
      <c r="S35" s="96"/>
      <c r="T35" s="184">
        <v>22.937568758474001</v>
      </c>
      <c r="U35" s="179">
        <v>18.0147231462579</v>
      </c>
      <c r="V35" s="179">
        <v>21.742700744063502</v>
      </c>
      <c r="W35" s="179">
        <v>19.901901453151002</v>
      </c>
      <c r="X35" s="179">
        <v>19.2921157326799</v>
      </c>
      <c r="Y35" s="185">
        <v>20.2900356379124</v>
      </c>
      <c r="Z35" s="179"/>
      <c r="AA35" s="186">
        <v>19.880857844169899</v>
      </c>
      <c r="AB35" s="187">
        <v>10.137616052049101</v>
      </c>
      <c r="AC35" s="188">
        <v>13.724958223495401</v>
      </c>
      <c r="AD35" s="179"/>
      <c r="AE35" s="189">
        <v>18.2578993933809</v>
      </c>
      <c r="AF35" s="35"/>
      <c r="AG35" s="205">
        <v>81.175642076502697</v>
      </c>
      <c r="AH35" s="200">
        <v>83.365684039087895</v>
      </c>
      <c r="AI35" s="200">
        <v>85.846048707753397</v>
      </c>
      <c r="AJ35" s="200">
        <v>85.707006529382198</v>
      </c>
      <c r="AK35" s="200">
        <v>82.914152542372804</v>
      </c>
      <c r="AL35" s="206">
        <v>83.987628593457401</v>
      </c>
      <c r="AM35" s="200"/>
      <c r="AN35" s="207">
        <v>88.329861351819702</v>
      </c>
      <c r="AO35" s="208">
        <v>86.005061957868605</v>
      </c>
      <c r="AP35" s="209">
        <v>87.2081195814648</v>
      </c>
      <c r="AQ35" s="200"/>
      <c r="AR35" s="210">
        <v>84.854703799098502</v>
      </c>
      <c r="AS35" s="96"/>
      <c r="AT35" s="184">
        <v>12.4344695242131</v>
      </c>
      <c r="AU35" s="179">
        <v>13.8601258087602</v>
      </c>
      <c r="AV35" s="179">
        <v>16.864367003022998</v>
      </c>
      <c r="AW35" s="179">
        <v>16.326152575806699</v>
      </c>
      <c r="AX35" s="179">
        <v>15.004207203387301</v>
      </c>
      <c r="AY35" s="185">
        <v>15.0750485405304</v>
      </c>
      <c r="AZ35" s="179"/>
      <c r="BA35" s="186">
        <v>17.319043389832501</v>
      </c>
      <c r="BB35" s="187">
        <v>9.13619028915409</v>
      </c>
      <c r="BC35" s="188">
        <v>13.0515695733186</v>
      </c>
      <c r="BD35" s="179"/>
      <c r="BE35" s="189">
        <v>14.5116268324735</v>
      </c>
    </row>
    <row r="36" spans="1:64" x14ac:dyDescent="0.25">
      <c r="A36" s="24" t="s">
        <v>80</v>
      </c>
      <c r="B36" s="44" t="str">
        <f t="shared" si="0"/>
        <v>Coastal Virginia - Eastern Shore</v>
      </c>
      <c r="C36" s="12"/>
      <c r="D36" s="28" t="s">
        <v>16</v>
      </c>
      <c r="E36" s="31" t="s">
        <v>17</v>
      </c>
      <c r="F36" s="12"/>
      <c r="G36" s="205">
        <v>87.996137566137506</v>
      </c>
      <c r="H36" s="200">
        <v>88.822340823969995</v>
      </c>
      <c r="I36" s="200">
        <v>89.698747826086901</v>
      </c>
      <c r="J36" s="200">
        <v>92.452696245733705</v>
      </c>
      <c r="K36" s="200">
        <v>93.026721014492693</v>
      </c>
      <c r="L36" s="206">
        <v>90.589897142857097</v>
      </c>
      <c r="M36" s="200"/>
      <c r="N36" s="207">
        <v>106.30710102489</v>
      </c>
      <c r="O36" s="208">
        <v>109.88531791907501</v>
      </c>
      <c r="P36" s="209">
        <v>108.10792000000001</v>
      </c>
      <c r="Q36" s="200"/>
      <c r="R36" s="210">
        <v>96.611717499999997</v>
      </c>
      <c r="S36" s="96"/>
      <c r="T36" s="184">
        <v>14.2314149387919</v>
      </c>
      <c r="U36" s="179">
        <v>10.764663909524399</v>
      </c>
      <c r="V36" s="179">
        <v>11.487541095572601</v>
      </c>
      <c r="W36" s="179">
        <v>16.0964532312065</v>
      </c>
      <c r="X36" s="179">
        <v>15.562977353548201</v>
      </c>
      <c r="Y36" s="185">
        <v>13.673661871338499</v>
      </c>
      <c r="Z36" s="179"/>
      <c r="AA36" s="186">
        <v>15.088594037653699</v>
      </c>
      <c r="AB36" s="187">
        <v>13.5527205000583</v>
      </c>
      <c r="AC36" s="188">
        <v>13.955220203520399</v>
      </c>
      <c r="AD36" s="179"/>
      <c r="AE36" s="189">
        <v>13.8280714468208</v>
      </c>
      <c r="AF36" s="35"/>
      <c r="AG36" s="205">
        <v>91.1949070847851</v>
      </c>
      <c r="AH36" s="200">
        <v>91.421955280684998</v>
      </c>
      <c r="AI36" s="200">
        <v>91.782083333333304</v>
      </c>
      <c r="AJ36" s="200">
        <v>92.842026338147804</v>
      </c>
      <c r="AK36" s="200">
        <v>92.927680293982505</v>
      </c>
      <c r="AL36" s="206">
        <v>92.083587007394897</v>
      </c>
      <c r="AM36" s="200"/>
      <c r="AN36" s="207">
        <v>100.267458874458</v>
      </c>
      <c r="AO36" s="208">
        <v>103.062166080843</v>
      </c>
      <c r="AP36" s="209">
        <v>101.654452682075</v>
      </c>
      <c r="AQ36" s="200"/>
      <c r="AR36" s="210">
        <v>94.958168838823696</v>
      </c>
      <c r="AS36" s="96"/>
      <c r="AT36" s="184">
        <v>15.8108217273208</v>
      </c>
      <c r="AU36" s="179">
        <v>14.7082720297779</v>
      </c>
      <c r="AV36" s="179">
        <v>15.4539680368294</v>
      </c>
      <c r="AW36" s="179">
        <v>16.342615563930099</v>
      </c>
      <c r="AX36" s="179">
        <v>15.8610246607594</v>
      </c>
      <c r="AY36" s="185">
        <v>15.6543119253406</v>
      </c>
      <c r="AZ36" s="179"/>
      <c r="BA36" s="186">
        <v>16.1372715495832</v>
      </c>
      <c r="BB36" s="187">
        <v>17.099468668084601</v>
      </c>
      <c r="BC36" s="188">
        <v>16.554849393857499</v>
      </c>
      <c r="BD36" s="179"/>
      <c r="BE36" s="189">
        <v>15.974556856135001</v>
      </c>
    </row>
    <row r="37" spans="1:64" x14ac:dyDescent="0.25">
      <c r="A37" s="24" t="s">
        <v>81</v>
      </c>
      <c r="B37" s="44" t="str">
        <f t="shared" si="0"/>
        <v>Coastal Virginia - Hampton Roads</v>
      </c>
      <c r="C37" s="12"/>
      <c r="D37" s="28" t="s">
        <v>16</v>
      </c>
      <c r="E37" s="31" t="s">
        <v>17</v>
      </c>
      <c r="F37" s="12"/>
      <c r="G37" s="205">
        <v>80.572606803510496</v>
      </c>
      <c r="H37" s="200">
        <v>80.442971065182803</v>
      </c>
      <c r="I37" s="200">
        <v>82.088451145958899</v>
      </c>
      <c r="J37" s="200">
        <v>82.352104307061197</v>
      </c>
      <c r="K37" s="200">
        <v>83.242433142311299</v>
      </c>
      <c r="L37" s="206">
        <v>81.801332390594297</v>
      </c>
      <c r="M37" s="200"/>
      <c r="N37" s="207">
        <v>100.731711211722</v>
      </c>
      <c r="O37" s="208">
        <v>111.039652542017</v>
      </c>
      <c r="P37" s="209">
        <v>106.270836711711</v>
      </c>
      <c r="Q37" s="200"/>
      <c r="R37" s="210">
        <v>90.541214393165404</v>
      </c>
      <c r="S37" s="96"/>
      <c r="T37" s="184">
        <v>14.5563809707531</v>
      </c>
      <c r="U37" s="179">
        <v>13.095617567478399</v>
      </c>
      <c r="V37" s="179">
        <v>14.0270615146169</v>
      </c>
      <c r="W37" s="179">
        <v>13.824074826932</v>
      </c>
      <c r="X37" s="179">
        <v>14.755308973855</v>
      </c>
      <c r="Y37" s="185">
        <v>14.0953736356308</v>
      </c>
      <c r="Z37" s="179"/>
      <c r="AA37" s="186">
        <v>17.182619047984598</v>
      </c>
      <c r="AB37" s="187">
        <v>13.346206520816301</v>
      </c>
      <c r="AC37" s="188">
        <v>14.811522385728001</v>
      </c>
      <c r="AD37" s="179"/>
      <c r="AE37" s="189">
        <v>14.1650978732985</v>
      </c>
      <c r="AF37" s="35"/>
      <c r="AG37" s="205">
        <v>81.958836996336899</v>
      </c>
      <c r="AH37" s="200">
        <v>80.125298902604001</v>
      </c>
      <c r="AI37" s="200">
        <v>81.459381249117001</v>
      </c>
      <c r="AJ37" s="200">
        <v>81.289419611731702</v>
      </c>
      <c r="AK37" s="200">
        <v>82.269447394049806</v>
      </c>
      <c r="AL37" s="206">
        <v>81.424029173566794</v>
      </c>
      <c r="AM37" s="200"/>
      <c r="AN37" s="207">
        <v>97.345584325777907</v>
      </c>
      <c r="AO37" s="208">
        <v>103.810348259911</v>
      </c>
      <c r="AP37" s="209">
        <v>100.668335864369</v>
      </c>
      <c r="AQ37" s="200"/>
      <c r="AR37" s="210">
        <v>88.013467060495799</v>
      </c>
      <c r="AS37" s="96"/>
      <c r="AT37" s="184">
        <v>14.059541133529899</v>
      </c>
      <c r="AU37" s="179">
        <v>13.3161910498712</v>
      </c>
      <c r="AV37" s="179">
        <v>14.5001131119108</v>
      </c>
      <c r="AW37" s="179">
        <v>14.329466351587699</v>
      </c>
      <c r="AX37" s="179">
        <v>15.185595182043601</v>
      </c>
      <c r="AY37" s="185">
        <v>14.289521622773799</v>
      </c>
      <c r="AZ37" s="179"/>
      <c r="BA37" s="186">
        <v>21.459913849785401</v>
      </c>
      <c r="BB37" s="187">
        <v>20.2588039994619</v>
      </c>
      <c r="BC37" s="188">
        <v>20.720472448928302</v>
      </c>
      <c r="BD37" s="179"/>
      <c r="BE37" s="189">
        <v>16.832527616243599</v>
      </c>
    </row>
    <row r="38" spans="1:64" x14ac:dyDescent="0.25">
      <c r="A38" s="25" t="s">
        <v>82</v>
      </c>
      <c r="B38" s="44" t="str">
        <f t="shared" si="0"/>
        <v>Northern Virginia</v>
      </c>
      <c r="C38" s="12"/>
      <c r="D38" s="28" t="s">
        <v>16</v>
      </c>
      <c r="E38" s="31" t="s">
        <v>17</v>
      </c>
      <c r="F38" s="13"/>
      <c r="G38" s="205">
        <v>99.031095531235707</v>
      </c>
      <c r="H38" s="200">
        <v>107.184321891338</v>
      </c>
      <c r="I38" s="200">
        <v>110.99029163533</v>
      </c>
      <c r="J38" s="200">
        <v>110.454710447263</v>
      </c>
      <c r="K38" s="200">
        <v>104.660673181818</v>
      </c>
      <c r="L38" s="206">
        <v>106.91857393481401</v>
      </c>
      <c r="M38" s="200"/>
      <c r="N38" s="207">
        <v>105.58737947828899</v>
      </c>
      <c r="O38" s="208">
        <v>108.41749164633001</v>
      </c>
      <c r="P38" s="209">
        <v>107.069400546566</v>
      </c>
      <c r="Q38" s="200"/>
      <c r="R38" s="210">
        <v>106.96642984579201</v>
      </c>
      <c r="S38" s="96"/>
      <c r="T38" s="184">
        <v>20.879484086497101</v>
      </c>
      <c r="U38" s="179">
        <v>26.724901866401201</v>
      </c>
      <c r="V38" s="179">
        <v>30.728222441415902</v>
      </c>
      <c r="W38" s="179">
        <v>30.910263228701901</v>
      </c>
      <c r="X38" s="179">
        <v>27.213653091526901</v>
      </c>
      <c r="Y38" s="185">
        <v>27.7955165032539</v>
      </c>
      <c r="Z38" s="179"/>
      <c r="AA38" s="186">
        <v>20.661371753451999</v>
      </c>
      <c r="AB38" s="187">
        <v>18.988116083405</v>
      </c>
      <c r="AC38" s="188">
        <v>19.584136307918001</v>
      </c>
      <c r="AD38" s="179"/>
      <c r="AE38" s="189">
        <v>24.734237103594701</v>
      </c>
      <c r="AF38" s="35"/>
      <c r="AG38" s="205">
        <v>97.008064660212</v>
      </c>
      <c r="AH38" s="200">
        <v>101.922215005486</v>
      </c>
      <c r="AI38" s="200">
        <v>105.55771466790701</v>
      </c>
      <c r="AJ38" s="200">
        <v>105.548064118653</v>
      </c>
      <c r="AK38" s="200">
        <v>101.906657659058</v>
      </c>
      <c r="AL38" s="206">
        <v>102.54009739134599</v>
      </c>
      <c r="AM38" s="200"/>
      <c r="AN38" s="207">
        <v>100.733820872379</v>
      </c>
      <c r="AO38" s="208">
        <v>102.900244032581</v>
      </c>
      <c r="AP38" s="209">
        <v>101.83400873748801</v>
      </c>
      <c r="AQ38" s="200"/>
      <c r="AR38" s="210">
        <v>102.324961608775</v>
      </c>
      <c r="AS38" s="96"/>
      <c r="AT38" s="184">
        <v>-0.88852253358801803</v>
      </c>
      <c r="AU38" s="179">
        <v>3.29528982135098</v>
      </c>
      <c r="AV38" s="179">
        <v>5.6338206784742502</v>
      </c>
      <c r="AW38" s="179">
        <v>6.1807786313836797</v>
      </c>
      <c r="AX38" s="179">
        <v>6.5555406382624399</v>
      </c>
      <c r="AY38" s="185">
        <v>4.2884141060811896</v>
      </c>
      <c r="AZ38" s="179"/>
      <c r="BA38" s="186">
        <v>6.6683387068565496</v>
      </c>
      <c r="BB38" s="187">
        <v>9.3921656762846908</v>
      </c>
      <c r="BC38" s="188">
        <v>8.0553967487409395</v>
      </c>
      <c r="BD38" s="179"/>
      <c r="BE38" s="189">
        <v>5.3469005991338001</v>
      </c>
    </row>
    <row r="39" spans="1:64" x14ac:dyDescent="0.25">
      <c r="A39" s="26" t="s">
        <v>83</v>
      </c>
      <c r="B39" s="44" t="str">
        <f t="shared" si="0"/>
        <v>Shenandoah Valley</v>
      </c>
      <c r="C39" s="12"/>
      <c r="D39" s="29" t="s">
        <v>16</v>
      </c>
      <c r="E39" s="32" t="s">
        <v>17</v>
      </c>
      <c r="F39" s="12"/>
      <c r="G39" s="211">
        <v>79.840861511320099</v>
      </c>
      <c r="H39" s="212">
        <v>81.096094451003495</v>
      </c>
      <c r="I39" s="212">
        <v>82.664722586282195</v>
      </c>
      <c r="J39" s="212">
        <v>82.661838458207001</v>
      </c>
      <c r="K39" s="212">
        <v>82.732656145810097</v>
      </c>
      <c r="L39" s="213">
        <v>81.916760583188704</v>
      </c>
      <c r="M39" s="200"/>
      <c r="N39" s="214">
        <v>95.203823322795898</v>
      </c>
      <c r="O39" s="215">
        <v>99.155042942494305</v>
      </c>
      <c r="P39" s="216">
        <v>97.119002714932094</v>
      </c>
      <c r="Q39" s="200"/>
      <c r="R39" s="217">
        <v>87.104518081590996</v>
      </c>
      <c r="S39" s="96"/>
      <c r="T39" s="190">
        <v>13.9867739814001</v>
      </c>
      <c r="U39" s="191">
        <v>9.3870315115645102</v>
      </c>
      <c r="V39" s="191">
        <v>12.8298708882787</v>
      </c>
      <c r="W39" s="191">
        <v>12.8465433433744</v>
      </c>
      <c r="X39" s="191">
        <v>12.143181043707701</v>
      </c>
      <c r="Y39" s="192">
        <v>12.1586939105913</v>
      </c>
      <c r="Z39" s="179"/>
      <c r="AA39" s="193">
        <v>18.076544145218602</v>
      </c>
      <c r="AB39" s="194">
        <v>16.091838809718201</v>
      </c>
      <c r="AC39" s="195">
        <v>16.738498100365302</v>
      </c>
      <c r="AD39" s="179"/>
      <c r="AE39" s="196">
        <v>13.9054165913936</v>
      </c>
      <c r="AF39" s="36"/>
      <c r="AG39" s="211">
        <v>82.388130590923893</v>
      </c>
      <c r="AH39" s="212">
        <v>81.416457019171304</v>
      </c>
      <c r="AI39" s="212">
        <v>82.242129940507695</v>
      </c>
      <c r="AJ39" s="212">
        <v>83.238432996907903</v>
      </c>
      <c r="AK39" s="212">
        <v>82.841305655481506</v>
      </c>
      <c r="AL39" s="213">
        <v>82.437414849806203</v>
      </c>
      <c r="AM39" s="200"/>
      <c r="AN39" s="214">
        <v>93.443976992604703</v>
      </c>
      <c r="AO39" s="215">
        <v>96.270791931073603</v>
      </c>
      <c r="AP39" s="216">
        <v>94.854146956633599</v>
      </c>
      <c r="AQ39" s="200"/>
      <c r="AR39" s="217">
        <v>86.410994111106504</v>
      </c>
      <c r="AS39" s="96"/>
      <c r="AT39" s="190">
        <v>12.313938943984899</v>
      </c>
      <c r="AU39" s="191">
        <v>10.410575570088501</v>
      </c>
      <c r="AV39" s="191">
        <v>11.0326519004585</v>
      </c>
      <c r="AW39" s="191">
        <v>13.655578981510599</v>
      </c>
      <c r="AX39" s="191">
        <v>12.247852092631501</v>
      </c>
      <c r="AY39" s="192">
        <v>11.9359337383781</v>
      </c>
      <c r="AZ39" s="179"/>
      <c r="BA39" s="193">
        <v>18.4702296634192</v>
      </c>
      <c r="BB39" s="194">
        <v>18.277812256982902</v>
      </c>
      <c r="BC39" s="195">
        <v>18.309796450496499</v>
      </c>
      <c r="BD39" s="179"/>
      <c r="BE39" s="196">
        <v>14.1555150614011</v>
      </c>
    </row>
    <row r="40" spans="1:64" x14ac:dyDescent="0.25">
      <c r="A40" s="22" t="s">
        <v>84</v>
      </c>
      <c r="B40" s="44" t="str">
        <f t="shared" si="0"/>
        <v>Southern Virginia</v>
      </c>
      <c r="C40" s="10"/>
      <c r="D40" s="27" t="s">
        <v>16</v>
      </c>
      <c r="E40" s="30" t="s">
        <v>17</v>
      </c>
      <c r="F40" s="3"/>
      <c r="G40" s="197">
        <v>78.973085621970895</v>
      </c>
      <c r="H40" s="198">
        <v>82.908763837638304</v>
      </c>
      <c r="I40" s="198">
        <v>85.4999666295884</v>
      </c>
      <c r="J40" s="198">
        <v>86.417798264642002</v>
      </c>
      <c r="K40" s="198">
        <v>82.607640931372501</v>
      </c>
      <c r="L40" s="199">
        <v>83.617272057016393</v>
      </c>
      <c r="M40" s="200"/>
      <c r="N40" s="201">
        <v>87.487169700528398</v>
      </c>
      <c r="O40" s="202">
        <v>89.965162876459701</v>
      </c>
      <c r="P40" s="203">
        <v>88.697888888888798</v>
      </c>
      <c r="Q40" s="200"/>
      <c r="R40" s="204">
        <v>85.092547087547899</v>
      </c>
      <c r="S40" s="96"/>
      <c r="T40" s="176">
        <v>13.2230618236142</v>
      </c>
      <c r="U40" s="177">
        <v>12.527981092253301</v>
      </c>
      <c r="V40" s="177">
        <v>13.19031363184</v>
      </c>
      <c r="W40" s="177">
        <v>15.002430286972499</v>
      </c>
      <c r="X40" s="177">
        <v>12.2075800098639</v>
      </c>
      <c r="Y40" s="178">
        <v>13.2693851298936</v>
      </c>
      <c r="Z40" s="179"/>
      <c r="AA40" s="180">
        <v>17.3521612661281</v>
      </c>
      <c r="AB40" s="181">
        <v>8.5823731584216105</v>
      </c>
      <c r="AC40" s="182">
        <v>11.405414668642701</v>
      </c>
      <c r="AD40" s="179"/>
      <c r="AE40" s="183">
        <v>12.3364063748474</v>
      </c>
      <c r="AF40" s="33"/>
      <c r="AG40" s="197">
        <v>82.753775477191795</v>
      </c>
      <c r="AH40" s="198">
        <v>83.972560620756497</v>
      </c>
      <c r="AI40" s="198">
        <v>84.466989031567607</v>
      </c>
      <c r="AJ40" s="198">
        <v>85.206029607895402</v>
      </c>
      <c r="AK40" s="198">
        <v>82.458232248520702</v>
      </c>
      <c r="AL40" s="199">
        <v>83.835182876497797</v>
      </c>
      <c r="AM40" s="200"/>
      <c r="AN40" s="201">
        <v>85.058203306040397</v>
      </c>
      <c r="AO40" s="202">
        <v>85.970848101265801</v>
      </c>
      <c r="AP40" s="203">
        <v>85.509068240443895</v>
      </c>
      <c r="AQ40" s="200"/>
      <c r="AR40" s="204">
        <v>84.281997037098805</v>
      </c>
      <c r="AS40" s="96"/>
      <c r="AT40" s="176">
        <v>14.996723201467701</v>
      </c>
      <c r="AU40" s="177">
        <v>14.4039340699255</v>
      </c>
      <c r="AV40" s="177">
        <v>12.1847314954064</v>
      </c>
      <c r="AW40" s="177">
        <v>12.8558660308657</v>
      </c>
      <c r="AX40" s="177">
        <v>10.729258163763699</v>
      </c>
      <c r="AY40" s="178">
        <v>12.8881767741264</v>
      </c>
      <c r="AZ40" s="179"/>
      <c r="BA40" s="180">
        <v>15.5079610143395</v>
      </c>
      <c r="BB40" s="181">
        <v>11.075584973217399</v>
      </c>
      <c r="BC40" s="182">
        <v>13.0218707126834</v>
      </c>
      <c r="BD40" s="179"/>
      <c r="BE40" s="183">
        <v>12.8852987096916</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205">
        <v>82.936326530612206</v>
      </c>
      <c r="H41" s="200">
        <v>84.037203333333295</v>
      </c>
      <c r="I41" s="200">
        <v>80.781416457286397</v>
      </c>
      <c r="J41" s="200">
        <v>88.485901294011398</v>
      </c>
      <c r="K41" s="200">
        <v>89.946743597850102</v>
      </c>
      <c r="L41" s="206">
        <v>85.444046829532297</v>
      </c>
      <c r="M41" s="200"/>
      <c r="N41" s="207">
        <v>103.957412748774</v>
      </c>
      <c r="O41" s="208">
        <v>107.457515078407</v>
      </c>
      <c r="P41" s="209">
        <v>105.66850508624501</v>
      </c>
      <c r="Q41" s="200"/>
      <c r="R41" s="210">
        <v>91.806871521335793</v>
      </c>
      <c r="S41" s="96"/>
      <c r="T41" s="184">
        <v>23.611319564597899</v>
      </c>
      <c r="U41" s="179">
        <v>20.070781512193602</v>
      </c>
      <c r="V41" s="179">
        <v>15.530856611445399</v>
      </c>
      <c r="W41" s="179">
        <v>23.612486667924301</v>
      </c>
      <c r="X41" s="179">
        <v>22.0403047389714</v>
      </c>
      <c r="Y41" s="185">
        <v>20.868535318351899</v>
      </c>
      <c r="Z41" s="179"/>
      <c r="AA41" s="186">
        <v>25.342856507231001</v>
      </c>
      <c r="AB41" s="187">
        <v>27.8714989732654</v>
      </c>
      <c r="AC41" s="188">
        <v>26.508627625755501</v>
      </c>
      <c r="AD41" s="179"/>
      <c r="AE41" s="189">
        <v>22.624507779142299</v>
      </c>
      <c r="AF41" s="34"/>
      <c r="AG41" s="205">
        <v>83.012327762803196</v>
      </c>
      <c r="AH41" s="200">
        <v>83.430554955927306</v>
      </c>
      <c r="AI41" s="200">
        <v>83.158787093538393</v>
      </c>
      <c r="AJ41" s="200">
        <v>87.219726421294695</v>
      </c>
      <c r="AK41" s="200">
        <v>90.418179246950601</v>
      </c>
      <c r="AL41" s="206">
        <v>85.5445472941513</v>
      </c>
      <c r="AM41" s="200"/>
      <c r="AN41" s="207">
        <v>102.82488695223201</v>
      </c>
      <c r="AO41" s="208">
        <v>102.648868924624</v>
      </c>
      <c r="AP41" s="209">
        <v>102.740777024126</v>
      </c>
      <c r="AQ41" s="200"/>
      <c r="AR41" s="210">
        <v>90.606326703396604</v>
      </c>
      <c r="AS41" s="96"/>
      <c r="AT41" s="184">
        <v>21.959368546866799</v>
      </c>
      <c r="AU41" s="179">
        <v>20.3120684578404</v>
      </c>
      <c r="AV41" s="179">
        <v>19.798475218378702</v>
      </c>
      <c r="AW41" s="179">
        <v>22.628479350740101</v>
      </c>
      <c r="AX41" s="179">
        <v>23.597798674338499</v>
      </c>
      <c r="AY41" s="185">
        <v>21.594682067710501</v>
      </c>
      <c r="AZ41" s="179"/>
      <c r="BA41" s="186">
        <v>25.604403081379601</v>
      </c>
      <c r="BB41" s="187">
        <v>28.3873510591777</v>
      </c>
      <c r="BC41" s="188">
        <v>27.013501249609401</v>
      </c>
      <c r="BD41" s="179"/>
      <c r="BE41" s="189">
        <v>23.285623708574601</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205">
        <v>74.654393203883401</v>
      </c>
      <c r="H42" s="200">
        <v>78.422022292993603</v>
      </c>
      <c r="I42" s="200">
        <v>82.135444947209606</v>
      </c>
      <c r="J42" s="200">
        <v>81.051929012345596</v>
      </c>
      <c r="K42" s="200">
        <v>78.342435677530005</v>
      </c>
      <c r="L42" s="206">
        <v>79.297113156100806</v>
      </c>
      <c r="M42" s="200"/>
      <c r="N42" s="207">
        <v>88.643900709219807</v>
      </c>
      <c r="O42" s="208">
        <v>91.971117424242394</v>
      </c>
      <c r="P42" s="209">
        <v>90.252664835164794</v>
      </c>
      <c r="Q42" s="200"/>
      <c r="R42" s="210">
        <v>82.268663686040696</v>
      </c>
      <c r="S42" s="96"/>
      <c r="T42" s="184">
        <v>8.8983382174579297</v>
      </c>
      <c r="U42" s="179">
        <v>9.4598544274238296</v>
      </c>
      <c r="V42" s="179">
        <v>15.375852866581299</v>
      </c>
      <c r="W42" s="179">
        <v>15.778807574196501</v>
      </c>
      <c r="X42" s="179">
        <v>10.593707646189699</v>
      </c>
      <c r="Y42" s="185">
        <v>12.390876591578699</v>
      </c>
      <c r="Z42" s="179"/>
      <c r="AA42" s="186">
        <v>17.840122243220701</v>
      </c>
      <c r="AB42" s="187">
        <v>15.2559799692546</v>
      </c>
      <c r="AC42" s="188">
        <v>16.171472596666302</v>
      </c>
      <c r="AD42" s="179"/>
      <c r="AE42" s="189">
        <v>13.373779204825899</v>
      </c>
      <c r="AF42" s="35"/>
      <c r="AG42" s="205">
        <v>74.873380281690103</v>
      </c>
      <c r="AH42" s="200">
        <v>78.145970991136096</v>
      </c>
      <c r="AI42" s="200">
        <v>80.293019083969398</v>
      </c>
      <c r="AJ42" s="200">
        <v>79.747533092659395</v>
      </c>
      <c r="AK42" s="200">
        <v>77.5866908103214</v>
      </c>
      <c r="AL42" s="206">
        <v>78.346941630901199</v>
      </c>
      <c r="AM42" s="200"/>
      <c r="AN42" s="207">
        <v>85.090348668280797</v>
      </c>
      <c r="AO42" s="208">
        <v>86.338579154375594</v>
      </c>
      <c r="AP42" s="209">
        <v>85.709743839960893</v>
      </c>
      <c r="AQ42" s="200"/>
      <c r="AR42" s="210">
        <v>80.263261794399597</v>
      </c>
      <c r="AS42" s="96"/>
      <c r="AT42" s="184">
        <v>8.4129980294446192</v>
      </c>
      <c r="AU42" s="179">
        <v>10.6201464213161</v>
      </c>
      <c r="AV42" s="179">
        <v>11.7241840334435</v>
      </c>
      <c r="AW42" s="179">
        <v>9.6539434742850698</v>
      </c>
      <c r="AX42" s="179">
        <v>8.7944984901024501</v>
      </c>
      <c r="AY42" s="185">
        <v>9.9559878116888996</v>
      </c>
      <c r="AZ42" s="179"/>
      <c r="BA42" s="186">
        <v>14.1566596837622</v>
      </c>
      <c r="BB42" s="187">
        <v>13.8609679391495</v>
      </c>
      <c r="BC42" s="188">
        <v>13.982279625735201</v>
      </c>
      <c r="BD42" s="179"/>
      <c r="BE42" s="189">
        <v>10.978063324517301</v>
      </c>
      <c r="BF42" s="98"/>
      <c r="BG42" s="98"/>
      <c r="BH42" s="98"/>
      <c r="BI42" s="98"/>
      <c r="BJ42" s="98"/>
      <c r="BK42" s="98"/>
      <c r="BL42" s="98"/>
    </row>
    <row r="43" spans="1:64" x14ac:dyDescent="0.25">
      <c r="A43" s="26" t="s">
        <v>87</v>
      </c>
      <c r="B43" s="44" t="str">
        <f t="shared" si="0"/>
        <v>Virginia Mountains</v>
      </c>
      <c r="C43" s="12"/>
      <c r="D43" s="29" t="s">
        <v>16</v>
      </c>
      <c r="E43" s="32" t="s">
        <v>17</v>
      </c>
      <c r="F43" s="12"/>
      <c r="G43" s="211">
        <v>78.352811634348996</v>
      </c>
      <c r="H43" s="212">
        <v>82.135829042224501</v>
      </c>
      <c r="I43" s="212">
        <v>85.702458188703005</v>
      </c>
      <c r="J43" s="212">
        <v>85.586459375000004</v>
      </c>
      <c r="K43" s="212">
        <v>88.5583712728438</v>
      </c>
      <c r="L43" s="213">
        <v>84.482404063980198</v>
      </c>
      <c r="M43" s="200"/>
      <c r="N43" s="214">
        <v>105.780851185375</v>
      </c>
      <c r="O43" s="215">
        <v>112.45414960182001</v>
      </c>
      <c r="P43" s="216">
        <v>109.12463303406</v>
      </c>
      <c r="Q43" s="200"/>
      <c r="R43" s="217">
        <v>92.493640196441802</v>
      </c>
      <c r="S43" s="96"/>
      <c r="T43" s="190">
        <v>11.457955824185399</v>
      </c>
      <c r="U43" s="191">
        <v>13.929234002798299</v>
      </c>
      <c r="V43" s="191">
        <v>16.498049859179599</v>
      </c>
      <c r="W43" s="191">
        <v>18.6711429330622</v>
      </c>
      <c r="X43" s="191">
        <v>16.068362368506399</v>
      </c>
      <c r="Y43" s="192">
        <v>15.7567656982136</v>
      </c>
      <c r="Z43" s="179"/>
      <c r="AA43" s="193">
        <v>7.01667146708537</v>
      </c>
      <c r="AB43" s="194">
        <v>8.1948469771613901</v>
      </c>
      <c r="AC43" s="195">
        <v>7.3278919586389</v>
      </c>
      <c r="AD43" s="179"/>
      <c r="AE43" s="196">
        <v>11.5368264500338</v>
      </c>
      <c r="AF43" s="36"/>
      <c r="AG43" s="211">
        <v>86.575319996207398</v>
      </c>
      <c r="AH43" s="212">
        <v>82.9004127692439</v>
      </c>
      <c r="AI43" s="212">
        <v>84.590989365130497</v>
      </c>
      <c r="AJ43" s="212">
        <v>83.384340685879806</v>
      </c>
      <c r="AK43" s="212">
        <v>84.434344364269705</v>
      </c>
      <c r="AL43" s="213">
        <v>84.326156944373906</v>
      </c>
      <c r="AM43" s="200"/>
      <c r="AN43" s="214">
        <v>101.148229253822</v>
      </c>
      <c r="AO43" s="215">
        <v>107.33890959494801</v>
      </c>
      <c r="AP43" s="216">
        <v>104.22449967474</v>
      </c>
      <c r="AQ43" s="200"/>
      <c r="AR43" s="217">
        <v>90.427764362151507</v>
      </c>
      <c r="AS43" s="96"/>
      <c r="AT43" s="190">
        <v>18.073924880866901</v>
      </c>
      <c r="AU43" s="191">
        <v>15.713752992331701</v>
      </c>
      <c r="AV43" s="191">
        <v>17.000431188895401</v>
      </c>
      <c r="AW43" s="191">
        <v>16.264877774003399</v>
      </c>
      <c r="AX43" s="191">
        <v>14.145247374075099</v>
      </c>
      <c r="AY43" s="192">
        <v>16.2350394693878</v>
      </c>
      <c r="AZ43" s="179"/>
      <c r="BA43" s="193">
        <v>15.7908037742604</v>
      </c>
      <c r="BB43" s="194">
        <v>19.351167438701999</v>
      </c>
      <c r="BC43" s="195">
        <v>17.526051640897698</v>
      </c>
      <c r="BD43" s="179"/>
      <c r="BE43" s="196">
        <v>16.7942953632027</v>
      </c>
      <c r="BF43" s="98"/>
      <c r="BG43" s="98"/>
      <c r="BH43" s="98"/>
      <c r="BI43" s="98"/>
      <c r="BJ43" s="98"/>
      <c r="BK43" s="98"/>
      <c r="BL43" s="98"/>
    </row>
  </sheetData>
  <sheetProtection algorithmName="SHA-512" hashValue="Kh/9HuO0GDovSrdnA/oVF08oshJp6mZv0FHN/aU13vqc1Ghl0C6A8QpEWBRWMQ3HcbJYq5KDZSKGOchSg8T/Eg==" saltValue="/IX/iT6EwxQLWFC0fQh05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R43"/>
  <sheetViews>
    <sheetView zoomScale="85" zoomScaleNormal="85" workbookViewId="0">
      <pane xSplit="2" ySplit="5" topLeftCell="O12" activePane="bottomRight" state="frozen"/>
      <selection activeCell="G44" sqref="G44"/>
      <selection pane="topRight" activeCell="G44" sqref="G44"/>
      <selection pane="bottomLeft" activeCell="G44" sqref="G44"/>
      <selection pane="bottomRight" activeCell="AK23" sqref="AK23"/>
    </sheetView>
  </sheetViews>
  <sheetFormatPr defaultRowHeight="13.2" x14ac:dyDescent="0.25"/>
  <cols>
    <col min="1" max="1" width="20.7773437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46" t="s">
        <v>5</v>
      </c>
      <c r="E2" s="147"/>
      <c r="G2" s="148" t="s">
        <v>97</v>
      </c>
      <c r="H2" s="149"/>
      <c r="I2" s="149"/>
      <c r="J2" s="149"/>
      <c r="K2" s="149"/>
      <c r="L2" s="149"/>
      <c r="M2" s="149"/>
      <c r="N2" s="149"/>
      <c r="O2" s="149"/>
      <c r="P2" s="149"/>
      <c r="Q2" s="149"/>
      <c r="R2" s="149"/>
      <c r="T2" s="148" t="s">
        <v>40</v>
      </c>
      <c r="U2" s="149"/>
      <c r="V2" s="149"/>
      <c r="W2" s="149"/>
      <c r="X2" s="149"/>
      <c r="Y2" s="149"/>
      <c r="Z2" s="149"/>
      <c r="AA2" s="149"/>
      <c r="AB2" s="149"/>
      <c r="AC2" s="149"/>
      <c r="AD2" s="149"/>
      <c r="AE2" s="149"/>
      <c r="AF2" s="4"/>
      <c r="AG2" s="148" t="s">
        <v>41</v>
      </c>
      <c r="AH2" s="149"/>
      <c r="AI2" s="149"/>
      <c r="AJ2" s="149"/>
      <c r="AK2" s="149"/>
      <c r="AL2" s="149"/>
      <c r="AM2" s="149"/>
      <c r="AN2" s="149"/>
      <c r="AO2" s="149"/>
      <c r="AP2" s="149"/>
      <c r="AQ2" s="149"/>
      <c r="AR2" s="149"/>
      <c r="AT2" s="148" t="s">
        <v>42</v>
      </c>
      <c r="AU2" s="149"/>
      <c r="AV2" s="149"/>
      <c r="AW2" s="149"/>
      <c r="AX2" s="149"/>
      <c r="AY2" s="149"/>
      <c r="AZ2" s="149"/>
      <c r="BA2" s="149"/>
      <c r="BB2" s="149"/>
      <c r="BC2" s="149"/>
      <c r="BD2" s="149"/>
      <c r="BE2" s="149"/>
    </row>
    <row r="3" spans="1:57" x14ac:dyDescent="0.25">
      <c r="A3" s="37"/>
      <c r="B3" s="37"/>
      <c r="C3" s="3"/>
      <c r="D3" s="150" t="s">
        <v>8</v>
      </c>
      <c r="E3" s="152" t="s">
        <v>9</v>
      </c>
      <c r="F3" s="5"/>
      <c r="G3" s="154" t="s">
        <v>0</v>
      </c>
      <c r="H3" s="156" t="s">
        <v>1</v>
      </c>
      <c r="I3" s="156" t="s">
        <v>10</v>
      </c>
      <c r="J3" s="156" t="s">
        <v>2</v>
      </c>
      <c r="K3" s="156" t="s">
        <v>11</v>
      </c>
      <c r="L3" s="158" t="s">
        <v>12</v>
      </c>
      <c r="M3" s="5"/>
      <c r="N3" s="154" t="s">
        <v>3</v>
      </c>
      <c r="O3" s="156" t="s">
        <v>4</v>
      </c>
      <c r="P3" s="158" t="s">
        <v>13</v>
      </c>
      <c r="Q3" s="2"/>
      <c r="R3" s="160" t="s">
        <v>14</v>
      </c>
      <c r="S3" s="2"/>
      <c r="T3" s="154" t="s">
        <v>0</v>
      </c>
      <c r="U3" s="156" t="s">
        <v>1</v>
      </c>
      <c r="V3" s="156" t="s">
        <v>10</v>
      </c>
      <c r="W3" s="156" t="s">
        <v>2</v>
      </c>
      <c r="X3" s="156" t="s">
        <v>11</v>
      </c>
      <c r="Y3" s="158" t="s">
        <v>12</v>
      </c>
      <c r="Z3" s="2"/>
      <c r="AA3" s="154" t="s">
        <v>3</v>
      </c>
      <c r="AB3" s="156" t="s">
        <v>4</v>
      </c>
      <c r="AC3" s="158" t="s">
        <v>13</v>
      </c>
      <c r="AD3" s="1"/>
      <c r="AE3" s="162" t="s">
        <v>14</v>
      </c>
      <c r="AF3" s="47"/>
      <c r="AG3" s="154" t="s">
        <v>0</v>
      </c>
      <c r="AH3" s="156" t="s">
        <v>1</v>
      </c>
      <c r="AI3" s="156" t="s">
        <v>10</v>
      </c>
      <c r="AJ3" s="156" t="s">
        <v>2</v>
      </c>
      <c r="AK3" s="156" t="s">
        <v>11</v>
      </c>
      <c r="AL3" s="158" t="s">
        <v>12</v>
      </c>
      <c r="AM3" s="5"/>
      <c r="AN3" s="154" t="s">
        <v>3</v>
      </c>
      <c r="AO3" s="156" t="s">
        <v>4</v>
      </c>
      <c r="AP3" s="158" t="s">
        <v>13</v>
      </c>
      <c r="AQ3" s="2"/>
      <c r="AR3" s="160" t="s">
        <v>14</v>
      </c>
      <c r="AS3" s="2"/>
      <c r="AT3" s="154" t="s">
        <v>0</v>
      </c>
      <c r="AU3" s="156" t="s">
        <v>1</v>
      </c>
      <c r="AV3" s="156" t="s">
        <v>10</v>
      </c>
      <c r="AW3" s="156" t="s">
        <v>2</v>
      </c>
      <c r="AX3" s="156" t="s">
        <v>11</v>
      </c>
      <c r="AY3" s="158" t="s">
        <v>12</v>
      </c>
      <c r="AZ3" s="2"/>
      <c r="BA3" s="154" t="s">
        <v>3</v>
      </c>
      <c r="BB3" s="156" t="s">
        <v>4</v>
      </c>
      <c r="BC3" s="158" t="s">
        <v>13</v>
      </c>
      <c r="BD3" s="1"/>
      <c r="BE3" s="162" t="s">
        <v>14</v>
      </c>
    </row>
    <row r="4" spans="1:57" x14ac:dyDescent="0.25">
      <c r="A4" s="37"/>
      <c r="B4" s="37"/>
      <c r="C4" s="3"/>
      <c r="D4" s="151"/>
      <c r="E4" s="153"/>
      <c r="F4" s="5"/>
      <c r="G4" s="155"/>
      <c r="H4" s="157"/>
      <c r="I4" s="157"/>
      <c r="J4" s="157"/>
      <c r="K4" s="157"/>
      <c r="L4" s="159"/>
      <c r="M4" s="5"/>
      <c r="N4" s="155"/>
      <c r="O4" s="157"/>
      <c r="P4" s="159"/>
      <c r="Q4" s="2"/>
      <c r="R4" s="161"/>
      <c r="S4" s="2"/>
      <c r="T4" s="155"/>
      <c r="U4" s="157"/>
      <c r="V4" s="157"/>
      <c r="W4" s="157"/>
      <c r="X4" s="157"/>
      <c r="Y4" s="159"/>
      <c r="Z4" s="2"/>
      <c r="AA4" s="155"/>
      <c r="AB4" s="157"/>
      <c r="AC4" s="159"/>
      <c r="AD4" s="1"/>
      <c r="AE4" s="163"/>
      <c r="AF4" s="48"/>
      <c r="AG4" s="155"/>
      <c r="AH4" s="157"/>
      <c r="AI4" s="157"/>
      <c r="AJ4" s="157"/>
      <c r="AK4" s="157"/>
      <c r="AL4" s="159"/>
      <c r="AM4" s="5"/>
      <c r="AN4" s="155"/>
      <c r="AO4" s="157"/>
      <c r="AP4" s="159"/>
      <c r="AQ4" s="2"/>
      <c r="AR4" s="161"/>
      <c r="AS4" s="2"/>
      <c r="AT4" s="155"/>
      <c r="AU4" s="157"/>
      <c r="AV4" s="157"/>
      <c r="AW4" s="157"/>
      <c r="AX4" s="157"/>
      <c r="AY4" s="159"/>
      <c r="AZ4" s="2"/>
      <c r="BA4" s="155"/>
      <c r="BB4" s="157"/>
      <c r="BC4" s="159"/>
      <c r="BD4" s="1"/>
      <c r="BE4" s="163"/>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97">
        <v>51.9212235955819</v>
      </c>
      <c r="H6" s="198">
        <v>61.5295691394927</v>
      </c>
      <c r="I6" s="198">
        <v>66.836480537717605</v>
      </c>
      <c r="J6" s="198">
        <v>68.750371758890296</v>
      </c>
      <c r="K6" s="198">
        <v>70.541479687949305</v>
      </c>
      <c r="L6" s="199">
        <v>63.915826324564897</v>
      </c>
      <c r="M6" s="200"/>
      <c r="N6" s="201">
        <v>90.439688138123302</v>
      </c>
      <c r="O6" s="202">
        <v>100.962686518334</v>
      </c>
      <c r="P6" s="203">
        <v>95.701198827795494</v>
      </c>
      <c r="Q6" s="200"/>
      <c r="R6" s="204">
        <v>72.998012833643699</v>
      </c>
      <c r="S6" s="96"/>
      <c r="T6" s="176">
        <v>62.139711673915897</v>
      </c>
      <c r="U6" s="177">
        <v>80.613271787167903</v>
      </c>
      <c r="V6" s="177">
        <v>86.685535298145794</v>
      </c>
      <c r="W6" s="177">
        <v>85.9394185560447</v>
      </c>
      <c r="X6" s="177">
        <v>77.517314799132606</v>
      </c>
      <c r="Y6" s="178">
        <v>78.931998581519096</v>
      </c>
      <c r="Z6" s="179"/>
      <c r="AA6" s="180">
        <v>52.822417726342302</v>
      </c>
      <c r="AB6" s="181">
        <v>31.933103346115999</v>
      </c>
      <c r="AC6" s="182">
        <v>41.042847000627802</v>
      </c>
      <c r="AD6" s="179"/>
      <c r="AE6" s="183">
        <v>62.574005760859301</v>
      </c>
      <c r="AF6" s="97"/>
      <c r="AG6" s="197">
        <v>51.820229160105903</v>
      </c>
      <c r="AH6" s="198">
        <v>55.2719103413244</v>
      </c>
      <c r="AI6" s="198">
        <v>59.7727417254386</v>
      </c>
      <c r="AJ6" s="198">
        <v>61.381809739547897</v>
      </c>
      <c r="AK6" s="198">
        <v>61.976724142899798</v>
      </c>
      <c r="AL6" s="199">
        <v>58.044915271559802</v>
      </c>
      <c r="AM6" s="200"/>
      <c r="AN6" s="201">
        <v>76.280125525924205</v>
      </c>
      <c r="AO6" s="202">
        <v>82.547832642749896</v>
      </c>
      <c r="AP6" s="203">
        <v>79.413996492787504</v>
      </c>
      <c r="AQ6" s="200"/>
      <c r="AR6" s="204">
        <v>64.150739428273994</v>
      </c>
      <c r="AS6" s="96"/>
      <c r="AT6" s="176">
        <v>62.870167770644599</v>
      </c>
      <c r="AU6" s="177">
        <v>67.258743807187798</v>
      </c>
      <c r="AV6" s="177">
        <v>74.068495490516298</v>
      </c>
      <c r="AW6" s="177">
        <v>74.924447615657996</v>
      </c>
      <c r="AX6" s="177">
        <v>71.648446024377407</v>
      </c>
      <c r="AY6" s="178">
        <v>70.319325576467904</v>
      </c>
      <c r="AZ6" s="179"/>
      <c r="BA6" s="180">
        <v>63.740634594846497</v>
      </c>
      <c r="BB6" s="181">
        <v>52.854937325849598</v>
      </c>
      <c r="BC6" s="182">
        <v>57.896414388464798</v>
      </c>
      <c r="BD6" s="179"/>
      <c r="BE6" s="183">
        <v>65.706372390354204</v>
      </c>
    </row>
    <row r="7" spans="1:57" x14ac:dyDescent="0.25">
      <c r="A7" s="23" t="s">
        <v>18</v>
      </c>
      <c r="B7" s="44" t="str">
        <f>TRIM(A7)</f>
        <v>Virginia</v>
      </c>
      <c r="C7" s="11"/>
      <c r="D7" s="28" t="s">
        <v>16</v>
      </c>
      <c r="E7" s="31" t="s">
        <v>17</v>
      </c>
      <c r="F7" s="12"/>
      <c r="G7" s="205">
        <v>32.206729227543903</v>
      </c>
      <c r="H7" s="200">
        <v>41.800259330430499</v>
      </c>
      <c r="I7" s="200">
        <v>46.006564410901397</v>
      </c>
      <c r="J7" s="200">
        <v>46.295351420093503</v>
      </c>
      <c r="K7" s="200">
        <v>42.605118681176897</v>
      </c>
      <c r="L7" s="206">
        <v>41.782892657583503</v>
      </c>
      <c r="M7" s="200"/>
      <c r="N7" s="207">
        <v>54.230937410707298</v>
      </c>
      <c r="O7" s="208">
        <v>61.124715972741498</v>
      </c>
      <c r="P7" s="209">
        <v>57.677826691724398</v>
      </c>
      <c r="Q7" s="200"/>
      <c r="R7" s="210">
        <v>46.325691468311</v>
      </c>
      <c r="S7" s="96"/>
      <c r="T7" s="184">
        <v>32.357144129471898</v>
      </c>
      <c r="U7" s="179">
        <v>42.300908317516601</v>
      </c>
      <c r="V7" s="179">
        <v>48.257444700617199</v>
      </c>
      <c r="W7" s="179">
        <v>46.2992292856988</v>
      </c>
      <c r="X7" s="179">
        <v>39.0920649321234</v>
      </c>
      <c r="Y7" s="185">
        <v>42.104726584697403</v>
      </c>
      <c r="Z7" s="179"/>
      <c r="AA7" s="186">
        <v>33.538630545041201</v>
      </c>
      <c r="AB7" s="187">
        <v>9.5174741775490901</v>
      </c>
      <c r="AC7" s="188">
        <v>19.6344694784982</v>
      </c>
      <c r="AD7" s="179"/>
      <c r="AE7" s="189">
        <v>33.208522906654501</v>
      </c>
      <c r="AF7" s="97"/>
      <c r="AG7" s="205">
        <v>35.851172897613601</v>
      </c>
      <c r="AH7" s="200">
        <v>38.9580553269912</v>
      </c>
      <c r="AI7" s="200">
        <v>42.539646276333301</v>
      </c>
      <c r="AJ7" s="200">
        <v>43.207391489498903</v>
      </c>
      <c r="AK7" s="200">
        <v>40.535251521590098</v>
      </c>
      <c r="AL7" s="206">
        <v>40.218351906728699</v>
      </c>
      <c r="AM7" s="200"/>
      <c r="AN7" s="207">
        <v>48.178092430014203</v>
      </c>
      <c r="AO7" s="208">
        <v>51.0354700369979</v>
      </c>
      <c r="AP7" s="209">
        <v>49.606781233505998</v>
      </c>
      <c r="AQ7" s="200"/>
      <c r="AR7" s="210">
        <v>42.900992584641301</v>
      </c>
      <c r="AS7" s="96"/>
      <c r="AT7" s="184">
        <v>13.0539363073828</v>
      </c>
      <c r="AU7" s="179">
        <v>16.612294295857101</v>
      </c>
      <c r="AV7" s="179">
        <v>21.885514336448299</v>
      </c>
      <c r="AW7" s="179">
        <v>21.612735641281098</v>
      </c>
      <c r="AX7" s="179">
        <v>20.7125497403248</v>
      </c>
      <c r="AY7" s="185">
        <v>18.897715989881199</v>
      </c>
      <c r="AZ7" s="179"/>
      <c r="BA7" s="186">
        <v>28.166633785272499</v>
      </c>
      <c r="BB7" s="187">
        <v>19.8402935584289</v>
      </c>
      <c r="BC7" s="188">
        <v>23.744043903787801</v>
      </c>
      <c r="BD7" s="179"/>
      <c r="BE7" s="189">
        <v>20.456808838908699</v>
      </c>
    </row>
    <row r="8" spans="1:57" x14ac:dyDescent="0.25">
      <c r="A8" s="24" t="s">
        <v>19</v>
      </c>
      <c r="B8" s="44" t="str">
        <f t="shared" ref="B8:B43" si="0">TRIM(A8)</f>
        <v>Norfolk/Virginia Beach, VA</v>
      </c>
      <c r="C8" s="12"/>
      <c r="D8" s="28" t="s">
        <v>16</v>
      </c>
      <c r="E8" s="31" t="s">
        <v>17</v>
      </c>
      <c r="F8" s="12"/>
      <c r="G8" s="205">
        <v>30.630772635062399</v>
      </c>
      <c r="H8" s="200">
        <v>34.967468055854397</v>
      </c>
      <c r="I8" s="200">
        <v>37.552723251183799</v>
      </c>
      <c r="J8" s="200">
        <v>38.7278186127851</v>
      </c>
      <c r="K8" s="200">
        <v>38.277175820783299</v>
      </c>
      <c r="L8" s="206">
        <v>36.032194330448597</v>
      </c>
      <c r="M8" s="200"/>
      <c r="N8" s="207">
        <v>56.520711205068302</v>
      </c>
      <c r="O8" s="208">
        <v>72.063956978336094</v>
      </c>
      <c r="P8" s="209">
        <v>64.292334091702202</v>
      </c>
      <c r="Q8" s="200"/>
      <c r="R8" s="210">
        <v>44.116813443409796</v>
      </c>
      <c r="S8" s="96"/>
      <c r="T8" s="184">
        <v>7.50543271665956</v>
      </c>
      <c r="U8" s="179">
        <v>13.345536091061399</v>
      </c>
      <c r="V8" s="179">
        <v>16.7022235417422</v>
      </c>
      <c r="W8" s="179">
        <v>20.732415900555001</v>
      </c>
      <c r="X8" s="179">
        <v>18.304551567409799</v>
      </c>
      <c r="Y8" s="185">
        <v>15.5225719409499</v>
      </c>
      <c r="Z8" s="179"/>
      <c r="AA8" s="186">
        <v>17.536854675694201</v>
      </c>
      <c r="AB8" s="187">
        <v>7.8143026576735997</v>
      </c>
      <c r="AC8" s="188">
        <v>11.8823521540229</v>
      </c>
      <c r="AD8" s="179"/>
      <c r="AE8" s="189">
        <v>14.004714785540299</v>
      </c>
      <c r="AF8" s="97"/>
      <c r="AG8" s="205">
        <v>32.039863095878196</v>
      </c>
      <c r="AH8" s="200">
        <v>33.093304779797201</v>
      </c>
      <c r="AI8" s="200">
        <v>35.796014183367603</v>
      </c>
      <c r="AJ8" s="200">
        <v>36.149115266072499</v>
      </c>
      <c r="AK8" s="200">
        <v>36.040385396669699</v>
      </c>
      <c r="AL8" s="206">
        <v>34.6240162406637</v>
      </c>
      <c r="AM8" s="200"/>
      <c r="AN8" s="207">
        <v>52.087921016006497</v>
      </c>
      <c r="AO8" s="208">
        <v>58.532257481679501</v>
      </c>
      <c r="AP8" s="209">
        <v>55.310089248842999</v>
      </c>
      <c r="AQ8" s="200"/>
      <c r="AR8" s="210">
        <v>40.536456001412901</v>
      </c>
      <c r="AS8" s="96"/>
      <c r="AT8" s="184">
        <v>12.7770743822988</v>
      </c>
      <c r="AU8" s="179">
        <v>15.364959198754899</v>
      </c>
      <c r="AV8" s="179">
        <v>19.5596481451317</v>
      </c>
      <c r="AW8" s="179">
        <v>19.319118746530599</v>
      </c>
      <c r="AX8" s="179">
        <v>18.4790649085332</v>
      </c>
      <c r="AY8" s="185">
        <v>17.170100841881698</v>
      </c>
      <c r="AZ8" s="179"/>
      <c r="BA8" s="186">
        <v>30.721092829149601</v>
      </c>
      <c r="BB8" s="187">
        <v>23.433474811529901</v>
      </c>
      <c r="BC8" s="188">
        <v>26.761054330938201</v>
      </c>
      <c r="BD8" s="179"/>
      <c r="BE8" s="189">
        <v>20.737454852831</v>
      </c>
    </row>
    <row r="9" spans="1:57" ht="15" x14ac:dyDescent="0.35">
      <c r="A9" s="24" t="s">
        <v>20</v>
      </c>
      <c r="B9" s="79" t="s">
        <v>72</v>
      </c>
      <c r="C9" s="12"/>
      <c r="D9" s="28" t="s">
        <v>16</v>
      </c>
      <c r="E9" s="31" t="s">
        <v>17</v>
      </c>
      <c r="F9" s="12"/>
      <c r="G9" s="205">
        <v>38.396353462208097</v>
      </c>
      <c r="H9" s="200">
        <v>49.572046519933899</v>
      </c>
      <c r="I9" s="200">
        <v>54.467103888566399</v>
      </c>
      <c r="J9" s="200">
        <v>53.050177762400097</v>
      </c>
      <c r="K9" s="200">
        <v>47.204511446939499</v>
      </c>
      <c r="L9" s="206">
        <v>48.538038616009601</v>
      </c>
      <c r="M9" s="200"/>
      <c r="N9" s="207">
        <v>56.620138256172098</v>
      </c>
      <c r="O9" s="208">
        <v>62.641186378856098</v>
      </c>
      <c r="P9" s="209">
        <v>59.630662317514101</v>
      </c>
      <c r="Q9" s="200"/>
      <c r="R9" s="210">
        <v>51.707359673582303</v>
      </c>
      <c r="S9" s="96"/>
      <c r="T9" s="184">
        <v>43.348626686255002</v>
      </c>
      <c r="U9" s="179">
        <v>48.537943876298399</v>
      </c>
      <c r="V9" s="179">
        <v>57.144105939688203</v>
      </c>
      <c r="W9" s="179">
        <v>52.698623722793698</v>
      </c>
      <c r="X9" s="179">
        <v>35.427225531484503</v>
      </c>
      <c r="Y9" s="185">
        <v>47.606528835507397</v>
      </c>
      <c r="Z9" s="179"/>
      <c r="AA9" s="186">
        <v>22.646843053632701</v>
      </c>
      <c r="AB9" s="187">
        <v>-9.5912546197369508</v>
      </c>
      <c r="AC9" s="188">
        <v>3.2996426953330098</v>
      </c>
      <c r="AD9" s="179"/>
      <c r="AE9" s="189">
        <v>29.328997111605599</v>
      </c>
      <c r="AF9" s="97"/>
      <c r="AG9" s="205">
        <v>46.204786894504203</v>
      </c>
      <c r="AH9" s="200">
        <v>49.783655298227501</v>
      </c>
      <c r="AI9" s="200">
        <v>54.543497057904297</v>
      </c>
      <c r="AJ9" s="200">
        <v>55.506950885084102</v>
      </c>
      <c r="AK9" s="200">
        <v>49.875229378543601</v>
      </c>
      <c r="AL9" s="206">
        <v>51.182823902852803</v>
      </c>
      <c r="AM9" s="200"/>
      <c r="AN9" s="207">
        <v>54.0378052669762</v>
      </c>
      <c r="AO9" s="208">
        <v>57.055186137774001</v>
      </c>
      <c r="AP9" s="209">
        <v>55.546495702375097</v>
      </c>
      <c r="AQ9" s="200"/>
      <c r="AR9" s="210">
        <v>52.429587274144801</v>
      </c>
      <c r="AS9" s="96"/>
      <c r="AT9" s="184">
        <v>55.272523499997597</v>
      </c>
      <c r="AU9" s="179">
        <v>56.005706851204302</v>
      </c>
      <c r="AV9" s="179">
        <v>62.043306724589698</v>
      </c>
      <c r="AW9" s="179">
        <v>62.212085700839502</v>
      </c>
      <c r="AX9" s="179">
        <v>52.920476192621699</v>
      </c>
      <c r="AY9" s="185">
        <v>57.813502138694197</v>
      </c>
      <c r="AZ9" s="179"/>
      <c r="BA9" s="186">
        <v>43.5996507134167</v>
      </c>
      <c r="BB9" s="187">
        <v>28.396681155343799</v>
      </c>
      <c r="BC9" s="188">
        <v>35.367782521572003</v>
      </c>
      <c r="BD9" s="179"/>
      <c r="BE9" s="189">
        <v>50.271163128482897</v>
      </c>
    </row>
    <row r="10" spans="1:57" x14ac:dyDescent="0.25">
      <c r="A10" s="24" t="s">
        <v>21</v>
      </c>
      <c r="B10" s="44" t="str">
        <f t="shared" si="0"/>
        <v>Virginia Area</v>
      </c>
      <c r="C10" s="12"/>
      <c r="D10" s="28" t="s">
        <v>16</v>
      </c>
      <c r="E10" s="31" t="s">
        <v>17</v>
      </c>
      <c r="F10" s="12"/>
      <c r="G10" s="205">
        <v>27.222273311437899</v>
      </c>
      <c r="H10" s="200">
        <v>36.969349564472303</v>
      </c>
      <c r="I10" s="200">
        <v>40.247422533200002</v>
      </c>
      <c r="J10" s="200">
        <v>41.334423818363497</v>
      </c>
      <c r="K10" s="200">
        <v>39.750745394830702</v>
      </c>
      <c r="L10" s="206">
        <v>37.104842924460897</v>
      </c>
      <c r="M10" s="200"/>
      <c r="N10" s="207">
        <v>54.643880717787603</v>
      </c>
      <c r="O10" s="208">
        <v>54.345433623684997</v>
      </c>
      <c r="P10" s="209">
        <v>54.494657170736303</v>
      </c>
      <c r="Q10" s="200"/>
      <c r="R10" s="210">
        <v>42.073361280539601</v>
      </c>
      <c r="S10" s="96"/>
      <c r="T10" s="184">
        <v>29.432231937929501</v>
      </c>
      <c r="U10" s="179">
        <v>27.954715039611099</v>
      </c>
      <c r="V10" s="179">
        <v>28.407953287739399</v>
      </c>
      <c r="W10" s="179">
        <v>30.608608444963</v>
      </c>
      <c r="X10" s="179">
        <v>28.6649823016981</v>
      </c>
      <c r="Y10" s="185">
        <v>29.006306996085598</v>
      </c>
      <c r="Z10" s="179"/>
      <c r="AA10" s="186">
        <v>42.969528484110597</v>
      </c>
      <c r="AB10" s="187">
        <v>6.7160000680711596</v>
      </c>
      <c r="AC10" s="188">
        <v>22.259426614548399</v>
      </c>
      <c r="AD10" s="179"/>
      <c r="AE10" s="189">
        <v>26.424639219845499</v>
      </c>
      <c r="AF10" s="97"/>
      <c r="AG10" s="205">
        <v>32.682519646342001</v>
      </c>
      <c r="AH10" s="200">
        <v>36.559083279784801</v>
      </c>
      <c r="AI10" s="200">
        <v>38.681968894283401</v>
      </c>
      <c r="AJ10" s="200">
        <v>39.101848886191597</v>
      </c>
      <c r="AK10" s="200">
        <v>37.016207857346799</v>
      </c>
      <c r="AL10" s="206">
        <v>36.808325712789703</v>
      </c>
      <c r="AM10" s="200"/>
      <c r="AN10" s="207">
        <v>45.827580661859201</v>
      </c>
      <c r="AO10" s="208">
        <v>45.686212914703198</v>
      </c>
      <c r="AP10" s="209">
        <v>45.756896788281203</v>
      </c>
      <c r="AQ10" s="200"/>
      <c r="AR10" s="210">
        <v>39.365060305787303</v>
      </c>
      <c r="AS10" s="96"/>
      <c r="AT10" s="184">
        <v>41.096469017963301</v>
      </c>
      <c r="AU10" s="179">
        <v>30.221734354766902</v>
      </c>
      <c r="AV10" s="179">
        <v>28.160555176447101</v>
      </c>
      <c r="AW10" s="179">
        <v>26.3197003448659</v>
      </c>
      <c r="AX10" s="179">
        <v>26.135122677150498</v>
      </c>
      <c r="AY10" s="185">
        <v>29.859596072831</v>
      </c>
      <c r="AZ10" s="179"/>
      <c r="BA10" s="186">
        <v>39.634937308863499</v>
      </c>
      <c r="BB10" s="187">
        <v>26.489328400183101</v>
      </c>
      <c r="BC10" s="188">
        <v>32.747588747673298</v>
      </c>
      <c r="BD10" s="179"/>
      <c r="BE10" s="189">
        <v>30.804224155194401</v>
      </c>
    </row>
    <row r="11" spans="1:57" x14ac:dyDescent="0.25">
      <c r="A11" s="41" t="s">
        <v>22</v>
      </c>
      <c r="B11" s="44" t="str">
        <f t="shared" si="0"/>
        <v>Washington, DC</v>
      </c>
      <c r="C11" s="12"/>
      <c r="D11" s="28" t="s">
        <v>16</v>
      </c>
      <c r="E11" s="31" t="s">
        <v>17</v>
      </c>
      <c r="F11" s="12"/>
      <c r="G11" s="205">
        <v>38.524096044683702</v>
      </c>
      <c r="H11" s="200">
        <v>48.271909522596602</v>
      </c>
      <c r="I11" s="200">
        <v>52.774762389927901</v>
      </c>
      <c r="J11" s="200">
        <v>51.037714685976198</v>
      </c>
      <c r="K11" s="200">
        <v>45.229800596754203</v>
      </c>
      <c r="L11" s="206">
        <v>47.167656647987698</v>
      </c>
      <c r="M11" s="200"/>
      <c r="N11" s="207">
        <v>58.637147860417699</v>
      </c>
      <c r="O11" s="208">
        <v>74.482207990684799</v>
      </c>
      <c r="P11" s="209">
        <v>66.559677925551199</v>
      </c>
      <c r="Q11" s="200"/>
      <c r="R11" s="210">
        <v>52.708234155863003</v>
      </c>
      <c r="S11" s="96"/>
      <c r="T11" s="184">
        <v>24.006878080464599</v>
      </c>
      <c r="U11" s="179">
        <v>43.034386286098297</v>
      </c>
      <c r="V11" s="179">
        <v>49.9362502063302</v>
      </c>
      <c r="W11" s="179">
        <v>40.095504744031501</v>
      </c>
      <c r="X11" s="179">
        <v>31.043044706556799</v>
      </c>
      <c r="Y11" s="185">
        <v>37.950541341066199</v>
      </c>
      <c r="Z11" s="179"/>
      <c r="AA11" s="186">
        <v>33.857006015512503</v>
      </c>
      <c r="AB11" s="187">
        <v>31.355336694839</v>
      </c>
      <c r="AC11" s="188">
        <v>32.445667247198401</v>
      </c>
      <c r="AD11" s="179"/>
      <c r="AE11" s="189">
        <v>35.912404073970499</v>
      </c>
      <c r="AF11" s="97"/>
      <c r="AG11" s="205">
        <v>38.664275639509398</v>
      </c>
      <c r="AH11" s="200">
        <v>40.616223164252901</v>
      </c>
      <c r="AI11" s="200">
        <v>46.030388981879</v>
      </c>
      <c r="AJ11" s="200">
        <v>46.757300574012</v>
      </c>
      <c r="AK11" s="200">
        <v>43.819923927479799</v>
      </c>
      <c r="AL11" s="206">
        <v>43.177622457426601</v>
      </c>
      <c r="AM11" s="200"/>
      <c r="AN11" s="207">
        <v>50.278005717378598</v>
      </c>
      <c r="AO11" s="208">
        <v>57.3302354040826</v>
      </c>
      <c r="AP11" s="209">
        <v>53.804120560730603</v>
      </c>
      <c r="AQ11" s="200"/>
      <c r="AR11" s="210">
        <v>46.213764772656297</v>
      </c>
      <c r="AS11" s="96"/>
      <c r="AT11" s="184">
        <v>-16.612787251872799</v>
      </c>
      <c r="AU11" s="179">
        <v>-15.6782231035248</v>
      </c>
      <c r="AV11" s="179">
        <v>-10.3923765836533</v>
      </c>
      <c r="AW11" s="179">
        <v>-8.8602337771422803</v>
      </c>
      <c r="AX11" s="179">
        <v>-2.16752473125121</v>
      </c>
      <c r="AY11" s="185">
        <v>-10.789380110337101</v>
      </c>
      <c r="AZ11" s="179"/>
      <c r="BA11" s="186">
        <v>10.8351651406259</v>
      </c>
      <c r="BB11" s="187">
        <v>15.8213740199048</v>
      </c>
      <c r="BC11" s="188">
        <v>13.4369690454358</v>
      </c>
      <c r="BD11" s="179"/>
      <c r="BE11" s="189">
        <v>-3.9670792271952502</v>
      </c>
    </row>
    <row r="12" spans="1:57" x14ac:dyDescent="0.25">
      <c r="A12" s="24" t="s">
        <v>23</v>
      </c>
      <c r="B12" s="44" t="str">
        <f t="shared" si="0"/>
        <v>Arlington, VA</v>
      </c>
      <c r="C12" s="12"/>
      <c r="D12" s="28" t="s">
        <v>16</v>
      </c>
      <c r="E12" s="31" t="s">
        <v>17</v>
      </c>
      <c r="F12" s="12"/>
      <c r="G12" s="205">
        <v>37.775933921151299</v>
      </c>
      <c r="H12" s="200">
        <v>52.115683591770498</v>
      </c>
      <c r="I12" s="200">
        <v>61.5777196716327</v>
      </c>
      <c r="J12" s="200">
        <v>63.442589439545898</v>
      </c>
      <c r="K12" s="200">
        <v>53.929727374075199</v>
      </c>
      <c r="L12" s="206">
        <v>53.768330799635102</v>
      </c>
      <c r="M12" s="200"/>
      <c r="N12" s="207">
        <v>55.997757170365801</v>
      </c>
      <c r="O12" s="208">
        <v>62.017765278200002</v>
      </c>
      <c r="P12" s="209">
        <v>59.007761224282902</v>
      </c>
      <c r="Q12" s="200"/>
      <c r="R12" s="210">
        <v>55.265310920963003</v>
      </c>
      <c r="S12" s="96"/>
      <c r="T12" s="184">
        <v>61.620578705291003</v>
      </c>
      <c r="U12" s="179">
        <v>101.953893259414</v>
      </c>
      <c r="V12" s="179">
        <v>132.65280324594499</v>
      </c>
      <c r="W12" s="179">
        <v>133.63453984728201</v>
      </c>
      <c r="X12" s="179">
        <v>104.586592475975</v>
      </c>
      <c r="Y12" s="185">
        <v>108.14368672605301</v>
      </c>
      <c r="Z12" s="179"/>
      <c r="AA12" s="186">
        <v>73.029738671448797</v>
      </c>
      <c r="AB12" s="187">
        <v>57.813522888982</v>
      </c>
      <c r="AC12" s="188">
        <v>64.685352456577803</v>
      </c>
      <c r="AD12" s="179"/>
      <c r="AE12" s="189">
        <v>92.636098789159306</v>
      </c>
      <c r="AF12" s="97"/>
      <c r="AG12" s="205">
        <v>37.856675534610297</v>
      </c>
      <c r="AH12" s="200">
        <v>39.941611685415999</v>
      </c>
      <c r="AI12" s="200">
        <v>46.527128813215697</v>
      </c>
      <c r="AJ12" s="200">
        <v>49.0851464477551</v>
      </c>
      <c r="AK12" s="200">
        <v>47.7552042160737</v>
      </c>
      <c r="AL12" s="206">
        <v>44.233153339414201</v>
      </c>
      <c r="AM12" s="200"/>
      <c r="AN12" s="207">
        <v>48.741885324820103</v>
      </c>
      <c r="AO12" s="208">
        <v>47.098686784230203</v>
      </c>
      <c r="AP12" s="209">
        <v>47.9202860545251</v>
      </c>
      <c r="AQ12" s="200"/>
      <c r="AR12" s="210">
        <v>45.286619829445897</v>
      </c>
      <c r="AS12" s="96"/>
      <c r="AT12" s="184">
        <v>-30.7394888305523</v>
      </c>
      <c r="AU12" s="179">
        <v>-23.114495137082301</v>
      </c>
      <c r="AV12" s="179">
        <v>-15.2582329911484</v>
      </c>
      <c r="AW12" s="179">
        <v>-11.2237965466347</v>
      </c>
      <c r="AX12" s="179">
        <v>-2.939748031403</v>
      </c>
      <c r="AY12" s="185">
        <v>-16.856520008519801</v>
      </c>
      <c r="AZ12" s="179"/>
      <c r="BA12" s="186">
        <v>6.5990900571956601</v>
      </c>
      <c r="BB12" s="187">
        <v>-0.25498521593727502</v>
      </c>
      <c r="BC12" s="188">
        <v>3.1169430576442201</v>
      </c>
      <c r="BD12" s="179"/>
      <c r="BE12" s="189">
        <v>-11.684733662191199</v>
      </c>
    </row>
    <row r="13" spans="1:57" x14ac:dyDescent="0.25">
      <c r="A13" s="24" t="s">
        <v>24</v>
      </c>
      <c r="B13" s="44" t="str">
        <f t="shared" si="0"/>
        <v>Suburban Virginia Area</v>
      </c>
      <c r="C13" s="12"/>
      <c r="D13" s="28" t="s">
        <v>16</v>
      </c>
      <c r="E13" s="31" t="s">
        <v>17</v>
      </c>
      <c r="F13" s="12"/>
      <c r="G13" s="205">
        <v>36.445710945491697</v>
      </c>
      <c r="H13" s="200">
        <v>44.555402601198303</v>
      </c>
      <c r="I13" s="200">
        <v>49.238795849773403</v>
      </c>
      <c r="J13" s="200">
        <v>49.5708446587753</v>
      </c>
      <c r="K13" s="200">
        <v>46.676318865994403</v>
      </c>
      <c r="L13" s="206">
        <v>45.297414584246603</v>
      </c>
      <c r="M13" s="200"/>
      <c r="N13" s="207">
        <v>66.683748355984207</v>
      </c>
      <c r="O13" s="208">
        <v>81.507328657021702</v>
      </c>
      <c r="P13" s="209">
        <v>74.095538506502905</v>
      </c>
      <c r="Q13" s="200"/>
      <c r="R13" s="210">
        <v>53.525449990605601</v>
      </c>
      <c r="S13" s="96"/>
      <c r="T13" s="184">
        <v>32.204736441667499</v>
      </c>
      <c r="U13" s="179">
        <v>31.438720978175201</v>
      </c>
      <c r="V13" s="179">
        <v>42.646599527895297</v>
      </c>
      <c r="W13" s="179">
        <v>38.695584188024903</v>
      </c>
      <c r="X13" s="179">
        <v>47.253415891073701</v>
      </c>
      <c r="Y13" s="185">
        <v>38.5898148523654</v>
      </c>
      <c r="Z13" s="179"/>
      <c r="AA13" s="186">
        <v>24.613748667550801</v>
      </c>
      <c r="AB13" s="187">
        <v>8.3533472665253594</v>
      </c>
      <c r="AC13" s="188">
        <v>15.112392146076701</v>
      </c>
      <c r="AD13" s="179"/>
      <c r="AE13" s="189">
        <v>28.244785150508399</v>
      </c>
      <c r="AF13" s="97"/>
      <c r="AG13" s="205">
        <v>41.625501242145198</v>
      </c>
      <c r="AH13" s="200">
        <v>41.095031418968198</v>
      </c>
      <c r="AI13" s="200">
        <v>42.596862121876299</v>
      </c>
      <c r="AJ13" s="200">
        <v>45.930949145111697</v>
      </c>
      <c r="AK13" s="200">
        <v>45.623414072774999</v>
      </c>
      <c r="AL13" s="206">
        <v>43.374351600175302</v>
      </c>
      <c r="AM13" s="200"/>
      <c r="AN13" s="207">
        <v>58.488300818354503</v>
      </c>
      <c r="AO13" s="208">
        <v>70.891424813678199</v>
      </c>
      <c r="AP13" s="209">
        <v>64.689862816016301</v>
      </c>
      <c r="AQ13" s="200"/>
      <c r="AR13" s="210">
        <v>49.464497661844199</v>
      </c>
      <c r="AS13" s="96"/>
      <c r="AT13" s="184">
        <v>17.896682072556501</v>
      </c>
      <c r="AU13" s="179">
        <v>13.344452638900099</v>
      </c>
      <c r="AV13" s="179">
        <v>14.429606819211299</v>
      </c>
      <c r="AW13" s="179">
        <v>25.076292829673001</v>
      </c>
      <c r="AX13" s="179">
        <v>34.451299778617603</v>
      </c>
      <c r="AY13" s="185">
        <v>20.857424456974101</v>
      </c>
      <c r="AZ13" s="179"/>
      <c r="BA13" s="186">
        <v>34.673343797336898</v>
      </c>
      <c r="BB13" s="187">
        <v>30.115921740138901</v>
      </c>
      <c r="BC13" s="188">
        <v>32.137386138126999</v>
      </c>
      <c r="BD13" s="179"/>
      <c r="BE13" s="189">
        <v>24.8394907324016</v>
      </c>
    </row>
    <row r="14" spans="1:57" x14ac:dyDescent="0.25">
      <c r="A14" s="24" t="s">
        <v>25</v>
      </c>
      <c r="B14" s="44" t="str">
        <f t="shared" si="0"/>
        <v>Alexandria, VA</v>
      </c>
      <c r="C14" s="12"/>
      <c r="D14" s="28" t="s">
        <v>16</v>
      </c>
      <c r="E14" s="31" t="s">
        <v>17</v>
      </c>
      <c r="F14" s="12"/>
      <c r="G14" s="205">
        <v>31.878937720043702</v>
      </c>
      <c r="H14" s="200">
        <v>43.2783634818501</v>
      </c>
      <c r="I14" s="200">
        <v>48.093597183440501</v>
      </c>
      <c r="J14" s="200">
        <v>47.4480721136336</v>
      </c>
      <c r="K14" s="200">
        <v>44.199674638824803</v>
      </c>
      <c r="L14" s="206">
        <v>42.979729027558498</v>
      </c>
      <c r="M14" s="200"/>
      <c r="N14" s="207">
        <v>65.350366638339196</v>
      </c>
      <c r="O14" s="208">
        <v>78.372052931892597</v>
      </c>
      <c r="P14" s="209">
        <v>71.861209785115904</v>
      </c>
      <c r="Q14" s="200"/>
      <c r="R14" s="210">
        <v>51.2315806725749</v>
      </c>
      <c r="S14" s="96"/>
      <c r="T14" s="184">
        <v>42.739859074060902</v>
      </c>
      <c r="U14" s="179">
        <v>66.034727776991105</v>
      </c>
      <c r="V14" s="179">
        <v>82.166394094283703</v>
      </c>
      <c r="W14" s="179">
        <v>76.954240511604098</v>
      </c>
      <c r="X14" s="179">
        <v>70.017825313592994</v>
      </c>
      <c r="Y14" s="185">
        <v>68.4010931267091</v>
      </c>
      <c r="Z14" s="179"/>
      <c r="AA14" s="186">
        <v>72.186430235449194</v>
      </c>
      <c r="AB14" s="187">
        <v>52.281831578431998</v>
      </c>
      <c r="AC14" s="188">
        <v>60.730254449550202</v>
      </c>
      <c r="AD14" s="179"/>
      <c r="AE14" s="189">
        <v>65.240629601422896</v>
      </c>
      <c r="AF14" s="97"/>
      <c r="AG14" s="205">
        <v>33.875255857715104</v>
      </c>
      <c r="AH14" s="200">
        <v>36.398246024037803</v>
      </c>
      <c r="AI14" s="200">
        <v>40.152881510258503</v>
      </c>
      <c r="AJ14" s="200">
        <v>40.826346667476002</v>
      </c>
      <c r="AK14" s="200">
        <v>39.2448773825421</v>
      </c>
      <c r="AL14" s="206">
        <v>38.099521488405898</v>
      </c>
      <c r="AM14" s="200"/>
      <c r="AN14" s="207">
        <v>46.9339735340536</v>
      </c>
      <c r="AO14" s="208">
        <v>51.718156792521498</v>
      </c>
      <c r="AP14" s="209">
        <v>49.326065163287602</v>
      </c>
      <c r="AQ14" s="200"/>
      <c r="AR14" s="210">
        <v>41.307105395515002</v>
      </c>
      <c r="AS14" s="96"/>
      <c r="AT14" s="184">
        <v>-23.6046628318025</v>
      </c>
      <c r="AU14" s="179">
        <v>-15.587808872265899</v>
      </c>
      <c r="AV14" s="179">
        <v>-9.9864996293829495</v>
      </c>
      <c r="AW14" s="179">
        <v>-10.012359967672699</v>
      </c>
      <c r="AX14" s="179">
        <v>-6.60083204687575</v>
      </c>
      <c r="AY14" s="185">
        <v>-13.1957742644893</v>
      </c>
      <c r="AZ14" s="179"/>
      <c r="BA14" s="186">
        <v>10.3439745429234</v>
      </c>
      <c r="BB14" s="187">
        <v>9.9136879380797005</v>
      </c>
      <c r="BC14" s="188">
        <v>10.117978493720701</v>
      </c>
      <c r="BD14" s="179"/>
      <c r="BE14" s="189">
        <v>-6.4374391662359498</v>
      </c>
    </row>
    <row r="15" spans="1:57" x14ac:dyDescent="0.25">
      <c r="A15" s="24" t="s">
        <v>26</v>
      </c>
      <c r="B15" s="44" t="str">
        <f t="shared" si="0"/>
        <v>Fairfax/Tysons Corner, VA</v>
      </c>
      <c r="C15" s="12"/>
      <c r="D15" s="28" t="s">
        <v>16</v>
      </c>
      <c r="E15" s="31" t="s">
        <v>17</v>
      </c>
      <c r="F15" s="12"/>
      <c r="G15" s="205">
        <v>38.093809523809497</v>
      </c>
      <c r="H15" s="200">
        <v>55.057931114193202</v>
      </c>
      <c r="I15" s="200">
        <v>62.165167591308297</v>
      </c>
      <c r="J15" s="200">
        <v>58.3391134997688</v>
      </c>
      <c r="K15" s="200">
        <v>48.651724456773003</v>
      </c>
      <c r="L15" s="206">
        <v>52.461549237170502</v>
      </c>
      <c r="M15" s="200"/>
      <c r="N15" s="207">
        <v>49.420172214516803</v>
      </c>
      <c r="O15" s="208">
        <v>58.559622052704498</v>
      </c>
      <c r="P15" s="209">
        <v>53.989897133610697</v>
      </c>
      <c r="Q15" s="200"/>
      <c r="R15" s="210">
        <v>52.898220064724903</v>
      </c>
      <c r="S15" s="96"/>
      <c r="T15" s="184">
        <v>67.163885337418293</v>
      </c>
      <c r="U15" s="179">
        <v>116.41637528127499</v>
      </c>
      <c r="V15" s="179">
        <v>117.33347335608499</v>
      </c>
      <c r="W15" s="179">
        <v>100.306524683595</v>
      </c>
      <c r="X15" s="179">
        <v>85.500758674706603</v>
      </c>
      <c r="Y15" s="185">
        <v>98.440194607065294</v>
      </c>
      <c r="Z15" s="179"/>
      <c r="AA15" s="186">
        <v>36.5983944429857</v>
      </c>
      <c r="AB15" s="187">
        <v>12.070657158368</v>
      </c>
      <c r="AC15" s="188">
        <v>22.1054572253828</v>
      </c>
      <c r="AD15" s="179"/>
      <c r="AE15" s="189">
        <v>67.842275206379</v>
      </c>
      <c r="AF15" s="97"/>
      <c r="AG15" s="205">
        <v>35.270349919093803</v>
      </c>
      <c r="AH15" s="200">
        <v>42.994875751271302</v>
      </c>
      <c r="AI15" s="200">
        <v>50.425060679611597</v>
      </c>
      <c r="AJ15" s="200">
        <v>49.580015603328697</v>
      </c>
      <c r="AK15" s="200">
        <v>42.864845411465502</v>
      </c>
      <c r="AL15" s="206">
        <v>44.2270294729542</v>
      </c>
      <c r="AM15" s="200"/>
      <c r="AN15" s="207">
        <v>42.656775601017102</v>
      </c>
      <c r="AO15" s="208">
        <v>47.737033055940799</v>
      </c>
      <c r="AP15" s="209">
        <v>45.196904328478901</v>
      </c>
      <c r="AQ15" s="200"/>
      <c r="AR15" s="210">
        <v>44.504136574532701</v>
      </c>
      <c r="AS15" s="96"/>
      <c r="AT15" s="184">
        <v>-16.659090194813601</v>
      </c>
      <c r="AU15" s="179">
        <v>-0.28504800664781399</v>
      </c>
      <c r="AV15" s="179">
        <v>17.781323578686901</v>
      </c>
      <c r="AW15" s="179">
        <v>15.3280867186104</v>
      </c>
      <c r="AX15" s="179">
        <v>9.1105634280967998</v>
      </c>
      <c r="AY15" s="185">
        <v>5.0389026298091197</v>
      </c>
      <c r="AZ15" s="179"/>
      <c r="BA15" s="186">
        <v>-0.93508272490524003</v>
      </c>
      <c r="BB15" s="187">
        <v>3.3373011208814498</v>
      </c>
      <c r="BC15" s="188">
        <v>1.2761636258850499</v>
      </c>
      <c r="BD15" s="179"/>
      <c r="BE15" s="189">
        <v>3.9186126302991302</v>
      </c>
    </row>
    <row r="16" spans="1:57" x14ac:dyDescent="0.25">
      <c r="A16" s="24" t="s">
        <v>27</v>
      </c>
      <c r="B16" s="44" t="str">
        <f t="shared" si="0"/>
        <v>I-95 Fredericksburg, VA</v>
      </c>
      <c r="C16" s="12"/>
      <c r="D16" s="28" t="s">
        <v>16</v>
      </c>
      <c r="E16" s="31" t="s">
        <v>17</v>
      </c>
      <c r="F16" s="12"/>
      <c r="G16" s="205">
        <v>34.247635071090002</v>
      </c>
      <c r="H16" s="200">
        <v>39.501750000000001</v>
      </c>
      <c r="I16" s="200">
        <v>42.745813981042602</v>
      </c>
      <c r="J16" s="200">
        <v>43.5659111374407</v>
      </c>
      <c r="K16" s="200">
        <v>41.214677725118399</v>
      </c>
      <c r="L16" s="206">
        <v>40.255157582938303</v>
      </c>
      <c r="M16" s="200"/>
      <c r="N16" s="207">
        <v>43.8072097156398</v>
      </c>
      <c r="O16" s="208">
        <v>48.173449052132703</v>
      </c>
      <c r="P16" s="209">
        <v>45.990329383886198</v>
      </c>
      <c r="Q16" s="200"/>
      <c r="R16" s="210">
        <v>41.893778097494902</v>
      </c>
      <c r="S16" s="96"/>
      <c r="T16" s="184">
        <v>41.898630999858099</v>
      </c>
      <c r="U16" s="179">
        <v>42.641017691938103</v>
      </c>
      <c r="V16" s="179">
        <v>45.774491575045701</v>
      </c>
      <c r="W16" s="179">
        <v>35.127151853202697</v>
      </c>
      <c r="X16" s="179">
        <v>30.352570275310399</v>
      </c>
      <c r="Y16" s="185">
        <v>38.801145935954601</v>
      </c>
      <c r="Z16" s="179"/>
      <c r="AA16" s="186">
        <v>30.162368163793499</v>
      </c>
      <c r="AB16" s="187">
        <v>14.672368076111701</v>
      </c>
      <c r="AC16" s="188">
        <v>21.562283728086399</v>
      </c>
      <c r="AD16" s="179"/>
      <c r="AE16" s="189">
        <v>32.890269538382498</v>
      </c>
      <c r="AF16" s="97"/>
      <c r="AG16" s="205">
        <v>36.214843009478599</v>
      </c>
      <c r="AH16" s="200">
        <v>37.811779028436</v>
      </c>
      <c r="AI16" s="200">
        <v>40.489721563981</v>
      </c>
      <c r="AJ16" s="200">
        <v>40.922838862559203</v>
      </c>
      <c r="AK16" s="200">
        <v>38.407143068720302</v>
      </c>
      <c r="AL16" s="206">
        <v>38.769265106634997</v>
      </c>
      <c r="AM16" s="200"/>
      <c r="AN16" s="207">
        <v>40.217715936018898</v>
      </c>
      <c r="AO16" s="208">
        <v>43.162422393364899</v>
      </c>
      <c r="AP16" s="209">
        <v>41.690069164691899</v>
      </c>
      <c r="AQ16" s="200"/>
      <c r="AR16" s="210">
        <v>39.603780551794102</v>
      </c>
      <c r="AS16" s="96"/>
      <c r="AT16" s="184">
        <v>17.687763501146701</v>
      </c>
      <c r="AU16" s="179">
        <v>21.937712712167698</v>
      </c>
      <c r="AV16" s="179">
        <v>26.982034203499499</v>
      </c>
      <c r="AW16" s="179">
        <v>23.701408514021299</v>
      </c>
      <c r="AX16" s="179">
        <v>18.177223679269499</v>
      </c>
      <c r="AY16" s="185">
        <v>21.725446706262399</v>
      </c>
      <c r="AZ16" s="179"/>
      <c r="BA16" s="186">
        <v>21.2717242436844</v>
      </c>
      <c r="BB16" s="187">
        <v>18.024268435956401</v>
      </c>
      <c r="BC16" s="188">
        <v>19.568654343241501</v>
      </c>
      <c r="BD16" s="179"/>
      <c r="BE16" s="189">
        <v>21.0686204350019</v>
      </c>
    </row>
    <row r="17" spans="1:70" x14ac:dyDescent="0.25">
      <c r="A17" s="24" t="s">
        <v>28</v>
      </c>
      <c r="B17" s="44" t="str">
        <f t="shared" si="0"/>
        <v>Dulles Airport Area, VA</v>
      </c>
      <c r="C17" s="12"/>
      <c r="D17" s="28" t="s">
        <v>16</v>
      </c>
      <c r="E17" s="31" t="s">
        <v>17</v>
      </c>
      <c r="F17" s="12"/>
      <c r="G17" s="205">
        <v>31.715732959850602</v>
      </c>
      <c r="H17" s="200">
        <v>47.332292250233401</v>
      </c>
      <c r="I17" s="200">
        <v>51.848290382819698</v>
      </c>
      <c r="J17" s="200">
        <v>52.0590317460317</v>
      </c>
      <c r="K17" s="200">
        <v>42.596304388421999</v>
      </c>
      <c r="L17" s="206">
        <v>45.110330345471503</v>
      </c>
      <c r="M17" s="200"/>
      <c r="N17" s="207">
        <v>37.936720821661901</v>
      </c>
      <c r="O17" s="208">
        <v>39.133639589169</v>
      </c>
      <c r="P17" s="209">
        <v>38.535180205415401</v>
      </c>
      <c r="Q17" s="200"/>
      <c r="R17" s="210">
        <v>43.231716019741199</v>
      </c>
      <c r="S17" s="96"/>
      <c r="T17" s="184">
        <v>48.201806916315803</v>
      </c>
      <c r="U17" s="179">
        <v>79.664663895829406</v>
      </c>
      <c r="V17" s="179">
        <v>83.511494634715106</v>
      </c>
      <c r="W17" s="179">
        <v>64.751752583030296</v>
      </c>
      <c r="X17" s="179">
        <v>62.661930381934802</v>
      </c>
      <c r="Y17" s="185">
        <v>68.593790695560102</v>
      </c>
      <c r="Z17" s="179"/>
      <c r="AA17" s="186">
        <v>47.2135589984319</v>
      </c>
      <c r="AB17" s="187">
        <v>12.7467100154705</v>
      </c>
      <c r="AC17" s="188">
        <v>27.432846191201801</v>
      </c>
      <c r="AD17" s="179"/>
      <c r="AE17" s="189">
        <v>55.779321212910403</v>
      </c>
      <c r="AF17" s="97"/>
      <c r="AG17" s="205">
        <v>37.817728758169899</v>
      </c>
      <c r="AH17" s="200">
        <v>43.562740896358498</v>
      </c>
      <c r="AI17" s="200">
        <v>49.059853408029802</v>
      </c>
      <c r="AJ17" s="200">
        <v>49.349668067226801</v>
      </c>
      <c r="AK17" s="200">
        <v>42.055239962651697</v>
      </c>
      <c r="AL17" s="206">
        <v>44.369046218487298</v>
      </c>
      <c r="AM17" s="200"/>
      <c r="AN17" s="207">
        <v>39.111814892623698</v>
      </c>
      <c r="AO17" s="208">
        <v>38.084315592903799</v>
      </c>
      <c r="AP17" s="209">
        <v>38.598065242763703</v>
      </c>
      <c r="AQ17" s="200"/>
      <c r="AR17" s="210">
        <v>42.720194511137699</v>
      </c>
      <c r="AS17" s="96"/>
      <c r="AT17" s="184">
        <v>-8.2044685983082797</v>
      </c>
      <c r="AU17" s="179">
        <v>2.77989605808698</v>
      </c>
      <c r="AV17" s="179">
        <v>16.113415598412299</v>
      </c>
      <c r="AW17" s="179">
        <v>12.018523207728199</v>
      </c>
      <c r="AX17" s="179">
        <v>7.13319517960183</v>
      </c>
      <c r="AY17" s="185">
        <v>6.0729771121019596</v>
      </c>
      <c r="AZ17" s="179"/>
      <c r="BA17" s="186">
        <v>11.444885797454001</v>
      </c>
      <c r="BB17" s="187">
        <v>1.4275344349766099</v>
      </c>
      <c r="BC17" s="188">
        <v>6.26707258563001</v>
      </c>
      <c r="BD17" s="179"/>
      <c r="BE17" s="189">
        <v>6.1230140283595302</v>
      </c>
    </row>
    <row r="18" spans="1:70" x14ac:dyDescent="0.25">
      <c r="A18" s="24" t="s">
        <v>29</v>
      </c>
      <c r="B18" s="44" t="str">
        <f t="shared" si="0"/>
        <v>Williamsburg, VA</v>
      </c>
      <c r="C18" s="12"/>
      <c r="D18" s="28" t="s">
        <v>16</v>
      </c>
      <c r="E18" s="31" t="s">
        <v>17</v>
      </c>
      <c r="F18" s="12"/>
      <c r="G18" s="205">
        <v>22.347222777222701</v>
      </c>
      <c r="H18" s="200">
        <v>21.304504067361201</v>
      </c>
      <c r="I18" s="200">
        <v>20.118675610104098</v>
      </c>
      <c r="J18" s="200">
        <v>22.696079634650999</v>
      </c>
      <c r="K18" s="200">
        <v>26.945420293991699</v>
      </c>
      <c r="L18" s="206">
        <v>22.682380476666101</v>
      </c>
      <c r="M18" s="200"/>
      <c r="N18" s="207">
        <v>54.364693877550998</v>
      </c>
      <c r="O18" s="208">
        <v>70.832828599971407</v>
      </c>
      <c r="P18" s="209">
        <v>62.598761238761199</v>
      </c>
      <c r="Q18" s="200"/>
      <c r="R18" s="210">
        <v>34.087060694407597</v>
      </c>
      <c r="S18" s="96"/>
      <c r="T18" s="184">
        <v>54.3109808440758</v>
      </c>
      <c r="U18" s="179">
        <v>46.846198233225898</v>
      </c>
      <c r="V18" s="179">
        <v>31.099941003593301</v>
      </c>
      <c r="W18" s="179">
        <v>48.379427225292098</v>
      </c>
      <c r="X18" s="179">
        <v>66.064205738387599</v>
      </c>
      <c r="Y18" s="185">
        <v>49.505687472330102</v>
      </c>
      <c r="Z18" s="179"/>
      <c r="AA18" s="186">
        <v>55.745984743741602</v>
      </c>
      <c r="AB18" s="187">
        <v>28.808502711633</v>
      </c>
      <c r="AC18" s="188">
        <v>39.268048905408797</v>
      </c>
      <c r="AD18" s="179"/>
      <c r="AE18" s="189">
        <v>43.9533209027163</v>
      </c>
      <c r="AF18" s="97"/>
      <c r="AG18" s="205">
        <v>25.898340962735102</v>
      </c>
      <c r="AH18" s="200">
        <v>20.915209570130799</v>
      </c>
      <c r="AI18" s="200">
        <v>18.971296455117201</v>
      </c>
      <c r="AJ18" s="200">
        <v>20.8194221698113</v>
      </c>
      <c r="AK18" s="200">
        <v>24.0293746426529</v>
      </c>
      <c r="AL18" s="206">
        <v>22.126326103119901</v>
      </c>
      <c r="AM18" s="200"/>
      <c r="AN18" s="207">
        <v>42.927704045168603</v>
      </c>
      <c r="AO18" s="208">
        <v>55.0150686106346</v>
      </c>
      <c r="AP18" s="209">
        <v>48.971386327901598</v>
      </c>
      <c r="AQ18" s="200"/>
      <c r="AR18" s="210">
        <v>29.7980665223341</v>
      </c>
      <c r="AS18" s="96"/>
      <c r="AT18" s="184">
        <v>48.6873406150129</v>
      </c>
      <c r="AU18" s="179">
        <v>43.095261589402597</v>
      </c>
      <c r="AV18" s="179">
        <v>33.620374760223797</v>
      </c>
      <c r="AW18" s="179">
        <v>48.452633627317098</v>
      </c>
      <c r="AX18" s="179">
        <v>58.744691514863902</v>
      </c>
      <c r="AY18" s="185">
        <v>46.742354387205303</v>
      </c>
      <c r="AZ18" s="179"/>
      <c r="BA18" s="186">
        <v>56.315019960390202</v>
      </c>
      <c r="BB18" s="187">
        <v>47.330942268904998</v>
      </c>
      <c r="BC18" s="188">
        <v>51.138200214219502</v>
      </c>
      <c r="BD18" s="179"/>
      <c r="BE18" s="189">
        <v>48.778767817409801</v>
      </c>
    </row>
    <row r="19" spans="1:70" x14ac:dyDescent="0.25">
      <c r="A19" s="24" t="s">
        <v>30</v>
      </c>
      <c r="B19" s="44" t="str">
        <f t="shared" si="0"/>
        <v>Virginia Beach, VA</v>
      </c>
      <c r="C19" s="12"/>
      <c r="D19" s="28" t="s">
        <v>16</v>
      </c>
      <c r="E19" s="31" t="s">
        <v>17</v>
      </c>
      <c r="F19" s="12"/>
      <c r="G19" s="205">
        <v>26.960311082606399</v>
      </c>
      <c r="H19" s="200">
        <v>28.805699615187201</v>
      </c>
      <c r="I19" s="200">
        <v>33.238438181973599</v>
      </c>
      <c r="J19" s="200">
        <v>35.299623772874902</v>
      </c>
      <c r="K19" s="200">
        <v>36.321404831451098</v>
      </c>
      <c r="L19" s="206">
        <v>32.131043845746497</v>
      </c>
      <c r="M19" s="200"/>
      <c r="N19" s="207">
        <v>63.072069542328201</v>
      </c>
      <c r="O19" s="208">
        <v>86.769512719707905</v>
      </c>
      <c r="P19" s="209">
        <v>74.920791131018007</v>
      </c>
      <c r="Q19" s="200"/>
      <c r="R19" s="210">
        <v>44.406120362453798</v>
      </c>
      <c r="S19" s="96"/>
      <c r="T19" s="184">
        <v>0.26412683687459498</v>
      </c>
      <c r="U19" s="179">
        <v>0.69032854191886495</v>
      </c>
      <c r="V19" s="179">
        <v>8.2521456870904704</v>
      </c>
      <c r="W19" s="179">
        <v>17.962370889786101</v>
      </c>
      <c r="X19" s="179">
        <v>8.9618816377022803</v>
      </c>
      <c r="Y19" s="185">
        <v>7.4899637145470797</v>
      </c>
      <c r="Z19" s="179"/>
      <c r="AA19" s="186">
        <v>2.0227215755183101</v>
      </c>
      <c r="AB19" s="187">
        <v>-8.2955185672882195</v>
      </c>
      <c r="AC19" s="188">
        <v>-4.2179861576380198</v>
      </c>
      <c r="AD19" s="179"/>
      <c r="AE19" s="189">
        <v>1.6155444325688799</v>
      </c>
      <c r="AF19" s="97"/>
      <c r="AG19" s="205">
        <v>28.985147407438902</v>
      </c>
      <c r="AH19" s="200">
        <v>28.377894344084101</v>
      </c>
      <c r="AI19" s="200">
        <v>31.576859362617601</v>
      </c>
      <c r="AJ19" s="200">
        <v>32.597502155851899</v>
      </c>
      <c r="AK19" s="200">
        <v>32.590037769271603</v>
      </c>
      <c r="AL19" s="206">
        <v>30.8261119811919</v>
      </c>
      <c r="AM19" s="200"/>
      <c r="AN19" s="207">
        <v>49.919971442849501</v>
      </c>
      <c r="AO19" s="208">
        <v>58.488442394471001</v>
      </c>
      <c r="AP19" s="209">
        <v>54.204206918660198</v>
      </c>
      <c r="AQ19" s="200"/>
      <c r="AR19" s="210">
        <v>37.512311258259999</v>
      </c>
      <c r="AS19" s="96"/>
      <c r="AT19" s="184">
        <v>-1.94768922637591</v>
      </c>
      <c r="AU19" s="179">
        <v>6.3967088454169696</v>
      </c>
      <c r="AV19" s="179">
        <v>10.855816445432099</v>
      </c>
      <c r="AW19" s="179">
        <v>13.1720865075382</v>
      </c>
      <c r="AX19" s="179">
        <v>5.3890804939499599</v>
      </c>
      <c r="AY19" s="185">
        <v>6.7058589429459401</v>
      </c>
      <c r="AZ19" s="179"/>
      <c r="BA19" s="186">
        <v>0.48245514062954298</v>
      </c>
      <c r="BB19" s="187">
        <v>-6.5071698139893401</v>
      </c>
      <c r="BC19" s="188">
        <v>-3.4133716350652099</v>
      </c>
      <c r="BD19" s="179"/>
      <c r="BE19" s="189">
        <v>2.2994369572711699</v>
      </c>
    </row>
    <row r="20" spans="1:70" x14ac:dyDescent="0.25">
      <c r="A20" s="41" t="s">
        <v>31</v>
      </c>
      <c r="B20" s="44" t="str">
        <f t="shared" si="0"/>
        <v>Norfolk/Portsmouth, VA</v>
      </c>
      <c r="C20" s="12"/>
      <c r="D20" s="28" t="s">
        <v>16</v>
      </c>
      <c r="E20" s="31" t="s">
        <v>17</v>
      </c>
      <c r="F20" s="12"/>
      <c r="G20" s="205">
        <v>37.842007501756797</v>
      </c>
      <c r="H20" s="200">
        <v>45.277533274771599</v>
      </c>
      <c r="I20" s="200">
        <v>45.534145555165097</v>
      </c>
      <c r="J20" s="200">
        <v>47.000915460295097</v>
      </c>
      <c r="K20" s="200">
        <v>43.326718113141197</v>
      </c>
      <c r="L20" s="206">
        <v>43.796263981026001</v>
      </c>
      <c r="M20" s="200"/>
      <c r="N20" s="207">
        <v>59.441906465214302</v>
      </c>
      <c r="O20" s="208">
        <v>80.915335523541799</v>
      </c>
      <c r="P20" s="209">
        <v>70.178620994377994</v>
      </c>
      <c r="Q20" s="200"/>
      <c r="R20" s="210">
        <v>51.334080270555098</v>
      </c>
      <c r="S20" s="96"/>
      <c r="T20" s="184">
        <v>-7.0533903590691303</v>
      </c>
      <c r="U20" s="179">
        <v>5.1448844827065097</v>
      </c>
      <c r="V20" s="179">
        <v>6.4870058649106799</v>
      </c>
      <c r="W20" s="179">
        <v>6.3222771706813097</v>
      </c>
      <c r="X20" s="179">
        <v>-0.25724786221750501</v>
      </c>
      <c r="Y20" s="185">
        <v>2.2414472186385201</v>
      </c>
      <c r="Z20" s="179"/>
      <c r="AA20" s="186">
        <v>10.281610035729299</v>
      </c>
      <c r="AB20" s="187">
        <v>24.180425013276299</v>
      </c>
      <c r="AC20" s="188">
        <v>17.888218269191601</v>
      </c>
      <c r="AD20" s="179"/>
      <c r="AE20" s="189">
        <v>7.8317044798015099</v>
      </c>
      <c r="AF20" s="97"/>
      <c r="AG20" s="205">
        <v>39.211750149332303</v>
      </c>
      <c r="AH20" s="200">
        <v>42.766537934820803</v>
      </c>
      <c r="AI20" s="200">
        <v>45.8374663123682</v>
      </c>
      <c r="AJ20" s="200">
        <v>45.154146437983101</v>
      </c>
      <c r="AK20" s="200">
        <v>44.615269733836897</v>
      </c>
      <c r="AL20" s="206">
        <v>43.517034113668302</v>
      </c>
      <c r="AM20" s="200"/>
      <c r="AN20" s="207">
        <v>56.977515767744201</v>
      </c>
      <c r="AO20" s="208">
        <v>63.356828197470101</v>
      </c>
      <c r="AP20" s="209">
        <v>60.167171982607101</v>
      </c>
      <c r="AQ20" s="200"/>
      <c r="AR20" s="210">
        <v>48.274216361936503</v>
      </c>
      <c r="AS20" s="96"/>
      <c r="AT20" s="184">
        <v>15.3430571494847</v>
      </c>
      <c r="AU20" s="179">
        <v>14.996389284521401</v>
      </c>
      <c r="AV20" s="179">
        <v>20.0031876377377</v>
      </c>
      <c r="AW20" s="179">
        <v>15.3103479829802</v>
      </c>
      <c r="AX20" s="179">
        <v>16.5722809092786</v>
      </c>
      <c r="AY20" s="185">
        <v>16.471855504531099</v>
      </c>
      <c r="AZ20" s="179"/>
      <c r="BA20" s="186">
        <v>32.932402884804397</v>
      </c>
      <c r="BB20" s="187">
        <v>35.112599513388901</v>
      </c>
      <c r="BC20" s="188">
        <v>34.0714454092154</v>
      </c>
      <c r="BD20" s="179"/>
      <c r="BE20" s="189">
        <v>22.1834168370548</v>
      </c>
    </row>
    <row r="21" spans="1:70" x14ac:dyDescent="0.25">
      <c r="A21" s="42" t="s">
        <v>32</v>
      </c>
      <c r="B21" s="44" t="str">
        <f t="shared" si="0"/>
        <v>Newport News/Hampton, VA</v>
      </c>
      <c r="C21" s="12"/>
      <c r="D21" s="28" t="s">
        <v>16</v>
      </c>
      <c r="E21" s="31" t="s">
        <v>17</v>
      </c>
      <c r="F21" s="13"/>
      <c r="G21" s="205">
        <v>30.048293446808501</v>
      </c>
      <c r="H21" s="200">
        <v>37.392146865248201</v>
      </c>
      <c r="I21" s="200">
        <v>40.101101475177302</v>
      </c>
      <c r="J21" s="200">
        <v>39.251140014184301</v>
      </c>
      <c r="K21" s="200">
        <v>37.4272409361702</v>
      </c>
      <c r="L21" s="206">
        <v>36.843984547517699</v>
      </c>
      <c r="M21" s="200"/>
      <c r="N21" s="207">
        <v>48.2585113049645</v>
      </c>
      <c r="O21" s="208">
        <v>52.390377574467998</v>
      </c>
      <c r="P21" s="209">
        <v>50.324444439716302</v>
      </c>
      <c r="Q21" s="200"/>
      <c r="R21" s="210">
        <v>40.695544516717298</v>
      </c>
      <c r="S21" s="96"/>
      <c r="T21" s="184">
        <v>10.1263352314229</v>
      </c>
      <c r="U21" s="179">
        <v>26.3639564003009</v>
      </c>
      <c r="V21" s="179">
        <v>30.451940377034099</v>
      </c>
      <c r="W21" s="179">
        <v>25.9258314434583</v>
      </c>
      <c r="X21" s="179">
        <v>25.1412517399149</v>
      </c>
      <c r="Y21" s="185">
        <v>23.891715745396301</v>
      </c>
      <c r="Z21" s="179"/>
      <c r="AA21" s="186">
        <v>37.048319315285497</v>
      </c>
      <c r="AB21" s="187">
        <v>21.539720690620399</v>
      </c>
      <c r="AC21" s="188">
        <v>28.512554838474198</v>
      </c>
      <c r="AD21" s="179"/>
      <c r="AE21" s="189">
        <v>25.4858843240585</v>
      </c>
      <c r="AF21" s="97"/>
      <c r="AG21" s="205">
        <v>29.8737914397163</v>
      </c>
      <c r="AH21" s="200">
        <v>33.0685829574468</v>
      </c>
      <c r="AI21" s="200">
        <v>36.591964446808497</v>
      </c>
      <c r="AJ21" s="200">
        <v>36.001784340425502</v>
      </c>
      <c r="AK21" s="200">
        <v>36.033503379432602</v>
      </c>
      <c r="AL21" s="206">
        <v>34.313925312765903</v>
      </c>
      <c r="AM21" s="200"/>
      <c r="AN21" s="207">
        <v>60.715379226950297</v>
      </c>
      <c r="AO21" s="208">
        <v>61.858559553191398</v>
      </c>
      <c r="AP21" s="209">
        <v>61.286969390070901</v>
      </c>
      <c r="AQ21" s="200"/>
      <c r="AR21" s="210">
        <v>42.020509334853003</v>
      </c>
      <c r="AS21" s="96"/>
      <c r="AT21" s="184">
        <v>12.1046932354893</v>
      </c>
      <c r="AU21" s="179">
        <v>15.7899941740574</v>
      </c>
      <c r="AV21" s="179">
        <v>22.6810979432606</v>
      </c>
      <c r="AW21" s="179">
        <v>19.817912814562899</v>
      </c>
      <c r="AX21" s="179">
        <v>22.338808023578501</v>
      </c>
      <c r="AY21" s="185">
        <v>18.704504732145899</v>
      </c>
      <c r="AZ21" s="179"/>
      <c r="BA21" s="186">
        <v>88.601096258928905</v>
      </c>
      <c r="BB21" s="187">
        <v>74.974919417751295</v>
      </c>
      <c r="BC21" s="188">
        <v>81.469234967282901</v>
      </c>
      <c r="BD21" s="179"/>
      <c r="BE21" s="189">
        <v>38.694392214915197</v>
      </c>
    </row>
    <row r="22" spans="1:70" x14ac:dyDescent="0.25">
      <c r="A22" s="43" t="s">
        <v>33</v>
      </c>
      <c r="B22" s="44" t="str">
        <f t="shared" si="0"/>
        <v>Chesapeake/Suffolk, VA</v>
      </c>
      <c r="C22" s="12"/>
      <c r="D22" s="29" t="s">
        <v>16</v>
      </c>
      <c r="E22" s="32" t="s">
        <v>17</v>
      </c>
      <c r="F22" s="12"/>
      <c r="G22" s="211">
        <v>41.8142382532751</v>
      </c>
      <c r="H22" s="212">
        <v>51.0396483144104</v>
      </c>
      <c r="I22" s="212">
        <v>56.629631406113504</v>
      </c>
      <c r="J22" s="212">
        <v>56.4821980611353</v>
      </c>
      <c r="K22" s="212">
        <v>52.195913310043601</v>
      </c>
      <c r="L22" s="213">
        <v>51.632325868995601</v>
      </c>
      <c r="M22" s="200"/>
      <c r="N22" s="214">
        <v>52.952664419213903</v>
      </c>
      <c r="O22" s="215">
        <v>58.746205834061101</v>
      </c>
      <c r="P22" s="216">
        <v>55.849435126637502</v>
      </c>
      <c r="Q22" s="200"/>
      <c r="R22" s="217">
        <v>52.837214228321798</v>
      </c>
      <c r="S22" s="96"/>
      <c r="T22" s="190">
        <v>9.35610030608267</v>
      </c>
      <c r="U22" s="191">
        <v>13.9118885392956</v>
      </c>
      <c r="V22" s="191">
        <v>20.373060031833202</v>
      </c>
      <c r="W22" s="191">
        <v>22.688605827119002</v>
      </c>
      <c r="X22" s="191">
        <v>23.6275131624305</v>
      </c>
      <c r="Y22" s="192">
        <v>18.235397403632899</v>
      </c>
      <c r="Z22" s="179"/>
      <c r="AA22" s="193">
        <v>12.6421280203982</v>
      </c>
      <c r="AB22" s="194">
        <v>3.0977364610654599</v>
      </c>
      <c r="AC22" s="195">
        <v>7.41233711019696</v>
      </c>
      <c r="AD22" s="179"/>
      <c r="AE22" s="196">
        <v>14.7437078787594</v>
      </c>
      <c r="AF22" s="97"/>
      <c r="AG22" s="211">
        <v>41.337566240174603</v>
      </c>
      <c r="AH22" s="212">
        <v>48.042286344978102</v>
      </c>
      <c r="AI22" s="212">
        <v>54.0409437467248</v>
      </c>
      <c r="AJ22" s="212">
        <v>53.390780620087298</v>
      </c>
      <c r="AK22" s="212">
        <v>49.2862294323144</v>
      </c>
      <c r="AL22" s="213">
        <v>49.219561276855799</v>
      </c>
      <c r="AM22" s="200"/>
      <c r="AN22" s="214">
        <v>52.248040034934398</v>
      </c>
      <c r="AO22" s="215">
        <v>54.027361122270698</v>
      </c>
      <c r="AP22" s="216">
        <v>53.137700578602598</v>
      </c>
      <c r="AQ22" s="200"/>
      <c r="AR22" s="217">
        <v>50.339029648783502</v>
      </c>
      <c r="AS22" s="96"/>
      <c r="AT22" s="190">
        <v>14.1508512207993</v>
      </c>
      <c r="AU22" s="191">
        <v>15.3298332099048</v>
      </c>
      <c r="AV22" s="191">
        <v>22.5980637565814</v>
      </c>
      <c r="AW22" s="191">
        <v>19.380761033367602</v>
      </c>
      <c r="AX22" s="191">
        <v>18.630790655806901</v>
      </c>
      <c r="AY22" s="192">
        <v>18.192207139571799</v>
      </c>
      <c r="AZ22" s="179"/>
      <c r="BA22" s="193">
        <v>24.746718917614899</v>
      </c>
      <c r="BB22" s="194">
        <v>20.008325723746299</v>
      </c>
      <c r="BC22" s="195">
        <v>22.292016624125299</v>
      </c>
      <c r="BD22" s="179"/>
      <c r="BE22" s="196">
        <v>19.399458769910201</v>
      </c>
    </row>
    <row r="23" spans="1:70" x14ac:dyDescent="0.25">
      <c r="A23" s="22" t="s">
        <v>43</v>
      </c>
      <c r="B23" s="44" t="str">
        <f t="shared" si="0"/>
        <v>Richmond CBD/Airport, VA</v>
      </c>
      <c r="C23" s="10"/>
      <c r="D23" s="27" t="s">
        <v>16</v>
      </c>
      <c r="E23" s="30" t="s">
        <v>17</v>
      </c>
      <c r="F23" s="3"/>
      <c r="G23" s="197">
        <v>42.922163147792702</v>
      </c>
      <c r="H23" s="198">
        <v>58.267241842610296</v>
      </c>
      <c r="I23" s="198">
        <v>66.115961612283996</v>
      </c>
      <c r="J23" s="198">
        <v>65.763401151631399</v>
      </c>
      <c r="K23" s="198">
        <v>57.558953934740799</v>
      </c>
      <c r="L23" s="199">
        <v>58.125544337811903</v>
      </c>
      <c r="M23" s="200"/>
      <c r="N23" s="201">
        <v>76.602539347408793</v>
      </c>
      <c r="O23" s="202">
        <v>85.263474088291701</v>
      </c>
      <c r="P23" s="203">
        <v>80.933006717850205</v>
      </c>
      <c r="Q23" s="200"/>
      <c r="R23" s="204">
        <v>64.641962160679995</v>
      </c>
      <c r="S23" s="96"/>
      <c r="T23" s="176">
        <v>93.862776964826395</v>
      </c>
      <c r="U23" s="177">
        <v>111.13001384669001</v>
      </c>
      <c r="V23" s="177">
        <v>125.73154742648001</v>
      </c>
      <c r="W23" s="177">
        <v>115.72389661139201</v>
      </c>
      <c r="X23" s="177">
        <v>61.026605293285897</v>
      </c>
      <c r="Y23" s="178">
        <v>100.07703224757</v>
      </c>
      <c r="Z23" s="179"/>
      <c r="AA23" s="180">
        <v>20.750263994168201</v>
      </c>
      <c r="AB23" s="181">
        <v>-2.1406429810246501</v>
      </c>
      <c r="AC23" s="182">
        <v>7.5040213548991197</v>
      </c>
      <c r="AD23" s="179"/>
      <c r="AE23" s="183">
        <v>52.959773874430603</v>
      </c>
      <c r="AF23" s="96"/>
      <c r="AG23" s="197">
        <v>54.035572936660202</v>
      </c>
      <c r="AH23" s="198">
        <v>57.608058541266701</v>
      </c>
      <c r="AI23" s="198">
        <v>65.736445777351193</v>
      </c>
      <c r="AJ23" s="198">
        <v>71.098010076775395</v>
      </c>
      <c r="AK23" s="198">
        <v>64.1692207293666</v>
      </c>
      <c r="AL23" s="199">
        <v>62.529461612284003</v>
      </c>
      <c r="AM23" s="200"/>
      <c r="AN23" s="201">
        <v>76.057550863723606</v>
      </c>
      <c r="AO23" s="202">
        <v>79.277966410748505</v>
      </c>
      <c r="AP23" s="203">
        <v>77.667758637236005</v>
      </c>
      <c r="AQ23" s="200"/>
      <c r="AR23" s="204">
        <v>66.8546893336989</v>
      </c>
      <c r="AS23" s="96"/>
      <c r="AT23" s="176">
        <v>86.576681867054006</v>
      </c>
      <c r="AU23" s="177">
        <v>114.15762145198001</v>
      </c>
      <c r="AV23" s="177">
        <v>123.71863316303001</v>
      </c>
      <c r="AW23" s="177">
        <v>131.46779730576699</v>
      </c>
      <c r="AX23" s="177">
        <v>109.312419042484</v>
      </c>
      <c r="AY23" s="178">
        <v>113.238980506266</v>
      </c>
      <c r="AZ23" s="179"/>
      <c r="BA23" s="180">
        <v>80.580696461468406</v>
      </c>
      <c r="BB23" s="181">
        <v>54.538999665871998</v>
      </c>
      <c r="BC23" s="182">
        <v>66.280129107672806</v>
      </c>
      <c r="BD23" s="179"/>
      <c r="BE23" s="183">
        <v>94.963404820188103</v>
      </c>
      <c r="BF23" s="96"/>
      <c r="BG23" s="176">
        <v>86.576681867054006</v>
      </c>
      <c r="BH23" s="177">
        <v>114.15762145198001</v>
      </c>
      <c r="BI23" s="177">
        <v>123.71863316303001</v>
      </c>
      <c r="BJ23" s="177">
        <v>131.46779730576699</v>
      </c>
      <c r="BK23" s="177">
        <v>109.312419042484</v>
      </c>
      <c r="BL23" s="178">
        <v>113.238980506266</v>
      </c>
      <c r="BM23" s="179"/>
      <c r="BN23" s="180">
        <v>80.580696461468406</v>
      </c>
      <c r="BO23" s="181">
        <v>54.538999665871998</v>
      </c>
      <c r="BP23" s="182">
        <v>66.280129107672806</v>
      </c>
      <c r="BQ23" s="179"/>
      <c r="BR23" s="183">
        <v>94.963404820188103</v>
      </c>
    </row>
    <row r="24" spans="1:70" x14ac:dyDescent="0.25">
      <c r="A24" s="23" t="s">
        <v>44</v>
      </c>
      <c r="B24" s="44" t="str">
        <f t="shared" si="0"/>
        <v>Richmond North/Glen Allen, VA</v>
      </c>
      <c r="C24" s="11"/>
      <c r="D24" s="28" t="s">
        <v>16</v>
      </c>
      <c r="E24" s="31" t="s">
        <v>17</v>
      </c>
      <c r="F24" s="12"/>
      <c r="G24" s="205">
        <v>33.029445560773098</v>
      </c>
      <c r="H24" s="200">
        <v>43.106280550398601</v>
      </c>
      <c r="I24" s="200">
        <v>48.426401113901903</v>
      </c>
      <c r="J24" s="200">
        <v>45.572879218084502</v>
      </c>
      <c r="K24" s="200">
        <v>40.971511958064802</v>
      </c>
      <c r="L24" s="206">
        <v>42.221303680244603</v>
      </c>
      <c r="M24" s="200"/>
      <c r="N24" s="207">
        <v>52.558625750791698</v>
      </c>
      <c r="O24" s="208">
        <v>59.775707764551697</v>
      </c>
      <c r="P24" s="209">
        <v>56.167166757671701</v>
      </c>
      <c r="Q24" s="200"/>
      <c r="R24" s="210">
        <v>46.205835988080899</v>
      </c>
      <c r="S24" s="96"/>
      <c r="T24" s="184">
        <v>31.940273233404099</v>
      </c>
      <c r="U24" s="179">
        <v>39.003736152094099</v>
      </c>
      <c r="V24" s="179">
        <v>50.451794238649804</v>
      </c>
      <c r="W24" s="179">
        <v>43.6133935245415</v>
      </c>
      <c r="X24" s="179">
        <v>28.774733699702399</v>
      </c>
      <c r="Y24" s="185">
        <v>39.0860012519761</v>
      </c>
      <c r="Z24" s="179"/>
      <c r="AA24" s="186">
        <v>23.847860709366898</v>
      </c>
      <c r="AB24" s="187">
        <v>-3.97753299514281</v>
      </c>
      <c r="AC24" s="188">
        <v>7.3020288737056296</v>
      </c>
      <c r="AD24" s="179"/>
      <c r="AE24" s="189">
        <v>26.111990266668101</v>
      </c>
      <c r="AF24" s="96"/>
      <c r="AG24" s="205">
        <v>42.365658867533</v>
      </c>
      <c r="AH24" s="200">
        <v>44.047160887845301</v>
      </c>
      <c r="AI24" s="200">
        <v>48.932697881402198</v>
      </c>
      <c r="AJ24" s="200">
        <v>48.712082232172101</v>
      </c>
      <c r="AK24" s="200">
        <v>42.4099738451457</v>
      </c>
      <c r="AL24" s="206">
        <v>45.293514742819703</v>
      </c>
      <c r="AM24" s="200"/>
      <c r="AN24" s="207">
        <v>46.675719777219598</v>
      </c>
      <c r="AO24" s="208">
        <v>50.215907611663198</v>
      </c>
      <c r="AP24" s="209">
        <v>48.445813694441398</v>
      </c>
      <c r="AQ24" s="200"/>
      <c r="AR24" s="210">
        <v>46.194171586140101</v>
      </c>
      <c r="AS24" s="96"/>
      <c r="AT24" s="184">
        <v>54.561899428208598</v>
      </c>
      <c r="AU24" s="179">
        <v>51.628965002401301</v>
      </c>
      <c r="AV24" s="179">
        <v>57.987372878595998</v>
      </c>
      <c r="AW24" s="179">
        <v>57.168695361470498</v>
      </c>
      <c r="AX24" s="179">
        <v>41.785025063185003</v>
      </c>
      <c r="AY24" s="185">
        <v>52.671033149506101</v>
      </c>
      <c r="AZ24" s="179"/>
      <c r="BA24" s="186">
        <v>35.738545778663401</v>
      </c>
      <c r="BB24" s="187">
        <v>25.9385991749174</v>
      </c>
      <c r="BC24" s="188">
        <v>30.476528025678501</v>
      </c>
      <c r="BD24" s="179"/>
      <c r="BE24" s="189">
        <v>45.266793744893299</v>
      </c>
      <c r="BF24" s="96"/>
      <c r="BG24" s="184">
        <v>54.561899428208598</v>
      </c>
      <c r="BH24" s="179">
        <v>51.628965002401301</v>
      </c>
      <c r="BI24" s="179">
        <v>57.987372878595998</v>
      </c>
      <c r="BJ24" s="179">
        <v>57.168695361470498</v>
      </c>
      <c r="BK24" s="179">
        <v>41.785025063185003</v>
      </c>
      <c r="BL24" s="185">
        <v>52.671033149506101</v>
      </c>
      <c r="BM24" s="179"/>
      <c r="BN24" s="186">
        <v>35.738545778663401</v>
      </c>
      <c r="BO24" s="187">
        <v>25.9385991749174</v>
      </c>
      <c r="BP24" s="188">
        <v>30.476528025678501</v>
      </c>
      <c r="BQ24" s="179"/>
      <c r="BR24" s="189">
        <v>45.266793744893299</v>
      </c>
    </row>
    <row r="25" spans="1:70" x14ac:dyDescent="0.25">
      <c r="A25" s="24" t="s">
        <v>45</v>
      </c>
      <c r="B25" s="44" t="str">
        <f t="shared" si="0"/>
        <v>Richmond West/Midlothian, VA</v>
      </c>
      <c r="C25" s="12"/>
      <c r="D25" s="28" t="s">
        <v>16</v>
      </c>
      <c r="E25" s="31" t="s">
        <v>17</v>
      </c>
      <c r="F25" s="12"/>
      <c r="G25" s="205">
        <v>36.743358821490403</v>
      </c>
      <c r="H25" s="200">
        <v>44.269719272096999</v>
      </c>
      <c r="I25" s="200">
        <v>51.248703743500798</v>
      </c>
      <c r="J25" s="200">
        <v>48.743609324090102</v>
      </c>
      <c r="K25" s="200">
        <v>44.184498266897698</v>
      </c>
      <c r="L25" s="206">
        <v>45.037977885615199</v>
      </c>
      <c r="M25" s="200"/>
      <c r="N25" s="207">
        <v>48.104343812824901</v>
      </c>
      <c r="O25" s="208">
        <v>55.5289302599653</v>
      </c>
      <c r="P25" s="209">
        <v>51.8166370363951</v>
      </c>
      <c r="Q25" s="200"/>
      <c r="R25" s="210">
        <v>46.974737642980898</v>
      </c>
      <c r="S25" s="96"/>
      <c r="T25" s="184">
        <v>41.310279621737799</v>
      </c>
      <c r="U25" s="179">
        <v>36.430143686640797</v>
      </c>
      <c r="V25" s="179">
        <v>52.007192782157603</v>
      </c>
      <c r="W25" s="179">
        <v>40.899300068232797</v>
      </c>
      <c r="X25" s="179">
        <v>32.658971907642098</v>
      </c>
      <c r="Y25" s="185">
        <v>40.685063143676501</v>
      </c>
      <c r="Z25" s="179"/>
      <c r="AA25" s="186">
        <v>29.528831142693399</v>
      </c>
      <c r="AB25" s="187">
        <v>-16.6286773625372</v>
      </c>
      <c r="AC25" s="188">
        <v>-0.105089693064278</v>
      </c>
      <c r="AD25" s="179"/>
      <c r="AE25" s="189">
        <v>24.644424877811701</v>
      </c>
      <c r="AF25" s="96"/>
      <c r="AG25" s="205">
        <v>41.773758882148996</v>
      </c>
      <c r="AH25" s="200">
        <v>44.886681629116097</v>
      </c>
      <c r="AI25" s="200">
        <v>46.724023076256401</v>
      </c>
      <c r="AJ25" s="200">
        <v>46.369443674176701</v>
      </c>
      <c r="AK25" s="200">
        <v>42.165032001733103</v>
      </c>
      <c r="AL25" s="206">
        <v>44.383787852686297</v>
      </c>
      <c r="AM25" s="200"/>
      <c r="AN25" s="207">
        <v>45.281437331022502</v>
      </c>
      <c r="AO25" s="208">
        <v>48.908640753899398</v>
      </c>
      <c r="AP25" s="209">
        <v>47.095039042461003</v>
      </c>
      <c r="AQ25" s="200"/>
      <c r="AR25" s="210">
        <v>45.158431049764701</v>
      </c>
      <c r="AS25" s="96"/>
      <c r="AT25" s="184">
        <v>48.508697618806004</v>
      </c>
      <c r="AU25" s="179">
        <v>42.757089094804698</v>
      </c>
      <c r="AV25" s="179">
        <v>44.101354151815997</v>
      </c>
      <c r="AW25" s="179">
        <v>35.609008942795597</v>
      </c>
      <c r="AX25" s="179">
        <v>31.1566752508269</v>
      </c>
      <c r="AY25" s="185">
        <v>40.155176085995102</v>
      </c>
      <c r="AZ25" s="179"/>
      <c r="BA25" s="186">
        <v>18.029000813025199</v>
      </c>
      <c r="BB25" s="187">
        <v>10.253515435205101</v>
      </c>
      <c r="BC25" s="188">
        <v>13.8594934339313</v>
      </c>
      <c r="BD25" s="179"/>
      <c r="BE25" s="189">
        <v>31.131363794840698</v>
      </c>
      <c r="BF25" s="96"/>
      <c r="BG25" s="184">
        <v>48.508697618806004</v>
      </c>
      <c r="BH25" s="179">
        <v>42.757089094804698</v>
      </c>
      <c r="BI25" s="179">
        <v>44.101354151815997</v>
      </c>
      <c r="BJ25" s="179">
        <v>35.609008942795597</v>
      </c>
      <c r="BK25" s="179">
        <v>31.1566752508269</v>
      </c>
      <c r="BL25" s="185">
        <v>40.155176085995102</v>
      </c>
      <c r="BM25" s="179"/>
      <c r="BN25" s="186">
        <v>18.029000813025199</v>
      </c>
      <c r="BO25" s="187">
        <v>10.253515435205101</v>
      </c>
      <c r="BP25" s="188">
        <v>13.8594934339313</v>
      </c>
      <c r="BQ25" s="179"/>
      <c r="BR25" s="189">
        <v>31.131363794840698</v>
      </c>
    </row>
    <row r="26" spans="1:70" x14ac:dyDescent="0.25">
      <c r="A26" s="24" t="s">
        <v>46</v>
      </c>
      <c r="B26" s="44" t="str">
        <f t="shared" si="0"/>
        <v>Petersburg/Chester, VA</v>
      </c>
      <c r="C26" s="12"/>
      <c r="D26" s="28" t="s">
        <v>16</v>
      </c>
      <c r="E26" s="31" t="s">
        <v>17</v>
      </c>
      <c r="F26" s="12"/>
      <c r="G26" s="205">
        <v>44.289921896250199</v>
      </c>
      <c r="H26" s="200">
        <v>55.245694365649797</v>
      </c>
      <c r="I26" s="200">
        <v>55.226624188847801</v>
      </c>
      <c r="J26" s="200">
        <v>55.898085059257802</v>
      </c>
      <c r="K26" s="200">
        <v>49.505204857198301</v>
      </c>
      <c r="L26" s="206">
        <v>52.033106073440798</v>
      </c>
      <c r="M26" s="200"/>
      <c r="N26" s="207">
        <v>48.392243811929198</v>
      </c>
      <c r="O26" s="208">
        <v>48.826523003691399</v>
      </c>
      <c r="P26" s="209">
        <v>48.609383407810299</v>
      </c>
      <c r="Q26" s="200"/>
      <c r="R26" s="210">
        <v>51.054899597546402</v>
      </c>
      <c r="S26" s="96"/>
      <c r="T26" s="184">
        <v>25.7476793016104</v>
      </c>
      <c r="U26" s="179">
        <v>25.1003615432356</v>
      </c>
      <c r="V26" s="179">
        <v>22.097170012330601</v>
      </c>
      <c r="W26" s="179">
        <v>25.361549538517998</v>
      </c>
      <c r="X26" s="179">
        <v>23.236609873571901</v>
      </c>
      <c r="Y26" s="185">
        <v>24.258509081228301</v>
      </c>
      <c r="Z26" s="179"/>
      <c r="AA26" s="186">
        <v>21.5930569687754</v>
      </c>
      <c r="AB26" s="187">
        <v>-24.3409496601458</v>
      </c>
      <c r="AC26" s="188">
        <v>-6.8191917087851204</v>
      </c>
      <c r="AD26" s="179"/>
      <c r="AE26" s="189">
        <v>13.922638036702001</v>
      </c>
      <c r="AF26" s="96"/>
      <c r="AG26" s="205">
        <v>47.5920058334952</v>
      </c>
      <c r="AH26" s="200">
        <v>54.814101666018999</v>
      </c>
      <c r="AI26" s="200">
        <v>57.578664663881803</v>
      </c>
      <c r="AJ26" s="200">
        <v>56.9355310617835</v>
      </c>
      <c r="AK26" s="200">
        <v>53.009398683699203</v>
      </c>
      <c r="AL26" s="206">
        <v>53.985940381775698</v>
      </c>
      <c r="AM26" s="200"/>
      <c r="AN26" s="207">
        <v>49.7545069895084</v>
      </c>
      <c r="AO26" s="208">
        <v>51.294426797163297</v>
      </c>
      <c r="AP26" s="209">
        <v>50.524466893335898</v>
      </c>
      <c r="AQ26" s="200"/>
      <c r="AR26" s="210">
        <v>52.996947956507199</v>
      </c>
      <c r="AS26" s="96"/>
      <c r="AT26" s="184">
        <v>33.426653351331304</v>
      </c>
      <c r="AU26" s="179">
        <v>28.952807310531401</v>
      </c>
      <c r="AV26" s="179">
        <v>31.983449814628099</v>
      </c>
      <c r="AW26" s="179">
        <v>30.560552936471399</v>
      </c>
      <c r="AX26" s="179">
        <v>33.500360963276798</v>
      </c>
      <c r="AY26" s="185">
        <v>31.597504844000699</v>
      </c>
      <c r="AZ26" s="179"/>
      <c r="BA26" s="186">
        <v>30.113940203545901</v>
      </c>
      <c r="BB26" s="187">
        <v>13.1079241777613</v>
      </c>
      <c r="BC26" s="188">
        <v>20.887594299958501</v>
      </c>
      <c r="BD26" s="179"/>
      <c r="BE26" s="189">
        <v>28.4966687348996</v>
      </c>
      <c r="BF26" s="96"/>
      <c r="BG26" s="184">
        <v>33.426653351331304</v>
      </c>
      <c r="BH26" s="179">
        <v>28.952807310531401</v>
      </c>
      <c r="BI26" s="179">
        <v>31.983449814628099</v>
      </c>
      <c r="BJ26" s="179">
        <v>30.560552936471399</v>
      </c>
      <c r="BK26" s="179">
        <v>33.500360963276798</v>
      </c>
      <c r="BL26" s="185">
        <v>31.597504844000699</v>
      </c>
      <c r="BM26" s="179"/>
      <c r="BN26" s="186">
        <v>30.113940203545901</v>
      </c>
      <c r="BO26" s="187">
        <v>13.1079241777613</v>
      </c>
      <c r="BP26" s="188">
        <v>20.887594299958501</v>
      </c>
      <c r="BQ26" s="179"/>
      <c r="BR26" s="189">
        <v>28.4966687348996</v>
      </c>
    </row>
    <row r="27" spans="1:70" x14ac:dyDescent="0.25">
      <c r="A27" s="99" t="s">
        <v>100</v>
      </c>
      <c r="B27" s="45" t="s">
        <v>71</v>
      </c>
      <c r="C27" s="12"/>
      <c r="D27" s="28" t="s">
        <v>16</v>
      </c>
      <c r="E27" s="31" t="s">
        <v>17</v>
      </c>
      <c r="F27" s="12"/>
      <c r="G27" s="205">
        <v>24.6838399915674</v>
      </c>
      <c r="H27" s="200">
        <v>32.962243069463398</v>
      </c>
      <c r="I27" s="200">
        <v>36.101380836934702</v>
      </c>
      <c r="J27" s="200">
        <v>38.286238536945199</v>
      </c>
      <c r="K27" s="200">
        <v>35.823263413091503</v>
      </c>
      <c r="L27" s="206">
        <v>33.571393169600498</v>
      </c>
      <c r="M27" s="200"/>
      <c r="N27" s="207">
        <v>48.269259513017801</v>
      </c>
      <c r="O27" s="208">
        <v>48.015829029197803</v>
      </c>
      <c r="P27" s="209">
        <v>48.142544271107802</v>
      </c>
      <c r="Q27" s="200"/>
      <c r="R27" s="210">
        <v>37.734579198602503</v>
      </c>
      <c r="S27" s="96"/>
      <c r="T27" s="184">
        <v>11.6616729868426</v>
      </c>
      <c r="U27" s="179">
        <v>7.2067524359179203</v>
      </c>
      <c r="V27" s="179">
        <v>10.0090010202644</v>
      </c>
      <c r="W27" s="179">
        <v>16.987361837491701</v>
      </c>
      <c r="X27" s="179">
        <v>20.347067773630101</v>
      </c>
      <c r="Y27" s="185">
        <v>13.2924465098759</v>
      </c>
      <c r="Z27" s="179"/>
      <c r="AA27" s="186">
        <v>25.134534949469799</v>
      </c>
      <c r="AB27" s="187">
        <v>-7.3992177150782501</v>
      </c>
      <c r="AC27" s="188">
        <v>6.4789576200977503</v>
      </c>
      <c r="AD27" s="179"/>
      <c r="AE27" s="189">
        <v>10.710100175744101</v>
      </c>
      <c r="AF27" s="96"/>
      <c r="AG27" s="205">
        <v>30.810492252556099</v>
      </c>
      <c r="AH27" s="200">
        <v>34.531433408875301</v>
      </c>
      <c r="AI27" s="200">
        <v>36.219724886686997</v>
      </c>
      <c r="AJ27" s="200">
        <v>37.042583403604901</v>
      </c>
      <c r="AK27" s="200">
        <v>35.118621402972401</v>
      </c>
      <c r="AL27" s="206">
        <v>34.744571070939102</v>
      </c>
      <c r="AM27" s="200"/>
      <c r="AN27" s="207">
        <v>42.438861600084302</v>
      </c>
      <c r="AO27" s="208">
        <v>42.5631154474544</v>
      </c>
      <c r="AP27" s="209">
        <v>42.500988523769301</v>
      </c>
      <c r="AQ27" s="200"/>
      <c r="AR27" s="210">
        <v>36.960690343176303</v>
      </c>
      <c r="AS27" s="96"/>
      <c r="AT27" s="184">
        <v>31.263248802946102</v>
      </c>
      <c r="AU27" s="179">
        <v>17.9291613356095</v>
      </c>
      <c r="AV27" s="179">
        <v>16.811171520806401</v>
      </c>
      <c r="AW27" s="179">
        <v>16.722219424618501</v>
      </c>
      <c r="AX27" s="179">
        <v>20.839522389930099</v>
      </c>
      <c r="AY27" s="185">
        <v>20.174576351630499</v>
      </c>
      <c r="AZ27" s="179"/>
      <c r="BA27" s="186">
        <v>29.901659457029101</v>
      </c>
      <c r="BB27" s="187">
        <v>17.091581707517001</v>
      </c>
      <c r="BC27" s="188">
        <v>23.155092280523601</v>
      </c>
      <c r="BD27" s="179"/>
      <c r="BE27" s="189">
        <v>21.137760946862201</v>
      </c>
      <c r="BF27" s="96"/>
      <c r="BG27" s="184">
        <v>31.263248802946102</v>
      </c>
      <c r="BH27" s="179">
        <v>17.9291613356095</v>
      </c>
      <c r="BI27" s="179">
        <v>16.811171520806401</v>
      </c>
      <c r="BJ27" s="179">
        <v>16.722219424618501</v>
      </c>
      <c r="BK27" s="179">
        <v>20.839522389930099</v>
      </c>
      <c r="BL27" s="185">
        <v>20.174576351630499</v>
      </c>
      <c r="BM27" s="179"/>
      <c r="BN27" s="186">
        <v>29.901659457029101</v>
      </c>
      <c r="BO27" s="187">
        <v>17.091581707517001</v>
      </c>
      <c r="BP27" s="188">
        <v>23.155092280523601</v>
      </c>
      <c r="BQ27" s="179"/>
      <c r="BR27" s="189">
        <v>21.137760946862201</v>
      </c>
    </row>
    <row r="28" spans="1:70" x14ac:dyDescent="0.25">
      <c r="A28" s="24" t="s">
        <v>48</v>
      </c>
      <c r="B28" s="44" t="str">
        <f t="shared" si="0"/>
        <v>Roanoke, VA</v>
      </c>
      <c r="C28" s="12"/>
      <c r="D28" s="28" t="s">
        <v>16</v>
      </c>
      <c r="E28" s="31" t="s">
        <v>17</v>
      </c>
      <c r="F28" s="12"/>
      <c r="G28" s="205">
        <v>21.9989174280296</v>
      </c>
      <c r="H28" s="200">
        <v>33.548674366488498</v>
      </c>
      <c r="I28" s="200">
        <v>37.885969660403298</v>
      </c>
      <c r="J28" s="200">
        <v>37.752427167729699</v>
      </c>
      <c r="K28" s="200">
        <v>35.554094121703102</v>
      </c>
      <c r="L28" s="206">
        <v>33.348016548870802</v>
      </c>
      <c r="M28" s="200"/>
      <c r="N28" s="207">
        <v>40.168345112911503</v>
      </c>
      <c r="O28" s="208">
        <v>44.745116359248399</v>
      </c>
      <c r="P28" s="209">
        <v>42.456730736079898</v>
      </c>
      <c r="Q28" s="200"/>
      <c r="R28" s="210">
        <v>35.950506316644898</v>
      </c>
      <c r="S28" s="96"/>
      <c r="T28" s="184">
        <v>25.5965210271284</v>
      </c>
      <c r="U28" s="179">
        <v>46.7136794659665</v>
      </c>
      <c r="V28" s="179">
        <v>53.470914766774897</v>
      </c>
      <c r="W28" s="179">
        <v>56.912882191457598</v>
      </c>
      <c r="X28" s="179">
        <v>50.492524067531797</v>
      </c>
      <c r="Y28" s="185">
        <v>47.881375970576897</v>
      </c>
      <c r="Z28" s="179"/>
      <c r="AA28" s="186">
        <v>33.424365580613703</v>
      </c>
      <c r="AB28" s="187">
        <v>9.4143621060538702</v>
      </c>
      <c r="AC28" s="188">
        <v>19.595064146798201</v>
      </c>
      <c r="AD28" s="179"/>
      <c r="AE28" s="189">
        <v>36.953224549727402</v>
      </c>
      <c r="AF28" s="96"/>
      <c r="AG28" s="205">
        <v>28.702681865195601</v>
      </c>
      <c r="AH28" s="200">
        <v>32.8892962420272</v>
      </c>
      <c r="AI28" s="200">
        <v>36.461873814859501</v>
      </c>
      <c r="AJ28" s="200">
        <v>35.885745561110099</v>
      </c>
      <c r="AK28" s="200">
        <v>33.820444319944798</v>
      </c>
      <c r="AL28" s="206">
        <v>33.552008360627397</v>
      </c>
      <c r="AM28" s="200"/>
      <c r="AN28" s="207">
        <v>37.885688674366399</v>
      </c>
      <c r="AO28" s="208">
        <v>39.574252715049099</v>
      </c>
      <c r="AP28" s="209">
        <v>38.729970694707802</v>
      </c>
      <c r="AQ28" s="200"/>
      <c r="AR28" s="210">
        <v>35.031426170364703</v>
      </c>
      <c r="AS28" s="96"/>
      <c r="AT28" s="184">
        <v>47.8056610342258</v>
      </c>
      <c r="AU28" s="179">
        <v>47.730212992276599</v>
      </c>
      <c r="AV28" s="179">
        <v>45.655027620343802</v>
      </c>
      <c r="AW28" s="179">
        <v>42.154181263640503</v>
      </c>
      <c r="AX28" s="179">
        <v>38.148011016801298</v>
      </c>
      <c r="AY28" s="185">
        <v>44.074793804969097</v>
      </c>
      <c r="AZ28" s="179"/>
      <c r="BA28" s="186">
        <v>45.822718713270298</v>
      </c>
      <c r="BB28" s="187">
        <v>38.953082354183302</v>
      </c>
      <c r="BC28" s="188">
        <v>42.230249184791703</v>
      </c>
      <c r="BD28" s="179"/>
      <c r="BE28" s="189">
        <v>43.487405300859102</v>
      </c>
      <c r="BF28" s="96"/>
      <c r="BG28" s="184">
        <v>47.8056610342258</v>
      </c>
      <c r="BH28" s="179">
        <v>47.730212992276599</v>
      </c>
      <c r="BI28" s="179">
        <v>45.655027620343802</v>
      </c>
      <c r="BJ28" s="179">
        <v>42.154181263640503</v>
      </c>
      <c r="BK28" s="179">
        <v>38.148011016801298</v>
      </c>
      <c r="BL28" s="185">
        <v>44.074793804969097</v>
      </c>
      <c r="BM28" s="179"/>
      <c r="BN28" s="186">
        <v>45.822718713270298</v>
      </c>
      <c r="BO28" s="187">
        <v>38.953082354183302</v>
      </c>
      <c r="BP28" s="188">
        <v>42.230249184791703</v>
      </c>
      <c r="BQ28" s="179"/>
      <c r="BR28" s="189">
        <v>43.487405300859102</v>
      </c>
    </row>
    <row r="29" spans="1:70" x14ac:dyDescent="0.25">
      <c r="A29" s="24" t="s">
        <v>49</v>
      </c>
      <c r="B29" s="44" t="str">
        <f t="shared" si="0"/>
        <v>Charlottesville, VA</v>
      </c>
      <c r="C29" s="12"/>
      <c r="D29" s="28" t="s">
        <v>16</v>
      </c>
      <c r="E29" s="31" t="s">
        <v>17</v>
      </c>
      <c r="F29" s="12"/>
      <c r="G29" s="205">
        <v>50.469217904574499</v>
      </c>
      <c r="H29" s="200">
        <v>58.114434333497201</v>
      </c>
      <c r="I29" s="200">
        <v>59.739252336448502</v>
      </c>
      <c r="J29" s="200">
        <v>60.481505164781098</v>
      </c>
      <c r="K29" s="200">
        <v>57.016333005410701</v>
      </c>
      <c r="L29" s="206">
        <v>57.1641485489424</v>
      </c>
      <c r="M29" s="200"/>
      <c r="N29" s="207">
        <v>94.434761436301002</v>
      </c>
      <c r="O29" s="208">
        <v>103.47191588785</v>
      </c>
      <c r="P29" s="209">
        <v>98.953338662075694</v>
      </c>
      <c r="Q29" s="200"/>
      <c r="R29" s="210">
        <v>69.103917152694805</v>
      </c>
      <c r="S29" s="96"/>
      <c r="T29" s="184">
        <v>55.4992160400774</v>
      </c>
      <c r="U29" s="179">
        <v>63.013260553377798</v>
      </c>
      <c r="V29" s="179">
        <v>40.949211148776698</v>
      </c>
      <c r="W29" s="179">
        <v>33.0434235638917</v>
      </c>
      <c r="X29" s="179">
        <v>5.0547396410291903</v>
      </c>
      <c r="Y29" s="185">
        <v>35.960829407805598</v>
      </c>
      <c r="Z29" s="179"/>
      <c r="AA29" s="186">
        <v>44.3645773085996</v>
      </c>
      <c r="AB29" s="187">
        <v>24.647379268536199</v>
      </c>
      <c r="AC29" s="188">
        <v>33.337125274812401</v>
      </c>
      <c r="AD29" s="179"/>
      <c r="AE29" s="189">
        <v>34.875016440602202</v>
      </c>
      <c r="AF29" s="96"/>
      <c r="AG29" s="205">
        <v>57.248902484013698</v>
      </c>
      <c r="AH29" s="200">
        <v>57.505633915395897</v>
      </c>
      <c r="AI29" s="200">
        <v>56.291197122478998</v>
      </c>
      <c r="AJ29" s="200">
        <v>57.397899655681201</v>
      </c>
      <c r="AK29" s="200">
        <v>53.837674618789897</v>
      </c>
      <c r="AL29" s="206">
        <v>56.456261559272001</v>
      </c>
      <c r="AM29" s="200"/>
      <c r="AN29" s="207">
        <v>70.950917978357097</v>
      </c>
      <c r="AO29" s="208">
        <v>77.913228603049603</v>
      </c>
      <c r="AP29" s="209">
        <v>74.4320732907033</v>
      </c>
      <c r="AQ29" s="200"/>
      <c r="AR29" s="210">
        <v>61.592207768252401</v>
      </c>
      <c r="AS29" s="96"/>
      <c r="AT29" s="184">
        <v>65.068220147739098</v>
      </c>
      <c r="AU29" s="179">
        <v>54.103219699233101</v>
      </c>
      <c r="AV29" s="179">
        <v>41.2392426301721</v>
      </c>
      <c r="AW29" s="179">
        <v>41.1071653330795</v>
      </c>
      <c r="AX29" s="179">
        <v>29.991721935710601</v>
      </c>
      <c r="AY29" s="185">
        <v>45.545942421533198</v>
      </c>
      <c r="AZ29" s="179"/>
      <c r="BA29" s="186">
        <v>48.188615490887202</v>
      </c>
      <c r="BB29" s="187">
        <v>38.728730110750298</v>
      </c>
      <c r="BC29" s="188">
        <v>43.082086324288397</v>
      </c>
      <c r="BD29" s="179"/>
      <c r="BE29" s="189">
        <v>44.685697775375999</v>
      </c>
      <c r="BF29" s="96"/>
      <c r="BG29" s="184">
        <v>65.068220147739098</v>
      </c>
      <c r="BH29" s="179">
        <v>54.103219699233101</v>
      </c>
      <c r="BI29" s="179">
        <v>41.2392426301721</v>
      </c>
      <c r="BJ29" s="179">
        <v>41.1071653330795</v>
      </c>
      <c r="BK29" s="179">
        <v>29.991721935710601</v>
      </c>
      <c r="BL29" s="185">
        <v>45.545942421533198</v>
      </c>
      <c r="BM29" s="179"/>
      <c r="BN29" s="186">
        <v>48.188615490887202</v>
      </c>
      <c r="BO29" s="187">
        <v>38.728730110750298</v>
      </c>
      <c r="BP29" s="188">
        <v>43.082086324288397</v>
      </c>
      <c r="BQ29" s="179"/>
      <c r="BR29" s="189">
        <v>44.685697775375999</v>
      </c>
    </row>
    <row r="30" spans="1:70" x14ac:dyDescent="0.25">
      <c r="A30" s="24" t="s">
        <v>50</v>
      </c>
      <c r="B30" s="46" t="s">
        <v>73</v>
      </c>
      <c r="C30" s="12"/>
      <c r="D30" s="28" t="s">
        <v>16</v>
      </c>
      <c r="E30" s="31" t="s">
        <v>17</v>
      </c>
      <c r="F30" s="12"/>
      <c r="G30" s="205">
        <v>29.34619128292</v>
      </c>
      <c r="H30" s="200">
        <v>41.460445094717301</v>
      </c>
      <c r="I30" s="200">
        <v>46.240505159402403</v>
      </c>
      <c r="J30" s="200">
        <v>47.492941629447003</v>
      </c>
      <c r="K30" s="200">
        <v>41.716055752348602</v>
      </c>
      <c r="L30" s="206">
        <v>41.251227783767099</v>
      </c>
      <c r="M30" s="200"/>
      <c r="N30" s="207">
        <v>50.557358693978102</v>
      </c>
      <c r="O30" s="208">
        <v>53.165273371322897</v>
      </c>
      <c r="P30" s="209">
        <v>51.8613160326505</v>
      </c>
      <c r="Q30" s="200"/>
      <c r="R30" s="210">
        <v>44.2826815691623</v>
      </c>
      <c r="S30" s="96"/>
      <c r="T30" s="184">
        <v>61.682150451391998</v>
      </c>
      <c r="U30" s="179">
        <v>52.895637210822798</v>
      </c>
      <c r="V30" s="179">
        <v>53.574561489444299</v>
      </c>
      <c r="W30" s="179">
        <v>49.812010357633199</v>
      </c>
      <c r="X30" s="179">
        <v>62.332215548752401</v>
      </c>
      <c r="Y30" s="185">
        <v>55.340848681885802</v>
      </c>
      <c r="Z30" s="179"/>
      <c r="AA30" s="186">
        <v>40.508811315191799</v>
      </c>
      <c r="AB30" s="187">
        <v>35.964872332975098</v>
      </c>
      <c r="AC30" s="188">
        <v>38.142415762192698</v>
      </c>
      <c r="AD30" s="179"/>
      <c r="AE30" s="189">
        <v>49.128386935810298</v>
      </c>
      <c r="AF30" s="96"/>
      <c r="AG30" s="205">
        <v>26.436105036192799</v>
      </c>
      <c r="AH30" s="200">
        <v>37.4102437240104</v>
      </c>
      <c r="AI30" s="200">
        <v>42.589608039426999</v>
      </c>
      <c r="AJ30" s="200">
        <v>42.704509471738703</v>
      </c>
      <c r="AK30" s="200">
        <v>38.698493762513401</v>
      </c>
      <c r="AL30" s="206">
        <v>37.5677920067765</v>
      </c>
      <c r="AM30" s="200"/>
      <c r="AN30" s="207">
        <v>42.057965116279</v>
      </c>
      <c r="AO30" s="208">
        <v>41.3870237178499</v>
      </c>
      <c r="AP30" s="209">
        <v>41.722494417064503</v>
      </c>
      <c r="AQ30" s="200"/>
      <c r="AR30" s="210">
        <v>38.754849838287299</v>
      </c>
      <c r="AS30" s="96"/>
      <c r="AT30" s="184">
        <v>34.408153193820098</v>
      </c>
      <c r="AU30" s="179">
        <v>41.429285314046197</v>
      </c>
      <c r="AV30" s="179">
        <v>44.292996182445201</v>
      </c>
      <c r="AW30" s="179">
        <v>39.773896666205999</v>
      </c>
      <c r="AX30" s="179">
        <v>42.876019692878799</v>
      </c>
      <c r="AY30" s="185">
        <v>40.941861881335697</v>
      </c>
      <c r="AZ30" s="179"/>
      <c r="BA30" s="186">
        <v>40.299794986938402</v>
      </c>
      <c r="BB30" s="187">
        <v>36.182581929856703</v>
      </c>
      <c r="BC30" s="188">
        <v>38.227083485333203</v>
      </c>
      <c r="BD30" s="179"/>
      <c r="BE30" s="189">
        <v>40.095528102493098</v>
      </c>
      <c r="BF30" s="96"/>
      <c r="BG30" s="184">
        <v>34.408153193820098</v>
      </c>
      <c r="BH30" s="179">
        <v>41.429285314046197</v>
      </c>
      <c r="BI30" s="179">
        <v>44.292996182445201</v>
      </c>
      <c r="BJ30" s="179">
        <v>39.773896666205999</v>
      </c>
      <c r="BK30" s="179">
        <v>42.876019692878799</v>
      </c>
      <c r="BL30" s="185">
        <v>40.941861881335697</v>
      </c>
      <c r="BM30" s="179"/>
      <c r="BN30" s="186">
        <v>40.299794986938402</v>
      </c>
      <c r="BO30" s="187">
        <v>36.182581929856703</v>
      </c>
      <c r="BP30" s="188">
        <v>38.227083485333203</v>
      </c>
      <c r="BQ30" s="179"/>
      <c r="BR30" s="189">
        <v>40.095528102493098</v>
      </c>
    </row>
    <row r="31" spans="1:70" x14ac:dyDescent="0.25">
      <c r="A31" s="24" t="s">
        <v>51</v>
      </c>
      <c r="B31" s="44" t="str">
        <f t="shared" si="0"/>
        <v>Staunton &amp; Harrisonburg, VA</v>
      </c>
      <c r="C31" s="12"/>
      <c r="D31" s="28" t="s">
        <v>16</v>
      </c>
      <c r="E31" s="31" t="s">
        <v>17</v>
      </c>
      <c r="F31" s="12"/>
      <c r="G31" s="205">
        <v>26.5398547595682</v>
      </c>
      <c r="H31" s="200">
        <v>35.850276741903798</v>
      </c>
      <c r="I31" s="200">
        <v>41.1237114818449</v>
      </c>
      <c r="J31" s="200">
        <v>39.834119725220802</v>
      </c>
      <c r="K31" s="200">
        <v>39.180704612364998</v>
      </c>
      <c r="L31" s="206">
        <v>36.505733464180501</v>
      </c>
      <c r="M31" s="200"/>
      <c r="N31" s="207">
        <v>55.472667320902801</v>
      </c>
      <c r="O31" s="208">
        <v>56.013477919528903</v>
      </c>
      <c r="P31" s="209">
        <v>55.743072620215798</v>
      </c>
      <c r="Q31" s="200"/>
      <c r="R31" s="210">
        <v>42.002116080190603</v>
      </c>
      <c r="S31" s="96"/>
      <c r="T31" s="184">
        <v>25.810261498361399</v>
      </c>
      <c r="U31" s="179">
        <v>18.1487037133152</v>
      </c>
      <c r="V31" s="179">
        <v>28.206052093653401</v>
      </c>
      <c r="W31" s="179">
        <v>18.541532781306501</v>
      </c>
      <c r="X31" s="179">
        <v>16.3898259977965</v>
      </c>
      <c r="Y31" s="185">
        <v>21.054990119611698</v>
      </c>
      <c r="Z31" s="179"/>
      <c r="AA31" s="186">
        <v>45.207016237675603</v>
      </c>
      <c r="AB31" s="187">
        <v>16.9213605026547</v>
      </c>
      <c r="AC31" s="188">
        <v>29.470297695247801</v>
      </c>
      <c r="AD31" s="179"/>
      <c r="AE31" s="189">
        <v>24.113938101658999</v>
      </c>
      <c r="AF31" s="96"/>
      <c r="AG31" s="205">
        <v>31.5524641805691</v>
      </c>
      <c r="AH31" s="200">
        <v>33.783167811579901</v>
      </c>
      <c r="AI31" s="200">
        <v>37.010425907752598</v>
      </c>
      <c r="AJ31" s="200">
        <v>36.9279180569185</v>
      </c>
      <c r="AK31" s="200">
        <v>34.595608930323799</v>
      </c>
      <c r="AL31" s="206">
        <v>34.773916977428797</v>
      </c>
      <c r="AM31" s="200"/>
      <c r="AN31" s="207">
        <v>44.958086849852698</v>
      </c>
      <c r="AO31" s="208">
        <v>47.780558881256098</v>
      </c>
      <c r="AP31" s="209">
        <v>46.369322865554402</v>
      </c>
      <c r="AQ31" s="200"/>
      <c r="AR31" s="210">
        <v>38.086890088321802</v>
      </c>
      <c r="AS31" s="96"/>
      <c r="AT31" s="184">
        <v>31.565511987028799</v>
      </c>
      <c r="AU31" s="179">
        <v>16.3956992792493</v>
      </c>
      <c r="AV31" s="179">
        <v>20.029456489342099</v>
      </c>
      <c r="AW31" s="179">
        <v>17.526138222677801</v>
      </c>
      <c r="AX31" s="179">
        <v>14.265467843608199</v>
      </c>
      <c r="AY31" s="185">
        <v>19.449050907182102</v>
      </c>
      <c r="AZ31" s="179"/>
      <c r="BA31" s="186">
        <v>27.169394526494699</v>
      </c>
      <c r="BB31" s="187">
        <v>22.461823403222201</v>
      </c>
      <c r="BC31" s="188">
        <v>24.699650851896301</v>
      </c>
      <c r="BD31" s="179"/>
      <c r="BE31" s="189">
        <v>21.219374769994602</v>
      </c>
      <c r="BF31" s="96"/>
      <c r="BG31" s="184">
        <v>31.565511987028799</v>
      </c>
      <c r="BH31" s="179">
        <v>16.3956992792493</v>
      </c>
      <c r="BI31" s="179">
        <v>20.029456489342099</v>
      </c>
      <c r="BJ31" s="179">
        <v>17.526138222677801</v>
      </c>
      <c r="BK31" s="179">
        <v>14.265467843608199</v>
      </c>
      <c r="BL31" s="185">
        <v>19.449050907182102</v>
      </c>
      <c r="BM31" s="179"/>
      <c r="BN31" s="186">
        <v>27.169394526494699</v>
      </c>
      <c r="BO31" s="187">
        <v>22.461823403222201</v>
      </c>
      <c r="BP31" s="188">
        <v>24.699650851896301</v>
      </c>
      <c r="BQ31" s="179"/>
      <c r="BR31" s="189">
        <v>21.219374769994602</v>
      </c>
    </row>
    <row r="32" spans="1:70" x14ac:dyDescent="0.25">
      <c r="A32" s="24" t="s">
        <v>52</v>
      </c>
      <c r="B32" s="44" t="str">
        <f t="shared" si="0"/>
        <v>Blacksburg &amp; Wytheville, VA</v>
      </c>
      <c r="C32" s="12"/>
      <c r="D32" s="28" t="s">
        <v>16</v>
      </c>
      <c r="E32" s="31" t="s">
        <v>17</v>
      </c>
      <c r="F32" s="12"/>
      <c r="G32" s="205">
        <v>22.816748490161601</v>
      </c>
      <c r="H32" s="200">
        <v>33.079164231443599</v>
      </c>
      <c r="I32" s="200">
        <v>32.246491330605799</v>
      </c>
      <c r="J32" s="200">
        <v>37.180510422754701</v>
      </c>
      <c r="K32" s="200">
        <v>35.247270601987097</v>
      </c>
      <c r="L32" s="206">
        <v>32.114037015390601</v>
      </c>
      <c r="M32" s="200"/>
      <c r="N32" s="207">
        <v>44.959571400740302</v>
      </c>
      <c r="O32" s="208">
        <v>45.590403272939803</v>
      </c>
      <c r="P32" s="209">
        <v>45.274987336839999</v>
      </c>
      <c r="Q32" s="200"/>
      <c r="R32" s="210">
        <v>35.874308535804701</v>
      </c>
      <c r="S32" s="96"/>
      <c r="T32" s="184">
        <v>80.579734646653904</v>
      </c>
      <c r="U32" s="179">
        <v>59.1921535702485</v>
      </c>
      <c r="V32" s="179">
        <v>48.8340478594098</v>
      </c>
      <c r="W32" s="179">
        <v>73.5551355494662</v>
      </c>
      <c r="X32" s="179">
        <v>56.823945754332001</v>
      </c>
      <c r="Y32" s="185">
        <v>62.225998294158998</v>
      </c>
      <c r="Z32" s="179"/>
      <c r="AA32" s="186">
        <v>99.660394961511898</v>
      </c>
      <c r="AB32" s="187">
        <v>58.499875874024099</v>
      </c>
      <c r="AC32" s="188">
        <v>76.573640291741697</v>
      </c>
      <c r="AD32" s="179"/>
      <c r="AE32" s="189">
        <v>67.122621130207705</v>
      </c>
      <c r="AF32" s="96"/>
      <c r="AG32" s="205">
        <v>25.349195499707701</v>
      </c>
      <c r="AH32" s="200">
        <v>29.786167202415701</v>
      </c>
      <c r="AI32" s="200">
        <v>31.4455155854276</v>
      </c>
      <c r="AJ32" s="200">
        <v>33.191868595363303</v>
      </c>
      <c r="AK32" s="200">
        <v>31.525765975063301</v>
      </c>
      <c r="AL32" s="206">
        <v>30.259702571595501</v>
      </c>
      <c r="AM32" s="200"/>
      <c r="AN32" s="207">
        <v>39.148400399376499</v>
      </c>
      <c r="AO32" s="208">
        <v>34.817306010130501</v>
      </c>
      <c r="AP32" s="209">
        <v>36.982853204753503</v>
      </c>
      <c r="AQ32" s="200"/>
      <c r="AR32" s="210">
        <v>32.180602752497798</v>
      </c>
      <c r="AS32" s="96"/>
      <c r="AT32" s="184">
        <v>48.638863008034498</v>
      </c>
      <c r="AU32" s="179">
        <v>49.252848881705198</v>
      </c>
      <c r="AV32" s="179">
        <v>47.578781817806203</v>
      </c>
      <c r="AW32" s="179">
        <v>43.874318267561399</v>
      </c>
      <c r="AX32" s="179">
        <v>37.958139407680299</v>
      </c>
      <c r="AY32" s="185">
        <v>45.143813453331703</v>
      </c>
      <c r="AZ32" s="179"/>
      <c r="BA32" s="186">
        <v>71.149276623030303</v>
      </c>
      <c r="BB32" s="187">
        <v>52.251287876722998</v>
      </c>
      <c r="BC32" s="188">
        <v>61.701421931602702</v>
      </c>
      <c r="BD32" s="179"/>
      <c r="BE32" s="189">
        <v>50.193604466384102</v>
      </c>
      <c r="BF32" s="96"/>
      <c r="BG32" s="184">
        <v>48.638863008034498</v>
      </c>
      <c r="BH32" s="179">
        <v>49.252848881705198</v>
      </c>
      <c r="BI32" s="179">
        <v>47.578781817806203</v>
      </c>
      <c r="BJ32" s="179">
        <v>43.874318267561399</v>
      </c>
      <c r="BK32" s="179">
        <v>37.958139407680299</v>
      </c>
      <c r="BL32" s="185">
        <v>45.143813453331703</v>
      </c>
      <c r="BM32" s="179"/>
      <c r="BN32" s="186">
        <v>71.149276623030303</v>
      </c>
      <c r="BO32" s="187">
        <v>52.251287876722998</v>
      </c>
      <c r="BP32" s="188">
        <v>61.701421931602702</v>
      </c>
      <c r="BQ32" s="179"/>
      <c r="BR32" s="189">
        <v>50.193604466384102</v>
      </c>
    </row>
    <row r="33" spans="1:70" x14ac:dyDescent="0.25">
      <c r="A33" s="24" t="s">
        <v>53</v>
      </c>
      <c r="B33" s="44" t="str">
        <f t="shared" si="0"/>
        <v>Lynchburg, VA</v>
      </c>
      <c r="C33" s="12"/>
      <c r="D33" s="28" t="s">
        <v>16</v>
      </c>
      <c r="E33" s="31" t="s">
        <v>17</v>
      </c>
      <c r="F33" s="12"/>
      <c r="G33" s="205">
        <v>30.6245540861308</v>
      </c>
      <c r="H33" s="200">
        <v>49.030474737199</v>
      </c>
      <c r="I33" s="200">
        <v>57.106049508307898</v>
      </c>
      <c r="J33" s="200">
        <v>51.415632417768698</v>
      </c>
      <c r="K33" s="200">
        <v>58.293855544252203</v>
      </c>
      <c r="L33" s="206">
        <v>49.294113258731699</v>
      </c>
      <c r="M33" s="200"/>
      <c r="N33" s="207">
        <v>84.695361139369197</v>
      </c>
      <c r="O33" s="208">
        <v>58.578043404543898</v>
      </c>
      <c r="P33" s="209">
        <v>71.636702271956494</v>
      </c>
      <c r="Q33" s="200"/>
      <c r="R33" s="210">
        <v>55.677710119653099</v>
      </c>
      <c r="S33" s="96"/>
      <c r="T33" s="184">
        <v>48.731328521507002</v>
      </c>
      <c r="U33" s="179">
        <v>55.458593160692203</v>
      </c>
      <c r="V33" s="179">
        <v>58.656656154455199</v>
      </c>
      <c r="W33" s="179">
        <v>43.970782112805701</v>
      </c>
      <c r="X33" s="179">
        <v>83.794012010929407</v>
      </c>
      <c r="Y33" s="185">
        <v>58.448226158910103</v>
      </c>
      <c r="Z33" s="179"/>
      <c r="AA33" s="186">
        <v>94.148265133869103</v>
      </c>
      <c r="AB33" s="187">
        <v>-11.337415014649901</v>
      </c>
      <c r="AC33" s="188">
        <v>30.613594752669499</v>
      </c>
      <c r="AD33" s="179"/>
      <c r="AE33" s="189">
        <v>46.937175748448901</v>
      </c>
      <c r="AF33" s="96"/>
      <c r="AG33" s="205">
        <v>33.401258053577401</v>
      </c>
      <c r="AH33" s="200">
        <v>44.528244320108499</v>
      </c>
      <c r="AI33" s="200">
        <v>50.095835876568302</v>
      </c>
      <c r="AJ33" s="200">
        <v>47.494348931841301</v>
      </c>
      <c r="AK33" s="200">
        <v>46.057488131569997</v>
      </c>
      <c r="AL33" s="206">
        <v>44.315435062733101</v>
      </c>
      <c r="AM33" s="200"/>
      <c r="AN33" s="207">
        <v>61.741885384876198</v>
      </c>
      <c r="AO33" s="208">
        <v>48.6694252288911</v>
      </c>
      <c r="AP33" s="209">
        <v>55.2056553068836</v>
      </c>
      <c r="AQ33" s="200"/>
      <c r="AR33" s="210">
        <v>47.426926561061798</v>
      </c>
      <c r="AS33" s="96"/>
      <c r="AT33" s="184">
        <v>47.319310745090398</v>
      </c>
      <c r="AU33" s="179">
        <v>39.064057606392304</v>
      </c>
      <c r="AV33" s="179">
        <v>37.055082426857197</v>
      </c>
      <c r="AW33" s="179">
        <v>27.899279605014101</v>
      </c>
      <c r="AX33" s="179">
        <v>33.467877231967897</v>
      </c>
      <c r="AY33" s="185">
        <v>36.031447421145998</v>
      </c>
      <c r="AZ33" s="179"/>
      <c r="BA33" s="186">
        <v>52.4808526528385</v>
      </c>
      <c r="BB33" s="187">
        <v>17.086463127645601</v>
      </c>
      <c r="BC33" s="188">
        <v>34.5517067244309</v>
      </c>
      <c r="BD33" s="179"/>
      <c r="BE33" s="189">
        <v>35.535722530136503</v>
      </c>
      <c r="BF33" s="96"/>
      <c r="BG33" s="184">
        <v>47.319310745090398</v>
      </c>
      <c r="BH33" s="179">
        <v>39.064057606392304</v>
      </c>
      <c r="BI33" s="179">
        <v>37.055082426857197</v>
      </c>
      <c r="BJ33" s="179">
        <v>27.899279605014101</v>
      </c>
      <c r="BK33" s="179">
        <v>33.467877231967897</v>
      </c>
      <c r="BL33" s="185">
        <v>36.031447421145998</v>
      </c>
      <c r="BM33" s="179"/>
      <c r="BN33" s="186">
        <v>52.4808526528385</v>
      </c>
      <c r="BO33" s="187">
        <v>17.086463127645601</v>
      </c>
      <c r="BP33" s="188">
        <v>34.5517067244309</v>
      </c>
      <c r="BQ33" s="179"/>
      <c r="BR33" s="189">
        <v>35.535722530136503</v>
      </c>
    </row>
    <row r="34" spans="1:70" x14ac:dyDescent="0.25">
      <c r="A34" s="24" t="s">
        <v>78</v>
      </c>
      <c r="B34" s="44" t="str">
        <f t="shared" si="0"/>
        <v>Central Virginia</v>
      </c>
      <c r="C34" s="12"/>
      <c r="D34" s="28" t="s">
        <v>16</v>
      </c>
      <c r="E34" s="31" t="s">
        <v>17</v>
      </c>
      <c r="F34" s="12"/>
      <c r="G34" s="205">
        <v>39.120357023690303</v>
      </c>
      <c r="H34" s="200">
        <v>50.6555158491825</v>
      </c>
      <c r="I34" s="200">
        <v>55.323058391724999</v>
      </c>
      <c r="J34" s="200">
        <v>53.960624958291604</v>
      </c>
      <c r="K34" s="200">
        <v>49.578297630964201</v>
      </c>
      <c r="L34" s="206">
        <v>49.727570770770697</v>
      </c>
      <c r="M34" s="200"/>
      <c r="N34" s="207">
        <v>64.567711711711695</v>
      </c>
      <c r="O34" s="208">
        <v>68.011513179846503</v>
      </c>
      <c r="P34" s="209">
        <v>66.289612445779099</v>
      </c>
      <c r="Q34" s="200"/>
      <c r="R34" s="210">
        <v>54.459582677916003</v>
      </c>
      <c r="S34" s="96"/>
      <c r="T34" s="184">
        <v>46.991251269297102</v>
      </c>
      <c r="U34" s="179">
        <v>52.133050779630203</v>
      </c>
      <c r="V34" s="179">
        <v>54.802815466345699</v>
      </c>
      <c r="W34" s="179">
        <v>49.251708293967702</v>
      </c>
      <c r="X34" s="179">
        <v>34.919621804294003</v>
      </c>
      <c r="Y34" s="185">
        <v>47.5163657116587</v>
      </c>
      <c r="Z34" s="179"/>
      <c r="AA34" s="186">
        <v>33.838803056962398</v>
      </c>
      <c r="AB34" s="187">
        <v>-3.0123443325735</v>
      </c>
      <c r="AC34" s="188">
        <v>12.007123064145601</v>
      </c>
      <c r="AD34" s="179"/>
      <c r="AE34" s="189">
        <v>32.867085007385199</v>
      </c>
      <c r="AF34" s="96"/>
      <c r="AG34" s="205">
        <v>46.3842575909242</v>
      </c>
      <c r="AH34" s="200">
        <v>50.421862278945603</v>
      </c>
      <c r="AI34" s="200">
        <v>54.449730563897198</v>
      </c>
      <c r="AJ34" s="200">
        <v>55.058721054387703</v>
      </c>
      <c r="AK34" s="200">
        <v>50.148939689689598</v>
      </c>
      <c r="AL34" s="206">
        <v>51.292702235568903</v>
      </c>
      <c r="AM34" s="200"/>
      <c r="AN34" s="207">
        <v>57.3525141808475</v>
      </c>
      <c r="AO34" s="208">
        <v>59.275152152152103</v>
      </c>
      <c r="AP34" s="209">
        <v>58.313833166499798</v>
      </c>
      <c r="AQ34" s="200"/>
      <c r="AR34" s="210">
        <v>53.298739644406297</v>
      </c>
      <c r="AS34" s="96"/>
      <c r="AT34" s="184">
        <v>57.935010241887298</v>
      </c>
      <c r="AU34" s="179">
        <v>54.7442605981838</v>
      </c>
      <c r="AV34" s="179">
        <v>56.4795924804517</v>
      </c>
      <c r="AW34" s="179">
        <v>56.001186916364702</v>
      </c>
      <c r="AX34" s="179">
        <v>48.208951360317698</v>
      </c>
      <c r="AY34" s="185">
        <v>54.6075495957068</v>
      </c>
      <c r="AZ34" s="179"/>
      <c r="BA34" s="186">
        <v>47.665154343285302</v>
      </c>
      <c r="BB34" s="187">
        <v>31.177488887168799</v>
      </c>
      <c r="BC34" s="188">
        <v>38.7985779135144</v>
      </c>
      <c r="BD34" s="179"/>
      <c r="BE34" s="189">
        <v>49.292075960224103</v>
      </c>
      <c r="BF34" s="96"/>
      <c r="BG34" s="184">
        <v>57.935010241887298</v>
      </c>
      <c r="BH34" s="179">
        <v>54.7442605981838</v>
      </c>
      <c r="BI34" s="179">
        <v>56.4795924804517</v>
      </c>
      <c r="BJ34" s="179">
        <v>56.001186916364702</v>
      </c>
      <c r="BK34" s="179">
        <v>48.208951360317698</v>
      </c>
      <c r="BL34" s="185">
        <v>54.6075495957068</v>
      </c>
      <c r="BM34" s="179"/>
      <c r="BN34" s="186">
        <v>47.665154343285302</v>
      </c>
      <c r="BO34" s="187">
        <v>31.177488887168799</v>
      </c>
      <c r="BP34" s="188">
        <v>38.7985779135144</v>
      </c>
      <c r="BQ34" s="179"/>
      <c r="BR34" s="189">
        <v>49.292075960224103</v>
      </c>
    </row>
    <row r="35" spans="1:70" x14ac:dyDescent="0.25">
      <c r="A35" s="24" t="s">
        <v>79</v>
      </c>
      <c r="B35" s="44" t="str">
        <f t="shared" si="0"/>
        <v>Chesapeake Bay</v>
      </c>
      <c r="C35" s="12"/>
      <c r="D35" s="28" t="s">
        <v>16</v>
      </c>
      <c r="E35" s="31" t="s">
        <v>17</v>
      </c>
      <c r="F35" s="12"/>
      <c r="G35" s="205">
        <v>30.229860557768902</v>
      </c>
      <c r="H35" s="200">
        <v>41.693446215139403</v>
      </c>
      <c r="I35" s="200">
        <v>48.057629482071697</v>
      </c>
      <c r="J35" s="200">
        <v>47.1924900398406</v>
      </c>
      <c r="K35" s="200">
        <v>39.481892430278798</v>
      </c>
      <c r="L35" s="206">
        <v>41.331063745019897</v>
      </c>
      <c r="M35" s="200"/>
      <c r="N35" s="207">
        <v>36.078256972111497</v>
      </c>
      <c r="O35" s="208">
        <v>34.462838645418302</v>
      </c>
      <c r="P35" s="209">
        <v>35.270547808764903</v>
      </c>
      <c r="Q35" s="200"/>
      <c r="R35" s="210">
        <v>39.599487763232702</v>
      </c>
      <c r="S35" s="96"/>
      <c r="T35" s="184">
        <v>17.114210238335701</v>
      </c>
      <c r="U35" s="179">
        <v>16.335651881981899</v>
      </c>
      <c r="V35" s="179">
        <v>17.7942888280398</v>
      </c>
      <c r="W35" s="179">
        <v>27.958550957908201</v>
      </c>
      <c r="X35" s="179">
        <v>22.144753282809202</v>
      </c>
      <c r="Y35" s="185">
        <v>20.390570561136698</v>
      </c>
      <c r="Z35" s="179"/>
      <c r="AA35" s="186">
        <v>18.757852150079302</v>
      </c>
      <c r="AB35" s="187">
        <v>-26.2637994227806</v>
      </c>
      <c r="AC35" s="188">
        <v>-8.5280080365592106</v>
      </c>
      <c r="AD35" s="179"/>
      <c r="AE35" s="189">
        <v>11.425991422560999</v>
      </c>
      <c r="AF35" s="96"/>
      <c r="AG35" s="205">
        <v>29.591917330677202</v>
      </c>
      <c r="AH35" s="200">
        <v>38.236949701195201</v>
      </c>
      <c r="AI35" s="200">
        <v>43.008528386454103</v>
      </c>
      <c r="AJ35" s="200">
        <v>42.490699701195197</v>
      </c>
      <c r="AK35" s="200">
        <v>36.543339143426202</v>
      </c>
      <c r="AL35" s="206">
        <v>37.9742868525896</v>
      </c>
      <c r="AM35" s="200"/>
      <c r="AN35" s="207">
        <v>38.072457669322702</v>
      </c>
      <c r="AO35" s="208">
        <v>34.564783366533803</v>
      </c>
      <c r="AP35" s="209">
        <v>36.318620517928203</v>
      </c>
      <c r="AQ35" s="200"/>
      <c r="AR35" s="210">
        <v>37.501239328400601</v>
      </c>
      <c r="AS35" s="96"/>
      <c r="AT35" s="184">
        <v>9.4744555552868608</v>
      </c>
      <c r="AU35" s="179">
        <v>11.6469489621688</v>
      </c>
      <c r="AV35" s="179">
        <v>15.1030784902375</v>
      </c>
      <c r="AW35" s="179">
        <v>16.462226506892701</v>
      </c>
      <c r="AX35" s="179">
        <v>13.1937522201604</v>
      </c>
      <c r="AY35" s="185">
        <v>13.4152422055986</v>
      </c>
      <c r="AZ35" s="179"/>
      <c r="BA35" s="186">
        <v>26.6779508896328</v>
      </c>
      <c r="BB35" s="187">
        <v>-1.09259232163272</v>
      </c>
      <c r="BC35" s="188">
        <v>11.7476532281605</v>
      </c>
      <c r="BD35" s="179"/>
      <c r="BE35" s="189">
        <v>12.948853407662</v>
      </c>
      <c r="BF35" s="96"/>
      <c r="BG35" s="184">
        <v>9.4744555552868608</v>
      </c>
      <c r="BH35" s="179">
        <v>11.6469489621688</v>
      </c>
      <c r="BI35" s="179">
        <v>15.1030784902375</v>
      </c>
      <c r="BJ35" s="179">
        <v>16.462226506892701</v>
      </c>
      <c r="BK35" s="179">
        <v>13.1937522201604</v>
      </c>
      <c r="BL35" s="185">
        <v>13.4152422055986</v>
      </c>
      <c r="BM35" s="179"/>
      <c r="BN35" s="186">
        <v>26.6779508896328</v>
      </c>
      <c r="BO35" s="187">
        <v>-1.09259232163272</v>
      </c>
      <c r="BP35" s="188">
        <v>11.7476532281605</v>
      </c>
      <c r="BQ35" s="179"/>
      <c r="BR35" s="189">
        <v>12.948853407662</v>
      </c>
    </row>
    <row r="36" spans="1:70" x14ac:dyDescent="0.25">
      <c r="A36" s="24" t="s">
        <v>80</v>
      </c>
      <c r="B36" s="44" t="str">
        <f t="shared" si="0"/>
        <v>Coastal Virginia - Eastern Shore</v>
      </c>
      <c r="C36" s="12"/>
      <c r="D36" s="28" t="s">
        <v>16</v>
      </c>
      <c r="E36" s="31" t="s">
        <v>17</v>
      </c>
      <c r="F36" s="12"/>
      <c r="G36" s="205">
        <v>23.374940267041399</v>
      </c>
      <c r="H36" s="200">
        <v>33.3317849613492</v>
      </c>
      <c r="I36" s="200">
        <v>36.245101897399799</v>
      </c>
      <c r="J36" s="200">
        <v>38.072579058327399</v>
      </c>
      <c r="K36" s="200">
        <v>36.0862614195361</v>
      </c>
      <c r="L36" s="206">
        <v>33.422133520730803</v>
      </c>
      <c r="M36" s="200"/>
      <c r="N36" s="207">
        <v>51.024420238931803</v>
      </c>
      <c r="O36" s="208">
        <v>53.436851721714604</v>
      </c>
      <c r="P36" s="209">
        <v>52.2306359803232</v>
      </c>
      <c r="Q36" s="200"/>
      <c r="R36" s="210">
        <v>38.7959913663286</v>
      </c>
      <c r="S36" s="96"/>
      <c r="T36" s="184">
        <v>4.5507865541485097</v>
      </c>
      <c r="U36" s="179">
        <v>4.6873106684709303</v>
      </c>
      <c r="V36" s="179">
        <v>10.9088860379831</v>
      </c>
      <c r="W36" s="179">
        <v>17.9073164531837</v>
      </c>
      <c r="X36" s="179">
        <v>25.325665027816498</v>
      </c>
      <c r="Y36" s="185">
        <v>12.942226499721301</v>
      </c>
      <c r="Z36" s="179"/>
      <c r="AA36" s="186">
        <v>32.779577242766102</v>
      </c>
      <c r="AB36" s="187">
        <v>1.00062029054037</v>
      </c>
      <c r="AC36" s="188">
        <v>14.371115167766799</v>
      </c>
      <c r="AD36" s="179"/>
      <c r="AE36" s="189">
        <v>13.487608620958</v>
      </c>
      <c r="AF36" s="96"/>
      <c r="AG36" s="205">
        <v>27.589183063949399</v>
      </c>
      <c r="AH36" s="200">
        <v>33.7612350667603</v>
      </c>
      <c r="AI36" s="200">
        <v>37.538420590302103</v>
      </c>
      <c r="AJ36" s="200">
        <v>38.396017217146799</v>
      </c>
      <c r="AK36" s="200">
        <v>35.541735769501003</v>
      </c>
      <c r="AL36" s="206">
        <v>34.565318341531899</v>
      </c>
      <c r="AM36" s="200"/>
      <c r="AN36" s="207">
        <v>40.691818341531899</v>
      </c>
      <c r="AO36" s="208">
        <v>41.210381236823601</v>
      </c>
      <c r="AP36" s="209">
        <v>40.951099789177697</v>
      </c>
      <c r="AQ36" s="200"/>
      <c r="AR36" s="210">
        <v>36.389827326573602</v>
      </c>
      <c r="AS36" s="96"/>
      <c r="AT36" s="184">
        <v>15.208685739137101</v>
      </c>
      <c r="AU36" s="179">
        <v>12.988185476379099</v>
      </c>
      <c r="AV36" s="179">
        <v>18.7701447590538</v>
      </c>
      <c r="AW36" s="179">
        <v>21.450340149663599</v>
      </c>
      <c r="AX36" s="179">
        <v>21.791139877582399</v>
      </c>
      <c r="AY36" s="185">
        <v>18.187776382094199</v>
      </c>
      <c r="AZ36" s="179"/>
      <c r="BA36" s="186">
        <v>27.690193850326999</v>
      </c>
      <c r="BB36" s="187">
        <v>14.7302585831083</v>
      </c>
      <c r="BC36" s="188">
        <v>20.8229067179544</v>
      </c>
      <c r="BD36" s="179"/>
      <c r="BE36" s="189">
        <v>19.022416227740599</v>
      </c>
      <c r="BF36" s="96"/>
      <c r="BG36" s="184">
        <v>15.208685739137101</v>
      </c>
      <c r="BH36" s="179">
        <v>12.988185476379099</v>
      </c>
      <c r="BI36" s="179">
        <v>18.7701447590538</v>
      </c>
      <c r="BJ36" s="179">
        <v>21.450340149663599</v>
      </c>
      <c r="BK36" s="179">
        <v>21.791139877582399</v>
      </c>
      <c r="BL36" s="185">
        <v>18.187776382094199</v>
      </c>
      <c r="BM36" s="179"/>
      <c r="BN36" s="186">
        <v>27.690193850326999</v>
      </c>
      <c r="BO36" s="187">
        <v>14.7302585831083</v>
      </c>
      <c r="BP36" s="188">
        <v>20.8229067179544</v>
      </c>
      <c r="BQ36" s="179"/>
      <c r="BR36" s="189">
        <v>19.022416227740599</v>
      </c>
    </row>
    <row r="37" spans="1:70" x14ac:dyDescent="0.25">
      <c r="A37" s="24" t="s">
        <v>81</v>
      </c>
      <c r="B37" s="44" t="str">
        <f t="shared" si="0"/>
        <v>Coastal Virginia - Hampton Roads</v>
      </c>
      <c r="C37" s="12"/>
      <c r="D37" s="28" t="s">
        <v>16</v>
      </c>
      <c r="E37" s="31" t="s">
        <v>17</v>
      </c>
      <c r="F37" s="12"/>
      <c r="G37" s="205">
        <v>30.460241026625301</v>
      </c>
      <c r="H37" s="200">
        <v>34.686054457210197</v>
      </c>
      <c r="I37" s="200">
        <v>37.320094326688398</v>
      </c>
      <c r="J37" s="200">
        <v>38.535157531053699</v>
      </c>
      <c r="K37" s="200">
        <v>38.1505044867585</v>
      </c>
      <c r="L37" s="206">
        <v>35.831465948209697</v>
      </c>
      <c r="M37" s="200"/>
      <c r="N37" s="207">
        <v>56.607848544539202</v>
      </c>
      <c r="O37" s="208">
        <v>72.480167159115695</v>
      </c>
      <c r="P37" s="209">
        <v>64.544007851827502</v>
      </c>
      <c r="Q37" s="200"/>
      <c r="R37" s="210">
        <v>44.045707856550202</v>
      </c>
      <c r="S37" s="96"/>
      <c r="T37" s="184">
        <v>7.02157239532551</v>
      </c>
      <c r="U37" s="179">
        <v>12.794312577809199</v>
      </c>
      <c r="V37" s="179">
        <v>16.421715387136</v>
      </c>
      <c r="W37" s="179">
        <v>20.600491364996</v>
      </c>
      <c r="X37" s="179">
        <v>18.097274073571</v>
      </c>
      <c r="Y37" s="185">
        <v>15.1941787216335</v>
      </c>
      <c r="Z37" s="179"/>
      <c r="AA37" s="186">
        <v>17.4170791149281</v>
      </c>
      <c r="AB37" s="187">
        <v>8.0144860539483993</v>
      </c>
      <c r="AC37" s="188">
        <v>11.9455858175114</v>
      </c>
      <c r="AD37" s="179"/>
      <c r="AE37" s="189">
        <v>13.8385989381231</v>
      </c>
      <c r="AF37" s="96"/>
      <c r="AG37" s="205">
        <v>31.881614785992198</v>
      </c>
      <c r="AH37" s="200">
        <v>32.8617137063626</v>
      </c>
      <c r="AI37" s="200">
        <v>35.546348032164801</v>
      </c>
      <c r="AJ37" s="200">
        <v>35.936540295072497</v>
      </c>
      <c r="AK37" s="200">
        <v>35.8529689692704</v>
      </c>
      <c r="AL37" s="206">
        <v>34.416123756727401</v>
      </c>
      <c r="AM37" s="200"/>
      <c r="AN37" s="207">
        <v>52.037682381692299</v>
      </c>
      <c r="AO37" s="208">
        <v>58.685703000390099</v>
      </c>
      <c r="AP37" s="209">
        <v>55.361692691041199</v>
      </c>
      <c r="AQ37" s="200"/>
      <c r="AR37" s="210">
        <v>40.402773327098302</v>
      </c>
      <c r="AS37" s="96"/>
      <c r="AT37" s="184">
        <v>12.304348269645001</v>
      </c>
      <c r="AU37" s="179">
        <v>15.017749517444001</v>
      </c>
      <c r="AV37" s="179">
        <v>19.2481156618305</v>
      </c>
      <c r="AW37" s="179">
        <v>19.068183306198101</v>
      </c>
      <c r="AX37" s="179">
        <v>18.113054590645699</v>
      </c>
      <c r="AY37" s="185">
        <v>16.819471683947601</v>
      </c>
      <c r="AZ37" s="179"/>
      <c r="BA37" s="186">
        <v>30.2883366187036</v>
      </c>
      <c r="BB37" s="187">
        <v>23.359847467514001</v>
      </c>
      <c r="BC37" s="188">
        <v>26.521961355587202</v>
      </c>
      <c r="BD37" s="179"/>
      <c r="BE37" s="189">
        <v>20.441690650049601</v>
      </c>
      <c r="BF37" s="96"/>
      <c r="BG37" s="184">
        <v>12.304348269645001</v>
      </c>
      <c r="BH37" s="179">
        <v>15.017749517444001</v>
      </c>
      <c r="BI37" s="179">
        <v>19.2481156618305</v>
      </c>
      <c r="BJ37" s="179">
        <v>19.068183306198101</v>
      </c>
      <c r="BK37" s="179">
        <v>18.113054590645699</v>
      </c>
      <c r="BL37" s="185">
        <v>16.819471683947601</v>
      </c>
      <c r="BM37" s="179"/>
      <c r="BN37" s="186">
        <v>30.2883366187036</v>
      </c>
      <c r="BO37" s="187">
        <v>23.359847467514001</v>
      </c>
      <c r="BP37" s="188">
        <v>26.521961355587202</v>
      </c>
      <c r="BQ37" s="179"/>
      <c r="BR37" s="189">
        <v>20.441690650049601</v>
      </c>
    </row>
    <row r="38" spans="1:70" x14ac:dyDescent="0.25">
      <c r="A38" s="25" t="s">
        <v>82</v>
      </c>
      <c r="B38" s="44" t="str">
        <f t="shared" si="0"/>
        <v>Northern Virginia</v>
      </c>
      <c r="C38" s="12"/>
      <c r="D38" s="28" t="s">
        <v>16</v>
      </c>
      <c r="E38" s="31" t="s">
        <v>17</v>
      </c>
      <c r="F38" s="13"/>
      <c r="G38" s="205">
        <v>34.870076066231803</v>
      </c>
      <c r="H38" s="200">
        <v>47.315989162067197</v>
      </c>
      <c r="I38" s="200">
        <v>53.315436828901099</v>
      </c>
      <c r="J38" s="200">
        <v>53.133537380832898</v>
      </c>
      <c r="K38" s="200">
        <v>46.212439739086797</v>
      </c>
      <c r="L38" s="206">
        <v>46.969495835423899</v>
      </c>
      <c r="M38" s="200"/>
      <c r="N38" s="207">
        <v>51.343121525338603</v>
      </c>
      <c r="O38" s="208">
        <v>57.9568467636728</v>
      </c>
      <c r="P38" s="209">
        <v>54.649984144505702</v>
      </c>
      <c r="Q38" s="200"/>
      <c r="R38" s="210">
        <v>49.163921066590198</v>
      </c>
      <c r="S38" s="96"/>
      <c r="T38" s="184">
        <v>50.8659390535528</v>
      </c>
      <c r="U38" s="179">
        <v>75.410784010319304</v>
      </c>
      <c r="V38" s="179">
        <v>87.993986984958994</v>
      </c>
      <c r="W38" s="179">
        <v>77.500122284735795</v>
      </c>
      <c r="X38" s="179">
        <v>67.300623330707097</v>
      </c>
      <c r="Y38" s="185">
        <v>72.676103796072198</v>
      </c>
      <c r="Z38" s="179"/>
      <c r="AA38" s="186">
        <v>48.825611462915901</v>
      </c>
      <c r="AB38" s="187">
        <v>25.841123808776999</v>
      </c>
      <c r="AC38" s="188">
        <v>35.684635397365398</v>
      </c>
      <c r="AD38" s="179"/>
      <c r="AE38" s="189">
        <v>58.916224591234503</v>
      </c>
      <c r="AF38" s="96"/>
      <c r="AG38" s="205">
        <v>37.051434470647202</v>
      </c>
      <c r="AH38" s="200">
        <v>40.549494982438503</v>
      </c>
      <c r="AI38" s="200">
        <v>45.533350376317102</v>
      </c>
      <c r="AJ38" s="200">
        <v>46.418905268439502</v>
      </c>
      <c r="AK38" s="200">
        <v>42.763469643753098</v>
      </c>
      <c r="AL38" s="206">
        <v>42.463330948319097</v>
      </c>
      <c r="AM38" s="200"/>
      <c r="AN38" s="207">
        <v>44.9829833918715</v>
      </c>
      <c r="AO38" s="208">
        <v>47.413623733065698</v>
      </c>
      <c r="AP38" s="209">
        <v>46.198303562468602</v>
      </c>
      <c r="AQ38" s="200"/>
      <c r="AR38" s="210">
        <v>43.530465980933201</v>
      </c>
      <c r="AS38" s="96"/>
      <c r="AT38" s="184">
        <v>-12.5009008079894</v>
      </c>
      <c r="AU38" s="179">
        <v>-3.8280574551131901</v>
      </c>
      <c r="AV38" s="179">
        <v>5.4883306159986196</v>
      </c>
      <c r="AW38" s="179">
        <v>5.7666231327554804</v>
      </c>
      <c r="AX38" s="179">
        <v>6.7237983291418804</v>
      </c>
      <c r="AY38" s="185">
        <v>0.32438487544853201</v>
      </c>
      <c r="AZ38" s="179"/>
      <c r="BA38" s="186">
        <v>12.4504988172382</v>
      </c>
      <c r="BB38" s="187">
        <v>8.4973906480131909</v>
      </c>
      <c r="BC38" s="188">
        <v>10.386625730891099</v>
      </c>
      <c r="BD38" s="179"/>
      <c r="BE38" s="189">
        <v>3.1762072860143302</v>
      </c>
      <c r="BF38" s="96"/>
      <c r="BG38" s="184">
        <v>-12.5009008079894</v>
      </c>
      <c r="BH38" s="179">
        <v>-3.8280574551131901</v>
      </c>
      <c r="BI38" s="179">
        <v>5.4883306159986196</v>
      </c>
      <c r="BJ38" s="179">
        <v>5.7666231327554804</v>
      </c>
      <c r="BK38" s="179">
        <v>6.7237983291418804</v>
      </c>
      <c r="BL38" s="185">
        <v>0.32438487544853201</v>
      </c>
      <c r="BM38" s="179"/>
      <c r="BN38" s="186">
        <v>12.4504988172382</v>
      </c>
      <c r="BO38" s="187">
        <v>8.4973906480131909</v>
      </c>
      <c r="BP38" s="188">
        <v>10.386625730891099</v>
      </c>
      <c r="BQ38" s="179"/>
      <c r="BR38" s="189">
        <v>3.1762072860143302</v>
      </c>
    </row>
    <row r="39" spans="1:70" x14ac:dyDescent="0.25">
      <c r="A39" s="26" t="s">
        <v>83</v>
      </c>
      <c r="B39" s="44" t="str">
        <f t="shared" si="0"/>
        <v>Shenandoah Valley</v>
      </c>
      <c r="C39" s="12"/>
      <c r="D39" s="29" t="s">
        <v>16</v>
      </c>
      <c r="E39" s="32" t="s">
        <v>17</v>
      </c>
      <c r="F39" s="12"/>
      <c r="G39" s="211">
        <v>26.220429702587801</v>
      </c>
      <c r="H39" s="212">
        <v>33.163572808033898</v>
      </c>
      <c r="I39" s="212">
        <v>36.5429799150251</v>
      </c>
      <c r="J39" s="212">
        <v>36.860985901892597</v>
      </c>
      <c r="K39" s="212">
        <v>35.941890691386597</v>
      </c>
      <c r="L39" s="213">
        <v>33.745971803785203</v>
      </c>
      <c r="M39" s="200"/>
      <c r="N39" s="214">
        <v>52.345555233680898</v>
      </c>
      <c r="O39" s="215">
        <v>51.281808613364198</v>
      </c>
      <c r="P39" s="216">
        <v>51.813681923522502</v>
      </c>
      <c r="Q39" s="200"/>
      <c r="R39" s="217">
        <v>38.908174695138698</v>
      </c>
      <c r="S39" s="96"/>
      <c r="T39" s="190">
        <v>20.997356623579499</v>
      </c>
      <c r="U39" s="191">
        <v>13.2261418173183</v>
      </c>
      <c r="V39" s="191">
        <v>19.1678354017236</v>
      </c>
      <c r="W39" s="191">
        <v>16.020865294450999</v>
      </c>
      <c r="X39" s="191">
        <v>18.920239279290598</v>
      </c>
      <c r="Y39" s="192">
        <v>17.483874883403001</v>
      </c>
      <c r="Z39" s="179"/>
      <c r="AA39" s="193">
        <v>39.379880398770098</v>
      </c>
      <c r="AB39" s="194">
        <v>11.4369413341126</v>
      </c>
      <c r="AC39" s="195">
        <v>23.993681622843599</v>
      </c>
      <c r="AD39" s="179"/>
      <c r="AE39" s="196">
        <v>19.8785442239028</v>
      </c>
      <c r="AF39" s="96"/>
      <c r="AG39" s="211">
        <v>30.459980204712199</v>
      </c>
      <c r="AH39" s="212">
        <v>31.781192303978301</v>
      </c>
      <c r="AI39" s="212">
        <v>33.705693317883302</v>
      </c>
      <c r="AJ39" s="212">
        <v>34.443558806488902</v>
      </c>
      <c r="AK39" s="212">
        <v>33.911259656237903</v>
      </c>
      <c r="AL39" s="213">
        <v>32.860336857860098</v>
      </c>
      <c r="AM39" s="200"/>
      <c r="AN39" s="214">
        <v>43.924804943993799</v>
      </c>
      <c r="AO39" s="215">
        <v>45.046754538431799</v>
      </c>
      <c r="AP39" s="216">
        <v>44.485779741212802</v>
      </c>
      <c r="AQ39" s="200"/>
      <c r="AR39" s="217">
        <v>36.181891967389497</v>
      </c>
      <c r="AS39" s="96"/>
      <c r="AT39" s="190">
        <v>26.647584718373398</v>
      </c>
      <c r="AU39" s="191">
        <v>12.082379116465001</v>
      </c>
      <c r="AV39" s="191">
        <v>15.4734118887422</v>
      </c>
      <c r="AW39" s="191">
        <v>15.6192981869834</v>
      </c>
      <c r="AX39" s="191">
        <v>19.286119281345002</v>
      </c>
      <c r="AY39" s="192">
        <v>17.514203673322601</v>
      </c>
      <c r="AZ39" s="179"/>
      <c r="BA39" s="193">
        <v>32.417245019400902</v>
      </c>
      <c r="BB39" s="194">
        <v>23.545198360864902</v>
      </c>
      <c r="BC39" s="195">
        <v>27.7716148445108</v>
      </c>
      <c r="BD39" s="179"/>
      <c r="BE39" s="196">
        <v>20.924398628439</v>
      </c>
      <c r="BF39" s="96"/>
      <c r="BG39" s="190">
        <v>26.647584718373398</v>
      </c>
      <c r="BH39" s="191">
        <v>12.082379116465001</v>
      </c>
      <c r="BI39" s="191">
        <v>15.4734118887422</v>
      </c>
      <c r="BJ39" s="191">
        <v>15.6192981869834</v>
      </c>
      <c r="BK39" s="191">
        <v>19.286119281345002</v>
      </c>
      <c r="BL39" s="192">
        <v>17.514203673322601</v>
      </c>
      <c r="BM39" s="179"/>
      <c r="BN39" s="193">
        <v>32.417245019400902</v>
      </c>
      <c r="BO39" s="194">
        <v>23.545198360864902</v>
      </c>
      <c r="BP39" s="195">
        <v>27.7716148445108</v>
      </c>
      <c r="BQ39" s="179"/>
      <c r="BR39" s="196">
        <v>20.924398628439</v>
      </c>
    </row>
    <row r="40" spans="1:70" x14ac:dyDescent="0.25">
      <c r="A40" s="22" t="s">
        <v>84</v>
      </c>
      <c r="B40" s="44" t="str">
        <f t="shared" si="0"/>
        <v>Southern Virginia</v>
      </c>
      <c r="C40" s="10"/>
      <c r="D40" s="27" t="s">
        <v>16</v>
      </c>
      <c r="E40" s="30" t="s">
        <v>17</v>
      </c>
      <c r="F40" s="3"/>
      <c r="G40" s="197">
        <v>24.695296792119201</v>
      </c>
      <c r="H40" s="198">
        <v>34.051439757514501</v>
      </c>
      <c r="I40" s="198">
        <v>38.8302450113665</v>
      </c>
      <c r="J40" s="198">
        <v>40.251179590805698</v>
      </c>
      <c r="K40" s="198">
        <v>34.052960343521001</v>
      </c>
      <c r="L40" s="199">
        <v>34.376224299065399</v>
      </c>
      <c r="M40" s="200"/>
      <c r="N40" s="201">
        <v>37.633404900227298</v>
      </c>
      <c r="O40" s="202">
        <v>36.972296034352098</v>
      </c>
      <c r="P40" s="203">
        <v>37.302850467289701</v>
      </c>
      <c r="Q40" s="200"/>
      <c r="R40" s="204">
        <v>35.212403204272299</v>
      </c>
      <c r="S40" s="96"/>
      <c r="T40" s="176">
        <v>5.0018258906536204</v>
      </c>
      <c r="U40" s="177">
        <v>-2.6985752203698299</v>
      </c>
      <c r="V40" s="177">
        <v>2.5283305600386101</v>
      </c>
      <c r="W40" s="177">
        <v>6.3547950016599799</v>
      </c>
      <c r="X40" s="177">
        <v>9.4320981886378501</v>
      </c>
      <c r="Y40" s="178">
        <v>3.9489506115273199</v>
      </c>
      <c r="Z40" s="179"/>
      <c r="AA40" s="180">
        <v>16.1129973991995</v>
      </c>
      <c r="AB40" s="181">
        <v>-34.417317085394401</v>
      </c>
      <c r="AC40" s="182">
        <v>-15.971425107529701</v>
      </c>
      <c r="AD40" s="179"/>
      <c r="AE40" s="183">
        <v>-3.01047905961632</v>
      </c>
      <c r="AF40" s="100"/>
      <c r="AG40" s="197">
        <v>32.305117453902497</v>
      </c>
      <c r="AH40" s="198">
        <v>38.269131725183101</v>
      </c>
      <c r="AI40" s="198">
        <v>39.875928896185897</v>
      </c>
      <c r="AJ40" s="198">
        <v>40.343193356908301</v>
      </c>
      <c r="AK40" s="198">
        <v>35.199396943672603</v>
      </c>
      <c r="AL40" s="199">
        <v>37.198553675170402</v>
      </c>
      <c r="AM40" s="200"/>
      <c r="AN40" s="201">
        <v>34.767728593078999</v>
      </c>
      <c r="AO40" s="202">
        <v>34.310164182874402</v>
      </c>
      <c r="AP40" s="203">
        <v>34.538946387976701</v>
      </c>
      <c r="AQ40" s="200"/>
      <c r="AR40" s="204">
        <v>36.438665878829397</v>
      </c>
      <c r="AS40" s="96"/>
      <c r="AT40" s="176">
        <v>30.532254975626401</v>
      </c>
      <c r="AU40" s="177">
        <v>17.629713401910401</v>
      </c>
      <c r="AV40" s="177">
        <v>11.560680182525701</v>
      </c>
      <c r="AW40" s="177">
        <v>10.208814747546301</v>
      </c>
      <c r="AX40" s="177">
        <v>11.150488205841899</v>
      </c>
      <c r="AY40" s="178">
        <v>15.3083062316155</v>
      </c>
      <c r="AZ40" s="179"/>
      <c r="BA40" s="180">
        <v>17.485132069354002</v>
      </c>
      <c r="BB40" s="181">
        <v>-4.8455806720262498</v>
      </c>
      <c r="BC40" s="182">
        <v>5.2204197247519799</v>
      </c>
      <c r="BD40" s="179"/>
      <c r="BE40" s="183">
        <v>12.3901602019468</v>
      </c>
    </row>
    <row r="41" spans="1:70" x14ac:dyDescent="0.25">
      <c r="A41" s="23" t="s">
        <v>85</v>
      </c>
      <c r="B41" s="44" t="str">
        <f t="shared" si="0"/>
        <v>Southwest Virginia - Blue Ridge Highlands</v>
      </c>
      <c r="C41" s="11"/>
      <c r="D41" s="28" t="s">
        <v>16</v>
      </c>
      <c r="E41" s="31" t="s">
        <v>17</v>
      </c>
      <c r="F41" s="12"/>
      <c r="G41" s="205">
        <v>22.715044845963799</v>
      </c>
      <c r="H41" s="200">
        <v>32.771559859612601</v>
      </c>
      <c r="I41" s="200">
        <v>33.434034836864598</v>
      </c>
      <c r="J41" s="200">
        <v>38.221584557389797</v>
      </c>
      <c r="K41" s="200">
        <v>36.981873131418098</v>
      </c>
      <c r="L41" s="206">
        <v>32.824819446249798</v>
      </c>
      <c r="M41" s="200"/>
      <c r="N41" s="207">
        <v>46.850428961393398</v>
      </c>
      <c r="O41" s="208">
        <v>46.3186169244767</v>
      </c>
      <c r="P41" s="209">
        <v>46.584522942935102</v>
      </c>
      <c r="Q41" s="200"/>
      <c r="R41" s="210">
        <v>36.7561633024456</v>
      </c>
      <c r="S41" s="96"/>
      <c r="T41" s="184">
        <v>56.405700362642399</v>
      </c>
      <c r="U41" s="179">
        <v>44.463288315435101</v>
      </c>
      <c r="V41" s="179">
        <v>41.6254131041824</v>
      </c>
      <c r="W41" s="179">
        <v>58.622062353535597</v>
      </c>
      <c r="X41" s="179">
        <v>56.3942755266931</v>
      </c>
      <c r="Y41" s="185">
        <v>51.185433012500098</v>
      </c>
      <c r="Z41" s="179"/>
      <c r="AA41" s="186">
        <v>64.421737083725603</v>
      </c>
      <c r="AB41" s="187">
        <v>38.766763325047997</v>
      </c>
      <c r="AC41" s="188">
        <v>50.581554278082699</v>
      </c>
      <c r="AD41" s="179"/>
      <c r="AE41" s="189">
        <v>50.9662024355477</v>
      </c>
      <c r="AF41" s="101"/>
      <c r="AG41" s="205">
        <v>25.020776680098699</v>
      </c>
      <c r="AH41" s="200">
        <v>30.1436666450019</v>
      </c>
      <c r="AI41" s="200">
        <v>32.329018913297801</v>
      </c>
      <c r="AJ41" s="200">
        <v>34.500146561809402</v>
      </c>
      <c r="AK41" s="200">
        <v>33.244224619784198</v>
      </c>
      <c r="AL41" s="206">
        <v>31.047566683998401</v>
      </c>
      <c r="AM41" s="200"/>
      <c r="AN41" s="207">
        <v>40.642762901338799</v>
      </c>
      <c r="AO41" s="208">
        <v>37.130656440920298</v>
      </c>
      <c r="AP41" s="209">
        <v>38.886709671129502</v>
      </c>
      <c r="AQ41" s="200"/>
      <c r="AR41" s="210">
        <v>33.287321823178701</v>
      </c>
      <c r="AS41" s="96"/>
      <c r="AT41" s="184">
        <v>43.507289547060097</v>
      </c>
      <c r="AU41" s="179">
        <v>41.222050459530998</v>
      </c>
      <c r="AV41" s="179">
        <v>41.7864037113699</v>
      </c>
      <c r="AW41" s="179">
        <v>38.892264770115197</v>
      </c>
      <c r="AX41" s="179">
        <v>36.459490028555003</v>
      </c>
      <c r="AY41" s="185">
        <v>40.1281567697377</v>
      </c>
      <c r="AZ41" s="179"/>
      <c r="BA41" s="186">
        <v>51.448769077106903</v>
      </c>
      <c r="BB41" s="187">
        <v>36.253030874958</v>
      </c>
      <c r="BC41" s="188">
        <v>43.792565088219597</v>
      </c>
      <c r="BD41" s="179"/>
      <c r="BE41" s="189">
        <v>41.3303022153098</v>
      </c>
    </row>
    <row r="42" spans="1:70" x14ac:dyDescent="0.25">
      <c r="A42" s="24" t="s">
        <v>86</v>
      </c>
      <c r="B42" s="44" t="str">
        <f t="shared" si="0"/>
        <v>Southwest Virginia - Heart of Appalachia</v>
      </c>
      <c r="C42" s="12"/>
      <c r="D42" s="28" t="s">
        <v>16</v>
      </c>
      <c r="E42" s="31" t="s">
        <v>17</v>
      </c>
      <c r="F42" s="12"/>
      <c r="G42" s="205">
        <v>21.418948467966501</v>
      </c>
      <c r="H42" s="200">
        <v>34.295981894150401</v>
      </c>
      <c r="I42" s="200">
        <v>37.9218662952646</v>
      </c>
      <c r="J42" s="200">
        <v>36.574965181058403</v>
      </c>
      <c r="K42" s="200">
        <v>31.806155988857899</v>
      </c>
      <c r="L42" s="206">
        <v>32.403583565459599</v>
      </c>
      <c r="M42" s="200"/>
      <c r="N42" s="207">
        <v>34.815571030640598</v>
      </c>
      <c r="O42" s="208">
        <v>33.816678272980504</v>
      </c>
      <c r="P42" s="209">
        <v>34.316124651810497</v>
      </c>
      <c r="Q42" s="200"/>
      <c r="R42" s="210">
        <v>32.950023875845602</v>
      </c>
      <c r="S42" s="96"/>
      <c r="T42" s="184">
        <v>11.0547409544372</v>
      </c>
      <c r="U42" s="179">
        <v>23.191377384269099</v>
      </c>
      <c r="V42" s="179">
        <v>29.431794332560699</v>
      </c>
      <c r="W42" s="179">
        <v>28.908363072301199</v>
      </c>
      <c r="X42" s="179">
        <v>26.423787368095301</v>
      </c>
      <c r="Y42" s="185">
        <v>24.6710139582956</v>
      </c>
      <c r="Z42" s="179"/>
      <c r="AA42" s="186">
        <v>39.041483148904703</v>
      </c>
      <c r="AB42" s="187">
        <v>8.8643245505660904</v>
      </c>
      <c r="AC42" s="188">
        <v>22.332929677492299</v>
      </c>
      <c r="AD42" s="179"/>
      <c r="AE42" s="189">
        <v>23.9660062679602</v>
      </c>
      <c r="AF42" s="101"/>
      <c r="AG42" s="205">
        <v>24.0627193593314</v>
      </c>
      <c r="AH42" s="200">
        <v>33.767113509749301</v>
      </c>
      <c r="AI42" s="200">
        <v>36.623904944289599</v>
      </c>
      <c r="AJ42" s="200">
        <v>34.611873259052899</v>
      </c>
      <c r="AK42" s="200">
        <v>29.837917827298</v>
      </c>
      <c r="AL42" s="206">
        <v>31.780705779944199</v>
      </c>
      <c r="AM42" s="200"/>
      <c r="AN42" s="207">
        <v>30.5904543871866</v>
      </c>
      <c r="AO42" s="208">
        <v>30.573236420612801</v>
      </c>
      <c r="AP42" s="209">
        <v>30.581845403899699</v>
      </c>
      <c r="AQ42" s="200"/>
      <c r="AR42" s="210">
        <v>31.438174243931499</v>
      </c>
      <c r="AS42" s="96"/>
      <c r="AT42" s="184">
        <v>24.6918344936789</v>
      </c>
      <c r="AU42" s="179">
        <v>31.6830711835523</v>
      </c>
      <c r="AV42" s="179">
        <v>33.844244246740701</v>
      </c>
      <c r="AW42" s="179">
        <v>21.280958776127999</v>
      </c>
      <c r="AX42" s="179">
        <v>22.992347576579402</v>
      </c>
      <c r="AY42" s="185">
        <v>27.0190637586688</v>
      </c>
      <c r="AZ42" s="179"/>
      <c r="BA42" s="186">
        <v>27.907489010835</v>
      </c>
      <c r="BB42" s="187">
        <v>20.8732822485543</v>
      </c>
      <c r="BC42" s="188">
        <v>24.291929818007102</v>
      </c>
      <c r="BD42" s="179"/>
      <c r="BE42" s="189">
        <v>26.249170709175399</v>
      </c>
    </row>
    <row r="43" spans="1:70" x14ac:dyDescent="0.25">
      <c r="A43" s="26" t="s">
        <v>87</v>
      </c>
      <c r="B43" s="44" t="str">
        <f t="shared" si="0"/>
        <v>Virginia Mountains</v>
      </c>
      <c r="C43" s="12"/>
      <c r="D43" s="29" t="s">
        <v>16</v>
      </c>
      <c r="E43" s="32" t="s">
        <v>17</v>
      </c>
      <c r="F43" s="12"/>
      <c r="G43" s="211">
        <v>22.9433811004461</v>
      </c>
      <c r="H43" s="212">
        <v>32.345771258618299</v>
      </c>
      <c r="I43" s="212">
        <v>36.716383669054999</v>
      </c>
      <c r="J43" s="212">
        <v>37.025371096390401</v>
      </c>
      <c r="K43" s="212">
        <v>37.341295119643</v>
      </c>
      <c r="L43" s="213">
        <v>33.274440448830603</v>
      </c>
      <c r="M43" s="200"/>
      <c r="N43" s="214">
        <v>50.0660754359875</v>
      </c>
      <c r="O43" s="215">
        <v>53.452587535487297</v>
      </c>
      <c r="P43" s="216">
        <v>51.759331485737398</v>
      </c>
      <c r="Q43" s="200"/>
      <c r="R43" s="217">
        <v>38.555837887946801</v>
      </c>
      <c r="S43" s="96"/>
      <c r="T43" s="190">
        <v>20.784269015426101</v>
      </c>
      <c r="U43" s="191">
        <v>27.309148708615101</v>
      </c>
      <c r="V43" s="191">
        <v>32.400693073480198</v>
      </c>
      <c r="W43" s="191">
        <v>38.7811866461563</v>
      </c>
      <c r="X43" s="191">
        <v>42.603867195864801</v>
      </c>
      <c r="Y43" s="192">
        <v>33.100145570187003</v>
      </c>
      <c r="Z43" s="179"/>
      <c r="AA43" s="193">
        <v>25.455709047373599</v>
      </c>
      <c r="AB43" s="194">
        <v>1.8836079303414599</v>
      </c>
      <c r="AC43" s="195">
        <v>12.067465366453501</v>
      </c>
      <c r="AD43" s="179"/>
      <c r="AE43" s="196">
        <v>24.163667449167001</v>
      </c>
      <c r="AF43" s="102"/>
      <c r="AG43" s="211">
        <v>30.860818575098001</v>
      </c>
      <c r="AH43" s="212">
        <v>32.649672502365803</v>
      </c>
      <c r="AI43" s="212">
        <v>35.4854454508584</v>
      </c>
      <c r="AJ43" s="212">
        <v>35.007444910098599</v>
      </c>
      <c r="AK43" s="212">
        <v>34.406681424901898</v>
      </c>
      <c r="AL43" s="213">
        <v>33.682012572664497</v>
      </c>
      <c r="AM43" s="200"/>
      <c r="AN43" s="214">
        <v>44.943753210761102</v>
      </c>
      <c r="AO43" s="215">
        <v>47.110419088819697</v>
      </c>
      <c r="AP43" s="216">
        <v>46.027086149790399</v>
      </c>
      <c r="AQ43" s="200"/>
      <c r="AR43" s="217">
        <v>37.209176451843398</v>
      </c>
      <c r="AS43" s="96"/>
      <c r="AT43" s="190">
        <v>44.856583131271996</v>
      </c>
      <c r="AU43" s="191">
        <v>32.424103539901402</v>
      </c>
      <c r="AV43" s="191">
        <v>28.8892818206652</v>
      </c>
      <c r="AW43" s="191">
        <v>27.007494765672799</v>
      </c>
      <c r="AX43" s="191">
        <v>32.555195442938903</v>
      </c>
      <c r="AY43" s="192">
        <v>32.5956762119757</v>
      </c>
      <c r="AZ43" s="179"/>
      <c r="BA43" s="193">
        <v>39.692068669914697</v>
      </c>
      <c r="BB43" s="194">
        <v>34.2516690915119</v>
      </c>
      <c r="BC43" s="195">
        <v>36.853877134734503</v>
      </c>
      <c r="BD43" s="179"/>
      <c r="BE43" s="196">
        <v>34.070563672055101</v>
      </c>
    </row>
  </sheetData>
  <sheetProtection algorithmName="SHA-512" hashValue="Oo6eu1YjZ+o52rcgkmzMPPatLeIyN7k0uouUa+Xi45CbC8aeDyU7NCiozFzPpGtP3Az8oO4zrJh86NeLbjBCQQ==" saltValue="z5XgYjkyC2DwTO0ulkxSAA=="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B10" sqref="AB10"/>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3"/>
      <c r="B1" s="104" t="s">
        <v>102</v>
      </c>
      <c r="D1" s="39"/>
      <c r="E1" s="39"/>
      <c r="F1" s="39"/>
      <c r="G1" s="39"/>
      <c r="H1" s="39"/>
      <c r="I1" s="39"/>
      <c r="J1" s="39"/>
      <c r="K1" s="39"/>
      <c r="L1" s="39"/>
      <c r="M1" s="39"/>
      <c r="N1" s="39"/>
      <c r="O1" s="39"/>
      <c r="P1" s="39"/>
      <c r="Q1" s="39"/>
      <c r="R1" s="39"/>
      <c r="S1" s="39"/>
      <c r="T1" s="39"/>
      <c r="U1" s="39"/>
      <c r="V1" s="39"/>
      <c r="W1" s="39"/>
      <c r="X1" s="39"/>
      <c r="Y1" s="171"/>
      <c r="Z1" s="171"/>
      <c r="AA1" s="171"/>
      <c r="AB1" s="171"/>
      <c r="AC1" s="171"/>
      <c r="AD1" s="171"/>
      <c r="AE1" s="171"/>
      <c r="AF1" s="171"/>
      <c r="AG1" s="171"/>
      <c r="AH1" s="171"/>
      <c r="AI1" s="171"/>
      <c r="AJ1" s="171"/>
      <c r="AK1" s="171"/>
      <c r="AL1" s="171"/>
    </row>
    <row r="2" spans="1:50" ht="15" customHeight="1" x14ac:dyDescent="0.25">
      <c r="A2" s="39"/>
      <c r="B2" s="97" t="s">
        <v>124</v>
      </c>
      <c r="C2" s="39"/>
      <c r="D2" s="39"/>
      <c r="E2" s="39"/>
      <c r="F2" s="39"/>
      <c r="G2" s="39"/>
      <c r="H2" s="39"/>
      <c r="I2" s="39"/>
      <c r="J2" s="39"/>
      <c r="K2" s="39"/>
      <c r="L2" s="39"/>
      <c r="M2" s="39"/>
      <c r="N2" s="39"/>
      <c r="O2" s="39"/>
      <c r="P2" s="39"/>
      <c r="Q2" s="39"/>
      <c r="R2" s="39"/>
      <c r="S2" s="39"/>
      <c r="T2" s="39"/>
      <c r="U2" s="39"/>
      <c r="V2" s="39"/>
      <c r="W2" s="39"/>
      <c r="X2" s="39"/>
      <c r="Y2" s="171"/>
      <c r="Z2" s="171"/>
      <c r="AA2" s="171"/>
      <c r="AB2" s="171"/>
      <c r="AC2" s="171"/>
      <c r="AD2" s="171"/>
      <c r="AE2" s="171"/>
      <c r="AF2" s="171"/>
      <c r="AG2" s="171"/>
      <c r="AH2" s="171"/>
      <c r="AI2" s="171"/>
      <c r="AJ2" s="171"/>
      <c r="AK2" s="171"/>
      <c r="AL2" s="171"/>
    </row>
    <row r="3" spans="1:50" x14ac:dyDescent="0.25">
      <c r="A3" s="39"/>
      <c r="B3" s="39"/>
      <c r="C3" s="39"/>
      <c r="D3" s="39"/>
      <c r="E3" s="39"/>
      <c r="F3" s="39"/>
      <c r="G3" s="39"/>
      <c r="H3" s="39"/>
      <c r="I3" s="39"/>
      <c r="J3" s="39"/>
      <c r="K3" s="39"/>
      <c r="L3" s="39"/>
      <c r="M3" s="39"/>
      <c r="N3" s="39"/>
      <c r="O3" s="39"/>
      <c r="P3" s="39"/>
      <c r="Q3" s="39"/>
      <c r="R3" s="39"/>
      <c r="S3" s="39"/>
      <c r="T3" s="39"/>
      <c r="U3" s="39"/>
      <c r="V3" s="39"/>
      <c r="W3" s="39"/>
      <c r="X3" s="39"/>
      <c r="Y3" s="171"/>
      <c r="Z3" s="171"/>
      <c r="AA3" s="171"/>
      <c r="AB3" s="171"/>
      <c r="AC3" s="171"/>
      <c r="AD3" s="171"/>
      <c r="AE3" s="171"/>
      <c r="AF3" s="171"/>
      <c r="AG3" s="171"/>
      <c r="AH3" s="171"/>
      <c r="AI3" s="171"/>
      <c r="AJ3" s="171"/>
      <c r="AK3" s="171"/>
      <c r="AL3" s="171"/>
    </row>
    <row r="4" spans="1:50" x14ac:dyDescent="0.25">
      <c r="A4" s="39"/>
      <c r="B4" s="39"/>
      <c r="C4" s="39"/>
      <c r="D4" s="39"/>
      <c r="E4" s="39"/>
      <c r="F4" s="39"/>
      <c r="G4" s="39"/>
      <c r="H4" s="39"/>
      <c r="I4" s="39"/>
      <c r="J4" s="39"/>
      <c r="K4" s="39"/>
      <c r="L4" s="39"/>
      <c r="M4" s="39"/>
      <c r="N4" s="39"/>
      <c r="O4" s="39"/>
      <c r="P4" s="39"/>
      <c r="Q4" s="39"/>
      <c r="R4" s="39"/>
      <c r="S4" s="39"/>
      <c r="T4" s="39"/>
      <c r="U4" s="39"/>
      <c r="V4" s="39"/>
      <c r="W4" s="39"/>
      <c r="X4" s="39"/>
      <c r="Y4" s="171"/>
      <c r="Z4" s="171"/>
      <c r="AA4" s="171"/>
      <c r="AB4" s="171"/>
      <c r="AC4" s="171"/>
      <c r="AD4" s="171"/>
      <c r="AE4" s="171"/>
      <c r="AF4" s="171"/>
      <c r="AG4" s="171"/>
      <c r="AH4" s="171"/>
      <c r="AI4" s="171"/>
      <c r="AJ4" s="171"/>
      <c r="AK4" s="171"/>
      <c r="AL4" s="171"/>
    </row>
    <row r="5" spans="1:50" x14ac:dyDescent="0.25">
      <c r="A5" s="39"/>
      <c r="B5" s="39"/>
      <c r="C5" s="39"/>
      <c r="D5" s="39"/>
      <c r="E5" s="39"/>
      <c r="F5" s="39"/>
      <c r="G5" s="39"/>
      <c r="H5" s="39"/>
      <c r="I5" s="39"/>
      <c r="J5" s="39"/>
      <c r="K5" s="39"/>
      <c r="L5" s="39"/>
      <c r="M5" s="39"/>
      <c r="N5" s="39"/>
      <c r="O5" s="39"/>
      <c r="P5" s="39"/>
      <c r="Q5" s="39"/>
      <c r="R5" s="39"/>
      <c r="S5" s="39"/>
      <c r="T5" s="39"/>
      <c r="U5" s="39"/>
      <c r="V5" s="39"/>
      <c r="W5" s="39"/>
      <c r="X5" s="39"/>
      <c r="Y5" s="171"/>
      <c r="Z5" s="171"/>
      <c r="AA5" s="171"/>
      <c r="AB5" s="171"/>
      <c r="AC5" s="171"/>
      <c r="AD5" s="171"/>
      <c r="AE5" s="171"/>
      <c r="AF5" s="171"/>
      <c r="AG5" s="171"/>
      <c r="AH5" s="171"/>
      <c r="AI5" s="171"/>
      <c r="AJ5" s="171"/>
      <c r="AK5" s="171"/>
      <c r="AL5" s="171"/>
    </row>
    <row r="6" spans="1:50" x14ac:dyDescent="0.25">
      <c r="A6" s="39"/>
      <c r="B6" s="39"/>
      <c r="C6" s="39"/>
      <c r="D6" s="39"/>
      <c r="E6" s="39"/>
      <c r="F6" s="39"/>
      <c r="G6" s="39"/>
      <c r="H6" s="39"/>
      <c r="I6" s="39"/>
      <c r="J6" s="39"/>
      <c r="K6" s="39"/>
      <c r="L6" s="39"/>
      <c r="M6" s="39"/>
      <c r="N6" s="39"/>
      <c r="O6" s="39"/>
      <c r="P6" s="39"/>
      <c r="Q6" s="39"/>
      <c r="R6" s="39"/>
      <c r="S6" s="39"/>
      <c r="T6" s="39"/>
      <c r="U6" s="39"/>
      <c r="V6" s="39"/>
      <c r="W6" s="39"/>
      <c r="X6" s="39"/>
      <c r="Y6" s="171"/>
      <c r="Z6" s="171"/>
      <c r="AA6" s="171"/>
      <c r="AB6" s="171"/>
      <c r="AC6" s="171"/>
      <c r="AD6" s="171"/>
      <c r="AE6" s="171"/>
      <c r="AF6" s="171"/>
      <c r="AG6" s="171"/>
      <c r="AH6" s="171"/>
      <c r="AI6" s="171"/>
      <c r="AJ6" s="171"/>
      <c r="AK6" s="171"/>
      <c r="AL6" s="171"/>
    </row>
    <row r="7" spans="1:50" x14ac:dyDescent="0.25">
      <c r="A7" s="39"/>
      <c r="B7" s="39"/>
      <c r="C7" s="39"/>
      <c r="D7" s="39"/>
      <c r="E7" s="39"/>
      <c r="F7" s="39"/>
      <c r="G7" s="39"/>
      <c r="H7" s="39"/>
      <c r="I7" s="39"/>
      <c r="J7" s="39"/>
      <c r="K7" s="39"/>
      <c r="L7" s="39"/>
      <c r="M7" s="39"/>
      <c r="N7" s="39"/>
      <c r="O7" s="39"/>
      <c r="P7" s="39"/>
      <c r="Q7" s="39"/>
      <c r="R7" s="39"/>
      <c r="S7" s="39"/>
      <c r="T7" s="39"/>
      <c r="U7" s="39"/>
      <c r="V7" s="39"/>
      <c r="W7" s="39"/>
      <c r="X7" s="39"/>
      <c r="Y7" s="171"/>
      <c r="Z7" s="171"/>
      <c r="AA7" s="171"/>
      <c r="AB7" s="171"/>
      <c r="AC7" s="171"/>
      <c r="AD7" s="171"/>
      <c r="AE7" s="171"/>
      <c r="AF7" s="171"/>
      <c r="AG7" s="171"/>
      <c r="AH7" s="171"/>
      <c r="AI7" s="171"/>
      <c r="AJ7" s="171"/>
      <c r="AK7" s="171"/>
      <c r="AL7" s="171"/>
    </row>
    <row r="8" spans="1:50" ht="18" customHeight="1" x14ac:dyDescent="0.3">
      <c r="A8" s="105"/>
      <c r="B8" s="39"/>
      <c r="C8" s="39"/>
      <c r="D8" s="166">
        <v>2022</v>
      </c>
      <c r="E8" s="166"/>
      <c r="F8" s="166"/>
      <c r="G8" s="166"/>
      <c r="H8" s="166"/>
      <c r="I8" s="166"/>
      <c r="J8" s="166"/>
      <c r="K8" s="105"/>
      <c r="L8" s="105"/>
      <c r="M8" s="105"/>
      <c r="N8" s="105"/>
      <c r="O8" s="39"/>
      <c r="P8" s="166">
        <v>2021</v>
      </c>
      <c r="Q8" s="166"/>
      <c r="R8" s="166"/>
      <c r="S8" s="166"/>
      <c r="T8" s="166"/>
      <c r="U8" s="166"/>
      <c r="V8" s="166"/>
      <c r="W8" s="105"/>
      <c r="X8" s="105"/>
      <c r="Y8" s="171"/>
      <c r="Z8" s="171"/>
      <c r="AA8" s="171"/>
      <c r="AB8" s="171"/>
      <c r="AC8" s="171"/>
      <c r="AD8" s="171"/>
      <c r="AE8" s="171"/>
      <c r="AF8" s="171"/>
      <c r="AG8" s="171"/>
      <c r="AH8" s="171"/>
      <c r="AI8" s="171"/>
      <c r="AJ8" s="171"/>
      <c r="AK8" s="171"/>
      <c r="AL8" s="171"/>
    </row>
    <row r="9" spans="1:50" ht="15.75" customHeight="1" x14ac:dyDescent="0.3">
      <c r="A9" s="106"/>
      <c r="B9" s="107"/>
      <c r="C9" s="107"/>
      <c r="D9" s="108" t="s">
        <v>0</v>
      </c>
      <c r="E9" s="108" t="s">
        <v>1</v>
      </c>
      <c r="F9" s="108" t="s">
        <v>103</v>
      </c>
      <c r="G9" s="108" t="s">
        <v>2</v>
      </c>
      <c r="H9" s="108" t="s">
        <v>104</v>
      </c>
      <c r="I9" s="108" t="s">
        <v>3</v>
      </c>
      <c r="J9" s="108" t="s">
        <v>4</v>
      </c>
      <c r="K9" s="106"/>
      <c r="L9" s="106"/>
      <c r="M9" s="107"/>
      <c r="N9" s="107"/>
      <c r="O9" s="107"/>
      <c r="P9" s="108" t="s">
        <v>0</v>
      </c>
      <c r="Q9" s="108" t="s">
        <v>1</v>
      </c>
      <c r="R9" s="108" t="s">
        <v>103</v>
      </c>
      <c r="S9" s="108" t="s">
        <v>2</v>
      </c>
      <c r="T9" s="108" t="s">
        <v>104</v>
      </c>
      <c r="U9" s="108" t="s">
        <v>3</v>
      </c>
      <c r="V9" s="108" t="s">
        <v>4</v>
      </c>
      <c r="W9" s="106"/>
      <c r="X9" s="106"/>
      <c r="Y9" s="109"/>
      <c r="Z9" s="109"/>
      <c r="AA9" s="109"/>
      <c r="AB9" s="109"/>
      <c r="AC9" s="109"/>
      <c r="AD9" s="109"/>
      <c r="AE9" s="109"/>
      <c r="AF9" s="109"/>
      <c r="AG9" s="109"/>
      <c r="AH9" s="109"/>
      <c r="AI9" s="109"/>
      <c r="AJ9" s="109"/>
      <c r="AK9" s="109"/>
      <c r="AL9" s="109"/>
      <c r="AM9" s="110"/>
      <c r="AN9" s="110"/>
      <c r="AO9" s="110"/>
      <c r="AP9" s="110"/>
      <c r="AQ9" s="110"/>
      <c r="AR9" s="110"/>
      <c r="AS9" s="110"/>
      <c r="AT9" s="110"/>
      <c r="AU9" s="110"/>
      <c r="AV9" s="110"/>
      <c r="AW9" s="110"/>
      <c r="AX9" s="110"/>
    </row>
    <row r="10" spans="1:50" ht="20.100000000000001" customHeight="1" x14ac:dyDescent="0.25">
      <c r="A10" s="172"/>
      <c r="B10" s="39"/>
      <c r="C10" s="111" t="s">
        <v>106</v>
      </c>
      <c r="D10" s="112">
        <v>16</v>
      </c>
      <c r="E10" s="113">
        <v>17</v>
      </c>
      <c r="F10" s="113">
        <v>18</v>
      </c>
      <c r="G10" s="113">
        <v>19</v>
      </c>
      <c r="H10" s="113">
        <v>20</v>
      </c>
      <c r="I10" s="113">
        <v>21</v>
      </c>
      <c r="J10" s="114">
        <v>22</v>
      </c>
      <c r="K10" s="172"/>
      <c r="L10" s="172"/>
      <c r="M10" s="167" t="s">
        <v>105</v>
      </c>
      <c r="N10" s="173"/>
      <c r="O10" s="111" t="s">
        <v>106</v>
      </c>
      <c r="P10" s="112">
        <v>17</v>
      </c>
      <c r="Q10" s="113">
        <v>18</v>
      </c>
      <c r="R10" s="113">
        <v>19</v>
      </c>
      <c r="S10" s="113">
        <v>20</v>
      </c>
      <c r="T10" s="113">
        <v>21</v>
      </c>
      <c r="U10" s="113">
        <v>22</v>
      </c>
      <c r="V10" s="114">
        <v>23</v>
      </c>
      <c r="W10" s="172"/>
      <c r="X10" s="172"/>
      <c r="Y10" s="171"/>
      <c r="Z10" s="171"/>
      <c r="AA10" s="171"/>
      <c r="AB10" s="171"/>
      <c r="AC10" s="171"/>
      <c r="AD10" s="171"/>
      <c r="AE10" s="171"/>
      <c r="AF10" s="171"/>
      <c r="AG10" s="171"/>
      <c r="AH10" s="171"/>
      <c r="AI10" s="171"/>
      <c r="AJ10" s="171"/>
      <c r="AK10" s="171"/>
      <c r="AL10" s="171"/>
    </row>
    <row r="11" spans="1:50" ht="20.100000000000001" customHeight="1" x14ac:dyDescent="0.25">
      <c r="A11" s="172"/>
      <c r="B11" s="39"/>
      <c r="C11" s="111" t="s">
        <v>106</v>
      </c>
      <c r="D11" s="115">
        <v>23</v>
      </c>
      <c r="E11" s="116">
        <v>24</v>
      </c>
      <c r="F11" s="116">
        <v>25</v>
      </c>
      <c r="G11" s="116">
        <v>26</v>
      </c>
      <c r="H11" s="116">
        <v>27</v>
      </c>
      <c r="I11" s="116">
        <v>28</v>
      </c>
      <c r="J11" s="117">
        <v>29</v>
      </c>
      <c r="K11" s="172"/>
      <c r="L11" s="172"/>
      <c r="M11" s="167" t="s">
        <v>105</v>
      </c>
      <c r="N11" s="173"/>
      <c r="O11" s="111" t="s">
        <v>106</v>
      </c>
      <c r="P11" s="115">
        <v>24</v>
      </c>
      <c r="Q11" s="116">
        <v>25</v>
      </c>
      <c r="R11" s="116">
        <v>26</v>
      </c>
      <c r="S11" s="116">
        <v>27</v>
      </c>
      <c r="T11" s="116">
        <v>28</v>
      </c>
      <c r="U11" s="116">
        <v>29</v>
      </c>
      <c r="V11" s="117">
        <v>30</v>
      </c>
      <c r="W11" s="172"/>
      <c r="X11" s="172"/>
      <c r="Y11" s="171"/>
      <c r="Z11" s="171"/>
      <c r="AA11" s="171"/>
      <c r="AB11" s="171"/>
      <c r="AC11" s="171"/>
      <c r="AD11" s="171"/>
      <c r="AE11" s="171"/>
      <c r="AF11" s="171"/>
      <c r="AG11" s="171"/>
      <c r="AH11" s="171"/>
      <c r="AI11" s="171"/>
      <c r="AJ11" s="171"/>
      <c r="AK11" s="171"/>
      <c r="AL11" s="171"/>
    </row>
    <row r="12" spans="1:50" ht="20.100000000000001" customHeight="1" x14ac:dyDescent="0.25">
      <c r="A12" s="172"/>
      <c r="B12" s="39"/>
      <c r="C12" s="111" t="s">
        <v>114</v>
      </c>
      <c r="D12" s="118">
        <v>30</v>
      </c>
      <c r="E12" s="119">
        <v>31</v>
      </c>
      <c r="F12" s="119">
        <v>1</v>
      </c>
      <c r="G12" s="119">
        <v>2</v>
      </c>
      <c r="H12" s="119">
        <v>3</v>
      </c>
      <c r="I12" s="119">
        <v>4</v>
      </c>
      <c r="J12" s="120">
        <v>5</v>
      </c>
      <c r="K12" s="172"/>
      <c r="L12" s="172"/>
      <c r="M12" s="167" t="s">
        <v>105</v>
      </c>
      <c r="N12" s="173"/>
      <c r="O12" s="111" t="s">
        <v>114</v>
      </c>
      <c r="P12" s="118">
        <v>31</v>
      </c>
      <c r="Q12" s="119">
        <v>1</v>
      </c>
      <c r="R12" s="119">
        <v>2</v>
      </c>
      <c r="S12" s="119">
        <v>3</v>
      </c>
      <c r="T12" s="119">
        <v>4</v>
      </c>
      <c r="U12" s="119">
        <v>5</v>
      </c>
      <c r="V12" s="120">
        <v>6</v>
      </c>
      <c r="W12" s="172"/>
      <c r="X12" s="172"/>
      <c r="Y12" s="171"/>
      <c r="Z12" s="171"/>
      <c r="AA12" s="171"/>
      <c r="AB12" s="171"/>
      <c r="AC12" s="171"/>
      <c r="AD12" s="171"/>
      <c r="AE12" s="171"/>
      <c r="AF12" s="171"/>
      <c r="AG12" s="171"/>
      <c r="AH12" s="171"/>
      <c r="AI12" s="171"/>
      <c r="AJ12" s="171"/>
      <c r="AK12" s="171"/>
      <c r="AL12" s="171"/>
    </row>
    <row r="13" spans="1:50" ht="20.100000000000001" customHeight="1" x14ac:dyDescent="0.25">
      <c r="A13" s="172"/>
      <c r="B13" s="39"/>
      <c r="C13" s="111" t="s">
        <v>115</v>
      </c>
      <c r="D13" s="121">
        <v>6</v>
      </c>
      <c r="E13" s="122">
        <v>7</v>
      </c>
      <c r="F13" s="122">
        <v>8</v>
      </c>
      <c r="G13" s="122">
        <v>9</v>
      </c>
      <c r="H13" s="122">
        <v>10</v>
      </c>
      <c r="I13" s="122">
        <v>11</v>
      </c>
      <c r="J13" s="123">
        <v>12</v>
      </c>
      <c r="K13" s="172"/>
      <c r="L13" s="172"/>
      <c r="M13" s="167" t="s">
        <v>105</v>
      </c>
      <c r="N13" s="173"/>
      <c r="O13" s="111" t="s">
        <v>115</v>
      </c>
      <c r="P13" s="121">
        <v>7</v>
      </c>
      <c r="Q13" s="122">
        <v>8</v>
      </c>
      <c r="R13" s="122">
        <v>9</v>
      </c>
      <c r="S13" s="122">
        <v>10</v>
      </c>
      <c r="T13" s="122">
        <v>11</v>
      </c>
      <c r="U13" s="122">
        <v>12</v>
      </c>
      <c r="V13" s="123">
        <v>13</v>
      </c>
      <c r="W13" s="172"/>
      <c r="X13" s="172"/>
      <c r="Y13" s="171"/>
      <c r="Z13" s="171"/>
      <c r="AA13" s="171"/>
      <c r="AB13" s="171"/>
      <c r="AC13" s="171"/>
      <c r="AD13" s="171"/>
      <c r="AE13" s="171"/>
      <c r="AF13" s="171"/>
      <c r="AG13" s="171"/>
      <c r="AH13" s="171"/>
      <c r="AI13" s="171"/>
      <c r="AJ13" s="171"/>
      <c r="AK13" s="171"/>
      <c r="AL13" s="171"/>
    </row>
    <row r="14" spans="1:50" ht="20.100000000000001" customHeight="1" x14ac:dyDescent="0.25">
      <c r="A14" s="172"/>
      <c r="B14" s="39"/>
      <c r="C14" s="111" t="s">
        <v>115</v>
      </c>
      <c r="D14" s="124">
        <v>13</v>
      </c>
      <c r="E14" s="125">
        <v>14</v>
      </c>
      <c r="F14" s="125">
        <v>15</v>
      </c>
      <c r="G14" s="125">
        <v>16</v>
      </c>
      <c r="H14" s="125">
        <v>17</v>
      </c>
      <c r="I14" s="125">
        <v>18</v>
      </c>
      <c r="J14" s="126">
        <v>19</v>
      </c>
      <c r="K14" s="172"/>
      <c r="L14" s="172"/>
      <c r="M14" s="167" t="s">
        <v>105</v>
      </c>
      <c r="N14" s="173"/>
      <c r="O14" s="111" t="s">
        <v>115</v>
      </c>
      <c r="P14" s="124">
        <v>14</v>
      </c>
      <c r="Q14" s="125">
        <v>15</v>
      </c>
      <c r="R14" s="125">
        <v>16</v>
      </c>
      <c r="S14" s="125">
        <v>17</v>
      </c>
      <c r="T14" s="125">
        <v>18</v>
      </c>
      <c r="U14" s="125">
        <v>19</v>
      </c>
      <c r="V14" s="126">
        <v>20</v>
      </c>
      <c r="W14" s="172"/>
      <c r="X14" s="172"/>
      <c r="Y14" s="171"/>
      <c r="Z14" s="171"/>
      <c r="AA14" s="171"/>
      <c r="AB14" s="171"/>
      <c r="AC14" s="171"/>
      <c r="AD14" s="171"/>
      <c r="AE14" s="171"/>
      <c r="AF14" s="171"/>
      <c r="AG14" s="171"/>
      <c r="AH14" s="171"/>
      <c r="AI14" s="171"/>
      <c r="AJ14" s="171"/>
      <c r="AK14" s="171"/>
      <c r="AL14" s="171"/>
    </row>
    <row r="15" spans="1:50" ht="20.100000000000001" customHeight="1" x14ac:dyDescent="0.25">
      <c r="A15" s="172"/>
      <c r="B15" s="39"/>
      <c r="C15" s="111" t="s">
        <v>115</v>
      </c>
      <c r="D15" s="127">
        <v>20</v>
      </c>
      <c r="E15" s="128">
        <v>21</v>
      </c>
      <c r="F15" s="128">
        <v>22</v>
      </c>
      <c r="G15" s="128">
        <v>23</v>
      </c>
      <c r="H15" s="128">
        <v>24</v>
      </c>
      <c r="I15" s="128">
        <v>25</v>
      </c>
      <c r="J15" s="129">
        <v>26</v>
      </c>
      <c r="K15" s="172"/>
      <c r="L15" s="172"/>
      <c r="M15" s="167" t="s">
        <v>105</v>
      </c>
      <c r="N15" s="173"/>
      <c r="O15" s="111" t="s">
        <v>115</v>
      </c>
      <c r="P15" s="127">
        <v>21</v>
      </c>
      <c r="Q15" s="128">
        <v>22</v>
      </c>
      <c r="R15" s="128">
        <v>23</v>
      </c>
      <c r="S15" s="128">
        <v>24</v>
      </c>
      <c r="T15" s="128">
        <v>25</v>
      </c>
      <c r="U15" s="128">
        <v>26</v>
      </c>
      <c r="V15" s="129">
        <v>27</v>
      </c>
      <c r="W15" s="172"/>
      <c r="X15" s="172"/>
      <c r="Y15" s="171"/>
      <c r="Z15" s="171"/>
      <c r="AA15" s="171"/>
      <c r="AB15" s="171"/>
      <c r="AC15" s="171"/>
      <c r="AD15" s="171"/>
      <c r="AE15" s="171"/>
      <c r="AF15" s="171"/>
      <c r="AG15" s="171"/>
      <c r="AH15" s="171"/>
      <c r="AI15" s="171"/>
      <c r="AJ15" s="171"/>
      <c r="AK15" s="171"/>
      <c r="AL15" s="171"/>
    </row>
    <row r="16" spans="1:50"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171"/>
      <c r="Z16" s="171"/>
      <c r="AA16" s="171"/>
      <c r="AB16" s="171"/>
      <c r="AC16" s="171"/>
      <c r="AD16" s="171"/>
      <c r="AE16" s="171"/>
      <c r="AF16" s="171"/>
      <c r="AG16" s="171"/>
      <c r="AH16" s="171"/>
      <c r="AI16" s="171"/>
      <c r="AJ16" s="171"/>
      <c r="AK16" s="171"/>
      <c r="AL16" s="171"/>
    </row>
    <row r="17" spans="1:50"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171"/>
      <c r="Z17" s="171"/>
      <c r="AA17" s="171"/>
      <c r="AB17" s="171"/>
      <c r="AC17" s="171"/>
      <c r="AD17" s="171"/>
      <c r="AE17" s="171"/>
      <c r="AF17" s="171"/>
      <c r="AG17" s="171"/>
      <c r="AH17" s="171"/>
      <c r="AI17" s="171"/>
      <c r="AJ17" s="171"/>
      <c r="AK17" s="171"/>
      <c r="AL17" s="171"/>
    </row>
    <row r="18" spans="1:50" x14ac:dyDescent="0.25">
      <c r="A18" s="39"/>
      <c r="B18" s="39"/>
      <c r="C18" s="39"/>
      <c r="D18" s="168" t="s">
        <v>107</v>
      </c>
      <c r="E18" s="168"/>
      <c r="F18" s="168"/>
      <c r="G18" s="168"/>
      <c r="H18" s="168"/>
      <c r="I18" s="168"/>
      <c r="J18" s="168"/>
      <c r="K18" s="39"/>
      <c r="L18" s="39"/>
      <c r="M18" s="39"/>
      <c r="N18" s="39"/>
      <c r="O18" s="39"/>
      <c r="P18" s="168" t="s">
        <v>108</v>
      </c>
      <c r="Q18" s="168"/>
      <c r="R18" s="168"/>
      <c r="S18" s="168"/>
      <c r="T18" s="168"/>
      <c r="U18" s="168"/>
      <c r="V18" s="168"/>
      <c r="W18" s="39"/>
      <c r="X18" s="39"/>
      <c r="Y18" s="171"/>
      <c r="Z18" s="171"/>
      <c r="AA18" s="171"/>
      <c r="AB18" s="171"/>
      <c r="AC18" s="171"/>
      <c r="AD18" s="171"/>
      <c r="AE18" s="171"/>
      <c r="AF18" s="171"/>
      <c r="AG18" s="171"/>
      <c r="AH18" s="171"/>
      <c r="AI18" s="171"/>
      <c r="AJ18" s="171"/>
      <c r="AK18" s="171"/>
      <c r="AL18" s="171"/>
    </row>
    <row r="19" spans="1:50" ht="13.2" customHeight="1" x14ac:dyDescent="0.25">
      <c r="A19" s="39"/>
      <c r="B19" s="39"/>
      <c r="C19" s="164" t="s">
        <v>109</v>
      </c>
      <c r="D19" s="164"/>
      <c r="E19" s="164"/>
      <c r="F19" s="164"/>
      <c r="G19" s="39"/>
      <c r="H19" s="39" t="s">
        <v>110</v>
      </c>
      <c r="I19" s="39"/>
      <c r="J19" s="39"/>
      <c r="K19" s="39"/>
      <c r="L19" s="39"/>
      <c r="M19" s="39"/>
      <c r="N19" s="39"/>
      <c r="O19" s="164" t="s">
        <v>111</v>
      </c>
      <c r="P19" s="164"/>
      <c r="Q19" s="164"/>
      <c r="R19" s="164"/>
      <c r="S19" s="39"/>
      <c r="T19" s="39" t="s">
        <v>110</v>
      </c>
      <c r="U19" s="39"/>
      <c r="V19" s="39"/>
      <c r="W19" s="39"/>
      <c r="X19" s="39"/>
      <c r="Y19" s="171"/>
      <c r="Z19" s="171"/>
      <c r="AA19" s="171"/>
      <c r="AB19" s="171"/>
      <c r="AC19" s="171"/>
      <c r="AD19" s="171"/>
      <c r="AE19" s="171"/>
      <c r="AF19" s="171"/>
      <c r="AG19" s="171"/>
      <c r="AH19" s="171"/>
      <c r="AI19" s="171"/>
      <c r="AJ19" s="171"/>
      <c r="AK19" s="171"/>
      <c r="AL19" s="171"/>
    </row>
    <row r="20" spans="1:50" x14ac:dyDescent="0.25">
      <c r="A20" s="130"/>
      <c r="B20" s="130"/>
      <c r="C20" s="164" t="s">
        <v>116</v>
      </c>
      <c r="D20" s="164"/>
      <c r="E20" s="164"/>
      <c r="F20" s="164"/>
      <c r="G20" s="39"/>
      <c r="H20" s="39" t="s">
        <v>117</v>
      </c>
      <c r="I20" s="39"/>
      <c r="J20" s="39"/>
      <c r="K20" s="130"/>
      <c r="L20" s="130"/>
      <c r="M20" s="130"/>
      <c r="N20" s="130"/>
      <c r="O20" s="164" t="s">
        <v>118</v>
      </c>
      <c r="P20" s="164"/>
      <c r="Q20" s="164"/>
      <c r="R20" s="164"/>
      <c r="S20" s="39"/>
      <c r="T20" s="39" t="s">
        <v>117</v>
      </c>
      <c r="U20" s="39"/>
      <c r="V20" s="39"/>
      <c r="W20" s="39"/>
      <c r="X20" s="39"/>
      <c r="Y20" s="131"/>
      <c r="Z20" s="131"/>
      <c r="AA20" s="131"/>
      <c r="AB20" s="131"/>
      <c r="AC20" s="131"/>
      <c r="AD20" s="131"/>
      <c r="AE20" s="131"/>
      <c r="AF20" s="131"/>
      <c r="AG20" s="131"/>
      <c r="AH20" s="131"/>
      <c r="AI20" s="131"/>
      <c r="AJ20" s="131"/>
      <c r="AK20" s="131"/>
      <c r="AL20" s="131"/>
      <c r="AM20" s="132"/>
      <c r="AN20" s="132"/>
      <c r="AO20" s="132"/>
      <c r="AP20" s="132"/>
      <c r="AQ20" s="132"/>
      <c r="AR20" s="132"/>
      <c r="AS20" s="132"/>
      <c r="AT20" s="132"/>
      <c r="AU20" s="132"/>
      <c r="AV20" s="132"/>
      <c r="AW20" s="132"/>
      <c r="AX20" s="132"/>
    </row>
    <row r="21" spans="1:50" x14ac:dyDescent="0.25">
      <c r="A21" s="133"/>
      <c r="B21" s="133"/>
      <c r="C21" s="164" t="s">
        <v>125</v>
      </c>
      <c r="D21" s="164"/>
      <c r="E21" s="164"/>
      <c r="F21" s="164"/>
      <c r="G21" s="39"/>
      <c r="H21" s="39" t="s">
        <v>120</v>
      </c>
      <c r="I21" s="39"/>
      <c r="J21" s="39"/>
      <c r="K21" s="130"/>
      <c r="L21" s="130"/>
      <c r="M21" s="130"/>
      <c r="N21" s="130"/>
      <c r="O21" s="164" t="s">
        <v>119</v>
      </c>
      <c r="P21" s="164"/>
      <c r="Q21" s="164"/>
      <c r="R21" s="164"/>
      <c r="S21" s="134"/>
      <c r="T21" s="134" t="s">
        <v>120</v>
      </c>
      <c r="U21" s="134"/>
      <c r="V21" s="134"/>
      <c r="W21" s="134"/>
      <c r="X21" s="134"/>
      <c r="Y21" s="131"/>
      <c r="Z21" s="131"/>
      <c r="AA21" s="131"/>
      <c r="AB21" s="131"/>
      <c r="AC21" s="131"/>
      <c r="AD21" s="131"/>
      <c r="AE21" s="131"/>
      <c r="AF21" s="131"/>
      <c r="AG21" s="131"/>
      <c r="AH21" s="131"/>
      <c r="AI21" s="131"/>
      <c r="AJ21" s="131"/>
      <c r="AK21" s="131"/>
      <c r="AL21" s="131"/>
      <c r="AM21" s="132"/>
      <c r="AN21" s="132"/>
      <c r="AO21" s="132"/>
      <c r="AP21" s="132"/>
      <c r="AQ21" s="132"/>
      <c r="AR21" s="132"/>
      <c r="AS21" s="132"/>
      <c r="AT21" s="132"/>
      <c r="AU21" s="132"/>
      <c r="AV21" s="132"/>
      <c r="AW21" s="132"/>
      <c r="AX21" s="132"/>
    </row>
    <row r="22" spans="1:50" x14ac:dyDescent="0.25">
      <c r="A22" s="130"/>
      <c r="B22" s="130"/>
      <c r="C22" s="164"/>
      <c r="D22" s="164"/>
      <c r="E22" s="164"/>
      <c r="F22" s="164"/>
      <c r="G22" s="39"/>
      <c r="H22" s="39"/>
      <c r="I22" s="39"/>
      <c r="J22" s="39"/>
      <c r="K22" s="130"/>
      <c r="L22" s="130"/>
      <c r="M22" s="130"/>
      <c r="N22" s="130"/>
      <c r="O22" s="164"/>
      <c r="P22" s="164"/>
      <c r="Q22" s="164"/>
      <c r="R22" s="164"/>
      <c r="S22" s="39"/>
      <c r="T22" s="39"/>
      <c r="U22" s="39"/>
      <c r="V22" s="39"/>
      <c r="W22" s="39"/>
      <c r="X22" s="39"/>
      <c r="Y22" s="131"/>
      <c r="Z22" s="131"/>
      <c r="AA22" s="131"/>
      <c r="AB22" s="131"/>
      <c r="AC22" s="131"/>
      <c r="AD22" s="131"/>
      <c r="AE22" s="131"/>
      <c r="AF22" s="131"/>
      <c r="AG22" s="131"/>
      <c r="AH22" s="131"/>
      <c r="AI22" s="131"/>
      <c r="AJ22" s="131"/>
      <c r="AK22" s="131"/>
      <c r="AL22" s="131"/>
      <c r="AM22" s="132"/>
      <c r="AN22" s="132"/>
      <c r="AO22" s="132"/>
      <c r="AP22" s="132"/>
      <c r="AQ22" s="132"/>
      <c r="AR22" s="132"/>
      <c r="AS22" s="132"/>
      <c r="AT22" s="132"/>
      <c r="AU22" s="132"/>
      <c r="AV22" s="132"/>
      <c r="AW22" s="132"/>
      <c r="AX22" s="132"/>
    </row>
    <row r="23" spans="1:50" x14ac:dyDescent="0.25">
      <c r="A23" s="130"/>
      <c r="B23" s="130"/>
      <c r="C23" s="164"/>
      <c r="D23" s="164"/>
      <c r="E23" s="164"/>
      <c r="F23" s="164"/>
      <c r="G23" s="39"/>
      <c r="H23" s="39"/>
      <c r="I23" s="39"/>
      <c r="J23" s="130"/>
      <c r="K23" s="130"/>
      <c r="L23" s="130"/>
      <c r="M23" s="130"/>
      <c r="N23" s="130"/>
      <c r="O23" s="164"/>
      <c r="P23" s="164"/>
      <c r="Q23" s="164"/>
      <c r="R23" s="164"/>
      <c r="S23" s="39"/>
      <c r="T23" s="39"/>
      <c r="U23" s="39"/>
      <c r="V23" s="39"/>
      <c r="W23" s="39"/>
      <c r="X23" s="130"/>
      <c r="Y23" s="131"/>
      <c r="Z23" s="131"/>
      <c r="AA23" s="131"/>
      <c r="AB23" s="131"/>
      <c r="AC23" s="131"/>
      <c r="AD23" s="131"/>
      <c r="AE23" s="131"/>
      <c r="AF23" s="131"/>
      <c r="AG23" s="131"/>
      <c r="AH23" s="131"/>
      <c r="AI23" s="131"/>
      <c r="AJ23" s="131"/>
      <c r="AK23" s="131"/>
      <c r="AL23" s="131"/>
      <c r="AM23" s="132"/>
      <c r="AN23" s="132"/>
      <c r="AO23" s="132"/>
      <c r="AP23" s="132"/>
      <c r="AQ23" s="132"/>
      <c r="AR23" s="132"/>
      <c r="AS23" s="132"/>
      <c r="AT23" s="132"/>
      <c r="AU23" s="132"/>
      <c r="AV23" s="132"/>
      <c r="AW23" s="132"/>
      <c r="AX23" s="132"/>
    </row>
    <row r="24" spans="1:50" x14ac:dyDescent="0.25">
      <c r="A24" s="39"/>
      <c r="B24" s="39"/>
      <c r="C24" s="164"/>
      <c r="D24" s="164"/>
      <c r="E24" s="164"/>
      <c r="F24" s="164"/>
      <c r="G24" s="39"/>
      <c r="H24" s="39"/>
      <c r="I24" s="39"/>
      <c r="J24" s="39"/>
      <c r="K24" s="39"/>
      <c r="L24" s="39"/>
      <c r="M24" s="39"/>
      <c r="N24" s="39"/>
      <c r="O24" s="164"/>
      <c r="P24" s="164"/>
      <c r="Q24" s="164"/>
      <c r="R24" s="164"/>
      <c r="S24" s="39"/>
      <c r="T24" s="39"/>
      <c r="U24" s="39"/>
      <c r="V24" s="39"/>
      <c r="W24" s="39"/>
      <c r="X24" s="39"/>
      <c r="Y24" s="171"/>
      <c r="Z24" s="171"/>
      <c r="AA24" s="171"/>
      <c r="AB24" s="171"/>
      <c r="AC24" s="171"/>
      <c r="AD24" s="171"/>
      <c r="AE24" s="171"/>
      <c r="AF24" s="171"/>
      <c r="AG24" s="171"/>
      <c r="AH24" s="171"/>
      <c r="AI24" s="171"/>
      <c r="AJ24" s="171"/>
      <c r="AK24" s="171"/>
      <c r="AL24" s="171"/>
    </row>
    <row r="25" spans="1:50" ht="12.75" customHeight="1" x14ac:dyDescent="0.25">
      <c r="Y25" s="171"/>
      <c r="Z25" s="171"/>
      <c r="AA25" s="171"/>
      <c r="AB25" s="171"/>
      <c r="AC25" s="171"/>
      <c r="AD25" s="171"/>
      <c r="AE25" s="171"/>
      <c r="AF25" s="171"/>
      <c r="AG25" s="171"/>
      <c r="AH25" s="171"/>
      <c r="AI25" s="171"/>
      <c r="AJ25" s="171"/>
      <c r="AK25" s="171"/>
      <c r="AL25" s="171"/>
    </row>
    <row r="26" spans="1:50" x14ac:dyDescent="0.25">
      <c r="A26" s="39"/>
      <c r="B26" s="39"/>
      <c r="C26" s="164"/>
      <c r="D26" s="164"/>
      <c r="E26" s="164"/>
      <c r="F26" s="164"/>
      <c r="G26" s="39"/>
      <c r="H26" s="39"/>
      <c r="I26" s="39"/>
      <c r="J26" s="39"/>
      <c r="K26" s="39"/>
      <c r="L26" s="39"/>
      <c r="M26" s="39"/>
      <c r="N26" s="39"/>
      <c r="O26" s="164"/>
      <c r="P26" s="164"/>
      <c r="Q26" s="164"/>
      <c r="R26" s="164"/>
      <c r="S26" s="39"/>
      <c r="T26" s="39"/>
      <c r="U26" s="39"/>
      <c r="V26" s="39"/>
      <c r="W26" s="39"/>
      <c r="X26" s="39"/>
      <c r="Y26" s="171"/>
      <c r="Z26" s="171"/>
      <c r="AA26" s="171"/>
      <c r="AB26" s="171"/>
      <c r="AC26" s="171"/>
      <c r="AD26" s="171"/>
      <c r="AE26" s="171"/>
      <c r="AF26" s="171"/>
      <c r="AG26" s="171"/>
      <c r="AH26" s="171"/>
      <c r="AI26" s="171"/>
      <c r="AJ26" s="171"/>
      <c r="AK26" s="171"/>
      <c r="AL26" s="171"/>
    </row>
    <row r="27" spans="1:50" x14ac:dyDescent="0.25">
      <c r="A27" s="39"/>
      <c r="B27" s="39"/>
      <c r="C27" s="164"/>
      <c r="D27" s="174"/>
      <c r="E27" s="174"/>
      <c r="F27" s="39"/>
      <c r="G27" s="39"/>
      <c r="H27" s="39"/>
      <c r="I27" s="39"/>
      <c r="J27" s="39"/>
      <c r="K27" s="39"/>
      <c r="L27" s="39"/>
      <c r="M27" s="39"/>
      <c r="N27" s="39"/>
      <c r="O27" s="164"/>
      <c r="P27" s="174"/>
      <c r="Q27" s="174"/>
      <c r="R27" s="39"/>
      <c r="S27" s="39"/>
      <c r="T27" s="39"/>
      <c r="U27" s="39"/>
      <c r="V27" s="39"/>
      <c r="W27" s="39"/>
      <c r="X27" s="39"/>
      <c r="Y27" s="171"/>
      <c r="Z27" s="171"/>
      <c r="AA27" s="171"/>
      <c r="AB27" s="171"/>
      <c r="AC27" s="171"/>
      <c r="AD27" s="171"/>
      <c r="AE27" s="171"/>
      <c r="AF27" s="171"/>
      <c r="AG27" s="171"/>
      <c r="AH27" s="171"/>
      <c r="AI27" s="171"/>
      <c r="AJ27" s="171"/>
      <c r="AK27" s="171"/>
      <c r="AL27" s="171"/>
    </row>
    <row r="28" spans="1:50" x14ac:dyDescent="0.25">
      <c r="A28" s="39"/>
      <c r="B28" s="39"/>
      <c r="C28" s="164"/>
      <c r="D28" s="174"/>
      <c r="E28" s="174"/>
      <c r="F28" s="39"/>
      <c r="G28" s="39"/>
      <c r="H28" s="39"/>
      <c r="I28" s="39"/>
      <c r="J28" s="39"/>
      <c r="K28" s="39"/>
      <c r="L28" s="39"/>
      <c r="M28" s="39"/>
      <c r="N28" s="39"/>
      <c r="O28" s="164"/>
      <c r="P28" s="174"/>
      <c r="Q28" s="174"/>
      <c r="R28" s="39"/>
      <c r="S28" s="39"/>
      <c r="T28" s="39"/>
      <c r="U28" s="39"/>
      <c r="V28" s="39"/>
      <c r="W28" s="39"/>
      <c r="X28" s="39"/>
      <c r="Y28" s="171"/>
      <c r="Z28" s="171"/>
      <c r="AA28" s="171"/>
      <c r="AB28" s="171"/>
      <c r="AC28" s="171"/>
      <c r="AD28" s="171"/>
      <c r="AE28" s="171"/>
      <c r="AF28" s="171"/>
      <c r="AG28" s="171"/>
      <c r="AH28" s="171"/>
      <c r="AI28" s="171"/>
      <c r="AJ28" s="171"/>
      <c r="AK28" s="171"/>
      <c r="AL28" s="171"/>
    </row>
    <row r="29" spans="1:50" x14ac:dyDescent="0.25">
      <c r="A29" s="39"/>
      <c r="B29" s="39"/>
      <c r="C29" s="164"/>
      <c r="D29" s="174"/>
      <c r="E29" s="174"/>
      <c r="F29" s="39"/>
      <c r="G29" s="39"/>
      <c r="H29" s="39"/>
      <c r="I29" s="39"/>
      <c r="J29" s="39"/>
      <c r="K29" s="39"/>
      <c r="L29" s="39"/>
      <c r="M29" s="39"/>
      <c r="N29" s="39"/>
      <c r="O29" s="164"/>
      <c r="P29" s="174"/>
      <c r="Q29" s="174"/>
      <c r="R29" s="39"/>
      <c r="T29" s="39"/>
      <c r="U29" s="39"/>
      <c r="V29" s="39"/>
      <c r="W29" s="39"/>
      <c r="X29" s="39"/>
      <c r="Y29" s="171"/>
      <c r="Z29" s="171"/>
      <c r="AA29" s="171"/>
      <c r="AB29" s="171"/>
      <c r="AC29" s="171"/>
      <c r="AD29" s="171"/>
      <c r="AE29" s="171"/>
      <c r="AF29" s="171"/>
      <c r="AG29" s="171"/>
      <c r="AH29" s="171"/>
      <c r="AI29" s="171"/>
      <c r="AJ29" s="171"/>
      <c r="AK29" s="171"/>
      <c r="AL29" s="171"/>
    </row>
    <row r="30" spans="1:50" x14ac:dyDescent="0.25">
      <c r="A30" s="39"/>
      <c r="B30" s="39"/>
      <c r="C30" s="175"/>
      <c r="D30" s="39"/>
      <c r="E30" s="39"/>
      <c r="F30" s="39"/>
      <c r="G30" s="135" t="s">
        <v>112</v>
      </c>
      <c r="H30" s="39">
        <v>30</v>
      </c>
      <c r="I30" s="39"/>
      <c r="J30" s="39"/>
      <c r="K30" s="39"/>
      <c r="L30" s="39"/>
      <c r="M30" s="39"/>
      <c r="N30" s="39"/>
      <c r="O30" s="175"/>
      <c r="P30" s="39"/>
      <c r="Q30" s="39"/>
      <c r="R30" s="39"/>
      <c r="S30" s="135" t="s">
        <v>112</v>
      </c>
      <c r="T30" s="39">
        <v>30</v>
      </c>
      <c r="U30" s="39"/>
      <c r="V30" s="39"/>
      <c r="W30" s="39"/>
      <c r="X30" s="39"/>
      <c r="Y30" s="171"/>
      <c r="Z30" s="171"/>
      <c r="AA30" s="171"/>
      <c r="AB30" s="171"/>
      <c r="AC30" s="171"/>
      <c r="AD30" s="171"/>
      <c r="AE30" s="171"/>
      <c r="AF30" s="171"/>
      <c r="AG30" s="171"/>
      <c r="AH30" s="171"/>
      <c r="AI30" s="171"/>
      <c r="AJ30" s="171"/>
      <c r="AK30" s="171"/>
      <c r="AL30" s="171"/>
    </row>
    <row r="31" spans="1:50" x14ac:dyDescent="0.25">
      <c r="A31" s="39"/>
      <c r="B31" s="39"/>
      <c r="C31" s="175"/>
      <c r="D31" s="39"/>
      <c r="E31" s="39"/>
      <c r="F31" s="39"/>
      <c r="G31" s="135" t="s">
        <v>113</v>
      </c>
      <c r="H31" s="39">
        <v>12</v>
      </c>
      <c r="I31" s="39"/>
      <c r="J31" s="39"/>
      <c r="K31" s="39"/>
      <c r="L31" s="39"/>
      <c r="M31" s="39"/>
      <c r="N31" s="39"/>
      <c r="O31" s="175"/>
      <c r="P31" s="39"/>
      <c r="Q31" s="39"/>
      <c r="R31" s="39"/>
      <c r="S31" s="135" t="s">
        <v>113</v>
      </c>
      <c r="T31" s="39">
        <v>12</v>
      </c>
      <c r="U31" s="39"/>
      <c r="V31" s="39"/>
      <c r="W31" s="39"/>
      <c r="X31" s="39"/>
      <c r="Y31" s="171"/>
      <c r="Z31" s="171"/>
      <c r="AA31" s="171"/>
      <c r="AB31" s="171"/>
      <c r="AC31" s="171"/>
      <c r="AD31" s="171"/>
      <c r="AE31" s="171"/>
      <c r="AF31" s="171"/>
      <c r="AG31" s="171"/>
      <c r="AH31" s="171"/>
      <c r="AI31" s="171"/>
      <c r="AJ31" s="171"/>
      <c r="AK31" s="171"/>
      <c r="AL31" s="171"/>
    </row>
    <row r="32" spans="1:50" x14ac:dyDescent="0.25">
      <c r="A32" s="39"/>
      <c r="B32" s="39"/>
      <c r="C32" s="175"/>
      <c r="D32" s="39"/>
      <c r="E32" s="39"/>
      <c r="F32" s="39"/>
      <c r="G32" s="39"/>
      <c r="H32" s="39"/>
      <c r="I32" s="39"/>
      <c r="J32" s="39"/>
      <c r="K32" s="39"/>
      <c r="L32" s="39"/>
      <c r="M32" s="39"/>
      <c r="N32" s="39"/>
      <c r="O32" s="175"/>
      <c r="P32" s="39"/>
      <c r="Q32" s="39"/>
      <c r="R32" s="39"/>
      <c r="S32" s="39"/>
      <c r="T32" s="39"/>
      <c r="U32" s="39"/>
      <c r="V32" s="39"/>
      <c r="W32" s="39"/>
      <c r="X32" s="39"/>
      <c r="Y32" s="171"/>
      <c r="Z32" s="171"/>
      <c r="AA32" s="171"/>
      <c r="AB32" s="171"/>
      <c r="AC32" s="171"/>
      <c r="AD32" s="171"/>
      <c r="AE32" s="171"/>
      <c r="AF32" s="171"/>
      <c r="AG32" s="171"/>
      <c r="AH32" s="171"/>
      <c r="AI32" s="171"/>
      <c r="AJ32" s="171"/>
      <c r="AK32" s="171"/>
      <c r="AL32" s="171"/>
    </row>
    <row r="33" spans="1:38" x14ac:dyDescent="0.25">
      <c r="A33" s="39"/>
      <c r="B33" s="39"/>
      <c r="C33" s="175"/>
      <c r="D33" s="39"/>
      <c r="E33" s="39"/>
      <c r="F33" s="39"/>
      <c r="G33" s="39"/>
      <c r="H33" s="39"/>
      <c r="I33" s="39"/>
      <c r="J33" s="39"/>
      <c r="K33" s="39"/>
      <c r="L33" s="39"/>
      <c r="M33" s="39"/>
      <c r="N33" s="39"/>
      <c r="O33" s="175"/>
      <c r="P33" s="39"/>
      <c r="Q33" s="39"/>
      <c r="R33" s="39"/>
      <c r="S33" s="39"/>
      <c r="T33" s="39"/>
      <c r="U33" s="39"/>
      <c r="V33" s="39"/>
      <c r="W33" s="39"/>
      <c r="X33" s="39"/>
      <c r="Y33" s="171"/>
      <c r="Z33" s="171"/>
      <c r="AA33" s="171"/>
      <c r="AB33" s="171"/>
      <c r="AC33" s="171"/>
      <c r="AD33" s="171"/>
      <c r="AE33" s="171"/>
      <c r="AF33" s="171"/>
      <c r="AG33" s="171"/>
      <c r="AH33" s="171"/>
      <c r="AI33" s="171"/>
      <c r="AJ33" s="171"/>
      <c r="AK33" s="171"/>
      <c r="AL33" s="171"/>
    </row>
    <row r="34" spans="1:38" x14ac:dyDescent="0.25">
      <c r="A34" s="39"/>
      <c r="B34" s="136"/>
      <c r="C34" s="137"/>
      <c r="D34" s="39"/>
      <c r="E34" s="39"/>
      <c r="F34" s="39"/>
      <c r="G34" s="39"/>
      <c r="H34" s="39"/>
      <c r="I34" s="39"/>
      <c r="J34" s="39"/>
      <c r="K34" s="39"/>
      <c r="L34" s="39"/>
      <c r="M34" s="39"/>
      <c r="N34" s="39"/>
      <c r="O34" s="175"/>
      <c r="P34" s="39"/>
      <c r="Q34" s="39"/>
      <c r="R34" s="39"/>
      <c r="S34" s="39"/>
      <c r="T34" s="39"/>
      <c r="U34" s="39"/>
      <c r="V34" s="39"/>
      <c r="W34" s="39"/>
      <c r="X34" s="39"/>
      <c r="Y34" s="171"/>
      <c r="Z34" s="171"/>
      <c r="AA34" s="171"/>
      <c r="AB34" s="171"/>
      <c r="AC34" s="171"/>
      <c r="AD34" s="171"/>
      <c r="AE34" s="171"/>
      <c r="AF34" s="171"/>
      <c r="AG34" s="171"/>
      <c r="AH34" s="171"/>
      <c r="AI34" s="171"/>
      <c r="AJ34" s="171"/>
      <c r="AK34" s="171"/>
      <c r="AL34" s="171"/>
    </row>
    <row r="35" spans="1:38" x14ac:dyDescent="0.25">
      <c r="A35" s="39"/>
      <c r="B35" s="136"/>
      <c r="C35" s="137"/>
      <c r="D35" s="39"/>
      <c r="E35" s="39"/>
      <c r="F35" s="39"/>
      <c r="G35" s="39"/>
      <c r="H35" s="39"/>
      <c r="I35" s="39"/>
      <c r="J35" s="39"/>
      <c r="K35" s="39"/>
      <c r="L35" s="39"/>
      <c r="M35" s="39"/>
      <c r="N35" s="39"/>
      <c r="O35" s="39"/>
      <c r="P35" s="39"/>
      <c r="Q35" s="39"/>
      <c r="R35" s="39"/>
      <c r="S35" s="39"/>
      <c r="T35" s="39"/>
      <c r="U35" s="39"/>
      <c r="V35" s="39"/>
      <c r="W35" s="39"/>
      <c r="X35" s="39"/>
      <c r="Y35" s="171"/>
      <c r="Z35" s="171"/>
      <c r="AA35" s="171"/>
      <c r="AB35" s="171"/>
      <c r="AC35" s="171"/>
      <c r="AD35" s="171"/>
      <c r="AE35" s="171"/>
      <c r="AF35" s="171"/>
      <c r="AG35" s="171"/>
      <c r="AH35" s="171"/>
      <c r="AI35" s="171"/>
      <c r="AJ35" s="171"/>
      <c r="AK35" s="171"/>
      <c r="AL35" s="171"/>
    </row>
    <row r="36" spans="1:38" x14ac:dyDescent="0.25">
      <c r="A36" s="39"/>
      <c r="B36" s="39"/>
      <c r="C36" s="137"/>
      <c r="D36" s="39"/>
      <c r="E36" s="39"/>
      <c r="F36" s="39"/>
      <c r="G36" s="39"/>
      <c r="H36" s="39"/>
      <c r="I36" s="39"/>
      <c r="J36" s="39"/>
      <c r="K36" s="39"/>
      <c r="L36" s="39"/>
      <c r="M36" s="39"/>
      <c r="N36" s="39"/>
      <c r="O36" s="39"/>
      <c r="P36" s="39"/>
      <c r="Q36" s="39"/>
      <c r="R36" s="39"/>
      <c r="S36" s="39"/>
      <c r="T36" s="39"/>
      <c r="U36" s="39"/>
      <c r="V36" s="39"/>
      <c r="W36" s="39"/>
      <c r="X36" s="39"/>
      <c r="Y36" s="171"/>
      <c r="Z36" s="171"/>
      <c r="AA36" s="171"/>
      <c r="AB36" s="171"/>
      <c r="AC36" s="171"/>
      <c r="AD36" s="171"/>
      <c r="AE36" s="171"/>
      <c r="AF36" s="171"/>
      <c r="AG36" s="171"/>
      <c r="AH36" s="171"/>
      <c r="AI36" s="171"/>
      <c r="AJ36" s="171"/>
      <c r="AK36" s="171"/>
      <c r="AL36" s="171"/>
    </row>
    <row r="37" spans="1:38" x14ac:dyDescent="0.25">
      <c r="A37" s="39"/>
      <c r="C37" s="138" t="s">
        <v>121</v>
      </c>
      <c r="D37" s="39"/>
      <c r="E37" s="39"/>
      <c r="F37" s="39"/>
      <c r="G37" s="39"/>
      <c r="H37" s="39"/>
      <c r="I37" s="39"/>
      <c r="J37" s="39"/>
      <c r="K37" s="39"/>
      <c r="L37" s="39"/>
      <c r="M37" s="39"/>
      <c r="N37" s="39"/>
      <c r="O37" s="39"/>
      <c r="P37" s="39"/>
      <c r="Q37" s="39"/>
      <c r="R37" s="39"/>
      <c r="S37" s="39"/>
      <c r="T37" s="39"/>
      <c r="U37" s="39"/>
      <c r="V37" s="39"/>
      <c r="W37" s="39"/>
      <c r="X37" s="39"/>
      <c r="Y37" s="171"/>
      <c r="Z37" s="171"/>
      <c r="AA37" s="171"/>
      <c r="AB37" s="171"/>
      <c r="AC37" s="171"/>
      <c r="AD37" s="171"/>
      <c r="AE37" s="171"/>
      <c r="AF37" s="171"/>
      <c r="AG37" s="171"/>
      <c r="AH37" s="171"/>
      <c r="AI37" s="171"/>
      <c r="AJ37" s="171"/>
      <c r="AK37" s="171"/>
      <c r="AL37" s="171"/>
    </row>
    <row r="38" spans="1:38"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171"/>
      <c r="Z38" s="171"/>
      <c r="AA38" s="171"/>
      <c r="AB38" s="171"/>
      <c r="AC38" s="171"/>
      <c r="AD38" s="171"/>
      <c r="AE38" s="171"/>
      <c r="AF38" s="171"/>
      <c r="AG38" s="171"/>
      <c r="AH38" s="171"/>
      <c r="AI38" s="171"/>
      <c r="AJ38" s="171"/>
      <c r="AK38" s="171"/>
      <c r="AL38" s="171"/>
    </row>
    <row r="39" spans="1:38"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171"/>
      <c r="Z39" s="171"/>
      <c r="AA39" s="171"/>
      <c r="AB39" s="171"/>
      <c r="AC39" s="171"/>
      <c r="AD39" s="171"/>
      <c r="AE39" s="171"/>
      <c r="AF39" s="171"/>
      <c r="AG39" s="171"/>
      <c r="AH39" s="171"/>
      <c r="AI39" s="171"/>
      <c r="AJ39" s="171"/>
      <c r="AK39" s="171"/>
      <c r="AL39" s="171"/>
    </row>
    <row r="40" spans="1:38"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171"/>
      <c r="Z40" s="171"/>
      <c r="AA40" s="171"/>
      <c r="AB40" s="171"/>
      <c r="AC40" s="171"/>
      <c r="AD40" s="171"/>
      <c r="AE40" s="171"/>
      <c r="AF40" s="171"/>
      <c r="AG40" s="171"/>
      <c r="AH40" s="171"/>
      <c r="AI40" s="171"/>
      <c r="AJ40" s="171"/>
      <c r="AK40" s="171"/>
      <c r="AL40" s="171"/>
    </row>
    <row r="41" spans="1:38"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171"/>
      <c r="Z41" s="171"/>
      <c r="AA41" s="171"/>
      <c r="AB41" s="171"/>
      <c r="AC41" s="171"/>
      <c r="AD41" s="171"/>
      <c r="AE41" s="171"/>
      <c r="AF41" s="171"/>
      <c r="AG41" s="171"/>
      <c r="AH41" s="171"/>
      <c r="AI41" s="171"/>
      <c r="AJ41" s="171"/>
      <c r="AK41" s="171"/>
      <c r="AL41" s="171"/>
    </row>
    <row r="42" spans="1:38"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171"/>
      <c r="Z42" s="171"/>
      <c r="AA42" s="171"/>
      <c r="AB42" s="171"/>
      <c r="AC42" s="171"/>
      <c r="AD42" s="171"/>
      <c r="AE42" s="171"/>
      <c r="AF42" s="171"/>
      <c r="AG42" s="171"/>
      <c r="AH42" s="171"/>
      <c r="AI42" s="171"/>
      <c r="AJ42" s="171"/>
      <c r="AK42" s="171"/>
      <c r="AL42" s="171"/>
    </row>
    <row r="43" spans="1:38" ht="12.75" customHeight="1" x14ac:dyDescent="0.25">
      <c r="A43" s="39"/>
      <c r="X43" s="39"/>
      <c r="Y43" s="171"/>
      <c r="Z43" s="171"/>
      <c r="AA43" s="171"/>
      <c r="AB43" s="171"/>
      <c r="AC43" s="171"/>
      <c r="AD43" s="171"/>
      <c r="AE43" s="171"/>
      <c r="AF43" s="171"/>
      <c r="AG43" s="171"/>
      <c r="AH43" s="171"/>
      <c r="AI43" s="171"/>
      <c r="AJ43" s="171"/>
      <c r="AK43" s="171"/>
      <c r="AL43" s="171"/>
    </row>
    <row r="44" spans="1:38" ht="41.25" customHeight="1" x14ac:dyDescent="0.25">
      <c r="A44" s="39"/>
      <c r="B44" s="165" t="s">
        <v>101</v>
      </c>
      <c r="C44" s="165"/>
      <c r="D44" s="165"/>
      <c r="E44" s="165"/>
      <c r="F44" s="165"/>
      <c r="G44" s="165"/>
      <c r="H44" s="165"/>
      <c r="I44" s="165"/>
      <c r="J44" s="165"/>
      <c r="K44" s="165"/>
      <c r="L44" s="165"/>
      <c r="M44" s="165"/>
      <c r="N44" s="165"/>
      <c r="O44" s="165"/>
      <c r="P44" s="165"/>
      <c r="Q44" s="165"/>
      <c r="R44" s="165"/>
      <c r="S44" s="165"/>
      <c r="T44" s="165"/>
      <c r="U44" s="165"/>
      <c r="V44" s="165"/>
      <c r="W44" s="165"/>
      <c r="X44" s="39"/>
      <c r="Y44" s="171"/>
      <c r="Z44" s="171"/>
      <c r="AA44" s="171"/>
      <c r="AB44" s="171"/>
      <c r="AC44" s="171"/>
      <c r="AD44" s="171"/>
      <c r="AE44" s="171"/>
      <c r="AF44" s="171"/>
      <c r="AG44" s="171"/>
      <c r="AH44" s="171"/>
      <c r="AI44" s="171"/>
      <c r="AJ44" s="171"/>
      <c r="AK44" s="171"/>
      <c r="AL44" s="171"/>
    </row>
    <row r="45" spans="1:38"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171"/>
      <c r="Z45" s="171"/>
      <c r="AA45" s="171"/>
      <c r="AB45" s="171"/>
      <c r="AC45" s="171"/>
      <c r="AD45" s="171"/>
      <c r="AE45" s="171"/>
      <c r="AF45" s="171"/>
      <c r="AG45" s="171"/>
      <c r="AH45" s="171"/>
      <c r="AI45" s="171"/>
      <c r="AJ45" s="171"/>
      <c r="AK45" s="171"/>
      <c r="AL45" s="171"/>
    </row>
    <row r="46" spans="1:38" x14ac:dyDescent="0.25">
      <c r="A46" s="171"/>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row>
    <row r="47" spans="1:38" x14ac:dyDescent="0.25">
      <c r="A47" s="171"/>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row>
    <row r="48" spans="1:38" x14ac:dyDescent="0.25">
      <c r="A48" s="171"/>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row>
    <row r="49" spans="1:38" x14ac:dyDescent="0.25">
      <c r="A49" s="171"/>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row>
    <row r="50" spans="1:38" x14ac:dyDescent="0.25">
      <c r="A50" s="171"/>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row>
    <row r="51" spans="1:38" x14ac:dyDescent="0.25">
      <c r="A51" s="171"/>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row>
    <row r="52" spans="1:38" x14ac:dyDescent="0.25">
      <c r="A52" s="171"/>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row>
    <row r="53" spans="1:38" x14ac:dyDescent="0.25">
      <c r="A53" s="171"/>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row>
    <row r="54" spans="1:38" x14ac:dyDescent="0.25">
      <c r="A54" s="171"/>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row>
    <row r="55" spans="1:38" x14ac:dyDescent="0.25">
      <c r="A55" s="171"/>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row>
    <row r="56" spans="1:38" x14ac:dyDescent="0.25">
      <c r="A56" s="171"/>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row>
    <row r="57" spans="1:38" x14ac:dyDescent="0.25">
      <c r="A57" s="171"/>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row>
    <row r="58" spans="1:38" x14ac:dyDescent="0.25">
      <c r="A58" s="171"/>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70" t="str">
        <f>HYPERLINK("http://www.str.com/data-insights/resources/glossary", "For all STR definitions, please visit www.str.com/data-insights/resources/glossary")</f>
        <v>For all STR definitions, please visit www.str.com/data-insights/resources/glossary</v>
      </c>
      <c r="B5" s="170"/>
      <c r="C5" s="170"/>
      <c r="D5" s="170"/>
      <c r="E5" s="170"/>
      <c r="F5" s="170"/>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70" t="str">
        <f>HYPERLINK("http://www.str.com/data-insights/resources/FAQ", "For all STR FAQs, please click here or visit http://www.str.com/data-insights/resources/FAQ")</f>
        <v>For all STR FAQs, please click here or visit http://www.str.com/data-insights/resources/FAQ</v>
      </c>
      <c r="B9" s="170"/>
      <c r="C9" s="170"/>
      <c r="D9" s="170"/>
      <c r="E9" s="170"/>
      <c r="F9" s="170"/>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70" t="str">
        <f>HYPERLINK("http://www.str.com/contact", "For additional support, please contact your regional office")</f>
        <v>For additional support, please contact your regional office</v>
      </c>
      <c r="B12" s="170"/>
      <c r="C12" s="170"/>
      <c r="D12" s="170"/>
      <c r="E12" s="170"/>
      <c r="F12" s="170"/>
      <c r="G12" s="170"/>
      <c r="H12" s="170"/>
      <c r="I12" s="170"/>
      <c r="J12" s="170"/>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69" t="str">
        <f>HYPERLINK("http://www.hotelnewsnow.com/", "For the latest in industry news, visit HotelNewsNow.com.")</f>
        <v>For the latest in industry news, visit HotelNewsNow.com.</v>
      </c>
      <c r="B14" s="169"/>
      <c r="C14" s="169"/>
      <c r="D14" s="169"/>
      <c r="E14" s="169"/>
      <c r="F14" s="169"/>
      <c r="G14" s="169"/>
      <c r="H14" s="169"/>
      <c r="I14" s="169"/>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69" t="str">
        <f>HYPERLINK("http://www.hoteldataconference.com/", "To learn more about the Hotel Data Conference, visit HotelDataConference.com.")</f>
        <v>To learn more about the Hotel Data Conference, visit HotelDataConference.com.</v>
      </c>
      <c r="B15" s="169"/>
      <c r="C15" s="169"/>
      <c r="D15" s="169"/>
      <c r="E15" s="169"/>
      <c r="F15" s="169"/>
      <c r="G15" s="169"/>
      <c r="H15" s="169"/>
      <c r="I15" s="169"/>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DB20889-34CF-49A8-ABC7-277DE7078972}"/>
</file>

<file path=customXml/itemProps2.xml><?xml version="1.0" encoding="utf-8"?>
<ds:datastoreItem xmlns:ds="http://schemas.openxmlformats.org/officeDocument/2006/customXml" ds:itemID="{4C2A7511-CC0B-4C33-ABC1-4CEEAEC5B895}"/>
</file>

<file path=customXml/itemProps3.xml><?xml version="1.0" encoding="utf-8"?>
<ds:datastoreItem xmlns:ds="http://schemas.openxmlformats.org/officeDocument/2006/customXml" ds:itemID="{906DC932-69E0-478F-82F4-EF02E614DF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2022-02-16T17:13:06Z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