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heckCompatibility="1"/>
  <xr:revisionPtr revIDLastSave="0" documentId="13_ncr:1_{B54026B6-C12E-4BD0-8C47-8B139C43234A}" xr6:coauthVersionLast="47" xr6:coauthVersionMax="47" xr10:uidLastSave="{00000000-0000-0000-0000-000000000000}"/>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<sst xmlns="http://schemas.openxmlformats.org/spreadsheetml/2006/main" count="760" uniqueCount="124">
  <si>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</si>
  <si>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</si>
  <si>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</si>
  <si>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</si>
  <si>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</si>
  <si>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</si>
  <si>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</si>
  <si>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</si>
  <si>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</si>
  <si>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</si>
  <si>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</si>
  <si>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</si>
  <si>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</si>
  <si>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</si>
  <si>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</si>
  <si>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</si>
  <si>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</si>
  <si>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</si>
  <si>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</si>
  <si>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</si>
  <si>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</si>
  <si>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</si>
  <si>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</si>
  <si>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</si>
  <si>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</si>
  <si>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</si>
  <si>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</si>
  <si>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</si>
  <si>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</si>
  <si>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</si>
  <si>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</si>
  <si>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</si>
  <si>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</si>
  <si>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</si>
  <si>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</si>
  <si>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</si>
  <si>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</si>
  <si>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</si>
  <si>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</si>
  <si>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</si>
  <si>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</si>
  <si>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</si>
  <si>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</si>
  <si>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</si>
  <si>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</si>
  <si>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</si>
  <si>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</si>
  <si>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</si>
  <si>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</si>
  <si>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</si>
  <si>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</si>
  <si>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</si>
  <si>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</si>
  <si>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</si>
  <si>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</si>
  <si>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</si>
  <si>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</si>
  <si>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</si>
  <si>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</si>
  <si>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</si>
  <si>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</si>
  <si>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</si>
  <si>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</si>
  <si>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</si>
  <si>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</si>
  <si>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</si>
  <si>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</si>
  <si>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</si>
  <si>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</si>
  <si>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</si>
  <si>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</si>
  <si>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</si>
  <si>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</si>
  <si>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</si>
  <si>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</si>
  <si>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</si>
  <si>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</si>
  <si>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</si>
  <si>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</si>
  <si>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</si>
  <si>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</si>
  <si>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</si>
  <si>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</si>
  <si>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</si>
  <si>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</si>
  <si>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</si>
  <si>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</si>
  <si>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</si>
  <si>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</si>
  <si>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</si>
  <si>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</si>
  <si>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</si>
  <si>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</si>
  <si>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</si>
  <si>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</si>
  <si>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</si>
  <si>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</si>
  <si>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</si>
  <si>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</si>
  <si>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</si>
  <si>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</si>
  <si>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</si>
  <si>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</si>
  <si>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</si>
  <si>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</si>
  <si>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</si>
  <si>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</si>
  <si>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</si>
  <si>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</si>
  <si>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</si>
  <si>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Jan / Feb</t>
  </si>
  <si>
    <t>Feb</t>
  </si>
  <si>
    <t>Monday, Feb 14th</t>
  </si>
  <si>
    <t xml:space="preserve"> - Valentine's Day</t>
  </si>
  <si>
    <t>Sunday, Feb 14th</t>
  </si>
  <si>
    <t>Monday, Feb 15th</t>
  </si>
  <si>
    <t xml:space="preserve"> - Presidents' Day</t>
  </si>
  <si>
    <t>Monday, Feb 21th</t>
  </si>
  <si>
    <t>Feb / Mar</t>
  </si>
  <si>
    <t>For the Week of February 20, 2022 to February 26, 2022</t>
  </si>
  <si>
    <t>Mar</t>
  </si>
  <si>
    <r>
      <t>Note:</t>
    </r>
    <r>
      <rPr>
        <sz val="10"/>
        <rFont val="Arial"/>
        <family val="2"/>
      </rPr>
      <t xml:space="preserve"> Weekdays - Sunday through Thursday,  Weekends - Friday and Saturday</t>
    </r>
  </si>
  <si>
    <t>Week of February 20, 2022 - February 26, 2022</t>
  </si>
  <si>
    <t>January 30, 2022 - February 26,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</si>
</sst>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7"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26"/>
      <name val="Arial"/>
      <family val="2"/>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165" fontId="20" fillId="0" borderId="16" xfId="0" applyNumberFormat="1" applyFont="1" applyBorder="1" applyAlignment="1">
      <alignment horizontal="center"/>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1" fillId="7" borderId="0" xfId="0" applyFont="1" applyFill="1"/>
    <xf numFmtId="0" fontId="1" fillId="3" borderId="0" xfId="0" applyFont="1" applyFill="1" applyAlignment="1">
      <alignment horizontal="center"/>
    </xf>
    <xf numFmtId="0" fontId="26" fillId="3"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right"/>
    </xf>
    <xf numFmtId="0" fontId="1" fillId="3" borderId="0" xfId="0" applyFont="1" applyFill="1" applyAlignment="1">
      <alignment horizontal="left"/>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40625" defaultRowHeight="14.25" outlineLevelCol="1" x14ac:dyDescent="0.25"/>
  <cols>
    <col min="1" max="1" width="42.28515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44" t="s">
        <v>122</v>
      </c>
      <c r="B1" s="139" t="s">
        <v>67</v>
      </c>
      <c r="C1" s="140"/>
      <c r="D1" s="140"/>
      <c r="E1" s="140"/>
      <c r="F1" s="140"/>
      <c r="G1" s="140"/>
      <c r="H1" s="140"/>
      <c r="I1" s="140"/>
      <c r="J1" s="140"/>
      <c r="K1" s="141"/>
      <c r="L1" s="49"/>
      <c r="M1" s="139" t="s">
        <v>74</v>
      </c>
      <c r="N1" s="140"/>
      <c r="O1" s="140"/>
      <c r="P1" s="140"/>
      <c r="Q1" s="140"/>
      <c r="R1" s="140"/>
      <c r="S1" s="140"/>
      <c r="T1" s="140"/>
      <c r="U1" s="140"/>
      <c r="V1" s="141"/>
      <c r="W1" s="49"/>
      <c r="X1" s="139" t="s">
        <v>68</v>
      </c>
      <c r="Y1" s="140"/>
      <c r="Z1" s="140"/>
      <c r="AA1" s="140"/>
      <c r="AB1" s="140"/>
      <c r="AC1" s="140"/>
      <c r="AD1" s="140"/>
      <c r="AE1" s="140"/>
      <c r="AF1" s="140"/>
      <c r="AG1" s="141"/>
      <c r="AH1" s="49"/>
      <c r="AI1" s="139" t="s">
        <v>75</v>
      </c>
      <c r="AJ1" s="140"/>
      <c r="AK1" s="140"/>
      <c r="AL1" s="140"/>
      <c r="AM1" s="140"/>
      <c r="AN1" s="140"/>
      <c r="AO1" s="140"/>
      <c r="AP1" s="140"/>
      <c r="AQ1" s="140"/>
      <c r="AR1" s="141"/>
      <c r="AS1" s="50"/>
      <c r="AT1" s="139" t="s">
        <v>69</v>
      </c>
      <c r="AU1" s="140"/>
      <c r="AV1" s="140"/>
      <c r="AW1" s="140"/>
      <c r="AX1" s="140"/>
      <c r="AY1" s="140"/>
      <c r="AZ1" s="140"/>
      <c r="BA1" s="140"/>
      <c r="BB1" s="140"/>
      <c r="BC1" s="141"/>
      <c r="BD1" s="50"/>
      <c r="BE1" s="139" t="s">
        <v>76</v>
      </c>
      <c r="BF1" s="140"/>
      <c r="BG1" s="140"/>
      <c r="BH1" s="140"/>
      <c r="BI1" s="140"/>
      <c r="BJ1" s="140"/>
      <c r="BK1" s="140"/>
      <c r="BL1" s="140"/>
      <c r="BM1" s="140"/>
      <c r="BN1" s="141"/>
    </row>
    <row r="2" spans="1:66" x14ac:dyDescent="0.25">
      <c r="A2" s="144"/>
      <c r="B2" s="52"/>
      <c r="C2" s="53"/>
      <c r="D2" s="53"/>
      <c r="E2" s="53"/>
      <c r="F2" s="53"/>
      <c r="G2" s="142" t="s">
        <v>65</v>
      </c>
      <c r="H2" s="53"/>
      <c r="I2" s="53"/>
      <c r="J2" s="142" t="s">
        <v>66</v>
      </c>
      <c r="K2" s="143" t="s">
        <v>57</v>
      </c>
      <c r="L2" s="54"/>
      <c r="M2" s="52"/>
      <c r="N2" s="53"/>
      <c r="O2" s="53"/>
      <c r="P2" s="53"/>
      <c r="Q2" s="53"/>
      <c r="R2" s="142" t="s">
        <v>65</v>
      </c>
      <c r="S2" s="53"/>
      <c r="T2" s="53"/>
      <c r="U2" s="142" t="s">
        <v>66</v>
      </c>
      <c r="V2" s="143" t="s">
        <v>57</v>
      </c>
      <c r="W2" s="54"/>
      <c r="X2" s="52"/>
      <c r="Y2" s="53"/>
      <c r="Z2" s="53"/>
      <c r="AA2" s="53"/>
      <c r="AB2" s="53"/>
      <c r="AC2" s="142" t="s">
        <v>65</v>
      </c>
      <c r="AD2" s="53"/>
      <c r="AE2" s="53"/>
      <c r="AF2" s="142" t="s">
        <v>66</v>
      </c>
      <c r="AG2" s="143" t="s">
        <v>57</v>
      </c>
      <c r="AH2" s="54"/>
      <c r="AI2" s="52"/>
      <c r="AJ2" s="53"/>
      <c r="AK2" s="53"/>
      <c r="AL2" s="53"/>
      <c r="AM2" s="53"/>
      <c r="AN2" s="142" t="s">
        <v>65</v>
      </c>
      <c r="AO2" s="53"/>
      <c r="AP2" s="53"/>
      <c r="AQ2" s="142" t="s">
        <v>66</v>
      </c>
      <c r="AR2" s="143" t="s">
        <v>57</v>
      </c>
      <c r="AS2" s="50"/>
      <c r="AT2" s="52"/>
      <c r="AU2" s="53"/>
      <c r="AV2" s="53"/>
      <c r="AW2" s="53"/>
      <c r="AX2" s="53"/>
      <c r="AY2" s="142" t="s">
        <v>65</v>
      </c>
      <c r="AZ2" s="53"/>
      <c r="BA2" s="53"/>
      <c r="BB2" s="142" t="s">
        <v>66</v>
      </c>
      <c r="BC2" s="143" t="s">
        <v>57</v>
      </c>
      <c r="BD2" s="54"/>
      <c r="BE2" s="52"/>
      <c r="BF2" s="53"/>
      <c r="BG2" s="53"/>
      <c r="BH2" s="53"/>
      <c r="BI2" s="53"/>
      <c r="BJ2" s="142" t="s">
        <v>65</v>
      </c>
      <c r="BK2" s="53"/>
      <c r="BL2" s="53"/>
      <c r="BM2" s="142" t="s">
        <v>66</v>
      </c>
      <c r="BN2" s="143" t="s">
        <v>57</v>
      </c>
    </row>
    <row r="3" spans="1:66" x14ac:dyDescent="0.25">
      <c r="A3" s="144"/>
      <c r="B3" s="56" t="s">
        <v>58</v>
      </c>
      <c r="C3" s="57" t="s">
        <v>59</v>
      </c>
      <c r="D3" s="57" t="s">
        <v>60</v>
      </c>
      <c r="E3" s="57" t="s">
        <v>61</v>
      </c>
      <c r="F3" s="57" t="s">
        <v>62</v>
      </c>
      <c r="G3" s="142"/>
      <c r="H3" s="57" t="s">
        <v>63</v>
      </c>
      <c r="I3" s="57" t="s">
        <v>64</v>
      </c>
      <c r="J3" s="142"/>
      <c r="K3" s="143"/>
      <c r="L3" s="54"/>
      <c r="M3" s="56" t="s">
        <v>58</v>
      </c>
      <c r="N3" s="57" t="s">
        <v>59</v>
      </c>
      <c r="O3" s="57" t="s">
        <v>60</v>
      </c>
      <c r="P3" s="57" t="s">
        <v>61</v>
      </c>
      <c r="Q3" s="57" t="s">
        <v>62</v>
      </c>
      <c r="R3" s="142"/>
      <c r="S3" s="57" t="s">
        <v>63</v>
      </c>
      <c r="T3" s="57" t="s">
        <v>64</v>
      </c>
      <c r="U3" s="142"/>
      <c r="V3" s="143"/>
      <c r="W3" s="54"/>
      <c r="X3" s="56" t="s">
        <v>58</v>
      </c>
      <c r="Y3" s="57" t="s">
        <v>59</v>
      </c>
      <c r="Z3" s="57" t="s">
        <v>60</v>
      </c>
      <c r="AA3" s="57" t="s">
        <v>61</v>
      </c>
      <c r="AB3" s="57" t="s">
        <v>62</v>
      </c>
      <c r="AC3" s="142"/>
      <c r="AD3" s="57" t="s">
        <v>63</v>
      </c>
      <c r="AE3" s="57" t="s">
        <v>64</v>
      </c>
      <c r="AF3" s="142"/>
      <c r="AG3" s="143"/>
      <c r="AH3" s="54"/>
      <c r="AI3" s="56" t="s">
        <v>58</v>
      </c>
      <c r="AJ3" s="57" t="s">
        <v>59</v>
      </c>
      <c r="AK3" s="57" t="s">
        <v>60</v>
      </c>
      <c r="AL3" s="57" t="s">
        <v>61</v>
      </c>
      <c r="AM3" s="57" t="s">
        <v>62</v>
      </c>
      <c r="AN3" s="142"/>
      <c r="AO3" s="57" t="s">
        <v>63</v>
      </c>
      <c r="AP3" s="57" t="s">
        <v>64</v>
      </c>
      <c r="AQ3" s="142"/>
      <c r="AR3" s="143"/>
      <c r="AS3" s="50"/>
      <c r="AT3" s="56" t="s">
        <v>58</v>
      </c>
      <c r="AU3" s="57" t="s">
        <v>59</v>
      </c>
      <c r="AV3" s="57" t="s">
        <v>60</v>
      </c>
      <c r="AW3" s="57" t="s">
        <v>61</v>
      </c>
      <c r="AX3" s="57" t="s">
        <v>62</v>
      </c>
      <c r="AY3" s="142"/>
      <c r="AZ3" s="57" t="s">
        <v>63</v>
      </c>
      <c r="BA3" s="57" t="s">
        <v>64</v>
      </c>
      <c r="BB3" s="142"/>
      <c r="BC3" s="143"/>
      <c r="BD3" s="54"/>
      <c r="BE3" s="56" t="s">
        <v>58</v>
      </c>
      <c r="BF3" s="57" t="s">
        <v>59</v>
      </c>
      <c r="BG3" s="57" t="s">
        <v>60</v>
      </c>
      <c r="BH3" s="57" t="s">
        <v>61</v>
      </c>
      <c r="BI3" s="57" t="s">
        <v>62</v>
      </c>
      <c r="BJ3" s="142"/>
      <c r="BK3" s="57" t="s">
        <v>63</v>
      </c>
      <c r="BL3" s="57" t="s">
        <v>64</v>
      </c>
      <c r="BM3" s="142"/>
      <c r="BN3" s="143"/>
    </row>
    <row r="4" spans="1:66" x14ac:dyDescent="0.25">
      <c r="A4" s="58" t="s">
        <v>15</v>
      </c>
      <c r="B4" s="59">
        <f>VLOOKUP($A4,'Occupancy Raw Data'!$B$6:$BE$43,'Occupancy Raw Data'!G$1,FALSE)</f>
        <v>57.901786909303702</v>
      </c>
      <c r="C4" s="60">
        <f>VLOOKUP($A4,'Occupancy Raw Data'!$B$6:$BE$43,'Occupancy Raw Data'!H$1,FALSE)</f>
        <v>54.552379960276603</v>
      </c>
      <c r="D4" s="60">
        <f>VLOOKUP($A4,'Occupancy Raw Data'!$B$6:$BE$43,'Occupancy Raw Data'!I$1,FALSE)</f>
        <v>58.537856620836003</v>
      </c>
      <c r="E4" s="60">
        <f>VLOOKUP($A4,'Occupancy Raw Data'!$B$6:$BE$43,'Occupancy Raw Data'!J$1,FALSE)</f>
        <v>60.787987746046902</v>
      </c>
      <c r="F4" s="60">
        <f>VLOOKUP($A4,'Occupancy Raw Data'!$B$6:$BE$43,'Occupancy Raw Data'!K$1,FALSE)</f>
        <v>62.352413064044498</v>
      </c>
      <c r="G4" s="61">
        <f>VLOOKUP($A4,'Occupancy Raw Data'!$B$6:$BE$43,'Occupancy Raw Data'!L$1,FALSE)</f>
        <v>58.826511946186201</v>
      </c>
      <c r="H4" s="60">
        <f>VLOOKUP($A4,'Occupancy Raw Data'!$B$6:$BE$43,'Occupancy Raw Data'!N$1,FALSE)</f>
        <v>69.303660206079797</v>
      </c>
      <c r="I4" s="60">
        <f>VLOOKUP($A4,'Occupancy Raw Data'!$B$6:$BE$43,'Occupancy Raw Data'!O$1,FALSE)</f>
        <v>71.888180218068896</v>
      </c>
      <c r="J4" s="61">
        <f>VLOOKUP($A4,'Occupancy Raw Data'!$B$6:$BE$43,'Occupancy Raw Data'!P$1,FALSE)</f>
        <v>70.595920212074304</v>
      </c>
      <c r="K4" s="62">
        <f>VLOOKUP($A4,'Occupancy Raw Data'!$B$6:$BE$43,'Occupancy Raw Data'!R$1,FALSE)</f>
        <v>62.189406915481598</v>
      </c>
      <c r="L4" s="63"/>
      <c r="M4" s="59">
        <f>VLOOKUP($A4,'Occupancy Raw Data'!$B$6:$BE$43,'Occupancy Raw Data'!T$1,FALSE)</f>
        <v>50.397470884157599</v>
      </c>
      <c r="N4" s="60">
        <f>VLOOKUP($A4,'Occupancy Raw Data'!$B$6:$BE$43,'Occupancy Raw Data'!U$1,FALSE)</f>
        <v>27.768736310111102</v>
      </c>
      <c r="O4" s="60">
        <f>VLOOKUP($A4,'Occupancy Raw Data'!$B$6:$BE$43,'Occupancy Raw Data'!V$1,FALSE)</f>
        <v>30.196124326717701</v>
      </c>
      <c r="P4" s="60">
        <f>VLOOKUP($A4,'Occupancy Raw Data'!$B$6:$BE$43,'Occupancy Raw Data'!W$1,FALSE)</f>
        <v>32.249022721144499</v>
      </c>
      <c r="Q4" s="60">
        <f>VLOOKUP($A4,'Occupancy Raw Data'!$B$6:$BE$43,'Occupancy Raw Data'!X$1,FALSE)</f>
        <v>33.764249517089603</v>
      </c>
      <c r="R4" s="61">
        <f>VLOOKUP($A4,'Occupancy Raw Data'!$B$6:$BE$43,'Occupancy Raw Data'!Y$1,FALSE)</f>
        <v>34.469826954158101</v>
      </c>
      <c r="S4" s="60">
        <f>VLOOKUP($A4,'Occupancy Raw Data'!$B$6:$BE$43,'Occupancy Raw Data'!AA$1,FALSE)</f>
        <v>27.248160725131001</v>
      </c>
      <c r="T4" s="60">
        <f>VLOOKUP($A4,'Occupancy Raw Data'!$B$6:$BE$43,'Occupancy Raw Data'!AB$1,FALSE)</f>
        <v>22.540593999963999</v>
      </c>
      <c r="U4" s="61">
        <f>VLOOKUP($A4,'Occupancy Raw Data'!$B$6:$BE$43,'Occupancy Raw Data'!AC$1,FALSE)</f>
        <v>24.8069379141354</v>
      </c>
      <c r="V4" s="62">
        <f>VLOOKUP($A4,'Occupancy Raw Data'!$B$6:$BE$43,'Occupancy Raw Data'!AE$1,FALSE)</f>
        <v>31.176119521472099</v>
      </c>
      <c r="W4" s="63"/>
      <c r="X4" s="64">
        <f>VLOOKUP($A4,'ADR Raw Data'!$B$6:$BE$43,'ADR Raw Data'!G$1,FALSE)</f>
        <v>149.780897461085</v>
      </c>
      <c r="Y4" s="65">
        <f>VLOOKUP($A4,'ADR Raw Data'!$B$6:$BE$43,'ADR Raw Data'!H$1,FALSE)</f>
        <v>135.90724329182399</v>
      </c>
      <c r="Z4" s="65">
        <f>VLOOKUP($A4,'ADR Raw Data'!$B$6:$BE$43,'ADR Raw Data'!I$1,FALSE)</f>
        <v>136.29302608714801</v>
      </c>
      <c r="AA4" s="65">
        <f>VLOOKUP($A4,'ADR Raw Data'!$B$6:$BE$43,'ADR Raw Data'!J$1,FALSE)</f>
        <v>137.51340564281301</v>
      </c>
      <c r="AB4" s="65">
        <f>VLOOKUP($A4,'ADR Raw Data'!$B$6:$BE$43,'ADR Raw Data'!K$1,FALSE)</f>
        <v>140.23679905196599</v>
      </c>
      <c r="AC4" s="66">
        <f>VLOOKUP($A4,'ADR Raw Data'!$B$6:$BE$43,'ADR Raw Data'!L$1,FALSE)</f>
        <v>139.96507647077101</v>
      </c>
      <c r="AD4" s="65">
        <f>VLOOKUP($A4,'ADR Raw Data'!$B$6:$BE$43,'ADR Raw Data'!N$1,FALSE)</f>
        <v>151.20604041311</v>
      </c>
      <c r="AE4" s="65">
        <f>VLOOKUP($A4,'ADR Raw Data'!$B$6:$BE$43,'ADR Raw Data'!O$1,FALSE)</f>
        <v>152.527890419578</v>
      </c>
      <c r="AF4" s="66">
        <f>VLOOKUP($A4,'ADR Raw Data'!$B$6:$BE$43,'ADR Raw Data'!P$1,FALSE)</f>
        <v>151.87906366431699</v>
      </c>
      <c r="AG4" s="67">
        <f>VLOOKUP($A4,'ADR Raw Data'!$B$6:$BE$43,'ADR Raw Data'!R$1,FALSE)</f>
        <v>143.82944905863201</v>
      </c>
      <c r="AH4" s="63"/>
      <c r="AI4" s="59">
        <f>VLOOKUP($A4,'ADR Raw Data'!$B$6:$BE$43,'ADR Raw Data'!T$1,FALSE)</f>
        <v>60.293514970047703</v>
      </c>
      <c r="AJ4" s="60">
        <f>VLOOKUP($A4,'ADR Raw Data'!$B$6:$BE$43,'ADR Raw Data'!U$1,FALSE)</f>
        <v>49.063095165198398</v>
      </c>
      <c r="AK4" s="60">
        <f>VLOOKUP($A4,'ADR Raw Data'!$B$6:$BE$43,'ADR Raw Data'!V$1,FALSE)</f>
        <v>49.450560006229502</v>
      </c>
      <c r="AL4" s="60">
        <f>VLOOKUP($A4,'ADR Raw Data'!$B$6:$BE$43,'ADR Raw Data'!W$1,FALSE)</f>
        <v>49.463691467581803</v>
      </c>
      <c r="AM4" s="60">
        <f>VLOOKUP($A4,'ADR Raw Data'!$B$6:$BE$43,'ADR Raw Data'!X$1,FALSE)</f>
        <v>47.454802749408998</v>
      </c>
      <c r="AN4" s="61">
        <f>VLOOKUP($A4,'ADR Raw Data'!$B$6:$BE$43,'ADR Raw Data'!Y$1,FALSE)</f>
        <v>51.166604274401202</v>
      </c>
      <c r="AO4" s="60">
        <f>VLOOKUP($A4,'ADR Raw Data'!$B$6:$BE$43,'ADR Raw Data'!AA$1,FALSE)</f>
        <v>43.840387483699097</v>
      </c>
      <c r="AP4" s="60">
        <f>VLOOKUP($A4,'ADR Raw Data'!$B$6:$BE$43,'ADR Raw Data'!AB$1,FALSE)</f>
        <v>41.272961126893399</v>
      </c>
      <c r="AQ4" s="61">
        <f>VLOOKUP($A4,'ADR Raw Data'!$B$6:$BE$43,'ADR Raw Data'!AC$1,FALSE)</f>
        <v>42.480198722544699</v>
      </c>
      <c r="AR4" s="62">
        <f>VLOOKUP($A4,'ADR Raw Data'!$B$6:$BE$43,'ADR Raw Data'!AE$1,FALSE)</f>
        <v>47.722332764620504</v>
      </c>
      <c r="AS4" s="50"/>
      <c r="AT4" s="64">
        <f>VLOOKUP($A4,'RevPAR Raw Data'!$B$6:$BE$43,'RevPAR Raw Data'!G$1,FALSE)</f>
        <v>86.725816078760204</v>
      </c>
      <c r="AU4" s="65">
        <f>VLOOKUP($A4,'RevPAR Raw Data'!$B$6:$BE$43,'RevPAR Raw Data'!H$1,FALSE)</f>
        <v>74.140635754093907</v>
      </c>
      <c r="AV4" s="65">
        <f>VLOOKUP($A4,'RevPAR Raw Data'!$B$6:$BE$43,'RevPAR Raw Data'!I$1,FALSE)</f>
        <v>79.783016195093694</v>
      </c>
      <c r="AW4" s="65">
        <f>VLOOKUP($A4,'RevPAR Raw Data'!$B$6:$BE$43,'RevPAR Raw Data'!J$1,FALSE)</f>
        <v>83.591632171325102</v>
      </c>
      <c r="AX4" s="65">
        <f>VLOOKUP($A4,'RevPAR Raw Data'!$B$6:$BE$43,'RevPAR Raw Data'!K$1,FALSE)</f>
        <v>87.441028212676301</v>
      </c>
      <c r="AY4" s="66">
        <f>VLOOKUP($A4,'RevPAR Raw Data'!$B$6:$BE$43,'RevPAR Raw Data'!L$1,FALSE)</f>
        <v>82.336572430567102</v>
      </c>
      <c r="AZ4" s="65">
        <f>VLOOKUP($A4,'RevPAR Raw Data'!$B$6:$BE$43,'RevPAR Raw Data'!N$1,FALSE)</f>
        <v>104.791320458969</v>
      </c>
      <c r="BA4" s="65">
        <f>VLOOKUP($A4,'RevPAR Raw Data'!$B$6:$BE$43,'RevPAR Raw Data'!O$1,FALSE)</f>
        <v>109.649524747645</v>
      </c>
      <c r="BB4" s="66">
        <f>VLOOKUP($A4,'RevPAR Raw Data'!$B$6:$BE$43,'RevPAR Raw Data'!P$1,FALSE)</f>
        <v>107.220422603307</v>
      </c>
      <c r="BC4" s="67">
        <f>VLOOKUP($A4,'RevPAR Raw Data'!$B$6:$BE$43,'RevPAR Raw Data'!R$1,FALSE)</f>
        <v>89.446681339368197</v>
      </c>
      <c r="BD4" s="63"/>
      <c r="BE4" s="59">
        <f>VLOOKUP($A4,'RevPAR Raw Data'!$B$6:$BE$43,'RevPAR Raw Data'!T$1,FALSE)</f>
        <v>141.07739250627</v>
      </c>
      <c r="BF4" s="60">
        <f>VLOOKUP($A4,'RevPAR Raw Data'!$B$6:$BE$43,'RevPAR Raw Data'!U$1,FALSE)</f>
        <v>90.456032997312306</v>
      </c>
      <c r="BG4" s="60">
        <f>VLOOKUP($A4,'RevPAR Raw Data'!$B$6:$BE$43,'RevPAR Raw Data'!V$1,FALSE)</f>
        <v>94.578836912686498</v>
      </c>
      <c r="BH4" s="60">
        <f>VLOOKUP($A4,'RevPAR Raw Data'!$B$6:$BE$43,'RevPAR Raw Data'!W$1,FALSE)</f>
        <v>97.664271288823599</v>
      </c>
      <c r="BI4" s="60">
        <f>VLOOKUP($A4,'RevPAR Raw Data'!$B$6:$BE$43,'RevPAR Raw Data'!X$1,FALSE)</f>
        <v>97.241810274651897</v>
      </c>
      <c r="BJ4" s="61">
        <f>VLOOKUP($A4,'RevPAR Raw Data'!$B$6:$BE$43,'RevPAR Raw Data'!Y$1,FALSE)</f>
        <v>103.273471180264</v>
      </c>
      <c r="BK4" s="60">
        <f>VLOOKUP($A4,'RevPAR Raw Data'!$B$6:$BE$43,'RevPAR Raw Data'!AA$1,FALSE)</f>
        <v>83.034247452908701</v>
      </c>
      <c r="BL4" s="60">
        <f>VLOOKUP($A4,'RevPAR Raw Data'!$B$6:$BE$43,'RevPAR Raw Data'!AB$1,FALSE)</f>
        <v>73.116725726233497</v>
      </c>
      <c r="BM4" s="61">
        <f>VLOOKUP($A4,'RevPAR Raw Data'!$B$6:$BE$43,'RevPAR Raw Data'!AC$1,FALSE)</f>
        <v>77.825173159583201</v>
      </c>
      <c r="BN4" s="62">
        <f>VLOOKUP($A4,'RevPAR Raw Data'!$B$6:$BE$43,'RevPAR Raw Data'!AE$1,FALSE)</f>
        <v>93.776423787225397</v>
      </c>
    </row>
    <row r="5" spans="1:66" x14ac:dyDescent="0.25">
      <c r="A5" s="58" t="s">
        <v>70</v>
      </c>
      <c r="B5" s="59">
        <f>VLOOKUP($A5,'Occupancy Raw Data'!$B$6:$BE$43,'Occupancy Raw Data'!G$1,FALSE)</f>
        <v>49.559634803367999</v>
      </c>
      <c r="C5" s="60">
        <f>VLOOKUP($A5,'Occupancy Raw Data'!$B$6:$BE$43,'Occupancy Raw Data'!H$1,FALSE)</f>
        <v>47.362002774461999</v>
      </c>
      <c r="D5" s="60">
        <f>VLOOKUP($A5,'Occupancy Raw Data'!$B$6:$BE$43,'Occupancy Raw Data'!I$1,FALSE)</f>
        <v>51.943091266896701</v>
      </c>
      <c r="E5" s="60">
        <f>VLOOKUP($A5,'Occupancy Raw Data'!$B$6:$BE$43,'Occupancy Raw Data'!J$1,FALSE)</f>
        <v>53.296770655224599</v>
      </c>
      <c r="F5" s="60">
        <f>VLOOKUP($A5,'Occupancy Raw Data'!$B$6:$BE$43,'Occupancy Raw Data'!K$1,FALSE)</f>
        <v>53.6335774429783</v>
      </c>
      <c r="G5" s="61">
        <f>VLOOKUP($A5,'Occupancy Raw Data'!$B$6:$BE$43,'Occupancy Raw Data'!L$1,FALSE)</f>
        <v>51.1590153885859</v>
      </c>
      <c r="H5" s="60">
        <f>VLOOKUP($A5,'Occupancy Raw Data'!$B$6:$BE$43,'Occupancy Raw Data'!N$1,FALSE)</f>
        <v>61.864051359808997</v>
      </c>
      <c r="I5" s="60">
        <f>VLOOKUP($A5,'Occupancy Raw Data'!$B$6:$BE$43,'Occupancy Raw Data'!O$1,FALSE)</f>
        <v>65.131464335258201</v>
      </c>
      <c r="J5" s="61">
        <f>VLOOKUP($A5,'Occupancy Raw Data'!$B$6:$BE$43,'Occupancy Raw Data'!P$1,FALSE)</f>
        <v>63.497757847533599</v>
      </c>
      <c r="K5" s="62">
        <f>VLOOKUP($A5,'Occupancy Raw Data'!$B$6:$BE$43,'Occupancy Raw Data'!R$1,FALSE)</f>
        <v>54.684370376856698</v>
      </c>
      <c r="L5" s="63"/>
      <c r="M5" s="59">
        <f>VLOOKUP($A5,'Occupancy Raw Data'!$B$6:$BE$43,'Occupancy Raw Data'!T$1,FALSE)</f>
        <v>33.961353602006902</v>
      </c>
      <c r="N5" s="60">
        <f>VLOOKUP($A5,'Occupancy Raw Data'!$B$6:$BE$43,'Occupancy Raw Data'!U$1,FALSE)</f>
        <v>18.394964430265802</v>
      </c>
      <c r="O5" s="60">
        <f>VLOOKUP($A5,'Occupancy Raw Data'!$B$6:$BE$43,'Occupancy Raw Data'!V$1,FALSE)</f>
        <v>20.933054637730098</v>
      </c>
      <c r="P5" s="60">
        <f>VLOOKUP($A5,'Occupancy Raw Data'!$B$6:$BE$43,'Occupancy Raw Data'!W$1,FALSE)</f>
        <v>22.411090592711499</v>
      </c>
      <c r="Q5" s="60">
        <f>VLOOKUP($A5,'Occupancy Raw Data'!$B$6:$BE$43,'Occupancy Raw Data'!X$1,FALSE)</f>
        <v>23.8528431355866</v>
      </c>
      <c r="R5" s="61">
        <f>VLOOKUP($A5,'Occupancy Raw Data'!$B$6:$BE$43,'Occupancy Raw Data'!Y$1,FALSE)</f>
        <v>23.6954507754769</v>
      </c>
      <c r="S5" s="60">
        <f>VLOOKUP($A5,'Occupancy Raw Data'!$B$6:$BE$43,'Occupancy Raw Data'!AA$1,FALSE)</f>
        <v>28.131820237283801</v>
      </c>
      <c r="T5" s="60">
        <f>VLOOKUP($A5,'Occupancy Raw Data'!$B$6:$BE$43,'Occupancy Raw Data'!AB$1,FALSE)</f>
        <v>26.866317557627202</v>
      </c>
      <c r="U5" s="61">
        <f>VLOOKUP($A5,'Occupancy Raw Data'!$B$6:$BE$43,'Occupancy Raw Data'!AC$1,FALSE)</f>
        <v>27.479651376659501</v>
      </c>
      <c r="V5" s="62">
        <f>VLOOKUP($A5,'Occupancy Raw Data'!$B$6:$BE$43,'Occupancy Raw Data'!AE$1,FALSE)</f>
        <v>24.9257546585483</v>
      </c>
      <c r="W5" s="63"/>
      <c r="X5" s="64">
        <f>VLOOKUP($A5,'ADR Raw Data'!$B$6:$BE$43,'ADR Raw Data'!G$1,FALSE)</f>
        <v>99.6150583804192</v>
      </c>
      <c r="Y5" s="65">
        <f>VLOOKUP($A5,'ADR Raw Data'!$B$6:$BE$43,'ADR Raw Data'!H$1,FALSE)</f>
        <v>95.0632799643071</v>
      </c>
      <c r="Z5" s="65">
        <f>VLOOKUP($A5,'ADR Raw Data'!$B$6:$BE$43,'ADR Raw Data'!I$1,FALSE)</f>
        <v>99.153331631968499</v>
      </c>
      <c r="AA5" s="65">
        <f>VLOOKUP($A5,'ADR Raw Data'!$B$6:$BE$43,'ADR Raw Data'!J$1,FALSE)</f>
        <v>99.505884872036901</v>
      </c>
      <c r="AB5" s="65">
        <f>VLOOKUP($A5,'ADR Raw Data'!$B$6:$BE$43,'ADR Raw Data'!K$1,FALSE)</f>
        <v>99.059730140512897</v>
      </c>
      <c r="AC5" s="66">
        <f>VLOOKUP($A5,'ADR Raw Data'!$B$6:$BE$43,'ADR Raw Data'!L$1,FALSE)</f>
        <v>98.539323477716906</v>
      </c>
      <c r="AD5" s="65">
        <f>VLOOKUP($A5,'ADR Raw Data'!$B$6:$BE$43,'ADR Raw Data'!N$1,FALSE)</f>
        <v>108.31804955778</v>
      </c>
      <c r="AE5" s="65">
        <f>VLOOKUP($A5,'ADR Raw Data'!$B$6:$BE$43,'ADR Raw Data'!O$1,FALSE)</f>
        <v>110.053144130408</v>
      </c>
      <c r="AF5" s="66">
        <f>VLOOKUP($A5,'ADR Raw Data'!$B$6:$BE$43,'ADR Raw Data'!P$1,FALSE)</f>
        <v>109.207917594907</v>
      </c>
      <c r="AG5" s="67">
        <f>VLOOKUP($A5,'ADR Raw Data'!$B$6:$BE$43,'ADR Raw Data'!R$1,FALSE)</f>
        <v>102.078761587511</v>
      </c>
      <c r="AH5" s="63"/>
      <c r="AI5" s="59">
        <f>VLOOKUP($A5,'ADR Raw Data'!$B$6:$BE$43,'ADR Raw Data'!T$1,FALSE)</f>
        <v>29.252283906056</v>
      </c>
      <c r="AJ5" s="60">
        <f>VLOOKUP($A5,'ADR Raw Data'!$B$6:$BE$43,'ADR Raw Data'!U$1,FALSE)</f>
        <v>24.1354783226226</v>
      </c>
      <c r="AK5" s="60">
        <f>VLOOKUP($A5,'ADR Raw Data'!$B$6:$BE$43,'ADR Raw Data'!V$1,FALSE)</f>
        <v>28.005920892830801</v>
      </c>
      <c r="AL5" s="60">
        <f>VLOOKUP($A5,'ADR Raw Data'!$B$6:$BE$43,'ADR Raw Data'!W$1,FALSE)</f>
        <v>27.977012011253301</v>
      </c>
      <c r="AM5" s="60">
        <f>VLOOKUP($A5,'ADR Raw Data'!$B$6:$BE$43,'ADR Raw Data'!X$1,FALSE)</f>
        <v>25.062934225995601</v>
      </c>
      <c r="AN5" s="61">
        <f>VLOOKUP($A5,'ADR Raw Data'!$B$6:$BE$43,'ADR Raw Data'!Y$1,FALSE)</f>
        <v>26.905517893797899</v>
      </c>
      <c r="AO5" s="60">
        <f>VLOOKUP($A5,'ADR Raw Data'!$B$6:$BE$43,'ADR Raw Data'!AA$1,FALSE)</f>
        <v>26.533280266504001</v>
      </c>
      <c r="AP5" s="60">
        <f>VLOOKUP($A5,'ADR Raw Data'!$B$6:$BE$43,'ADR Raw Data'!AB$1,FALSE)</f>
        <v>25.429192693112899</v>
      </c>
      <c r="AQ5" s="61">
        <f>VLOOKUP($A5,'ADR Raw Data'!$B$6:$BE$43,'ADR Raw Data'!AC$1,FALSE)</f>
        <v>25.952537841283402</v>
      </c>
      <c r="AR5" s="62">
        <f>VLOOKUP($A5,'ADR Raw Data'!$B$6:$BE$43,'ADR Raw Data'!AE$1,FALSE)</f>
        <v>26.6601717970015</v>
      </c>
      <c r="AS5" s="50"/>
      <c r="AT5" s="64">
        <f>VLOOKUP($A5,'RevPAR Raw Data'!$B$6:$BE$43,'RevPAR Raw Data'!G$1,FALSE)</f>
        <v>49.368859142497598</v>
      </c>
      <c r="AU5" s="65">
        <f>VLOOKUP($A5,'RevPAR Raw Data'!$B$6:$BE$43,'RevPAR Raw Data'!H$1,FALSE)</f>
        <v>45.023873294189698</v>
      </c>
      <c r="AV5" s="65">
        <f>VLOOKUP($A5,'RevPAR Raw Data'!$B$6:$BE$43,'RevPAR Raw Data'!I$1,FALSE)</f>
        <v>51.503305543762202</v>
      </c>
      <c r="AW5" s="65">
        <f>VLOOKUP($A5,'RevPAR Raw Data'!$B$6:$BE$43,'RevPAR Raw Data'!J$1,FALSE)</f>
        <v>53.033423248701403</v>
      </c>
      <c r="AX5" s="65">
        <f>VLOOKUP($A5,'RevPAR Raw Data'!$B$6:$BE$43,'RevPAR Raw Data'!K$1,FALSE)</f>
        <v>53.129277079717298</v>
      </c>
      <c r="AY5" s="66">
        <f>VLOOKUP($A5,'RevPAR Raw Data'!$B$6:$BE$43,'RevPAR Raw Data'!L$1,FALSE)</f>
        <v>50.411747661773703</v>
      </c>
      <c r="AZ5" s="65">
        <f>VLOOKUP($A5,'RevPAR Raw Data'!$B$6:$BE$43,'RevPAR Raw Data'!N$1,FALSE)</f>
        <v>67.009933810368693</v>
      </c>
      <c r="BA5" s="65">
        <f>VLOOKUP($A5,'RevPAR Raw Data'!$B$6:$BE$43,'RevPAR Raw Data'!O$1,FALSE)</f>
        <v>71.679224319127599</v>
      </c>
      <c r="BB5" s="66">
        <f>VLOOKUP($A5,'RevPAR Raw Data'!$B$6:$BE$43,'RevPAR Raw Data'!P$1,FALSE)</f>
        <v>69.344579064748203</v>
      </c>
      <c r="BC5" s="67">
        <f>VLOOKUP($A5,'RevPAR Raw Data'!$B$6:$BE$43,'RevPAR Raw Data'!R$1,FALSE)</f>
        <v>55.821128062623501</v>
      </c>
      <c r="BD5" s="63"/>
      <c r="BE5" s="59">
        <f>VLOOKUP($A5,'RevPAR Raw Data'!$B$6:$BE$43,'RevPAR Raw Data'!T$1,FALSE)</f>
        <v>73.148109082061694</v>
      </c>
      <c r="BF5" s="60">
        <f>VLOOKUP($A5,'RevPAR Raw Data'!$B$6:$BE$43,'RevPAR Raw Data'!U$1,FALSE)</f>
        <v>46.9701554054094</v>
      </c>
      <c r="BG5" s="60">
        <f>VLOOKUP($A5,'RevPAR Raw Data'!$B$6:$BE$43,'RevPAR Raw Data'!V$1,FALSE)</f>
        <v>54.801470252856603</v>
      </c>
      <c r="BH5" s="60">
        <f>VLOOKUP($A5,'RevPAR Raw Data'!$B$6:$BE$43,'RevPAR Raw Data'!W$1,FALSE)</f>
        <v>56.658056110940599</v>
      </c>
      <c r="BI5" s="60">
        <f>VLOOKUP($A5,'RevPAR Raw Data'!$B$6:$BE$43,'RevPAR Raw Data'!X$1,FALSE)</f>
        <v>54.893999747684198</v>
      </c>
      <c r="BJ5" s="61">
        <f>VLOOKUP($A5,'RevPAR Raw Data'!$B$6:$BE$43,'RevPAR Raw Data'!Y$1,FALSE)</f>
        <v>56.976352417686897</v>
      </c>
      <c r="BK5" s="60">
        <f>VLOOKUP($A5,'RevPAR Raw Data'!$B$6:$BE$43,'RevPAR Raw Data'!AA$1,FALSE)</f>
        <v>62.129395211415499</v>
      </c>
      <c r="BL5" s="60">
        <f>VLOOKUP($A5,'RevPAR Raw Data'!$B$6:$BE$43,'RevPAR Raw Data'!AB$1,FALSE)</f>
        <v>59.127397912012803</v>
      </c>
      <c r="BM5" s="61">
        <f>VLOOKUP($A5,'RevPAR Raw Data'!$B$6:$BE$43,'RevPAR Raw Data'!AC$1,FALSE)</f>
        <v>60.563856140123299</v>
      </c>
      <c r="BN5" s="62">
        <f>VLOOKUP($A5,'RevPAR Raw Data'!$B$6:$BE$43,'RevPAR Raw Data'!AE$1,FALSE)</f>
        <v>58.231175469217902</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Data'!$B$6:$BE$43,'Occupancy Raw Data'!G$1,FALSE)</f>
        <v>53.609502949222403</v>
      </c>
      <c r="C7" s="60">
        <f>VLOOKUP($A7,'Occupancy Raw Data'!$B$6:$BE$43,'Occupancy Raw Data'!H$1,FALSE)</f>
        <v>40.069436239536799</v>
      </c>
      <c r="D7" s="60">
        <f>VLOOKUP($A7,'Occupancy Raw Data'!$B$6:$BE$43,'Occupancy Raw Data'!I$1,FALSE)</f>
        <v>44.780921393450797</v>
      </c>
      <c r="E7" s="60">
        <f>VLOOKUP($A7,'Occupancy Raw Data'!$B$6:$BE$43,'Occupancy Raw Data'!J$1,FALSE)</f>
        <v>45.542538785229297</v>
      </c>
      <c r="F7" s="60">
        <f>VLOOKUP($A7,'Occupancy Raw Data'!$B$6:$BE$43,'Occupancy Raw Data'!K$1,FALSE)</f>
        <v>45.517999800052699</v>
      </c>
      <c r="G7" s="61">
        <f>VLOOKUP($A7,'Occupancy Raw Data'!$B$6:$BE$43,'Occupancy Raw Data'!L$1,FALSE)</f>
        <v>45.9040798334984</v>
      </c>
      <c r="H7" s="60">
        <f>VLOOKUP($A7,'Occupancy Raw Data'!$B$6:$BE$43,'Occupancy Raw Data'!N$1,FALSE)</f>
        <v>52.208054240245701</v>
      </c>
      <c r="I7" s="60">
        <f>VLOOKUP($A7,'Occupancy Raw Data'!$B$6:$BE$43,'Occupancy Raw Data'!O$1,FALSE)</f>
        <v>59.519762971580199</v>
      </c>
      <c r="J7" s="61">
        <f>VLOOKUP($A7,'Occupancy Raw Data'!$B$6:$BE$43,'Occupancy Raw Data'!P$1,FALSE)</f>
        <v>55.863908605912897</v>
      </c>
      <c r="K7" s="62">
        <f>VLOOKUP($A7,'Occupancy Raw Data'!$B$6:$BE$43,'Occupancy Raw Data'!R$1,FALSE)</f>
        <v>48.749745197045399</v>
      </c>
      <c r="L7" s="63"/>
      <c r="M7" s="59">
        <f>VLOOKUP($A7,'Occupancy Raw Data'!$B$6:$BE$43,'Occupancy Raw Data'!T$1,FALSE)</f>
        <v>74.812187309871902</v>
      </c>
      <c r="N7" s="60">
        <f>VLOOKUP($A7,'Occupancy Raw Data'!$B$6:$BE$43,'Occupancy Raw Data'!U$1,FALSE)</f>
        <v>22.871450768705099</v>
      </c>
      <c r="O7" s="60">
        <f>VLOOKUP($A7,'Occupancy Raw Data'!$B$6:$BE$43,'Occupancy Raw Data'!V$1,FALSE)</f>
        <v>29.8395839802414</v>
      </c>
      <c r="P7" s="60">
        <f>VLOOKUP($A7,'Occupancy Raw Data'!$B$6:$BE$43,'Occupancy Raw Data'!W$1,FALSE)</f>
        <v>29.139272632686399</v>
      </c>
      <c r="Q7" s="60">
        <f>VLOOKUP($A7,'Occupancy Raw Data'!$B$6:$BE$43,'Occupancy Raw Data'!X$1,FALSE)</f>
        <v>32.171166775602202</v>
      </c>
      <c r="R7" s="61">
        <f>VLOOKUP($A7,'Occupancy Raw Data'!$B$6:$BE$43,'Occupancy Raw Data'!Y$1,FALSE)</f>
        <v>37.049940234314903</v>
      </c>
      <c r="S7" s="60">
        <f>VLOOKUP($A7,'Occupancy Raw Data'!$B$6:$BE$43,'Occupancy Raw Data'!AA$1,FALSE)</f>
        <v>36.191346800016703</v>
      </c>
      <c r="T7" s="60">
        <f>VLOOKUP($A7,'Occupancy Raw Data'!$B$6:$BE$43,'Occupancy Raw Data'!AB$1,FALSE)</f>
        <v>42.733384617861702</v>
      </c>
      <c r="U7" s="61">
        <f>VLOOKUP($A7,'Occupancy Raw Data'!$B$6:$BE$43,'Occupancy Raw Data'!AC$1,FALSE)</f>
        <v>39.599919270245103</v>
      </c>
      <c r="V7" s="62">
        <f>VLOOKUP($A7,'Occupancy Raw Data'!$B$6:$BE$43,'Occupancy Raw Data'!AE$1,FALSE)</f>
        <v>37.874507979819803</v>
      </c>
      <c r="W7" s="63"/>
      <c r="X7" s="64">
        <f>VLOOKUP($A7,'ADR Raw Data'!$B$6:$BE$43,'ADR Raw Data'!G$1,FALSE)</f>
        <v>132.36467890685901</v>
      </c>
      <c r="Y7" s="65">
        <f>VLOOKUP($A7,'ADR Raw Data'!$B$6:$BE$43,'ADR Raw Data'!H$1,FALSE)</f>
        <v>120.299614634367</v>
      </c>
      <c r="Z7" s="65">
        <f>VLOOKUP($A7,'ADR Raw Data'!$B$6:$BE$43,'ADR Raw Data'!I$1,FALSE)</f>
        <v>126.399818964117</v>
      </c>
      <c r="AA7" s="65">
        <f>VLOOKUP($A7,'ADR Raw Data'!$B$6:$BE$43,'ADR Raw Data'!J$1,FALSE)</f>
        <v>126.895194571941</v>
      </c>
      <c r="AB7" s="65">
        <f>VLOOKUP($A7,'ADR Raw Data'!$B$6:$BE$43,'ADR Raw Data'!K$1,FALSE)</f>
        <v>122.046881376914</v>
      </c>
      <c r="AC7" s="66">
        <f>VLOOKUP($A7,'ADR Raw Data'!$B$6:$BE$43,'ADR Raw Data'!L$1,FALSE)</f>
        <v>125.963104312601</v>
      </c>
      <c r="AD7" s="65">
        <f>VLOOKUP($A7,'ADR Raw Data'!$B$6:$BE$43,'ADR Raw Data'!N$1,FALSE)</f>
        <v>121.231174535199</v>
      </c>
      <c r="AE7" s="65">
        <f>VLOOKUP($A7,'ADR Raw Data'!$B$6:$BE$43,'ADR Raw Data'!O$1,FALSE)</f>
        <v>132.51128021499699</v>
      </c>
      <c r="AF7" s="66">
        <f>VLOOKUP($A7,'ADR Raw Data'!$B$6:$BE$43,'ADR Raw Data'!P$1,FALSE)</f>
        <v>127.24032456704001</v>
      </c>
      <c r="AG7" s="67">
        <f>VLOOKUP($A7,'ADR Raw Data'!$B$6:$BE$43,'ADR Raw Data'!R$1,FALSE)</f>
        <v>126.38127801806699</v>
      </c>
      <c r="AH7" s="63"/>
      <c r="AI7" s="59">
        <f>VLOOKUP($A7,'ADR Raw Data'!$B$6:$BE$43,'ADR Raw Data'!T$1,FALSE)</f>
        <v>39.936528931144402</v>
      </c>
      <c r="AJ7" s="60">
        <f>VLOOKUP($A7,'ADR Raw Data'!$B$6:$BE$43,'ADR Raw Data'!U$1,FALSE)</f>
        <v>21.256917990172301</v>
      </c>
      <c r="AK7" s="60">
        <f>VLOOKUP($A7,'ADR Raw Data'!$B$6:$BE$43,'ADR Raw Data'!V$1,FALSE)</f>
        <v>28.582215933033201</v>
      </c>
      <c r="AL7" s="60">
        <f>VLOOKUP($A7,'ADR Raw Data'!$B$6:$BE$43,'ADR Raw Data'!W$1,FALSE)</f>
        <v>26.6909069743906</v>
      </c>
      <c r="AM7" s="60">
        <f>VLOOKUP($A7,'ADR Raw Data'!$B$6:$BE$43,'ADR Raw Data'!X$1,FALSE)</f>
        <v>28.4567973015312</v>
      </c>
      <c r="AN7" s="61">
        <f>VLOOKUP($A7,'ADR Raw Data'!$B$6:$BE$43,'ADR Raw Data'!Y$1,FALSE)</f>
        <v>29.174732437260701</v>
      </c>
      <c r="AO7" s="60">
        <f>VLOOKUP($A7,'ADR Raw Data'!$B$6:$BE$43,'ADR Raw Data'!AA$1,FALSE)</f>
        <v>24.3604544925713</v>
      </c>
      <c r="AP7" s="60">
        <f>VLOOKUP($A7,'ADR Raw Data'!$B$6:$BE$43,'ADR Raw Data'!AB$1,FALSE)</f>
        <v>34.290106833566099</v>
      </c>
      <c r="AQ7" s="61">
        <f>VLOOKUP($A7,'ADR Raw Data'!$B$6:$BE$43,'ADR Raw Data'!AC$1,FALSE)</f>
        <v>29.698632536566599</v>
      </c>
      <c r="AR7" s="62">
        <f>VLOOKUP($A7,'ADR Raw Data'!$B$6:$BE$43,'ADR Raw Data'!AE$1,FALSE)</f>
        <v>29.350125238615099</v>
      </c>
      <c r="AS7" s="50"/>
      <c r="AT7" s="64">
        <f>VLOOKUP($A7,'RevPAR Raw Data'!$B$6:$BE$43,'RevPAR Raw Data'!G$1,FALSE)</f>
        <v>70.960046442301504</v>
      </c>
      <c r="AU7" s="65">
        <f>VLOOKUP($A7,'RevPAR Raw Data'!$B$6:$BE$43,'RevPAR Raw Data'!H$1,FALSE)</f>
        <v>48.203377382326401</v>
      </c>
      <c r="AV7" s="65">
        <f>VLOOKUP($A7,'RevPAR Raw Data'!$B$6:$BE$43,'RevPAR Raw Data'!I$1,FALSE)</f>
        <v>56.603003571785599</v>
      </c>
      <c r="AW7" s="65">
        <f>VLOOKUP($A7,'RevPAR Raw Data'!$B$6:$BE$43,'RevPAR Raw Data'!J$1,FALSE)</f>
        <v>57.791293204518801</v>
      </c>
      <c r="AX7" s="65">
        <f>VLOOKUP($A7,'RevPAR Raw Data'!$B$6:$BE$43,'RevPAR Raw Data'!K$1,FALSE)</f>
        <v>55.553299221114401</v>
      </c>
      <c r="AY7" s="66">
        <f>VLOOKUP($A7,'RevPAR Raw Data'!$B$6:$BE$43,'RevPAR Raw Data'!L$1,FALSE)</f>
        <v>57.822203964409297</v>
      </c>
      <c r="AZ7" s="65">
        <f>VLOOKUP($A7,'RevPAR Raw Data'!$B$6:$BE$43,'RevPAR Raw Data'!N$1,FALSE)</f>
        <v>63.2924373574239</v>
      </c>
      <c r="BA7" s="65">
        <f>VLOOKUP($A7,'RevPAR Raw Data'!$B$6:$BE$43,'RevPAR Raw Data'!O$1,FALSE)</f>
        <v>78.870399894573197</v>
      </c>
      <c r="BB7" s="66">
        <f>VLOOKUP($A7,'RevPAR Raw Data'!$B$6:$BE$43,'RevPAR Raw Data'!P$1,FALSE)</f>
        <v>71.081418625998595</v>
      </c>
      <c r="BC7" s="67">
        <f>VLOOKUP($A7,'RevPAR Raw Data'!$B$6:$BE$43,'RevPAR Raw Data'!R$1,FALSE)</f>
        <v>61.610551010577701</v>
      </c>
      <c r="BD7" s="63"/>
      <c r="BE7" s="59">
        <f>VLOOKUP($A7,'RevPAR Raw Data'!$B$6:$BE$43,'RevPAR Raw Data'!T$1,FALSE)</f>
        <v>144.62610707004501</v>
      </c>
      <c r="BF7" s="60">
        <f>VLOOKUP($A7,'RevPAR Raw Data'!$B$6:$BE$43,'RevPAR Raw Data'!U$1,FALSE)</f>
        <v>48.990134291943797</v>
      </c>
      <c r="BG7" s="60">
        <f>VLOOKUP($A7,'RevPAR Raw Data'!$B$6:$BE$43,'RevPAR Raw Data'!V$1,FALSE)</f>
        <v>66.950614240025999</v>
      </c>
      <c r="BH7" s="60">
        <f>VLOOKUP($A7,'RevPAR Raw Data'!$B$6:$BE$43,'RevPAR Raw Data'!W$1,FALSE)</f>
        <v>63.607715758481397</v>
      </c>
      <c r="BI7" s="60">
        <f>VLOOKUP($A7,'RevPAR Raw Data'!$B$6:$BE$43,'RevPAR Raw Data'!X$1,FALSE)</f>
        <v>69.782847796004106</v>
      </c>
      <c r="BJ7" s="61">
        <f>VLOOKUP($A7,'RevPAR Raw Data'!$B$6:$BE$43,'RevPAR Raw Data'!Y$1,FALSE)</f>
        <v>77.0338936031022</v>
      </c>
      <c r="BK7" s="60">
        <f>VLOOKUP($A7,'RevPAR Raw Data'!$B$6:$BE$43,'RevPAR Raw Data'!AA$1,FALSE)</f>
        <v>69.368177860054899</v>
      </c>
      <c r="BL7" s="60">
        <f>VLOOKUP($A7,'RevPAR Raw Data'!$B$6:$BE$43,'RevPAR Raw Data'!AB$1,FALSE)</f>
        <v>91.676814690491298</v>
      </c>
      <c r="BM7" s="61">
        <f>VLOOKUP($A7,'RevPAR Raw Data'!$B$6:$BE$43,'RevPAR Raw Data'!AC$1,FALSE)</f>
        <v>81.059186315658906</v>
      </c>
      <c r="BN7" s="62">
        <f>VLOOKUP($A7,'RevPAR Raw Data'!$B$6:$BE$43,'RevPAR Raw Data'!AE$1,FALSE)</f>
        <v>78.340848744021301</v>
      </c>
    </row>
    <row r="8" spans="1:66" x14ac:dyDescent="0.25">
      <c r="A8" s="76" t="s">
        <v>89</v>
      </c>
      <c r="B8" s="59">
        <f>VLOOKUP($A8,'Occupancy Raw Data'!$B$6:$BE$43,'Occupancy Raw Data'!G$1,FALSE)</f>
        <v>58.720989155771697</v>
      </c>
      <c r="C8" s="60">
        <f>VLOOKUP($A8,'Occupancy Raw Data'!$B$6:$BE$43,'Occupancy Raw Data'!H$1,FALSE)</f>
        <v>41.6641329684807</v>
      </c>
      <c r="D8" s="60">
        <f>VLOOKUP($A8,'Occupancy Raw Data'!$B$6:$BE$43,'Occupancy Raw Data'!I$1,FALSE)</f>
        <v>48.403770142900498</v>
      </c>
      <c r="E8" s="60">
        <f>VLOOKUP($A8,'Occupancy Raw Data'!$B$6:$BE$43,'Occupancy Raw Data'!J$1,FALSE)</f>
        <v>47.8666261274956</v>
      </c>
      <c r="F8" s="60">
        <f>VLOOKUP($A8,'Occupancy Raw Data'!$B$6:$BE$43,'Occupancy Raw Data'!K$1,FALSE)</f>
        <v>50.217898043985002</v>
      </c>
      <c r="G8" s="61">
        <f>VLOOKUP($A8,'Occupancy Raw Data'!$B$6:$BE$43,'Occupancy Raw Data'!L$1,FALSE)</f>
        <v>49.374683287726697</v>
      </c>
      <c r="H8" s="60">
        <f>VLOOKUP($A8,'Occupancy Raw Data'!$B$6:$BE$43,'Occupancy Raw Data'!N$1,FALSE)</f>
        <v>49.549001722914703</v>
      </c>
      <c r="I8" s="60">
        <f>VLOOKUP($A8,'Occupancy Raw Data'!$B$6:$BE$43,'Occupancy Raw Data'!O$1,FALSE)</f>
        <v>52.944157291983302</v>
      </c>
      <c r="J8" s="61">
        <f>VLOOKUP($A8,'Occupancy Raw Data'!$B$6:$BE$43,'Occupancy Raw Data'!P$1,FALSE)</f>
        <v>51.246579507448999</v>
      </c>
      <c r="K8" s="62">
        <f>VLOOKUP($A8,'Occupancy Raw Data'!$B$6:$BE$43,'Occupancy Raw Data'!R$1,FALSE)</f>
        <v>49.909510779075902</v>
      </c>
      <c r="L8" s="63"/>
      <c r="M8" s="59">
        <f>VLOOKUP($A8,'Occupancy Raw Data'!$B$6:$BE$43,'Occupancy Raw Data'!T$1,FALSE)</f>
        <v>215.682334762333</v>
      </c>
      <c r="N8" s="60">
        <f>VLOOKUP($A8,'Occupancy Raw Data'!$B$6:$BE$43,'Occupancy Raw Data'!U$1,FALSE)</f>
        <v>110.469763671921</v>
      </c>
      <c r="O8" s="60">
        <f>VLOOKUP($A8,'Occupancy Raw Data'!$B$6:$BE$43,'Occupancy Raw Data'!V$1,FALSE)</f>
        <v>128.19234234943201</v>
      </c>
      <c r="P8" s="60">
        <f>VLOOKUP($A8,'Occupancy Raw Data'!$B$6:$BE$43,'Occupancy Raw Data'!W$1,FALSE)</f>
        <v>113.998038686275</v>
      </c>
      <c r="Q8" s="60">
        <f>VLOOKUP($A8,'Occupancy Raw Data'!$B$6:$BE$43,'Occupancy Raw Data'!X$1,FALSE)</f>
        <v>123.93127130352499</v>
      </c>
      <c r="R8" s="61">
        <f>VLOOKUP($A8,'Occupancy Raw Data'!$B$6:$BE$43,'Occupancy Raw Data'!Y$1,FALSE)</f>
        <v>136.46364052864499</v>
      </c>
      <c r="S8" s="60">
        <f>VLOOKUP($A8,'Occupancy Raw Data'!$B$6:$BE$43,'Occupancy Raw Data'!AA$1,FALSE)</f>
        <v>92.2871726675058</v>
      </c>
      <c r="T8" s="60">
        <f>VLOOKUP($A8,'Occupancy Raw Data'!$B$6:$BE$43,'Occupancy Raw Data'!AB$1,FALSE)</f>
        <v>98.919036137560397</v>
      </c>
      <c r="U8" s="61">
        <f>VLOOKUP($A8,'Occupancy Raw Data'!$B$6:$BE$43,'Occupancy Raw Data'!AC$1,FALSE)</f>
        <v>95.656764202584995</v>
      </c>
      <c r="V8" s="62">
        <f>VLOOKUP($A8,'Occupancy Raw Data'!$B$6:$BE$43,'Occupancy Raw Data'!AE$1,FALSE)</f>
        <v>122.82959079522701</v>
      </c>
      <c r="W8" s="63"/>
      <c r="X8" s="64">
        <f>VLOOKUP($A8,'ADR Raw Data'!$B$6:$BE$43,'ADR Raw Data'!G$1,FALSE)</f>
        <v>119.308336209872</v>
      </c>
      <c r="Y8" s="65">
        <f>VLOOKUP($A8,'ADR Raw Data'!$B$6:$BE$43,'ADR Raw Data'!H$1,FALSE)</f>
        <v>127.48961323279001</v>
      </c>
      <c r="Z8" s="65">
        <f>VLOOKUP($A8,'ADR Raw Data'!$B$6:$BE$43,'ADR Raw Data'!I$1,FALSE)</f>
        <v>136.274371859296</v>
      </c>
      <c r="AA8" s="65">
        <f>VLOOKUP($A8,'ADR Raw Data'!$B$6:$BE$43,'ADR Raw Data'!J$1,FALSE)</f>
        <v>138.81771966970101</v>
      </c>
      <c r="AB8" s="65">
        <f>VLOOKUP($A8,'ADR Raw Data'!$B$6:$BE$43,'ADR Raw Data'!K$1,FALSE)</f>
        <v>127.321481331987</v>
      </c>
      <c r="AC8" s="66">
        <f>VLOOKUP($A8,'ADR Raw Data'!$B$6:$BE$43,'ADR Raw Data'!L$1,FALSE)</f>
        <v>129.428249517632</v>
      </c>
      <c r="AD8" s="65">
        <f>VLOOKUP($A8,'ADR Raw Data'!$B$6:$BE$43,'ADR Raw Data'!N$1,FALSE)</f>
        <v>110.873370832481</v>
      </c>
      <c r="AE8" s="65">
        <f>VLOOKUP($A8,'ADR Raw Data'!$B$6:$BE$43,'ADR Raw Data'!O$1,FALSE)</f>
        <v>115.04188552833</v>
      </c>
      <c r="AF8" s="66">
        <f>VLOOKUP($A8,'ADR Raw Data'!$B$6:$BE$43,'ADR Raw Data'!P$1,FALSE)</f>
        <v>113.02667062197099</v>
      </c>
      <c r="AG8" s="67">
        <f>VLOOKUP($A8,'ADR Raw Data'!$B$6:$BE$43,'ADR Raw Data'!R$1,FALSE)</f>
        <v>124.616542411232</v>
      </c>
      <c r="AH8" s="63"/>
      <c r="AI8" s="59">
        <f>VLOOKUP($A8,'ADR Raw Data'!$B$6:$BE$43,'ADR Raw Data'!T$1,FALSE)</f>
        <v>14.069966869572101</v>
      </c>
      <c r="AJ8" s="60">
        <f>VLOOKUP($A8,'ADR Raw Data'!$B$6:$BE$43,'ADR Raw Data'!U$1,FALSE)</f>
        <v>16.377069813133598</v>
      </c>
      <c r="AK8" s="60">
        <f>VLOOKUP($A8,'ADR Raw Data'!$B$6:$BE$43,'ADR Raw Data'!V$1,FALSE)</f>
        <v>24.536702787324899</v>
      </c>
      <c r="AL8" s="60">
        <f>VLOOKUP($A8,'ADR Raw Data'!$B$6:$BE$43,'ADR Raw Data'!W$1,FALSE)</f>
        <v>28.184143844506401</v>
      </c>
      <c r="AM8" s="60">
        <f>VLOOKUP($A8,'ADR Raw Data'!$B$6:$BE$43,'ADR Raw Data'!X$1,FALSE)</f>
        <v>23.995027112367602</v>
      </c>
      <c r="AN8" s="61">
        <f>VLOOKUP($A8,'ADR Raw Data'!$B$6:$BE$43,'ADR Raw Data'!Y$1,FALSE)</f>
        <v>21.0772965666171</v>
      </c>
      <c r="AO8" s="60">
        <f>VLOOKUP($A8,'ADR Raw Data'!$B$6:$BE$43,'ADR Raw Data'!AA$1,FALSE)</f>
        <v>19.630019964894601</v>
      </c>
      <c r="AP8" s="60">
        <f>VLOOKUP($A8,'ADR Raw Data'!$B$6:$BE$43,'ADR Raw Data'!AB$1,FALSE)</f>
        <v>27.528269302519501</v>
      </c>
      <c r="AQ8" s="61">
        <f>VLOOKUP($A8,'ADR Raw Data'!$B$6:$BE$43,'ADR Raw Data'!AC$1,FALSE)</f>
        <v>23.6283171568294</v>
      </c>
      <c r="AR8" s="62">
        <f>VLOOKUP($A8,'ADR Raw Data'!$B$6:$BE$43,'ADR Raw Data'!AE$1,FALSE)</f>
        <v>22.500199432125601</v>
      </c>
      <c r="AS8" s="50"/>
      <c r="AT8" s="64">
        <f>VLOOKUP($A8,'RevPAR Raw Data'!$B$6:$BE$43,'RevPAR Raw Data'!G$1,FALSE)</f>
        <v>70.059035167730798</v>
      </c>
      <c r="AU8" s="65">
        <f>VLOOKUP($A8,'RevPAR Raw Data'!$B$6:$BE$43,'RevPAR Raw Data'!H$1,FALSE)</f>
        <v>53.117441978311497</v>
      </c>
      <c r="AV8" s="65">
        <f>VLOOKUP($A8,'RevPAR Raw Data'!$B$6:$BE$43,'RevPAR Raw Data'!I$1,FALSE)</f>
        <v>65.961933718455398</v>
      </c>
      <c r="AW8" s="65">
        <f>VLOOKUP($A8,'RevPAR Raw Data'!$B$6:$BE$43,'RevPAR Raw Data'!J$1,FALSE)</f>
        <v>66.447358873010998</v>
      </c>
      <c r="AX8" s="65">
        <f>VLOOKUP($A8,'RevPAR Raw Data'!$B$6:$BE$43,'RevPAR Raw Data'!K$1,FALSE)</f>
        <v>63.938171683389001</v>
      </c>
      <c r="AY8" s="66">
        <f>VLOOKUP($A8,'RevPAR Raw Data'!$B$6:$BE$43,'RevPAR Raw Data'!L$1,FALSE)</f>
        <v>63.904788284179503</v>
      </c>
      <c r="AZ8" s="65">
        <f>VLOOKUP($A8,'RevPAR Raw Data'!$B$6:$BE$43,'RevPAR Raw Data'!N$1,FALSE)</f>
        <v>54.936648424039703</v>
      </c>
      <c r="BA8" s="65">
        <f>VLOOKUP($A8,'RevPAR Raw Data'!$B$6:$BE$43,'RevPAR Raw Data'!O$1,FALSE)</f>
        <v>60.907956825782897</v>
      </c>
      <c r="BB8" s="66">
        <f>VLOOKUP($A8,'RevPAR Raw Data'!$B$6:$BE$43,'RevPAR Raw Data'!P$1,FALSE)</f>
        <v>57.922302624911303</v>
      </c>
      <c r="BC8" s="67">
        <f>VLOOKUP($A8,'RevPAR Raw Data'!$B$6:$BE$43,'RevPAR Raw Data'!R$1,FALSE)</f>
        <v>62.195506667245702</v>
      </c>
      <c r="BD8" s="63"/>
      <c r="BE8" s="59">
        <f>VLOOKUP($A8,'RevPAR Raw Data'!$B$6:$BE$43,'RevPAR Raw Data'!T$1,FALSE)</f>
        <v>260.098734676486</v>
      </c>
      <c r="BF8" s="60">
        <f>VLOOKUP($A8,'RevPAR Raw Data'!$B$6:$BE$43,'RevPAR Raw Data'!U$1,FALSE)</f>
        <v>144.93854380400899</v>
      </c>
      <c r="BG8" s="60">
        <f>VLOOKUP($A8,'RevPAR Raw Data'!$B$6:$BE$43,'RevPAR Raw Data'!V$1,FALSE)</f>
        <v>184.183219175147</v>
      </c>
      <c r="BH8" s="60">
        <f>VLOOKUP($A8,'RevPAR Raw Data'!$B$6:$BE$43,'RevPAR Raw Data'!W$1,FALSE)</f>
        <v>174.311553734038</v>
      </c>
      <c r="BI8" s="60">
        <f>VLOOKUP($A8,'RevPAR Raw Data'!$B$6:$BE$43,'RevPAR Raw Data'!X$1,FALSE)</f>
        <v>177.66364056587599</v>
      </c>
      <c r="BJ8" s="61">
        <f>VLOOKUP($A8,'RevPAR Raw Data'!$B$6:$BE$43,'RevPAR Raw Data'!Y$1,FALSE)</f>
        <v>186.303783315087</v>
      </c>
      <c r="BK8" s="60">
        <f>VLOOKUP($A8,'RevPAR Raw Data'!$B$6:$BE$43,'RevPAR Raw Data'!AA$1,FALSE)</f>
        <v>130.03318305206801</v>
      </c>
      <c r="BL8" s="60">
        <f>VLOOKUP($A8,'RevPAR Raw Data'!$B$6:$BE$43,'RevPAR Raw Data'!AB$1,FALSE)</f>
        <v>153.67800409948401</v>
      </c>
      <c r="BM8" s="61">
        <f>VLOOKUP($A8,'RevPAR Raw Data'!$B$6:$BE$43,'RevPAR Raw Data'!AC$1,FALSE)</f>
        <v>141.88716498716099</v>
      </c>
      <c r="BN8" s="62">
        <f>VLOOKUP($A8,'RevPAR Raw Data'!$B$6:$BE$43,'RevPAR Raw Data'!AE$1,FALSE)</f>
        <v>172.96669311794199</v>
      </c>
    </row>
    <row r="9" spans="1:66" x14ac:dyDescent="0.25">
      <c r="A9" s="76" t="s">
        <v>90</v>
      </c>
      <c r="B9" s="59">
        <f>VLOOKUP($A9,'Occupancy Raw Data'!$B$6:$BE$43,'Occupancy Raw Data'!G$1,FALSE)</f>
        <v>52.470559669782602</v>
      </c>
      <c r="C9" s="60">
        <f>VLOOKUP($A9,'Occupancy Raw Data'!$B$6:$BE$43,'Occupancy Raw Data'!H$1,FALSE)</f>
        <v>42.527619278863597</v>
      </c>
      <c r="D9" s="60">
        <f>VLOOKUP($A9,'Occupancy Raw Data'!$B$6:$BE$43,'Occupancy Raw Data'!I$1,FALSE)</f>
        <v>46.072599247298697</v>
      </c>
      <c r="E9" s="60">
        <f>VLOOKUP($A9,'Occupancy Raw Data'!$B$6:$BE$43,'Occupancy Raw Data'!J$1,FALSE)</f>
        <v>47.917931285662199</v>
      </c>
      <c r="F9" s="60">
        <f>VLOOKUP($A9,'Occupancy Raw Data'!$B$6:$BE$43,'Occupancy Raw Data'!K$1,FALSE)</f>
        <v>47.250212455991203</v>
      </c>
      <c r="G9" s="61">
        <f>VLOOKUP($A9,'Occupancy Raw Data'!$B$6:$BE$43,'Occupancy Raw Data'!L$1,FALSE)</f>
        <v>47.247784387519701</v>
      </c>
      <c r="H9" s="60">
        <f>VLOOKUP($A9,'Occupancy Raw Data'!$B$6:$BE$43,'Occupancy Raw Data'!N$1,FALSE)</f>
        <v>54.315891708146097</v>
      </c>
      <c r="I9" s="60">
        <f>VLOOKUP($A9,'Occupancy Raw Data'!$B$6:$BE$43,'Occupancy Raw Data'!O$1,FALSE)</f>
        <v>62.037149447614397</v>
      </c>
      <c r="J9" s="61">
        <f>VLOOKUP($A9,'Occupancy Raw Data'!$B$6:$BE$43,'Occupancy Raw Data'!P$1,FALSE)</f>
        <v>58.176520577880197</v>
      </c>
      <c r="K9" s="62">
        <f>VLOOKUP($A9,'Occupancy Raw Data'!$B$6:$BE$43,'Occupancy Raw Data'!R$1,FALSE)</f>
        <v>50.370280441908399</v>
      </c>
      <c r="L9" s="63"/>
      <c r="M9" s="59">
        <f>VLOOKUP($A9,'Occupancy Raw Data'!$B$6:$BE$43,'Occupancy Raw Data'!T$1,FALSE)</f>
        <v>73.526463571468298</v>
      </c>
      <c r="N9" s="60">
        <f>VLOOKUP($A9,'Occupancy Raw Data'!$B$6:$BE$43,'Occupancy Raw Data'!U$1,FALSE)</f>
        <v>36.8427734161532</v>
      </c>
      <c r="O9" s="60">
        <f>VLOOKUP($A9,'Occupancy Raw Data'!$B$6:$BE$43,'Occupancy Raw Data'!V$1,FALSE)</f>
        <v>40.647049995455497</v>
      </c>
      <c r="P9" s="60">
        <f>VLOOKUP($A9,'Occupancy Raw Data'!$B$6:$BE$43,'Occupancy Raw Data'!W$1,FALSE)</f>
        <v>48.261446983053801</v>
      </c>
      <c r="Q9" s="60">
        <f>VLOOKUP($A9,'Occupancy Raw Data'!$B$6:$BE$43,'Occupancy Raw Data'!X$1,FALSE)</f>
        <v>48.367773361996299</v>
      </c>
      <c r="R9" s="61">
        <f>VLOOKUP($A9,'Occupancy Raw Data'!$B$6:$BE$43,'Occupancy Raw Data'!Y$1,FALSE)</f>
        <v>49.291836658083199</v>
      </c>
      <c r="S9" s="60">
        <f>VLOOKUP($A9,'Occupancy Raw Data'!$B$6:$BE$43,'Occupancy Raw Data'!AA$1,FALSE)</f>
        <v>44.660415102097801</v>
      </c>
      <c r="T9" s="60">
        <f>VLOOKUP($A9,'Occupancy Raw Data'!$B$6:$BE$43,'Occupancy Raw Data'!AB$1,FALSE)</f>
        <v>45.606152038685302</v>
      </c>
      <c r="U9" s="61">
        <f>VLOOKUP($A9,'Occupancy Raw Data'!$B$6:$BE$43,'Occupancy Raw Data'!AC$1,FALSE)</f>
        <v>45.163129174760797</v>
      </c>
      <c r="V9" s="62">
        <f>VLOOKUP($A9,'Occupancy Raw Data'!$B$6:$BE$43,'Occupancy Raw Data'!AE$1,FALSE)</f>
        <v>47.9036685284524</v>
      </c>
      <c r="W9" s="63"/>
      <c r="X9" s="64">
        <f>VLOOKUP($A9,'ADR Raw Data'!$B$6:$BE$43,'ADR Raw Data'!G$1,FALSE)</f>
        <v>111.651601110596</v>
      </c>
      <c r="Y9" s="65">
        <f>VLOOKUP($A9,'ADR Raw Data'!$B$6:$BE$43,'ADR Raw Data'!H$1,FALSE)</f>
        <v>109.743491293177</v>
      </c>
      <c r="Z9" s="65">
        <f>VLOOKUP($A9,'ADR Raw Data'!$B$6:$BE$43,'ADR Raw Data'!I$1,FALSE)</f>
        <v>115.553262187088</v>
      </c>
      <c r="AA9" s="65">
        <f>VLOOKUP($A9,'ADR Raw Data'!$B$6:$BE$43,'ADR Raw Data'!J$1,FALSE)</f>
        <v>115.417729921459</v>
      </c>
      <c r="AB9" s="65">
        <f>VLOOKUP($A9,'ADR Raw Data'!$B$6:$BE$43,'ADR Raw Data'!K$1,FALSE)</f>
        <v>110.322286742034</v>
      </c>
      <c r="AC9" s="66">
        <f>VLOOKUP($A9,'ADR Raw Data'!$B$6:$BE$43,'ADR Raw Data'!L$1,FALSE)</f>
        <v>112.567059972249</v>
      </c>
      <c r="AD9" s="65">
        <f>VLOOKUP($A9,'ADR Raw Data'!$B$6:$BE$43,'ADR Raw Data'!N$1,FALSE)</f>
        <v>108.677483236477</v>
      </c>
      <c r="AE9" s="65">
        <f>VLOOKUP($A9,'ADR Raw Data'!$B$6:$BE$43,'ADR Raw Data'!O$1,FALSE)</f>
        <v>111.23564774950999</v>
      </c>
      <c r="AF9" s="66">
        <f>VLOOKUP($A9,'ADR Raw Data'!$B$6:$BE$43,'ADR Raw Data'!P$1,FALSE)</f>
        <v>110.041446160267</v>
      </c>
      <c r="AG9" s="67">
        <f>VLOOKUP($A9,'ADR Raw Data'!$B$6:$BE$43,'ADR Raw Data'!R$1,FALSE)</f>
        <v>111.73362393692101</v>
      </c>
      <c r="AH9" s="63"/>
      <c r="AI9" s="59">
        <f>VLOOKUP($A9,'ADR Raw Data'!$B$6:$BE$43,'ADR Raw Data'!T$1,FALSE)</f>
        <v>34.237072606027397</v>
      </c>
      <c r="AJ9" s="60">
        <f>VLOOKUP($A9,'ADR Raw Data'!$B$6:$BE$43,'ADR Raw Data'!U$1,FALSE)</f>
        <v>28.233446000800701</v>
      </c>
      <c r="AK9" s="60">
        <f>VLOOKUP($A9,'ADR Raw Data'!$B$6:$BE$43,'ADR Raw Data'!V$1,FALSE)</f>
        <v>35.365049307385</v>
      </c>
      <c r="AL9" s="60">
        <f>VLOOKUP($A9,'ADR Raw Data'!$B$6:$BE$43,'ADR Raw Data'!W$1,FALSE)</f>
        <v>35.6139419055012</v>
      </c>
      <c r="AM9" s="60">
        <f>VLOOKUP($A9,'ADR Raw Data'!$B$6:$BE$43,'ADR Raw Data'!X$1,FALSE)</f>
        <v>31.637229480647701</v>
      </c>
      <c r="AN9" s="61">
        <f>VLOOKUP($A9,'ADR Raw Data'!$B$6:$BE$43,'ADR Raw Data'!Y$1,FALSE)</f>
        <v>33.022159704531603</v>
      </c>
      <c r="AO9" s="60">
        <f>VLOOKUP($A9,'ADR Raw Data'!$B$6:$BE$43,'ADR Raw Data'!AA$1,FALSE)</f>
        <v>31.701298197219501</v>
      </c>
      <c r="AP9" s="60">
        <f>VLOOKUP($A9,'ADR Raw Data'!$B$6:$BE$43,'ADR Raw Data'!AB$1,FALSE)</f>
        <v>34.586462281369201</v>
      </c>
      <c r="AQ9" s="61">
        <f>VLOOKUP($A9,'ADR Raw Data'!$B$6:$BE$43,'ADR Raw Data'!AC$1,FALSE)</f>
        <v>33.241101774705299</v>
      </c>
      <c r="AR9" s="62">
        <f>VLOOKUP($A9,'ADR Raw Data'!$B$6:$BE$43,'ADR Raw Data'!AE$1,FALSE)</f>
        <v>33.113333959721302</v>
      </c>
      <c r="AS9" s="50"/>
      <c r="AT9" s="64">
        <f>VLOOKUP($A9,'RevPAR Raw Data'!$B$6:$BE$43,'RevPAR Raw Data'!G$1,FALSE)</f>
        <v>58.5842199830035</v>
      </c>
      <c r="AU9" s="65">
        <f>VLOOKUP($A9,'RevPAR Raw Data'!$B$6:$BE$43,'RevPAR Raw Data'!H$1,FALSE)</f>
        <v>46.6712941604953</v>
      </c>
      <c r="AV9" s="65">
        <f>VLOOKUP($A9,'RevPAR Raw Data'!$B$6:$BE$43,'RevPAR Raw Data'!I$1,FALSE)</f>
        <v>53.238391404637603</v>
      </c>
      <c r="AW9" s="65">
        <f>VLOOKUP($A9,'RevPAR Raw Data'!$B$6:$BE$43,'RevPAR Raw Data'!J$1,FALSE)</f>
        <v>55.305788515236102</v>
      </c>
      <c r="AX9" s="65">
        <f>VLOOKUP($A9,'RevPAR Raw Data'!$B$6:$BE$43,'RevPAR Raw Data'!K$1,FALSE)</f>
        <v>52.127514871919303</v>
      </c>
      <c r="AY9" s="66">
        <f>VLOOKUP($A9,'RevPAR Raw Data'!$B$6:$BE$43,'RevPAR Raw Data'!L$1,FALSE)</f>
        <v>53.185441787058302</v>
      </c>
      <c r="AZ9" s="65">
        <f>VLOOKUP($A9,'RevPAR Raw Data'!$B$6:$BE$43,'RevPAR Raw Data'!N$1,FALSE)</f>
        <v>59.029144105863701</v>
      </c>
      <c r="BA9" s="65">
        <f>VLOOKUP($A9,'RevPAR Raw Data'!$B$6:$BE$43,'RevPAR Raw Data'!O$1,FALSE)</f>
        <v>69.0074250333859</v>
      </c>
      <c r="BB9" s="66">
        <f>VLOOKUP($A9,'RevPAR Raw Data'!$B$6:$BE$43,'RevPAR Raw Data'!P$1,FALSE)</f>
        <v>64.018284569624797</v>
      </c>
      <c r="BC9" s="67">
        <f>VLOOKUP($A9,'RevPAR Raw Data'!$B$6:$BE$43,'RevPAR Raw Data'!R$1,FALSE)</f>
        <v>56.280539724934499</v>
      </c>
      <c r="BD9" s="63"/>
      <c r="BE9" s="59">
        <f>VLOOKUP($A9,'RevPAR Raw Data'!$B$6:$BE$43,'RevPAR Raw Data'!T$1,FALSE)</f>
        <v>132.93684489510301</v>
      </c>
      <c r="BF9" s="60">
        <f>VLOOKUP($A9,'RevPAR Raw Data'!$B$6:$BE$43,'RevPAR Raw Data'!U$1,FALSE)</f>
        <v>75.478203954601</v>
      </c>
      <c r="BG9" s="60">
        <f>VLOOKUP($A9,'RevPAR Raw Data'!$B$6:$BE$43,'RevPAR Raw Data'!V$1,FALSE)</f>
        <v>90.386948575730898</v>
      </c>
      <c r="BH9" s="60">
        <f>VLOOKUP($A9,'RevPAR Raw Data'!$B$6:$BE$43,'RevPAR Raw Data'!W$1,FALSE)</f>
        <v>101.063192579854</v>
      </c>
      <c r="BI9" s="60">
        <f>VLOOKUP($A9,'RevPAR Raw Data'!$B$6:$BE$43,'RevPAR Raw Data'!X$1,FALSE)</f>
        <v>95.307226295858399</v>
      </c>
      <c r="BJ9" s="61">
        <f>VLOOKUP($A9,'RevPAR Raw Data'!$B$6:$BE$43,'RevPAR Raw Data'!Y$1,FALSE)</f>
        <v>98.591225385144</v>
      </c>
      <c r="BK9" s="60">
        <f>VLOOKUP($A9,'RevPAR Raw Data'!$B$6:$BE$43,'RevPAR Raw Data'!AA$1,FALSE)</f>
        <v>90.519644666949404</v>
      </c>
      <c r="BL9" s="60">
        <f>VLOOKUP($A9,'RevPAR Raw Data'!$B$6:$BE$43,'RevPAR Raw Data'!AB$1,FALSE)</f>
        <v>95.966168892898395</v>
      </c>
      <c r="BM9" s="61">
        <f>VLOOKUP($A9,'RevPAR Raw Data'!$B$6:$BE$43,'RevPAR Raw Data'!AC$1,FALSE)</f>
        <v>93.416952683090102</v>
      </c>
      <c r="BN9" s="62">
        <f>VLOOKUP($A9,'RevPAR Raw Data'!$B$6:$BE$43,'RevPAR Raw Data'!AE$1,FALSE)</f>
        <v>96.879504226958105</v>
      </c>
    </row>
    <row r="10" spans="1:66" x14ac:dyDescent="0.25">
      <c r="A10" s="76" t="s">
        <v>26</v>
      </c>
      <c r="B10" s="59">
        <f>VLOOKUP($A10,'Occupancy Raw Data'!$B$6:$BE$43,'Occupancy Raw Data'!G$1,FALSE)</f>
        <v>45.411465557096598</v>
      </c>
      <c r="C10" s="60">
        <f>VLOOKUP($A10,'Occupancy Raw Data'!$B$6:$BE$43,'Occupancy Raw Data'!H$1,FALSE)</f>
        <v>40.626444752658301</v>
      </c>
      <c r="D10" s="60">
        <f>VLOOKUP($A10,'Occupancy Raw Data'!$B$6:$BE$43,'Occupancy Raw Data'!I$1,FALSE)</f>
        <v>48.7632917244567</v>
      </c>
      <c r="E10" s="60">
        <f>VLOOKUP($A10,'Occupancy Raw Data'!$B$6:$BE$43,'Occupancy Raw Data'!J$1,FALSE)</f>
        <v>48.740175681923198</v>
      </c>
      <c r="F10" s="60">
        <f>VLOOKUP($A10,'Occupancy Raw Data'!$B$6:$BE$43,'Occupancy Raw Data'!K$1,FALSE)</f>
        <v>44.7295423023578</v>
      </c>
      <c r="G10" s="61">
        <f>VLOOKUP($A10,'Occupancy Raw Data'!$B$6:$BE$43,'Occupancy Raw Data'!L$1,FALSE)</f>
        <v>45.654184003698496</v>
      </c>
      <c r="H10" s="60">
        <f>VLOOKUP($A10,'Occupancy Raw Data'!$B$6:$BE$43,'Occupancy Raw Data'!N$1,FALSE)</f>
        <v>50.184928340268101</v>
      </c>
      <c r="I10" s="60">
        <f>VLOOKUP($A10,'Occupancy Raw Data'!$B$6:$BE$43,'Occupancy Raw Data'!O$1,FALSE)</f>
        <v>54.160887656033204</v>
      </c>
      <c r="J10" s="61">
        <f>VLOOKUP($A10,'Occupancy Raw Data'!$B$6:$BE$43,'Occupancy Raw Data'!P$1,FALSE)</f>
        <v>52.172907998150698</v>
      </c>
      <c r="K10" s="62">
        <f>VLOOKUP($A10,'Occupancy Raw Data'!$B$6:$BE$43,'Occupancy Raw Data'!R$1,FALSE)</f>
        <v>47.516676573542</v>
      </c>
      <c r="L10" s="63"/>
      <c r="M10" s="59">
        <f>VLOOKUP($A10,'Occupancy Raw Data'!$B$6:$BE$43,'Occupancy Raw Data'!T$1,FALSE)</f>
        <v>66.149428392959805</v>
      </c>
      <c r="N10" s="60">
        <f>VLOOKUP($A10,'Occupancy Raw Data'!$B$6:$BE$43,'Occupancy Raw Data'!U$1,FALSE)</f>
        <v>32.238268378174702</v>
      </c>
      <c r="O10" s="60">
        <f>VLOOKUP($A10,'Occupancy Raw Data'!$B$6:$BE$43,'Occupancy Raw Data'!V$1,FALSE)</f>
        <v>45.825802850956002</v>
      </c>
      <c r="P10" s="60">
        <f>VLOOKUP($A10,'Occupancy Raw Data'!$B$6:$BE$43,'Occupancy Raw Data'!W$1,FALSE)</f>
        <v>44.434978353758702</v>
      </c>
      <c r="Q10" s="60">
        <f>VLOOKUP($A10,'Occupancy Raw Data'!$B$6:$BE$43,'Occupancy Raw Data'!X$1,FALSE)</f>
        <v>42.250043055766199</v>
      </c>
      <c r="R10" s="61">
        <f>VLOOKUP($A10,'Occupancy Raw Data'!$B$6:$BE$43,'Occupancy Raw Data'!Y$1,FALSE)</f>
        <v>45.689666162884599</v>
      </c>
      <c r="S10" s="60">
        <f>VLOOKUP($A10,'Occupancy Raw Data'!$B$6:$BE$43,'Occupancy Raw Data'!AA$1,FALSE)</f>
        <v>41.872271467124797</v>
      </c>
      <c r="T10" s="60">
        <f>VLOOKUP($A10,'Occupancy Raw Data'!$B$6:$BE$43,'Occupancy Raw Data'!AB$1,FALSE)</f>
        <v>37.6343552565449</v>
      </c>
      <c r="U10" s="61">
        <f>VLOOKUP($A10,'Occupancy Raw Data'!$B$6:$BE$43,'Occupancy Raw Data'!AC$1,FALSE)</f>
        <v>39.640510514296899</v>
      </c>
      <c r="V10" s="62">
        <f>VLOOKUP($A10,'Occupancy Raw Data'!$B$6:$BE$43,'Occupancy Raw Data'!AE$1,FALSE)</f>
        <v>43.736312982168002</v>
      </c>
      <c r="W10" s="63"/>
      <c r="X10" s="64">
        <f>VLOOKUP($A10,'ADR Raw Data'!$B$6:$BE$43,'ADR Raw Data'!G$1,FALSE)</f>
        <v>115.459867650801</v>
      </c>
      <c r="Y10" s="65">
        <f>VLOOKUP($A10,'ADR Raw Data'!$B$6:$BE$43,'ADR Raw Data'!H$1,FALSE)</f>
        <v>122.56320056899</v>
      </c>
      <c r="Z10" s="65">
        <f>VLOOKUP($A10,'ADR Raw Data'!$B$6:$BE$43,'ADR Raw Data'!I$1,FALSE)</f>
        <v>133.03360986015599</v>
      </c>
      <c r="AA10" s="65">
        <f>VLOOKUP($A10,'ADR Raw Data'!$B$6:$BE$43,'ADR Raw Data'!J$1,FALSE)</f>
        <v>133.067910837087</v>
      </c>
      <c r="AB10" s="65">
        <f>VLOOKUP($A10,'ADR Raw Data'!$B$6:$BE$43,'ADR Raw Data'!K$1,FALSE)</f>
        <v>119.21684237725999</v>
      </c>
      <c r="AC10" s="66">
        <f>VLOOKUP($A10,'ADR Raw Data'!$B$6:$BE$43,'ADR Raw Data'!L$1,FALSE)</f>
        <v>124.97401670886001</v>
      </c>
      <c r="AD10" s="65">
        <f>VLOOKUP($A10,'ADR Raw Data'!$B$6:$BE$43,'ADR Raw Data'!N$1,FALSE)</f>
        <v>110.55450483648001</v>
      </c>
      <c r="AE10" s="65">
        <f>VLOOKUP($A10,'ADR Raw Data'!$B$6:$BE$43,'ADR Raw Data'!O$1,FALSE)</f>
        <v>112.076199317114</v>
      </c>
      <c r="AF10" s="66">
        <f>VLOOKUP($A10,'ADR Raw Data'!$B$6:$BE$43,'ADR Raw Data'!P$1,FALSE)</f>
        <v>111.34434315463</v>
      </c>
      <c r="AG10" s="67">
        <f>VLOOKUP($A10,'ADR Raw Data'!$B$6:$BE$43,'ADR Raw Data'!R$1,FALSE)</f>
        <v>120.698226422961</v>
      </c>
      <c r="AH10" s="63"/>
      <c r="AI10" s="59">
        <f>VLOOKUP($A10,'ADR Raw Data'!$B$6:$BE$43,'ADR Raw Data'!T$1,FALSE)</f>
        <v>36.890581710230997</v>
      </c>
      <c r="AJ10" s="60">
        <f>VLOOKUP($A10,'ADR Raw Data'!$B$6:$BE$43,'ADR Raw Data'!U$1,FALSE)</f>
        <v>38.808708142724598</v>
      </c>
      <c r="AK10" s="60">
        <f>VLOOKUP($A10,'ADR Raw Data'!$B$6:$BE$43,'ADR Raw Data'!V$1,FALSE)</f>
        <v>45.722450949616203</v>
      </c>
      <c r="AL10" s="60">
        <f>VLOOKUP($A10,'ADR Raw Data'!$B$6:$BE$43,'ADR Raw Data'!W$1,FALSE)</f>
        <v>46.180922856388896</v>
      </c>
      <c r="AM10" s="60">
        <f>VLOOKUP($A10,'ADR Raw Data'!$B$6:$BE$43,'ADR Raw Data'!X$1,FALSE)</f>
        <v>36.378703372727301</v>
      </c>
      <c r="AN10" s="61">
        <f>VLOOKUP($A10,'ADR Raw Data'!$B$6:$BE$43,'ADR Raw Data'!Y$1,FALSE)</f>
        <v>40.961164449623098</v>
      </c>
      <c r="AO10" s="60">
        <f>VLOOKUP($A10,'ADR Raw Data'!$B$6:$BE$43,'ADR Raw Data'!AA$1,FALSE)</f>
        <v>28.0198088065994</v>
      </c>
      <c r="AP10" s="60">
        <f>VLOOKUP($A10,'ADR Raw Data'!$B$6:$BE$43,'ADR Raw Data'!AB$1,FALSE)</f>
        <v>23.960929317246901</v>
      </c>
      <c r="AQ10" s="61">
        <f>VLOOKUP($A10,'ADR Raw Data'!$B$6:$BE$43,'ADR Raw Data'!AC$1,FALSE)</f>
        <v>25.8229543610266</v>
      </c>
      <c r="AR10" s="62">
        <f>VLOOKUP($A10,'ADR Raw Data'!$B$6:$BE$43,'ADR Raw Data'!AE$1,FALSE)</f>
        <v>36.220562389280403</v>
      </c>
      <c r="AS10" s="50"/>
      <c r="AT10" s="64">
        <f>VLOOKUP($A10,'RevPAR Raw Data'!$B$6:$BE$43,'RevPAR Raw Data'!G$1,FALSE)</f>
        <v>52.432018030513099</v>
      </c>
      <c r="AU10" s="65">
        <f>VLOOKUP($A10,'RevPAR Raw Data'!$B$6:$BE$43,'RevPAR Raw Data'!H$1,FALSE)</f>
        <v>49.793070966250497</v>
      </c>
      <c r="AV10" s="65">
        <f>VLOOKUP($A10,'RevPAR Raw Data'!$B$6:$BE$43,'RevPAR Raw Data'!I$1,FALSE)</f>
        <v>64.871567267683702</v>
      </c>
      <c r="AW10" s="65">
        <f>VLOOKUP($A10,'RevPAR Raw Data'!$B$6:$BE$43,'RevPAR Raw Data'!J$1,FALSE)</f>
        <v>64.857533518261604</v>
      </c>
      <c r="AX10" s="65">
        <f>VLOOKUP($A10,'RevPAR Raw Data'!$B$6:$BE$43,'RevPAR Raw Data'!K$1,FALSE)</f>
        <v>53.325147942672203</v>
      </c>
      <c r="AY10" s="66">
        <f>VLOOKUP($A10,'RevPAR Raw Data'!$B$6:$BE$43,'RevPAR Raw Data'!L$1,FALSE)</f>
        <v>57.055867545076197</v>
      </c>
      <c r="AZ10" s="65">
        <f>VLOOKUP($A10,'RevPAR Raw Data'!$B$6:$BE$43,'RevPAR Raw Data'!N$1,FALSE)</f>
        <v>55.481699029126197</v>
      </c>
      <c r="BA10" s="65">
        <f>VLOOKUP($A10,'RevPAR Raw Data'!$B$6:$BE$43,'RevPAR Raw Data'!O$1,FALSE)</f>
        <v>60.701464401294402</v>
      </c>
      <c r="BB10" s="66">
        <f>VLOOKUP($A10,'RevPAR Raw Data'!$B$6:$BE$43,'RevPAR Raw Data'!P$1,FALSE)</f>
        <v>58.091581715210303</v>
      </c>
      <c r="BC10" s="67">
        <f>VLOOKUP($A10,'RevPAR Raw Data'!$B$6:$BE$43,'RevPAR Raw Data'!R$1,FALSE)</f>
        <v>57.351785879400303</v>
      </c>
      <c r="BD10" s="63"/>
      <c r="BE10" s="59">
        <f>VLOOKUP($A10,'RevPAR Raw Data'!$B$6:$BE$43,'RevPAR Raw Data'!T$1,FALSE)</f>
        <v>127.44291903534599</v>
      </c>
      <c r="BF10" s="60">
        <f>VLOOKUP($A10,'RevPAR Raw Data'!$B$6:$BE$43,'RevPAR Raw Data'!U$1,FALSE)</f>
        <v>83.558232006053501</v>
      </c>
      <c r="BG10" s="60">
        <f>VLOOKUP($A10,'RevPAR Raw Data'!$B$6:$BE$43,'RevPAR Raw Data'!V$1,FALSE)</f>
        <v>112.500934031368</v>
      </c>
      <c r="BH10" s="60">
        <f>VLOOKUP($A10,'RevPAR Raw Data'!$B$6:$BE$43,'RevPAR Raw Data'!W$1,FALSE)</f>
        <v>111.13638428495</v>
      </c>
      <c r="BI10" s="60">
        <f>VLOOKUP($A10,'RevPAR Raw Data'!$B$6:$BE$43,'RevPAR Raw Data'!X$1,FALSE)</f>
        <v>93.998764266600304</v>
      </c>
      <c r="BJ10" s="61">
        <f>VLOOKUP($A10,'RevPAR Raw Data'!$B$6:$BE$43,'RevPAR Raw Data'!Y$1,FALSE)</f>
        <v>105.36584990596999</v>
      </c>
      <c r="BK10" s="60">
        <f>VLOOKUP($A10,'RevPAR Raw Data'!$B$6:$BE$43,'RevPAR Raw Data'!AA$1,FALSE)</f>
        <v>81.624610681792902</v>
      </c>
      <c r="BL10" s="60">
        <f>VLOOKUP($A10,'RevPAR Raw Data'!$B$6:$BE$43,'RevPAR Raw Data'!AB$1,FALSE)</f>
        <v>70.612825835814206</v>
      </c>
      <c r="BM10" s="61">
        <f>VLOOKUP($A10,'RevPAR Raw Data'!$B$6:$BE$43,'RevPAR Raw Data'!AC$1,FALSE)</f>
        <v>75.699815813908302</v>
      </c>
      <c r="BN10" s="62">
        <f>VLOOKUP($A10,'RevPAR Raw Data'!$B$6:$BE$43,'RevPAR Raw Data'!AE$1,FALSE)</f>
        <v>95.7984139019255</v>
      </c>
    </row>
    <row r="11" spans="1:66" x14ac:dyDescent="0.25">
      <c r="A11" s="76" t="s">
        <v>24</v>
      </c>
      <c r="B11" s="59">
        <f>VLOOKUP($A11,'Occupancy Raw Data'!$B$6:$BE$43,'Occupancy Raw Data'!G$1,FALSE)</f>
        <v>50.1534414730381</v>
      </c>
      <c r="C11" s="60">
        <f>VLOOKUP($A11,'Occupancy Raw Data'!$B$6:$BE$43,'Occupancy Raw Data'!H$1,FALSE)</f>
        <v>49.232792634809201</v>
      </c>
      <c r="D11" s="60">
        <f>VLOOKUP($A11,'Occupancy Raw Data'!$B$6:$BE$43,'Occupancy Raw Data'!I$1,FALSE)</f>
        <v>52.813093672365902</v>
      </c>
      <c r="E11" s="60">
        <f>VLOOKUP($A11,'Occupancy Raw Data'!$B$6:$BE$43,'Occupancy Raw Data'!J$1,FALSE)</f>
        <v>53.602221247990599</v>
      </c>
      <c r="F11" s="60">
        <f>VLOOKUP($A11,'Occupancy Raw Data'!$B$6:$BE$43,'Occupancy Raw Data'!K$1,FALSE)</f>
        <v>52.944614934969998</v>
      </c>
      <c r="G11" s="61">
        <f>VLOOKUP($A11,'Occupancy Raw Data'!$B$6:$BE$43,'Occupancy Raw Data'!L$1,FALSE)</f>
        <v>51.7492327926348</v>
      </c>
      <c r="H11" s="60">
        <f>VLOOKUP($A11,'Occupancy Raw Data'!$B$6:$BE$43,'Occupancy Raw Data'!N$1,FALSE)</f>
        <v>58.132398071021399</v>
      </c>
      <c r="I11" s="60">
        <f>VLOOKUP($A11,'Occupancy Raw Data'!$B$6:$BE$43,'Occupancy Raw Data'!O$1,FALSE)</f>
        <v>63.451702469677002</v>
      </c>
      <c r="J11" s="61">
        <f>VLOOKUP($A11,'Occupancy Raw Data'!$B$6:$BE$43,'Occupancy Raw Data'!P$1,FALSE)</f>
        <v>60.792050270349201</v>
      </c>
      <c r="K11" s="62">
        <f>VLOOKUP($A11,'Occupancy Raw Data'!$B$6:$BE$43,'Occupancy Raw Data'!R$1,FALSE)</f>
        <v>54.332894929124599</v>
      </c>
      <c r="L11" s="63"/>
      <c r="M11" s="59">
        <f>VLOOKUP($A11,'Occupancy Raw Data'!$B$6:$BE$43,'Occupancy Raw Data'!T$1,FALSE)</f>
        <v>32.726942465252002</v>
      </c>
      <c r="N11" s="60">
        <f>VLOOKUP($A11,'Occupancy Raw Data'!$B$6:$BE$43,'Occupancy Raw Data'!U$1,FALSE)</f>
        <v>15.1362900021211</v>
      </c>
      <c r="O11" s="60">
        <f>VLOOKUP($A11,'Occupancy Raw Data'!$B$6:$BE$43,'Occupancy Raw Data'!V$1,FALSE)</f>
        <v>19.321072007113901</v>
      </c>
      <c r="P11" s="60">
        <f>VLOOKUP($A11,'Occupancy Raw Data'!$B$6:$BE$43,'Occupancy Raw Data'!W$1,FALSE)</f>
        <v>18.1962023365815</v>
      </c>
      <c r="Q11" s="60">
        <f>VLOOKUP($A11,'Occupancy Raw Data'!$B$6:$BE$43,'Occupancy Raw Data'!X$1,FALSE)</f>
        <v>21.0264389835373</v>
      </c>
      <c r="R11" s="61">
        <f>VLOOKUP($A11,'Occupancy Raw Data'!$B$6:$BE$43,'Occupancy Raw Data'!Y$1,FALSE)</f>
        <v>20.962986193418899</v>
      </c>
      <c r="S11" s="60">
        <f>VLOOKUP($A11,'Occupancy Raw Data'!$B$6:$BE$43,'Occupancy Raw Data'!AA$1,FALSE)</f>
        <v>22.984159166676001</v>
      </c>
      <c r="T11" s="60">
        <f>VLOOKUP($A11,'Occupancy Raw Data'!$B$6:$BE$43,'Occupancy Raw Data'!AB$1,FALSE)</f>
        <v>20.8325725970669</v>
      </c>
      <c r="U11" s="61">
        <f>VLOOKUP($A11,'Occupancy Raw Data'!$B$6:$BE$43,'Occupancy Raw Data'!AC$1,FALSE)</f>
        <v>21.851828301724701</v>
      </c>
      <c r="V11" s="62">
        <f>VLOOKUP($A11,'Occupancy Raw Data'!$B$6:$BE$43,'Occupancy Raw Data'!AE$1,FALSE)</f>
        <v>21.245718139180301</v>
      </c>
      <c r="W11" s="63"/>
      <c r="X11" s="64">
        <f>VLOOKUP($A11,'ADR Raw Data'!$B$6:$BE$43,'ADR Raw Data'!G$1,FALSE)</f>
        <v>118.312523310023</v>
      </c>
      <c r="Y11" s="65">
        <f>VLOOKUP($A11,'ADR Raw Data'!$B$6:$BE$43,'ADR Raw Data'!H$1,FALSE)</f>
        <v>94.673463935886005</v>
      </c>
      <c r="Z11" s="65">
        <f>VLOOKUP($A11,'ADR Raw Data'!$B$6:$BE$43,'ADR Raw Data'!I$1,FALSE)</f>
        <v>93.589244604316505</v>
      </c>
      <c r="AA11" s="65">
        <f>VLOOKUP($A11,'ADR Raw Data'!$B$6:$BE$43,'ADR Raw Data'!J$1,FALSE)</f>
        <v>94.832644492911598</v>
      </c>
      <c r="AB11" s="65">
        <f>VLOOKUP($A11,'ADR Raw Data'!$B$6:$BE$43,'ADR Raw Data'!K$1,FALSE)</f>
        <v>98.338741374551404</v>
      </c>
      <c r="AC11" s="66">
        <f>VLOOKUP($A11,'ADR Raw Data'!$B$6:$BE$43,'ADR Raw Data'!L$1,FALSE)</f>
        <v>99.817147294702295</v>
      </c>
      <c r="AD11" s="65">
        <f>VLOOKUP($A11,'ADR Raw Data'!$B$6:$BE$43,'ADR Raw Data'!N$1,FALSE)</f>
        <v>121.10580693815901</v>
      </c>
      <c r="AE11" s="65">
        <f>VLOOKUP($A11,'ADR Raw Data'!$B$6:$BE$43,'ADR Raw Data'!O$1,FALSE)</f>
        <v>126.87993551358799</v>
      </c>
      <c r="AF11" s="66">
        <f>VLOOKUP($A11,'ADR Raw Data'!$B$6:$BE$43,'ADR Raw Data'!P$1,FALSE)</f>
        <v>124.119180288461</v>
      </c>
      <c r="AG11" s="67">
        <f>VLOOKUP($A11,'ADR Raw Data'!$B$6:$BE$43,'ADR Raw Data'!R$1,FALSE)</f>
        <v>107.586028971028</v>
      </c>
      <c r="AH11" s="63"/>
      <c r="AI11" s="59">
        <f>VLOOKUP($A11,'ADR Raw Data'!$B$6:$BE$43,'ADR Raw Data'!T$1,FALSE)</f>
        <v>34.842442462256201</v>
      </c>
      <c r="AJ11" s="60">
        <f>VLOOKUP($A11,'ADR Raw Data'!$B$6:$BE$43,'ADR Raw Data'!U$1,FALSE)</f>
        <v>11.619492226500901</v>
      </c>
      <c r="AK11" s="60">
        <f>VLOOKUP($A11,'ADR Raw Data'!$B$6:$BE$43,'ADR Raw Data'!V$1,FALSE)</f>
        <v>12.0528319409147</v>
      </c>
      <c r="AL11" s="60">
        <f>VLOOKUP($A11,'ADR Raw Data'!$B$6:$BE$43,'ADR Raw Data'!W$1,FALSE)</f>
        <v>14.0093501093165</v>
      </c>
      <c r="AM11" s="60">
        <f>VLOOKUP($A11,'ADR Raw Data'!$B$6:$BE$43,'ADR Raw Data'!X$1,FALSE)</f>
        <v>12.637350180486999</v>
      </c>
      <c r="AN11" s="61">
        <f>VLOOKUP($A11,'ADR Raw Data'!$B$6:$BE$43,'ADR Raw Data'!Y$1,FALSE)</f>
        <v>17.118126681826499</v>
      </c>
      <c r="AO11" s="60">
        <f>VLOOKUP($A11,'ADR Raw Data'!$B$6:$BE$43,'ADR Raw Data'!AA$1,FALSE)</f>
        <v>15.068687423938799</v>
      </c>
      <c r="AP11" s="60">
        <f>VLOOKUP($A11,'ADR Raw Data'!$B$6:$BE$43,'ADR Raw Data'!AB$1,FALSE)</f>
        <v>15.9577445556067</v>
      </c>
      <c r="AQ11" s="61">
        <f>VLOOKUP($A11,'ADR Raw Data'!$B$6:$BE$43,'ADR Raw Data'!AC$1,FALSE)</f>
        <v>15.521527884435301</v>
      </c>
      <c r="AR11" s="62">
        <f>VLOOKUP($A11,'ADR Raw Data'!$B$6:$BE$43,'ADR Raw Data'!AE$1,FALSE)</f>
        <v>16.568777797528998</v>
      </c>
      <c r="AS11" s="50"/>
      <c r="AT11" s="64">
        <f>VLOOKUP($A11,'RevPAR Raw Data'!$B$6:$BE$43,'RevPAR Raw Data'!G$1,FALSE)</f>
        <v>59.337802133567102</v>
      </c>
      <c r="AU11" s="65">
        <f>VLOOKUP($A11,'RevPAR Raw Data'!$B$6:$BE$43,'RevPAR Raw Data'!H$1,FALSE)</f>
        <v>46.6103901797457</v>
      </c>
      <c r="AV11" s="65">
        <f>VLOOKUP($A11,'RevPAR Raw Data'!$B$6:$BE$43,'RevPAR Raw Data'!I$1,FALSE)</f>
        <v>49.427375420137302</v>
      </c>
      <c r="AW11" s="65">
        <f>VLOOKUP($A11,'RevPAR Raw Data'!$B$6:$BE$43,'RevPAR Raw Data'!J$1,FALSE)</f>
        <v>50.832403916410897</v>
      </c>
      <c r="AX11" s="65">
        <f>VLOOKUP($A11,'RevPAR Raw Data'!$B$6:$BE$43,'RevPAR Raw Data'!K$1,FALSE)</f>
        <v>52.065067952652299</v>
      </c>
      <c r="AY11" s="66">
        <f>VLOOKUP($A11,'RevPAR Raw Data'!$B$6:$BE$43,'RevPAR Raw Data'!L$1,FALSE)</f>
        <v>51.654607920502698</v>
      </c>
      <c r="AZ11" s="65">
        <f>VLOOKUP($A11,'RevPAR Raw Data'!$B$6:$BE$43,'RevPAR Raw Data'!N$1,FALSE)</f>
        <v>70.401709776413796</v>
      </c>
      <c r="BA11" s="65">
        <f>VLOOKUP($A11,'RevPAR Raw Data'!$B$6:$BE$43,'RevPAR Raw Data'!O$1,FALSE)</f>
        <v>80.5074791758</v>
      </c>
      <c r="BB11" s="66">
        <f>VLOOKUP($A11,'RevPAR Raw Data'!$B$6:$BE$43,'RevPAR Raw Data'!P$1,FALSE)</f>
        <v>75.454594476106905</v>
      </c>
      <c r="BC11" s="67">
        <f>VLOOKUP($A11,'RevPAR Raw Data'!$B$6:$BE$43,'RevPAR Raw Data'!R$1,FALSE)</f>
        <v>58.4546040792467</v>
      </c>
      <c r="BD11" s="63"/>
      <c r="BE11" s="59">
        <f>VLOOKUP($A11,'RevPAR Raw Data'!$B$6:$BE$43,'RevPAR Raw Data'!T$1,FALSE)</f>
        <v>78.9722510256193</v>
      </c>
      <c r="BF11" s="60">
        <f>VLOOKUP($A11,'RevPAR Raw Data'!$B$6:$BE$43,'RevPAR Raw Data'!U$1,FALSE)</f>
        <v>28.5145422687992</v>
      </c>
      <c r="BG11" s="60">
        <f>VLOOKUP($A11,'RevPAR Raw Data'!$B$6:$BE$43,'RevPAR Raw Data'!V$1,FALSE)</f>
        <v>33.702640286229297</v>
      </c>
      <c r="BH11" s="60">
        <f>VLOOKUP($A11,'RevPAR Raw Data'!$B$6:$BE$43,'RevPAR Raw Data'!W$1,FALSE)</f>
        <v>34.754722137829397</v>
      </c>
      <c r="BI11" s="60">
        <f>VLOOKUP($A11,'RevPAR Raw Data'!$B$6:$BE$43,'RevPAR Raw Data'!X$1,FALSE)</f>
        <v>36.320973888860401</v>
      </c>
      <c r="BJ11" s="61">
        <f>VLOOKUP($A11,'RevPAR Raw Data'!$B$6:$BE$43,'RevPAR Raw Data'!Y$1,FALSE)</f>
        <v>41.669583408128702</v>
      </c>
      <c r="BK11" s="60">
        <f>VLOOKUP($A11,'RevPAR Raw Data'!$B$6:$BE$43,'RevPAR Raw Data'!AA$1,FALSE)</f>
        <v>41.516257692461899</v>
      </c>
      <c r="BL11" s="60">
        <f>VLOOKUP($A11,'RevPAR Raw Data'!$B$6:$BE$43,'RevPAR Raw Data'!AB$1,FALSE)</f>
        <v>40.114725872074999</v>
      </c>
      <c r="BM11" s="61">
        <f>VLOOKUP($A11,'RevPAR Raw Data'!$B$6:$BE$43,'RevPAR Raw Data'!AC$1,FALSE)</f>
        <v>40.7650938092712</v>
      </c>
      <c r="BN11" s="62">
        <f>VLOOKUP($A11,'RevPAR Raw Data'!$B$6:$BE$43,'RevPAR Raw Data'!AE$1,FALSE)</f>
        <v>41.334651766679499</v>
      </c>
    </row>
    <row r="12" spans="1:66" x14ac:dyDescent="0.25">
      <c r="A12" s="76" t="s">
        <v>27</v>
      </c>
      <c r="B12" s="59">
        <f>VLOOKUP($A12,'Occupancy Raw Data'!$B$6:$BE$43,'Occupancy Raw Data'!G$1,FALSE)</f>
        <v>49.881516587677702</v>
      </c>
      <c r="C12" s="60">
        <f>VLOOKUP($A12,'Occupancy Raw Data'!$B$6:$BE$43,'Occupancy Raw Data'!H$1,FALSE)</f>
        <v>49.004739336492797</v>
      </c>
      <c r="D12" s="60">
        <f>VLOOKUP($A12,'Occupancy Raw Data'!$B$6:$BE$43,'Occupancy Raw Data'!I$1,FALSE)</f>
        <v>51.315165876777201</v>
      </c>
      <c r="E12" s="60">
        <f>VLOOKUP($A12,'Occupancy Raw Data'!$B$6:$BE$43,'Occupancy Raw Data'!J$1,FALSE)</f>
        <v>54.300947867298497</v>
      </c>
      <c r="F12" s="60">
        <f>VLOOKUP($A12,'Occupancy Raw Data'!$B$6:$BE$43,'Occupancy Raw Data'!K$1,FALSE)</f>
        <v>53.578199052132703</v>
      </c>
      <c r="G12" s="61">
        <f>VLOOKUP($A12,'Occupancy Raw Data'!$B$6:$BE$43,'Occupancy Raw Data'!L$1,FALSE)</f>
        <v>51.616113744075797</v>
      </c>
      <c r="H12" s="60">
        <f>VLOOKUP($A12,'Occupancy Raw Data'!$B$6:$BE$43,'Occupancy Raw Data'!N$1,FALSE)</f>
        <v>59.206161137440702</v>
      </c>
      <c r="I12" s="60">
        <f>VLOOKUP($A12,'Occupancy Raw Data'!$B$6:$BE$43,'Occupancy Raw Data'!O$1,FALSE)</f>
        <v>71.291469194312697</v>
      </c>
      <c r="J12" s="61">
        <f>VLOOKUP($A12,'Occupancy Raw Data'!$B$6:$BE$43,'Occupancy Raw Data'!P$1,FALSE)</f>
        <v>65.248815165876707</v>
      </c>
      <c r="K12" s="62">
        <f>VLOOKUP($A12,'Occupancy Raw Data'!$B$6:$BE$43,'Occupancy Raw Data'!R$1,FALSE)</f>
        <v>55.511171293161802</v>
      </c>
      <c r="L12" s="63"/>
      <c r="M12" s="59">
        <f>VLOOKUP($A12,'Occupancy Raw Data'!$B$6:$BE$43,'Occupancy Raw Data'!T$1,FALSE)</f>
        <v>15.133500495977</v>
      </c>
      <c r="N12" s="60">
        <f>VLOOKUP($A12,'Occupancy Raw Data'!$B$6:$BE$43,'Occupancy Raw Data'!U$1,FALSE)</f>
        <v>22.211340666569299</v>
      </c>
      <c r="O12" s="60">
        <f>VLOOKUP($A12,'Occupancy Raw Data'!$B$6:$BE$43,'Occupancy Raw Data'!V$1,FALSE)</f>
        <v>16.1908033445659</v>
      </c>
      <c r="P12" s="60">
        <f>VLOOKUP($A12,'Occupancy Raw Data'!$B$6:$BE$43,'Occupancy Raw Data'!W$1,FALSE)</f>
        <v>18.851930262448999</v>
      </c>
      <c r="Q12" s="60">
        <f>VLOOKUP($A12,'Occupancy Raw Data'!$B$6:$BE$43,'Occupancy Raw Data'!X$1,FALSE)</f>
        <v>19.1468246192665</v>
      </c>
      <c r="R12" s="61">
        <f>VLOOKUP($A12,'Occupancy Raw Data'!$B$6:$BE$43,'Occupancy Raw Data'!Y$1,FALSE)</f>
        <v>18.253239979214101</v>
      </c>
      <c r="S12" s="60">
        <f>VLOOKUP($A12,'Occupancy Raw Data'!$B$6:$BE$43,'Occupancy Raw Data'!AA$1,FALSE)</f>
        <v>20.253077345465002</v>
      </c>
      <c r="T12" s="60">
        <f>VLOOKUP($A12,'Occupancy Raw Data'!$B$6:$BE$43,'Occupancy Raw Data'!AB$1,FALSE)</f>
        <v>32.298993653538297</v>
      </c>
      <c r="U12" s="61">
        <f>VLOOKUP($A12,'Occupancy Raw Data'!$B$6:$BE$43,'Occupancy Raw Data'!AC$1,FALSE)</f>
        <v>26.547742645729201</v>
      </c>
      <c r="V12" s="62">
        <f>VLOOKUP($A12,'Occupancy Raw Data'!$B$6:$BE$43,'Occupancy Raw Data'!AE$1,FALSE)</f>
        <v>20.914820932051299</v>
      </c>
      <c r="W12" s="63"/>
      <c r="X12" s="64">
        <f>VLOOKUP($A12,'ADR Raw Data'!$B$6:$BE$43,'ADR Raw Data'!G$1,FALSE)</f>
        <v>79.300479809976196</v>
      </c>
      <c r="Y12" s="65">
        <f>VLOOKUP($A12,'ADR Raw Data'!$B$6:$BE$43,'ADR Raw Data'!H$1,FALSE)</f>
        <v>79.742947292069601</v>
      </c>
      <c r="Z12" s="65">
        <f>VLOOKUP($A12,'ADR Raw Data'!$B$6:$BE$43,'ADR Raw Data'!I$1,FALSE)</f>
        <v>80.031045947818001</v>
      </c>
      <c r="AA12" s="65">
        <f>VLOOKUP($A12,'ADR Raw Data'!$B$6:$BE$43,'ADR Raw Data'!J$1,FALSE)</f>
        <v>80.225243290421105</v>
      </c>
      <c r="AB12" s="65">
        <f>VLOOKUP($A12,'ADR Raw Data'!$B$6:$BE$43,'ADR Raw Data'!K$1,FALSE)</f>
        <v>81.0300950906678</v>
      </c>
      <c r="AC12" s="66">
        <f>VLOOKUP($A12,'ADR Raw Data'!$B$6:$BE$43,'ADR Raw Data'!L$1,FALSE)</f>
        <v>80.083403268753997</v>
      </c>
      <c r="AD12" s="65">
        <f>VLOOKUP($A12,'ADR Raw Data'!$B$6:$BE$43,'ADR Raw Data'!N$1,FALSE)</f>
        <v>86.773386031618898</v>
      </c>
      <c r="AE12" s="65">
        <f>VLOOKUP($A12,'ADR Raw Data'!$B$6:$BE$43,'ADR Raw Data'!O$1,FALSE)</f>
        <v>88.126252285191896</v>
      </c>
      <c r="AF12" s="66">
        <f>VLOOKUP($A12,'ADR Raw Data'!$B$6:$BE$43,'ADR Raw Data'!P$1,FALSE)</f>
        <v>87.512463228618103</v>
      </c>
      <c r="AG12" s="67">
        <f>VLOOKUP($A12,'ADR Raw Data'!$B$6:$BE$43,'ADR Raw Data'!R$1,FALSE)</f>
        <v>82.578331503841895</v>
      </c>
      <c r="AH12" s="63"/>
      <c r="AI12" s="59">
        <f>VLOOKUP($A12,'ADR Raw Data'!$B$6:$BE$43,'ADR Raw Data'!T$1,FALSE)</f>
        <v>10.290747900121801</v>
      </c>
      <c r="AJ12" s="60">
        <f>VLOOKUP($A12,'ADR Raw Data'!$B$6:$BE$43,'ADR Raw Data'!U$1,FALSE)</f>
        <v>14.7357622856387</v>
      </c>
      <c r="AK12" s="60">
        <f>VLOOKUP($A12,'ADR Raw Data'!$B$6:$BE$43,'ADR Raw Data'!V$1,FALSE)</f>
        <v>14.310675313346399</v>
      </c>
      <c r="AL12" s="60">
        <f>VLOOKUP($A12,'ADR Raw Data'!$B$6:$BE$43,'ADR Raw Data'!W$1,FALSE)</f>
        <v>14.0684812254459</v>
      </c>
      <c r="AM12" s="60">
        <f>VLOOKUP($A12,'ADR Raw Data'!$B$6:$BE$43,'ADR Raw Data'!X$1,FALSE)</f>
        <v>15.747712081760101</v>
      </c>
      <c r="AN12" s="61">
        <f>VLOOKUP($A12,'ADR Raw Data'!$B$6:$BE$43,'ADR Raw Data'!Y$1,FALSE)</f>
        <v>13.8216604112098</v>
      </c>
      <c r="AO12" s="60">
        <f>VLOOKUP($A12,'ADR Raw Data'!$B$6:$BE$43,'ADR Raw Data'!AA$1,FALSE)</f>
        <v>20.872081301706899</v>
      </c>
      <c r="AP12" s="60">
        <f>VLOOKUP($A12,'ADR Raw Data'!$B$6:$BE$43,'ADR Raw Data'!AB$1,FALSE)</f>
        <v>20.187678507664401</v>
      </c>
      <c r="AQ12" s="61">
        <f>VLOOKUP($A12,'ADR Raw Data'!$B$6:$BE$43,'ADR Raw Data'!AC$1,FALSE)</f>
        <v>20.555093173372899</v>
      </c>
      <c r="AR12" s="62">
        <f>VLOOKUP($A12,'ADR Raw Data'!$B$6:$BE$43,'ADR Raw Data'!AE$1,FALSE)</f>
        <v>16.184659156616402</v>
      </c>
      <c r="AS12" s="50"/>
      <c r="AT12" s="64">
        <f>VLOOKUP($A12,'RevPAR Raw Data'!$B$6:$BE$43,'RevPAR Raw Data'!G$1,FALSE)</f>
        <v>39.556281990521299</v>
      </c>
      <c r="AU12" s="65">
        <f>VLOOKUP($A12,'RevPAR Raw Data'!$B$6:$BE$43,'RevPAR Raw Data'!H$1,FALSE)</f>
        <v>39.077823459715603</v>
      </c>
      <c r="AV12" s="65">
        <f>VLOOKUP($A12,'RevPAR Raw Data'!$B$6:$BE$43,'RevPAR Raw Data'!I$1,FALSE)</f>
        <v>41.068063981042599</v>
      </c>
      <c r="AW12" s="65">
        <f>VLOOKUP($A12,'RevPAR Raw Data'!$B$6:$BE$43,'RevPAR Raw Data'!J$1,FALSE)</f>
        <v>43.563067535545002</v>
      </c>
      <c r="AX12" s="65">
        <f>VLOOKUP($A12,'RevPAR Raw Data'!$B$6:$BE$43,'RevPAR Raw Data'!K$1,FALSE)</f>
        <v>43.414465639810402</v>
      </c>
      <c r="AY12" s="66">
        <f>VLOOKUP($A12,'RevPAR Raw Data'!$B$6:$BE$43,'RevPAR Raw Data'!L$1,FALSE)</f>
        <v>41.335940521326997</v>
      </c>
      <c r="AZ12" s="65">
        <f>VLOOKUP($A12,'RevPAR Raw Data'!$B$6:$BE$43,'RevPAR Raw Data'!N$1,FALSE)</f>
        <v>51.375190758293797</v>
      </c>
      <c r="BA12" s="65">
        <f>VLOOKUP($A12,'RevPAR Raw Data'!$B$6:$BE$43,'RevPAR Raw Data'!O$1,FALSE)</f>
        <v>62.826500000000003</v>
      </c>
      <c r="BB12" s="66">
        <f>VLOOKUP($A12,'RevPAR Raw Data'!$B$6:$BE$43,'RevPAR Raw Data'!P$1,FALSE)</f>
        <v>57.100845379146897</v>
      </c>
      <c r="BC12" s="67">
        <f>VLOOKUP($A12,'RevPAR Raw Data'!$B$6:$BE$43,'RevPAR Raw Data'!R$1,FALSE)</f>
        <v>45.840199052132697</v>
      </c>
      <c r="BD12" s="63"/>
      <c r="BE12" s="59">
        <f>VLOOKUP($A12,'RevPAR Raw Data'!$B$6:$BE$43,'RevPAR Raw Data'!T$1,FALSE)</f>
        <v>26.981598780603601</v>
      </c>
      <c r="BF12" s="60">
        <f>VLOOKUP($A12,'RevPAR Raw Data'!$B$6:$BE$43,'RevPAR Raw Data'!U$1,FALSE)</f>
        <v>40.220113313287101</v>
      </c>
      <c r="BG12" s="60">
        <f>VLOOKUP($A12,'RevPAR Raw Data'!$B$6:$BE$43,'RevPAR Raw Data'!V$1,FALSE)</f>
        <v>32.818491955175602</v>
      </c>
      <c r="BH12" s="60">
        <f>VLOOKUP($A12,'RevPAR Raw Data'!$B$6:$BE$43,'RevPAR Raw Data'!W$1,FALSE)</f>
        <v>35.572591757501698</v>
      </c>
      <c r="BI12" s="60">
        <f>VLOOKUP($A12,'RevPAR Raw Data'!$B$6:$BE$43,'RevPAR Raw Data'!X$1,FALSE)</f>
        <v>37.909723514868404</v>
      </c>
      <c r="BJ12" s="61">
        <f>VLOOKUP($A12,'RevPAR Raw Data'!$B$6:$BE$43,'RevPAR Raw Data'!Y$1,FALSE)</f>
        <v>34.597801234394097</v>
      </c>
      <c r="BK12" s="60">
        <f>VLOOKUP($A12,'RevPAR Raw Data'!$B$6:$BE$43,'RevPAR Raw Data'!AA$1,FALSE)</f>
        <v>45.352397416815002</v>
      </c>
      <c r="BL12" s="60">
        <f>VLOOKUP($A12,'RevPAR Raw Data'!$B$6:$BE$43,'RevPAR Raw Data'!AB$1,FALSE)</f>
        <v>59.007089161189903</v>
      </c>
      <c r="BM12" s="61">
        <f>VLOOKUP($A12,'RevPAR Raw Data'!$B$6:$BE$43,'RevPAR Raw Data'!AC$1,FALSE)</f>
        <v>52.559749055358999</v>
      </c>
      <c r="BN12" s="62">
        <f>VLOOKUP($A12,'RevPAR Raw Data'!$B$6:$BE$43,'RevPAR Raw Data'!AE$1,FALSE)</f>
        <v>40.484472569737001</v>
      </c>
    </row>
    <row r="13" spans="1:66" x14ac:dyDescent="0.25">
      <c r="A13" s="76" t="s">
        <v>91</v>
      </c>
      <c r="B13" s="59">
        <f>VLOOKUP($A13,'Occupancy Raw Data'!$B$6:$BE$43,'Occupancy Raw Data'!G$1,FALSE)</f>
        <v>53.790849673202601</v>
      </c>
      <c r="C13" s="60">
        <f>VLOOKUP($A13,'Occupancy Raw Data'!$B$6:$BE$43,'Occupancy Raw Data'!H$1,FALSE)</f>
        <v>46.647992530345398</v>
      </c>
      <c r="D13" s="60">
        <f>VLOOKUP($A13,'Occupancy Raw Data'!$B$6:$BE$43,'Occupancy Raw Data'!I$1,FALSE)</f>
        <v>55.443510737628301</v>
      </c>
      <c r="E13" s="60">
        <f>VLOOKUP($A13,'Occupancy Raw Data'!$B$6:$BE$43,'Occupancy Raw Data'!J$1,FALSE)</f>
        <v>55.564892623716098</v>
      </c>
      <c r="F13" s="60">
        <f>VLOOKUP($A13,'Occupancy Raw Data'!$B$6:$BE$43,'Occupancy Raw Data'!K$1,FALSE)</f>
        <v>52.931839402427599</v>
      </c>
      <c r="G13" s="61">
        <f>VLOOKUP($A13,'Occupancy Raw Data'!$B$6:$BE$43,'Occupancy Raw Data'!L$1,FALSE)</f>
        <v>52.875816993463999</v>
      </c>
      <c r="H13" s="60">
        <f>VLOOKUP($A13,'Occupancy Raw Data'!$B$6:$BE$43,'Occupancy Raw Data'!N$1,FALSE)</f>
        <v>52.138188608776801</v>
      </c>
      <c r="I13" s="60">
        <f>VLOOKUP($A13,'Occupancy Raw Data'!$B$6:$BE$43,'Occupancy Raw Data'!O$1,FALSE)</f>
        <v>53.585434173669398</v>
      </c>
      <c r="J13" s="61">
        <f>VLOOKUP($A13,'Occupancy Raw Data'!$B$6:$BE$43,'Occupancy Raw Data'!P$1,FALSE)</f>
        <v>52.8618113912231</v>
      </c>
      <c r="K13" s="62">
        <f>VLOOKUP($A13,'Occupancy Raw Data'!$B$6:$BE$43,'Occupancy Raw Data'!R$1,FALSE)</f>
        <v>52.871815392823699</v>
      </c>
      <c r="L13" s="63"/>
      <c r="M13" s="59">
        <f>VLOOKUP($A13,'Occupancy Raw Data'!$B$6:$BE$43,'Occupancy Raw Data'!T$1,FALSE)</f>
        <v>74.969160499800395</v>
      </c>
      <c r="N13" s="60">
        <f>VLOOKUP($A13,'Occupancy Raw Data'!$B$6:$BE$43,'Occupancy Raw Data'!U$1,FALSE)</f>
        <v>28.485041306459099</v>
      </c>
      <c r="O13" s="60">
        <f>VLOOKUP($A13,'Occupancy Raw Data'!$B$6:$BE$43,'Occupancy Raw Data'!V$1,FALSE)</f>
        <v>48.533136374229997</v>
      </c>
      <c r="P13" s="60">
        <f>VLOOKUP($A13,'Occupancy Raw Data'!$B$6:$BE$43,'Occupancy Raw Data'!W$1,FALSE)</f>
        <v>44.9678320114309</v>
      </c>
      <c r="Q13" s="60">
        <f>VLOOKUP($A13,'Occupancy Raw Data'!$B$6:$BE$43,'Occupancy Raw Data'!X$1,FALSE)</f>
        <v>50.219479087982599</v>
      </c>
      <c r="R13" s="61">
        <f>VLOOKUP($A13,'Occupancy Raw Data'!$B$6:$BE$43,'Occupancy Raw Data'!Y$1,FALSE)</f>
        <v>48.575959315368699</v>
      </c>
      <c r="S13" s="60">
        <f>VLOOKUP($A13,'Occupancy Raw Data'!$B$6:$BE$43,'Occupancy Raw Data'!AA$1,FALSE)</f>
        <v>52.817803670308798</v>
      </c>
      <c r="T13" s="60">
        <f>VLOOKUP($A13,'Occupancy Raw Data'!$B$6:$BE$43,'Occupancy Raw Data'!AB$1,FALSE)</f>
        <v>53.815029082543099</v>
      </c>
      <c r="U13" s="61">
        <f>VLOOKUP($A13,'Occupancy Raw Data'!$B$6:$BE$43,'Occupancy Raw Data'!AC$1,FALSE)</f>
        <v>53.321620514684398</v>
      </c>
      <c r="V13" s="62">
        <f>VLOOKUP($A13,'Occupancy Raw Data'!$B$6:$BE$43,'Occupancy Raw Data'!AE$1,FALSE)</f>
        <v>49.9013645742968</v>
      </c>
      <c r="W13" s="63"/>
      <c r="X13" s="64">
        <f>VLOOKUP($A13,'ADR Raw Data'!$B$6:$BE$43,'ADR Raw Data'!G$1,FALSE)</f>
        <v>96.106776601284395</v>
      </c>
      <c r="Y13" s="65">
        <f>VLOOKUP($A13,'ADR Raw Data'!$B$6:$BE$43,'ADR Raw Data'!H$1,FALSE)</f>
        <v>99.569151321056793</v>
      </c>
      <c r="Z13" s="65">
        <f>VLOOKUP($A13,'ADR Raw Data'!$B$6:$BE$43,'ADR Raw Data'!I$1,FALSE)</f>
        <v>106.860897608622</v>
      </c>
      <c r="AA13" s="65">
        <f>VLOOKUP($A13,'ADR Raw Data'!$B$6:$BE$43,'ADR Raw Data'!J$1,FALSE)</f>
        <v>106.089452192908</v>
      </c>
      <c r="AB13" s="65">
        <f>VLOOKUP($A13,'ADR Raw Data'!$B$6:$BE$43,'ADR Raw Data'!K$1,FALSE)</f>
        <v>98.957172340800795</v>
      </c>
      <c r="AC13" s="66">
        <f>VLOOKUP($A13,'ADR Raw Data'!$B$6:$BE$43,'ADR Raw Data'!L$1,FALSE)</f>
        <v>101.64171534522301</v>
      </c>
      <c r="AD13" s="65">
        <f>VLOOKUP($A13,'ADR Raw Data'!$B$6:$BE$43,'ADR Raw Data'!N$1,FALSE)</f>
        <v>94.711518624641798</v>
      </c>
      <c r="AE13" s="65">
        <f>VLOOKUP($A13,'ADR Raw Data'!$B$6:$BE$43,'ADR Raw Data'!O$1,FALSE)</f>
        <v>93.175608991113407</v>
      </c>
      <c r="AF13" s="66">
        <f>VLOOKUP($A13,'ADR Raw Data'!$B$6:$BE$43,'ADR Raw Data'!P$1,FALSE)</f>
        <v>93.933051311489805</v>
      </c>
      <c r="AG13" s="67">
        <f>VLOOKUP($A13,'ADR Raw Data'!$B$6:$BE$43,'ADR Raw Data'!R$1,FALSE)</f>
        <v>99.439656642615603</v>
      </c>
      <c r="AH13" s="63"/>
      <c r="AI13" s="59">
        <f>VLOOKUP($A13,'ADR Raw Data'!$B$6:$BE$43,'ADR Raw Data'!T$1,FALSE)</f>
        <v>29.038181987669699</v>
      </c>
      <c r="AJ13" s="60">
        <f>VLOOKUP($A13,'ADR Raw Data'!$B$6:$BE$43,'ADR Raw Data'!U$1,FALSE)</f>
        <v>28.079496213973499</v>
      </c>
      <c r="AK13" s="60">
        <f>VLOOKUP($A13,'ADR Raw Data'!$B$6:$BE$43,'ADR Raw Data'!V$1,FALSE)</f>
        <v>34.655289603535699</v>
      </c>
      <c r="AL13" s="60">
        <f>VLOOKUP($A13,'ADR Raw Data'!$B$6:$BE$43,'ADR Raw Data'!W$1,FALSE)</f>
        <v>32.363855521685799</v>
      </c>
      <c r="AM13" s="60">
        <f>VLOOKUP($A13,'ADR Raw Data'!$B$6:$BE$43,'ADR Raw Data'!X$1,FALSE)</f>
        <v>31.430875910422799</v>
      </c>
      <c r="AN13" s="61">
        <f>VLOOKUP($A13,'ADR Raw Data'!$B$6:$BE$43,'ADR Raw Data'!Y$1,FALSE)</f>
        <v>31.064960012073701</v>
      </c>
      <c r="AO13" s="60">
        <f>VLOOKUP($A13,'ADR Raw Data'!$B$6:$BE$43,'ADR Raw Data'!AA$1,FALSE)</f>
        <v>29.022770562564201</v>
      </c>
      <c r="AP13" s="60">
        <f>VLOOKUP($A13,'ADR Raw Data'!$B$6:$BE$43,'ADR Raw Data'!AB$1,FALSE)</f>
        <v>30.110794408149701</v>
      </c>
      <c r="AQ13" s="61">
        <f>VLOOKUP($A13,'ADR Raw Data'!$B$6:$BE$43,'ADR Raw Data'!AC$1,FALSE)</f>
        <v>29.562284957561999</v>
      </c>
      <c r="AR13" s="62">
        <f>VLOOKUP($A13,'ADR Raw Data'!$B$6:$BE$43,'ADR Raw Data'!AE$1,FALSE)</f>
        <v>30.600827283450101</v>
      </c>
      <c r="AS13" s="50"/>
      <c r="AT13" s="64">
        <f>VLOOKUP($A13,'RevPAR Raw Data'!$B$6:$BE$43,'RevPAR Raw Data'!G$1,FALSE)</f>
        <v>51.696651727357597</v>
      </c>
      <c r="AU13" s="65">
        <f>VLOOKUP($A13,'RevPAR Raw Data'!$B$6:$BE$43,'RevPAR Raw Data'!H$1,FALSE)</f>
        <v>46.447010270774904</v>
      </c>
      <c r="AV13" s="65">
        <f>VLOOKUP($A13,'RevPAR Raw Data'!$B$6:$BE$43,'RevPAR Raw Data'!I$1,FALSE)</f>
        <v>59.247433239962596</v>
      </c>
      <c r="AW13" s="65">
        <f>VLOOKUP($A13,'RevPAR Raw Data'!$B$6:$BE$43,'RevPAR Raw Data'!J$1,FALSE)</f>
        <v>58.948490196078403</v>
      </c>
      <c r="AX13" s="65">
        <f>VLOOKUP($A13,'RevPAR Raw Data'!$B$6:$BE$43,'RevPAR Raw Data'!K$1,FALSE)</f>
        <v>52.379851540616201</v>
      </c>
      <c r="AY13" s="66">
        <f>VLOOKUP($A13,'RevPAR Raw Data'!$B$6:$BE$43,'RevPAR Raw Data'!L$1,FALSE)</f>
        <v>53.743887394957902</v>
      </c>
      <c r="AZ13" s="65">
        <f>VLOOKUP($A13,'RevPAR Raw Data'!$B$6:$BE$43,'RevPAR Raw Data'!N$1,FALSE)</f>
        <v>49.380870214752498</v>
      </c>
      <c r="BA13" s="65">
        <f>VLOOKUP($A13,'RevPAR Raw Data'!$B$6:$BE$43,'RevPAR Raw Data'!O$1,FALSE)</f>
        <v>49.928554621848697</v>
      </c>
      <c r="BB13" s="66">
        <f>VLOOKUP($A13,'RevPAR Raw Data'!$B$6:$BE$43,'RevPAR Raw Data'!P$1,FALSE)</f>
        <v>49.654712418300598</v>
      </c>
      <c r="BC13" s="67">
        <f>VLOOKUP($A13,'RevPAR Raw Data'!$B$6:$BE$43,'RevPAR Raw Data'!R$1,FALSE)</f>
        <v>52.575551687341601</v>
      </c>
      <c r="BD13" s="63"/>
      <c r="BE13" s="59">
        <f>VLOOKUP($A13,'RevPAR Raw Data'!$B$6:$BE$43,'RevPAR Raw Data'!T$1,FALSE)</f>
        <v>125.77702374803</v>
      </c>
      <c r="BF13" s="60">
        <f>VLOOKUP($A13,'RevPAR Raw Data'!$B$6:$BE$43,'RevPAR Raw Data'!U$1,FALSE)</f>
        <v>64.562993615628699</v>
      </c>
      <c r="BG13" s="60">
        <f>VLOOKUP($A13,'RevPAR Raw Data'!$B$6:$BE$43,'RevPAR Raw Data'!V$1,FALSE)</f>
        <v>100.007724941934</v>
      </c>
      <c r="BH13" s="60">
        <f>VLOOKUP($A13,'RevPAR Raw Data'!$B$6:$BE$43,'RevPAR Raw Data'!W$1,FALSE)</f>
        <v>91.885011716530698</v>
      </c>
      <c r="BI13" s="60">
        <f>VLOOKUP($A13,'RevPAR Raw Data'!$B$6:$BE$43,'RevPAR Raw Data'!X$1,FALSE)</f>
        <v>97.434777153409996</v>
      </c>
      <c r="BJ13" s="61">
        <f>VLOOKUP($A13,'RevPAR Raw Data'!$B$6:$BE$43,'RevPAR Raw Data'!Y$1,FALSE)</f>
        <v>94.731021664243002</v>
      </c>
      <c r="BK13" s="60">
        <f>VLOOKUP($A13,'RevPAR Raw Data'!$B$6:$BE$43,'RevPAR Raw Data'!AA$1,FALSE)</f>
        <v>97.169764208292406</v>
      </c>
      <c r="BL13" s="60">
        <f>VLOOKUP($A13,'RevPAR Raw Data'!$B$6:$BE$43,'RevPAR Raw Data'!AB$1,FALSE)</f>
        <v>100.12995625842299</v>
      </c>
      <c r="BM13" s="61">
        <f>VLOOKUP($A13,'RevPAR Raw Data'!$B$6:$BE$43,'RevPAR Raw Data'!AC$1,FALSE)</f>
        <v>98.646994872787303</v>
      </c>
      <c r="BN13" s="62">
        <f>VLOOKUP($A13,'RevPAR Raw Data'!$B$6:$BE$43,'RevPAR Raw Data'!AE$1,FALSE)</f>
        <v>95.772422243212404</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Data'!$B$6:$BE$43,'Occupancy Raw Data'!G$1,FALSE)</f>
        <v>52.037718614834901</v>
      </c>
      <c r="C15" s="60">
        <f>VLOOKUP($A15,'Occupancy Raw Data'!$B$6:$BE$43,'Occupancy Raw Data'!H$1,FALSE)</f>
        <v>47.5996023963678</v>
      </c>
      <c r="D15" s="60">
        <f>VLOOKUP($A15,'Occupancy Raw Data'!$B$6:$BE$43,'Occupancy Raw Data'!I$1,FALSE)</f>
        <v>51.371463879859199</v>
      </c>
      <c r="E15" s="60">
        <f>VLOOKUP($A15,'Occupancy Raw Data'!$B$6:$BE$43,'Occupancy Raw Data'!J$1,FALSE)</f>
        <v>52.6448701071917</v>
      </c>
      <c r="F15" s="60">
        <f>VLOOKUP($A15,'Occupancy Raw Data'!$B$6:$BE$43,'Occupancy Raw Data'!K$1,FALSE)</f>
        <v>54.377669720334197</v>
      </c>
      <c r="G15" s="61">
        <f>VLOOKUP($A15,'Occupancy Raw Data'!$B$6:$BE$43,'Occupancy Raw Data'!L$1,FALSE)</f>
        <v>51.606264943717498</v>
      </c>
      <c r="H15" s="60">
        <f>VLOOKUP($A15,'Occupancy Raw Data'!$B$6:$BE$43,'Occupancy Raw Data'!N$1,FALSE)</f>
        <v>69.881524863659493</v>
      </c>
      <c r="I15" s="60">
        <f>VLOOKUP($A15,'Occupancy Raw Data'!$B$6:$BE$43,'Occupancy Raw Data'!O$1,FALSE)</f>
        <v>68.283050801923494</v>
      </c>
      <c r="J15" s="61">
        <f>VLOOKUP($A15,'Occupancy Raw Data'!$B$6:$BE$43,'Occupancy Raw Data'!P$1,FALSE)</f>
        <v>69.082287832791494</v>
      </c>
      <c r="K15" s="62">
        <f>VLOOKUP($A15,'Occupancy Raw Data'!$B$6:$BE$43,'Occupancy Raw Data'!R$1,FALSE)</f>
        <v>56.5994143405958</v>
      </c>
      <c r="L15" s="63"/>
      <c r="M15" s="59">
        <f>VLOOKUP($A15,'Occupancy Raw Data'!$B$6:$BE$43,'Occupancy Raw Data'!T$1,FALSE)</f>
        <v>27.631862153540101</v>
      </c>
      <c r="N15" s="60">
        <f>VLOOKUP($A15,'Occupancy Raw Data'!$B$6:$BE$43,'Occupancy Raw Data'!U$1,FALSE)</f>
        <v>12.050823336171799</v>
      </c>
      <c r="O15" s="60">
        <f>VLOOKUP($A15,'Occupancy Raw Data'!$B$6:$BE$43,'Occupancy Raw Data'!V$1,FALSE)</f>
        <v>13.5472923798899</v>
      </c>
      <c r="P15" s="60">
        <f>VLOOKUP($A15,'Occupancy Raw Data'!$B$6:$BE$43,'Occupancy Raw Data'!W$1,FALSE)</f>
        <v>14.0412396209873</v>
      </c>
      <c r="Q15" s="60">
        <f>VLOOKUP($A15,'Occupancy Raw Data'!$B$6:$BE$43,'Occupancy Raw Data'!X$1,FALSE)</f>
        <v>13.1425625540561</v>
      </c>
      <c r="R15" s="61">
        <f>VLOOKUP($A15,'Occupancy Raw Data'!$B$6:$BE$43,'Occupancy Raw Data'!Y$1,FALSE)</f>
        <v>15.855280508905199</v>
      </c>
      <c r="S15" s="60">
        <f>VLOOKUP($A15,'Occupancy Raw Data'!$B$6:$BE$43,'Occupancy Raw Data'!AA$1,FALSE)</f>
        <v>24.292503234204101</v>
      </c>
      <c r="T15" s="60">
        <f>VLOOKUP($A15,'Occupancy Raw Data'!$B$6:$BE$43,'Occupancy Raw Data'!AB$1,FALSE)</f>
        <v>11.1547468534792</v>
      </c>
      <c r="U15" s="61">
        <f>VLOOKUP($A15,'Occupancy Raw Data'!$B$6:$BE$43,'Occupancy Raw Data'!AC$1,FALSE)</f>
        <v>17.432897181349599</v>
      </c>
      <c r="V15" s="62">
        <f>VLOOKUP($A15,'Occupancy Raw Data'!$B$6:$BE$43,'Occupancy Raw Data'!AE$1,FALSE)</f>
        <v>16.400603330741198</v>
      </c>
      <c r="W15" s="63"/>
      <c r="X15" s="64">
        <f>VLOOKUP($A15,'ADR Raw Data'!$B$6:$BE$43,'ADR Raw Data'!G$1,FALSE)</f>
        <v>98.174133417656094</v>
      </c>
      <c r="Y15" s="65">
        <f>VLOOKUP($A15,'ADR Raw Data'!$B$6:$BE$43,'ADR Raw Data'!H$1,FALSE)</f>
        <v>88.591947556157507</v>
      </c>
      <c r="Z15" s="65">
        <f>VLOOKUP($A15,'ADR Raw Data'!$B$6:$BE$43,'ADR Raw Data'!I$1,FALSE)</f>
        <v>89.561452233029996</v>
      </c>
      <c r="AA15" s="65">
        <f>VLOOKUP($A15,'ADR Raw Data'!$B$6:$BE$43,'ADR Raw Data'!J$1,FALSE)</f>
        <v>90.797820274545799</v>
      </c>
      <c r="AB15" s="65">
        <f>VLOOKUP($A15,'ADR Raw Data'!$B$6:$BE$43,'ADR Raw Data'!K$1,FALSE)</f>
        <v>91.772474097129503</v>
      </c>
      <c r="AC15" s="66">
        <f>VLOOKUP($A15,'ADR Raw Data'!$B$6:$BE$43,'ADR Raw Data'!L$1,FALSE)</f>
        <v>91.837745218486702</v>
      </c>
      <c r="AD15" s="65">
        <f>VLOOKUP($A15,'ADR Raw Data'!$B$6:$BE$43,'ADR Raw Data'!N$1,FALSE)</f>
        <v>111.059475503613</v>
      </c>
      <c r="AE15" s="65">
        <f>VLOOKUP($A15,'ADR Raw Data'!$B$6:$BE$43,'ADR Raw Data'!O$1,FALSE)</f>
        <v>112.74528561199099</v>
      </c>
      <c r="AF15" s="66">
        <f>VLOOKUP($A15,'ADR Raw Data'!$B$6:$BE$43,'ADR Raw Data'!P$1,FALSE)</f>
        <v>111.892628695871</v>
      </c>
      <c r="AG15" s="67">
        <f>VLOOKUP($A15,'ADR Raw Data'!$B$6:$BE$43,'ADR Raw Data'!R$1,FALSE)</f>
        <v>98.831443192112602</v>
      </c>
      <c r="AH15" s="63"/>
      <c r="AI15" s="59">
        <f>VLOOKUP($A15,'ADR Raw Data'!$B$6:$BE$43,'ADR Raw Data'!T$1,FALSE)</f>
        <v>38.188352217879498</v>
      </c>
      <c r="AJ15" s="60">
        <f>VLOOKUP($A15,'ADR Raw Data'!$B$6:$BE$43,'ADR Raw Data'!U$1,FALSE)</f>
        <v>25.713573500301301</v>
      </c>
      <c r="AK15" s="60">
        <f>VLOOKUP($A15,'ADR Raw Data'!$B$6:$BE$43,'ADR Raw Data'!V$1,FALSE)</f>
        <v>24.481541507799101</v>
      </c>
      <c r="AL15" s="60">
        <f>VLOOKUP($A15,'ADR Raw Data'!$B$6:$BE$43,'ADR Raw Data'!W$1,FALSE)</f>
        <v>24.876292891079899</v>
      </c>
      <c r="AM15" s="60">
        <f>VLOOKUP($A15,'ADR Raw Data'!$B$6:$BE$43,'ADR Raw Data'!X$1,FALSE)</f>
        <v>21.9044558365798</v>
      </c>
      <c r="AN15" s="61">
        <f>VLOOKUP($A15,'ADR Raw Data'!$B$6:$BE$43,'ADR Raw Data'!Y$1,FALSE)</f>
        <v>26.885904151592701</v>
      </c>
      <c r="AO15" s="60">
        <f>VLOOKUP($A15,'ADR Raw Data'!$B$6:$BE$43,'ADR Raw Data'!AA$1,FALSE)</f>
        <v>33.424956288607099</v>
      </c>
      <c r="AP15" s="60">
        <f>VLOOKUP($A15,'ADR Raw Data'!$B$6:$BE$43,'ADR Raw Data'!AB$1,FALSE)</f>
        <v>28.765912418010199</v>
      </c>
      <c r="AQ15" s="61">
        <f>VLOOKUP($A15,'ADR Raw Data'!$B$6:$BE$43,'ADR Raw Data'!AC$1,FALSE)</f>
        <v>30.878538492993599</v>
      </c>
      <c r="AR15" s="62">
        <f>VLOOKUP($A15,'ADR Raw Data'!$B$6:$BE$43,'ADR Raw Data'!AE$1,FALSE)</f>
        <v>28.499933509341499</v>
      </c>
      <c r="AS15" s="50"/>
      <c r="AT15" s="64">
        <f>VLOOKUP($A15,'RevPAR Raw Data'!$B$6:$BE$43,'RevPAR Raw Data'!G$1,FALSE)</f>
        <v>51.087579300432502</v>
      </c>
      <c r="AU15" s="65">
        <f>VLOOKUP($A15,'RevPAR Raw Data'!$B$6:$BE$43,'RevPAR Raw Data'!H$1,FALSE)</f>
        <v>42.169414791929697</v>
      </c>
      <c r="AV15" s="65">
        <f>VLOOKUP($A15,'RevPAR Raw Data'!$B$6:$BE$43,'RevPAR Raw Data'!I$1,FALSE)</f>
        <v>46.009029084168297</v>
      </c>
      <c r="AW15" s="65">
        <f>VLOOKUP($A15,'RevPAR Raw Data'!$B$6:$BE$43,'RevPAR Raw Data'!J$1,FALSE)</f>
        <v>47.8003945436961</v>
      </c>
      <c r="AX15" s="65">
        <f>VLOOKUP($A15,'RevPAR Raw Data'!$B$6:$BE$43,'RevPAR Raw Data'!K$1,FALSE)</f>
        <v>49.903732858716303</v>
      </c>
      <c r="AY15" s="66">
        <f>VLOOKUP($A15,'RevPAR Raw Data'!$B$6:$BE$43,'RevPAR Raw Data'!L$1,FALSE)</f>
        <v>47.394030115788603</v>
      </c>
      <c r="AZ15" s="65">
        <f>VLOOKUP($A15,'RevPAR Raw Data'!$B$6:$BE$43,'RevPAR Raw Data'!N$1,FALSE)</f>
        <v>77.610054987507695</v>
      </c>
      <c r="BA15" s="65">
        <f>VLOOKUP($A15,'RevPAR Raw Data'!$B$6:$BE$43,'RevPAR Raw Data'!O$1,FALSE)</f>
        <v>76.985920651210193</v>
      </c>
      <c r="BB15" s="66">
        <f>VLOOKUP($A15,'RevPAR Raw Data'!$B$6:$BE$43,'RevPAR Raw Data'!P$1,FALSE)</f>
        <v>77.297987819358895</v>
      </c>
      <c r="BC15" s="67">
        <f>VLOOKUP($A15,'RevPAR Raw Data'!$B$6:$BE$43,'RevPAR Raw Data'!R$1,FALSE)</f>
        <v>55.938018031094401</v>
      </c>
      <c r="BD15" s="63"/>
      <c r="BE15" s="59">
        <f>VLOOKUP($A15,'RevPAR Raw Data'!$B$6:$BE$43,'RevPAR Raw Data'!T$1,FALSE)</f>
        <v>76.3723672149724</v>
      </c>
      <c r="BF15" s="60">
        <f>VLOOKUP($A15,'RevPAR Raw Data'!$B$6:$BE$43,'RevPAR Raw Data'!U$1,FALSE)</f>
        <v>40.863094152411101</v>
      </c>
      <c r="BG15" s="60">
        <f>VLOOKUP($A15,'RevPAR Raw Data'!$B$6:$BE$43,'RevPAR Raw Data'!V$1,FALSE)</f>
        <v>41.3454198948547</v>
      </c>
      <c r="BH15" s="60">
        <f>VLOOKUP($A15,'RevPAR Raw Data'!$B$6:$BE$43,'RevPAR Raw Data'!W$1,FALSE)</f>
        <v>42.410472405722402</v>
      </c>
      <c r="BI15" s="60">
        <f>VLOOKUP($A15,'RevPAR Raw Data'!$B$6:$BE$43,'RevPAR Raw Data'!X$1,FALSE)</f>
        <v>37.925825201084002</v>
      </c>
      <c r="BJ15" s="61">
        <f>VLOOKUP($A15,'RevPAR Raw Data'!$B$6:$BE$43,'RevPAR Raw Data'!Y$1,FALSE)</f>
        <v>47.0040201810883</v>
      </c>
      <c r="BK15" s="60">
        <f>VLOOKUP($A15,'RevPAR Raw Data'!$B$6:$BE$43,'RevPAR Raw Data'!AA$1,FALSE)</f>
        <v>65.837218110252493</v>
      </c>
      <c r="BL15" s="60">
        <f>VLOOKUP($A15,'RevPAR Raw Data'!$B$6:$BE$43,'RevPAR Raw Data'!AB$1,FALSE)</f>
        <v>43.129423981812103</v>
      </c>
      <c r="BM15" s="61">
        <f>VLOOKUP($A15,'RevPAR Raw Data'!$B$6:$BE$43,'RevPAR Raw Data'!AC$1,FALSE)</f>
        <v>53.694459540930197</v>
      </c>
      <c r="BN15" s="62">
        <f>VLOOKUP($A15,'RevPAR Raw Data'!$B$6:$BE$43,'RevPAR Raw Data'!AE$1,FALSE)</f>
        <v>49.574697884475</v>
      </c>
    </row>
    <row r="16" spans="1:66" x14ac:dyDescent="0.25">
      <c r="A16" s="76" t="s">
        <v>92</v>
      </c>
      <c r="B16" s="59">
        <f>VLOOKUP($A16,'Occupancy Raw Data'!$B$6:$BE$43,'Occupancy Raw Data'!G$1,FALSE)</f>
        <v>67.021834061135294</v>
      </c>
      <c r="C16" s="60">
        <f>VLOOKUP($A16,'Occupancy Raw Data'!$B$6:$BE$43,'Occupancy Raw Data'!H$1,FALSE)</f>
        <v>66.288209606986797</v>
      </c>
      <c r="D16" s="60">
        <f>VLOOKUP($A16,'Occupancy Raw Data'!$B$6:$BE$43,'Occupancy Raw Data'!I$1,FALSE)</f>
        <v>69.484716157205199</v>
      </c>
      <c r="E16" s="60">
        <f>VLOOKUP($A16,'Occupancy Raw Data'!$B$6:$BE$43,'Occupancy Raw Data'!J$1,FALSE)</f>
        <v>67.703056768558895</v>
      </c>
      <c r="F16" s="60">
        <f>VLOOKUP($A16,'Occupancy Raw Data'!$B$6:$BE$43,'Occupancy Raw Data'!K$1,FALSE)</f>
        <v>65.746724890829597</v>
      </c>
      <c r="G16" s="61">
        <f>VLOOKUP($A16,'Occupancy Raw Data'!$B$6:$BE$43,'Occupancy Raw Data'!L$1,FALSE)</f>
        <v>67.248908296943199</v>
      </c>
      <c r="H16" s="60">
        <f>VLOOKUP($A16,'Occupancy Raw Data'!$B$6:$BE$43,'Occupancy Raw Data'!N$1,FALSE)</f>
        <v>71.475982532751004</v>
      </c>
      <c r="I16" s="60">
        <f>VLOOKUP($A16,'Occupancy Raw Data'!$B$6:$BE$43,'Occupancy Raw Data'!O$1,FALSE)</f>
        <v>76.087336244541405</v>
      </c>
      <c r="J16" s="61">
        <f>VLOOKUP($A16,'Occupancy Raw Data'!$B$6:$BE$43,'Occupancy Raw Data'!P$1,FALSE)</f>
        <v>73.781659388646204</v>
      </c>
      <c r="K16" s="62">
        <f>VLOOKUP($A16,'Occupancy Raw Data'!$B$6:$BE$43,'Occupancy Raw Data'!R$1,FALSE)</f>
        <v>69.115408608858303</v>
      </c>
      <c r="L16" s="63"/>
      <c r="M16" s="59">
        <f>VLOOKUP($A16,'Occupancy Raw Data'!$B$6:$BE$43,'Occupancy Raw Data'!T$1,FALSE)</f>
        <v>16.697080291970799</v>
      </c>
      <c r="N16" s="60">
        <f>VLOOKUP($A16,'Occupancy Raw Data'!$B$6:$BE$43,'Occupancy Raw Data'!U$1,FALSE)</f>
        <v>1.5248796147672501</v>
      </c>
      <c r="O16" s="60">
        <f>VLOOKUP($A16,'Occupancy Raw Data'!$B$6:$BE$43,'Occupancy Raw Data'!V$1,FALSE)</f>
        <v>1.0157440325038001</v>
      </c>
      <c r="P16" s="60">
        <f>VLOOKUP($A16,'Occupancy Raw Data'!$B$6:$BE$43,'Occupancy Raw Data'!W$1,FALSE)</f>
        <v>-0.180272984805562</v>
      </c>
      <c r="Q16" s="60">
        <f>VLOOKUP($A16,'Occupancy Raw Data'!$B$6:$BE$43,'Occupancy Raw Data'!X$1,FALSE)</f>
        <v>-0.13266118333775501</v>
      </c>
      <c r="R16" s="61">
        <f>VLOOKUP($A16,'Occupancy Raw Data'!$B$6:$BE$43,'Occupancy Raw Data'!Y$1,FALSE)</f>
        <v>3.4056725397507499</v>
      </c>
      <c r="S16" s="60">
        <f>VLOOKUP($A16,'Occupancy Raw Data'!$B$6:$BE$43,'Occupancy Raw Data'!AA$1,FALSE)</f>
        <v>8.8587390263367904</v>
      </c>
      <c r="T16" s="60">
        <f>VLOOKUP($A16,'Occupancy Raw Data'!$B$6:$BE$43,'Occupancy Raw Data'!AB$1,FALSE)</f>
        <v>12.8205128205128</v>
      </c>
      <c r="U16" s="61">
        <f>VLOOKUP($A16,'Occupancy Raw Data'!$B$6:$BE$43,'Occupancy Raw Data'!AC$1,FALSE)</f>
        <v>10.866141732283401</v>
      </c>
      <c r="V16" s="62">
        <f>VLOOKUP($A16,'Occupancy Raw Data'!$B$6:$BE$43,'Occupancy Raw Data'!AE$1,FALSE)</f>
        <v>5.57249580728769</v>
      </c>
      <c r="W16" s="63"/>
      <c r="X16" s="64">
        <f>VLOOKUP($A16,'ADR Raw Data'!$B$6:$BE$43,'ADR Raw Data'!G$1,FALSE)</f>
        <v>81.442366327860299</v>
      </c>
      <c r="Y16" s="65">
        <f>VLOOKUP($A16,'ADR Raw Data'!$B$6:$BE$43,'ADR Raw Data'!H$1,FALSE)</f>
        <v>78.421473096179099</v>
      </c>
      <c r="Z16" s="65">
        <f>VLOOKUP($A16,'ADR Raw Data'!$B$6:$BE$43,'ADR Raw Data'!I$1,FALSE)</f>
        <v>79.529994092508701</v>
      </c>
      <c r="AA16" s="65">
        <f>VLOOKUP($A16,'ADR Raw Data'!$B$6:$BE$43,'ADR Raw Data'!J$1,FALSE)</f>
        <v>79.844711738906</v>
      </c>
      <c r="AB16" s="65">
        <f>VLOOKUP($A16,'ADR Raw Data'!$B$6:$BE$43,'ADR Raw Data'!K$1,FALSE)</f>
        <v>77.448443304994598</v>
      </c>
      <c r="AC16" s="66">
        <f>VLOOKUP($A16,'ADR Raw Data'!$B$6:$BE$43,'ADR Raw Data'!L$1,FALSE)</f>
        <v>79.348997911688301</v>
      </c>
      <c r="AD16" s="65">
        <f>VLOOKUP($A16,'ADR Raw Data'!$B$6:$BE$43,'ADR Raw Data'!N$1,FALSE)</f>
        <v>81.616010337243395</v>
      </c>
      <c r="AE16" s="65">
        <f>VLOOKUP($A16,'ADR Raw Data'!$B$6:$BE$43,'ADR Raw Data'!O$1,FALSE)</f>
        <v>84.694136524334198</v>
      </c>
      <c r="AF16" s="66">
        <f>VLOOKUP($A16,'ADR Raw Data'!$B$6:$BE$43,'ADR Raw Data'!P$1,FALSE)</f>
        <v>83.203169152462095</v>
      </c>
      <c r="AG16" s="67">
        <f>VLOOKUP($A16,'ADR Raw Data'!$B$6:$BE$43,'ADR Raw Data'!R$1,FALSE)</f>
        <v>80.524535446602599</v>
      </c>
      <c r="AH16" s="63"/>
      <c r="AI16" s="59">
        <f>VLOOKUP($A16,'ADR Raw Data'!$B$6:$BE$43,'ADR Raw Data'!T$1,FALSE)</f>
        <v>24.050142197484799</v>
      </c>
      <c r="AJ16" s="60">
        <f>VLOOKUP($A16,'ADR Raw Data'!$B$6:$BE$43,'ADR Raw Data'!U$1,FALSE)</f>
        <v>17.978803341418601</v>
      </c>
      <c r="AK16" s="60">
        <f>VLOOKUP($A16,'ADR Raw Data'!$B$6:$BE$43,'ADR Raw Data'!V$1,FALSE)</f>
        <v>17.039023627725498</v>
      </c>
      <c r="AL16" s="60">
        <f>VLOOKUP($A16,'ADR Raw Data'!$B$6:$BE$43,'ADR Raw Data'!W$1,FALSE)</f>
        <v>17.459469087921399</v>
      </c>
      <c r="AM16" s="60">
        <f>VLOOKUP($A16,'ADR Raw Data'!$B$6:$BE$43,'ADR Raw Data'!X$1,FALSE)</f>
        <v>15.207739478768501</v>
      </c>
      <c r="AN16" s="61">
        <f>VLOOKUP($A16,'ADR Raw Data'!$B$6:$BE$43,'ADR Raw Data'!Y$1,FALSE)</f>
        <v>18.2436800769011</v>
      </c>
      <c r="AO16" s="60">
        <f>VLOOKUP($A16,'ADR Raw Data'!$B$6:$BE$43,'ADR Raw Data'!AA$1,FALSE)</f>
        <v>19.459676871100001</v>
      </c>
      <c r="AP16" s="60">
        <f>VLOOKUP($A16,'ADR Raw Data'!$B$6:$BE$43,'ADR Raw Data'!AB$1,FALSE)</f>
        <v>23.241630137973001</v>
      </c>
      <c r="AQ16" s="61">
        <f>VLOOKUP($A16,'ADR Raw Data'!$B$6:$BE$43,'ADR Raw Data'!AC$1,FALSE)</f>
        <v>21.421621615474301</v>
      </c>
      <c r="AR16" s="62">
        <f>VLOOKUP($A16,'ADR Raw Data'!$B$6:$BE$43,'ADR Raw Data'!AE$1,FALSE)</f>
        <v>19.263569200464701</v>
      </c>
      <c r="AS16" s="50"/>
      <c r="AT16" s="64">
        <f>VLOOKUP($A16,'RevPAR Raw Data'!$B$6:$BE$43,'RevPAR Raw Data'!G$1,FALSE)</f>
        <v>54.584167615720503</v>
      </c>
      <c r="AU16" s="65">
        <f>VLOOKUP($A16,'RevPAR Raw Data'!$B$6:$BE$43,'RevPAR Raw Data'!H$1,FALSE)</f>
        <v>51.984190462881998</v>
      </c>
      <c r="AV16" s="65">
        <f>VLOOKUP($A16,'RevPAR Raw Data'!$B$6:$BE$43,'RevPAR Raw Data'!I$1,FALSE)</f>
        <v>55.2611906550218</v>
      </c>
      <c r="AW16" s="65">
        <f>VLOOKUP($A16,'RevPAR Raw Data'!$B$6:$BE$43,'RevPAR Raw Data'!J$1,FALSE)</f>
        <v>54.057310515283802</v>
      </c>
      <c r="AX16" s="65">
        <f>VLOOKUP($A16,'RevPAR Raw Data'!$B$6:$BE$43,'RevPAR Raw Data'!K$1,FALSE)</f>
        <v>50.919814951965002</v>
      </c>
      <c r="AY16" s="66">
        <f>VLOOKUP($A16,'RevPAR Raw Data'!$B$6:$BE$43,'RevPAR Raw Data'!L$1,FALSE)</f>
        <v>53.361334840174599</v>
      </c>
      <c r="AZ16" s="65">
        <f>VLOOKUP($A16,'RevPAR Raw Data'!$B$6:$BE$43,'RevPAR Raw Data'!N$1,FALSE)</f>
        <v>58.335845292576401</v>
      </c>
      <c r="BA16" s="65">
        <f>VLOOKUP($A16,'RevPAR Raw Data'!$B$6:$BE$43,'RevPAR Raw Data'!O$1,FALSE)</f>
        <v>64.441512436681194</v>
      </c>
      <c r="BB16" s="66">
        <f>VLOOKUP($A16,'RevPAR Raw Data'!$B$6:$BE$43,'RevPAR Raw Data'!P$1,FALSE)</f>
        <v>61.388678864628801</v>
      </c>
      <c r="BC16" s="67">
        <f>VLOOKUP($A16,'RevPAR Raw Data'!$B$6:$BE$43,'RevPAR Raw Data'!R$1,FALSE)</f>
        <v>55.654861704304402</v>
      </c>
      <c r="BD16" s="63"/>
      <c r="BE16" s="59">
        <f>VLOOKUP($A16,'RevPAR Raw Data'!$B$6:$BE$43,'RevPAR Raw Data'!T$1,FALSE)</f>
        <v>44.762894042502801</v>
      </c>
      <c r="BF16" s="60">
        <f>VLOOKUP($A16,'RevPAR Raw Data'!$B$6:$BE$43,'RevPAR Raw Data'!U$1,FALSE)</f>
        <v>19.7778380633182</v>
      </c>
      <c r="BG16" s="60">
        <f>VLOOKUP($A16,'RevPAR Raw Data'!$B$6:$BE$43,'RevPAR Raw Data'!V$1,FALSE)</f>
        <v>18.227840525924801</v>
      </c>
      <c r="BH16" s="60">
        <f>VLOOKUP($A16,'RevPAR Raw Data'!$B$6:$BE$43,'RevPAR Raw Data'!W$1,FALSE)</f>
        <v>17.247721397059902</v>
      </c>
      <c r="BI16" s="60">
        <f>VLOOKUP($A16,'RevPAR Raw Data'!$B$6:$BE$43,'RevPAR Raw Data'!X$1,FALSE)</f>
        <v>15.054903528279301</v>
      </c>
      <c r="BJ16" s="61">
        <f>VLOOKUP($A16,'RevPAR Raw Data'!$B$6:$BE$43,'RevPAR Raw Data'!Y$1,FALSE)</f>
        <v>22.270672619270801</v>
      </c>
      <c r="BK16" s="60">
        <f>VLOOKUP($A16,'RevPAR Raw Data'!$B$6:$BE$43,'RevPAR Raw Data'!AA$1,FALSE)</f>
        <v>30.042297886816002</v>
      </c>
      <c r="BL16" s="60">
        <f>VLOOKUP($A16,'RevPAR Raw Data'!$B$6:$BE$43,'RevPAR Raw Data'!AB$1,FALSE)</f>
        <v>39.041839130020897</v>
      </c>
      <c r="BM16" s="61">
        <f>VLOOKUP($A16,'RevPAR Raw Data'!$B$6:$BE$43,'RevPAR Raw Data'!AC$1,FALSE)</f>
        <v>34.615467113848702</v>
      </c>
      <c r="BN16" s="62">
        <f>VLOOKUP($A16,'RevPAR Raw Data'!$B$6:$BE$43,'RevPAR Raw Data'!AE$1,FALSE)</f>
        <v>25.9095265937822</v>
      </c>
    </row>
    <row r="17" spans="1:66" x14ac:dyDescent="0.25">
      <c r="A17" s="78" t="s">
        <v>32</v>
      </c>
      <c r="B17" s="59">
        <f>VLOOKUP($A17,'Occupancy Raw Data'!$B$6:$BE$43,'Occupancy Raw Data'!G$1,FALSE)</f>
        <v>52.751773049645301</v>
      </c>
      <c r="C17" s="60">
        <f>VLOOKUP($A17,'Occupancy Raw Data'!$B$6:$BE$43,'Occupancy Raw Data'!H$1,FALSE)</f>
        <v>51.106382978723403</v>
      </c>
      <c r="D17" s="60">
        <f>VLOOKUP($A17,'Occupancy Raw Data'!$B$6:$BE$43,'Occupancy Raw Data'!I$1,FALSE)</f>
        <v>55.390070921985803</v>
      </c>
      <c r="E17" s="60">
        <f>VLOOKUP($A17,'Occupancy Raw Data'!$B$6:$BE$43,'Occupancy Raw Data'!J$1,FALSE)</f>
        <v>60.695035460992898</v>
      </c>
      <c r="F17" s="60">
        <f>VLOOKUP($A17,'Occupancy Raw Data'!$B$6:$BE$43,'Occupancy Raw Data'!K$1,FALSE)</f>
        <v>62.524822695035397</v>
      </c>
      <c r="G17" s="61">
        <f>VLOOKUP($A17,'Occupancy Raw Data'!$B$6:$BE$43,'Occupancy Raw Data'!L$1,FALSE)</f>
        <v>56.493617021276499</v>
      </c>
      <c r="H17" s="60">
        <f>VLOOKUP($A17,'Occupancy Raw Data'!$B$6:$BE$43,'Occupancy Raw Data'!N$1,FALSE)</f>
        <v>77.843971631205605</v>
      </c>
      <c r="I17" s="60">
        <f>VLOOKUP($A17,'Occupancy Raw Data'!$B$6:$BE$43,'Occupancy Raw Data'!O$1,FALSE)</f>
        <v>68.9645390070921</v>
      </c>
      <c r="J17" s="61">
        <f>VLOOKUP($A17,'Occupancy Raw Data'!$B$6:$BE$43,'Occupancy Raw Data'!P$1,FALSE)</f>
        <v>73.404255319148902</v>
      </c>
      <c r="K17" s="62">
        <f>VLOOKUP($A17,'Occupancy Raw Data'!$B$6:$BE$43,'Occupancy Raw Data'!R$1,FALSE)</f>
        <v>61.325227963525798</v>
      </c>
      <c r="L17" s="63"/>
      <c r="M17" s="59">
        <f>VLOOKUP($A17,'Occupancy Raw Data'!$B$6:$BE$43,'Occupancy Raw Data'!T$1,FALSE)</f>
        <v>13.6986227687769</v>
      </c>
      <c r="N17" s="60">
        <f>VLOOKUP($A17,'Occupancy Raw Data'!$B$6:$BE$43,'Occupancy Raw Data'!U$1,FALSE)</f>
        <v>3.6838765785960099</v>
      </c>
      <c r="O17" s="60">
        <f>VLOOKUP($A17,'Occupancy Raw Data'!$B$6:$BE$43,'Occupancy Raw Data'!V$1,FALSE)</f>
        <v>7.6341935092793003</v>
      </c>
      <c r="P17" s="60">
        <f>VLOOKUP($A17,'Occupancy Raw Data'!$B$6:$BE$43,'Occupancy Raw Data'!W$1,FALSE)</f>
        <v>17.199619158651501</v>
      </c>
      <c r="Q17" s="60">
        <f>VLOOKUP($A17,'Occupancy Raw Data'!$B$6:$BE$43,'Occupancy Raw Data'!X$1,FALSE)</f>
        <v>22.003031659637301</v>
      </c>
      <c r="R17" s="61">
        <f>VLOOKUP($A17,'Occupancy Raw Data'!$B$6:$BE$43,'Occupancy Raw Data'!Y$1,FALSE)</f>
        <v>12.9039337509095</v>
      </c>
      <c r="S17" s="60">
        <f>VLOOKUP($A17,'Occupancy Raw Data'!$B$6:$BE$43,'Occupancy Raw Data'!AA$1,FALSE)</f>
        <v>24.919014584867298</v>
      </c>
      <c r="T17" s="60">
        <f>VLOOKUP($A17,'Occupancy Raw Data'!$B$6:$BE$43,'Occupancy Raw Data'!AB$1,FALSE)</f>
        <v>6.2198581560283603</v>
      </c>
      <c r="U17" s="61">
        <f>VLOOKUP($A17,'Occupancy Raw Data'!$B$6:$BE$43,'Occupancy Raw Data'!AC$1,FALSE)</f>
        <v>15.377607379429399</v>
      </c>
      <c r="V17" s="62">
        <f>VLOOKUP($A17,'Occupancy Raw Data'!$B$6:$BE$43,'Occupancy Raw Data'!AE$1,FALSE)</f>
        <v>13.737883794162199</v>
      </c>
      <c r="W17" s="63"/>
      <c r="X17" s="64">
        <f>VLOOKUP($A17,'ADR Raw Data'!$B$6:$BE$43,'ADR Raw Data'!G$1,FALSE)</f>
        <v>71.695699220220405</v>
      </c>
      <c r="Y17" s="65">
        <f>VLOOKUP($A17,'ADR Raw Data'!$B$6:$BE$43,'ADR Raw Data'!H$1,FALSE)</f>
        <v>71.026936275326094</v>
      </c>
      <c r="Z17" s="65">
        <f>VLOOKUP($A17,'ADR Raw Data'!$B$6:$BE$43,'ADR Raw Data'!I$1,FALSE)</f>
        <v>74.275241997439096</v>
      </c>
      <c r="AA17" s="65">
        <f>VLOOKUP($A17,'ADR Raw Data'!$B$6:$BE$43,'ADR Raw Data'!J$1,FALSE)</f>
        <v>79.589962280906704</v>
      </c>
      <c r="AB17" s="65">
        <f>VLOOKUP($A17,'ADR Raw Data'!$B$6:$BE$43,'ADR Raw Data'!K$1,FALSE)</f>
        <v>79.304953266787606</v>
      </c>
      <c r="AC17" s="66">
        <f>VLOOKUP($A17,'ADR Raw Data'!$B$6:$BE$43,'ADR Raw Data'!L$1,FALSE)</f>
        <v>75.461125810987198</v>
      </c>
      <c r="AD17" s="65">
        <f>VLOOKUP($A17,'ADR Raw Data'!$B$6:$BE$43,'ADR Raw Data'!N$1,FALSE)</f>
        <v>101.936481432215</v>
      </c>
      <c r="AE17" s="65">
        <f>VLOOKUP($A17,'ADR Raw Data'!$B$6:$BE$43,'ADR Raw Data'!O$1,FALSE)</f>
        <v>90.524880255038994</v>
      </c>
      <c r="AF17" s="66">
        <f>VLOOKUP($A17,'ADR Raw Data'!$B$6:$BE$43,'ADR Raw Data'!P$1,FALSE)</f>
        <v>96.575785304347804</v>
      </c>
      <c r="AG17" s="67">
        <f>VLOOKUP($A17,'ADR Raw Data'!$B$6:$BE$43,'ADR Raw Data'!R$1,FALSE)</f>
        <v>82.682138425191596</v>
      </c>
      <c r="AH17" s="63"/>
      <c r="AI17" s="59">
        <f>VLOOKUP($A17,'ADR Raw Data'!$B$6:$BE$43,'ADR Raw Data'!T$1,FALSE)</f>
        <v>24.0152145892426</v>
      </c>
      <c r="AJ17" s="60">
        <f>VLOOKUP($A17,'ADR Raw Data'!$B$6:$BE$43,'ADR Raw Data'!U$1,FALSE)</f>
        <v>18.435137015748399</v>
      </c>
      <c r="AK17" s="60">
        <f>VLOOKUP($A17,'ADR Raw Data'!$B$6:$BE$43,'ADR Raw Data'!V$1,FALSE)</f>
        <v>22.862398421656</v>
      </c>
      <c r="AL17" s="60">
        <f>VLOOKUP($A17,'ADR Raw Data'!$B$6:$BE$43,'ADR Raw Data'!W$1,FALSE)</f>
        <v>33.060445134312701</v>
      </c>
      <c r="AM17" s="60">
        <f>VLOOKUP($A17,'ADR Raw Data'!$B$6:$BE$43,'ADR Raw Data'!X$1,FALSE)</f>
        <v>31.931973752594001</v>
      </c>
      <c r="AN17" s="61">
        <f>VLOOKUP($A17,'ADR Raw Data'!$B$6:$BE$43,'ADR Raw Data'!Y$1,FALSE)</f>
        <v>26.472010361474801</v>
      </c>
      <c r="AO17" s="60">
        <f>VLOOKUP($A17,'ADR Raw Data'!$B$6:$BE$43,'ADR Raw Data'!AA$1,FALSE)</f>
        <v>55.5634320063565</v>
      </c>
      <c r="AP17" s="60">
        <f>VLOOKUP($A17,'ADR Raw Data'!$B$6:$BE$43,'ADR Raw Data'!AB$1,FALSE)</f>
        <v>36.6013116579282</v>
      </c>
      <c r="AQ17" s="61">
        <f>VLOOKUP($A17,'ADR Raw Data'!$B$6:$BE$43,'ADR Raw Data'!AC$1,FALSE)</f>
        <v>46.5357479483228</v>
      </c>
      <c r="AR17" s="62">
        <f>VLOOKUP($A17,'ADR Raw Data'!$B$6:$BE$43,'ADR Raw Data'!AE$1,FALSE)</f>
        <v>33.855163307008503</v>
      </c>
      <c r="AS17" s="50"/>
      <c r="AT17" s="64">
        <f>VLOOKUP($A17,'RevPAR Raw Data'!$B$6:$BE$43,'RevPAR Raw Data'!G$1,FALSE)</f>
        <v>37.820752539007003</v>
      </c>
      <c r="AU17" s="65">
        <f>VLOOKUP($A17,'RevPAR Raw Data'!$B$6:$BE$43,'RevPAR Raw Data'!H$1,FALSE)</f>
        <v>36.2992980709219</v>
      </c>
      <c r="AV17" s="65">
        <f>VLOOKUP($A17,'RevPAR Raw Data'!$B$6:$BE$43,'RevPAR Raw Data'!I$1,FALSE)</f>
        <v>41.141109219858102</v>
      </c>
      <c r="AW17" s="65">
        <f>VLOOKUP($A17,'RevPAR Raw Data'!$B$6:$BE$43,'RevPAR Raw Data'!J$1,FALSE)</f>
        <v>48.307155829787199</v>
      </c>
      <c r="AX17" s="65">
        <f>VLOOKUP($A17,'RevPAR Raw Data'!$B$6:$BE$43,'RevPAR Raw Data'!K$1,FALSE)</f>
        <v>49.585281418439699</v>
      </c>
      <c r="AY17" s="66">
        <f>VLOOKUP($A17,'RevPAR Raw Data'!$B$6:$BE$43,'RevPAR Raw Data'!L$1,FALSE)</f>
        <v>42.630719415602798</v>
      </c>
      <c r="AZ17" s="65">
        <f>VLOOKUP($A17,'RevPAR Raw Data'!$B$6:$BE$43,'RevPAR Raw Data'!N$1,FALSE)</f>
        <v>79.351405687943199</v>
      </c>
      <c r="BA17" s="65">
        <f>VLOOKUP($A17,'RevPAR Raw Data'!$B$6:$BE$43,'RevPAR Raw Data'!O$1,FALSE)</f>
        <v>62.430066354609899</v>
      </c>
      <c r="BB17" s="66">
        <f>VLOOKUP($A17,'RevPAR Raw Data'!$B$6:$BE$43,'RevPAR Raw Data'!P$1,FALSE)</f>
        <v>70.890736021276496</v>
      </c>
      <c r="BC17" s="67">
        <f>VLOOKUP($A17,'RevPAR Raw Data'!$B$6:$BE$43,'RevPAR Raw Data'!R$1,FALSE)</f>
        <v>50.705009874366702</v>
      </c>
      <c r="BD17" s="63"/>
      <c r="BE17" s="59">
        <f>VLOOKUP($A17,'RevPAR Raw Data'!$B$6:$BE$43,'RevPAR Raw Data'!T$1,FALSE)</f>
        <v>41.003591011712203</v>
      </c>
      <c r="BF17" s="60">
        <f>VLOOKUP($A17,'RevPAR Raw Data'!$B$6:$BE$43,'RevPAR Raw Data'!U$1,FALSE)</f>
        <v>22.7981412890996</v>
      </c>
      <c r="BG17" s="60">
        <f>VLOOKUP($A17,'RevPAR Raw Data'!$B$6:$BE$43,'RevPAR Raw Data'!V$1,FALSE)</f>
        <v>32.2419516673069</v>
      </c>
      <c r="BH17" s="60">
        <f>VLOOKUP($A17,'RevPAR Raw Data'!$B$6:$BE$43,'RevPAR Raw Data'!W$1,FALSE)</f>
        <v>55.946334948220901</v>
      </c>
      <c r="BI17" s="60">
        <f>VLOOKUP($A17,'RevPAR Raw Data'!$B$6:$BE$43,'RevPAR Raw Data'!X$1,FALSE)</f>
        <v>60.961007706561702</v>
      </c>
      <c r="BJ17" s="61">
        <f>VLOOKUP($A17,'RevPAR Raw Data'!$B$6:$BE$43,'RevPAR Raw Data'!Y$1,FALSE)</f>
        <v>42.791874791962897</v>
      </c>
      <c r="BK17" s="60">
        <f>VLOOKUP($A17,'RevPAR Raw Data'!$B$6:$BE$43,'RevPAR Raw Data'!AA$1,FALSE)</f>
        <v>94.328306316740694</v>
      </c>
      <c r="BL17" s="60">
        <f>VLOOKUP($A17,'RevPAR Raw Data'!$B$6:$BE$43,'RevPAR Raw Data'!AB$1,FALSE)</f>
        <v>45.097719482325601</v>
      </c>
      <c r="BM17" s="61">
        <f>VLOOKUP($A17,'RevPAR Raw Data'!$B$6:$BE$43,'RevPAR Raw Data'!AC$1,FALSE)</f>
        <v>69.069439938326298</v>
      </c>
      <c r="BN17" s="62">
        <f>VLOOKUP($A17,'RevPAR Raw Data'!$B$6:$BE$43,'RevPAR Raw Data'!AE$1,FALSE)</f>
        <v>52.244030094611503</v>
      </c>
    </row>
    <row r="18" spans="1:66" x14ac:dyDescent="0.25">
      <c r="A18" s="78" t="s">
        <v>93</v>
      </c>
      <c r="B18" s="59">
        <f>VLOOKUP($A18,'Occupancy Raw Data'!$B$6:$BE$43,'Occupancy Raw Data'!G$1,FALSE)</f>
        <v>54.655657062543902</v>
      </c>
      <c r="C18" s="60">
        <f>VLOOKUP($A18,'Occupancy Raw Data'!$B$6:$BE$43,'Occupancy Raw Data'!H$1,FALSE)</f>
        <v>56.711173576950102</v>
      </c>
      <c r="D18" s="60">
        <f>VLOOKUP($A18,'Occupancy Raw Data'!$B$6:$BE$43,'Occupancy Raw Data'!I$1,FALSE)</f>
        <v>56.921995783555801</v>
      </c>
      <c r="E18" s="60">
        <f>VLOOKUP($A18,'Occupancy Raw Data'!$B$6:$BE$43,'Occupancy Raw Data'!J$1,FALSE)</f>
        <v>57.7125790583274</v>
      </c>
      <c r="F18" s="60">
        <f>VLOOKUP($A18,'Occupancy Raw Data'!$B$6:$BE$43,'Occupancy Raw Data'!K$1,FALSE)</f>
        <v>58.3626141953619</v>
      </c>
      <c r="G18" s="61">
        <f>VLOOKUP($A18,'Occupancy Raw Data'!$B$6:$BE$43,'Occupancy Raw Data'!L$1,FALSE)</f>
        <v>56.872803935347797</v>
      </c>
      <c r="H18" s="60">
        <f>VLOOKUP($A18,'Occupancy Raw Data'!$B$6:$BE$43,'Occupancy Raw Data'!N$1,FALSE)</f>
        <v>77.002810962754694</v>
      </c>
      <c r="I18" s="60">
        <f>VLOOKUP($A18,'Occupancy Raw Data'!$B$6:$BE$43,'Occupancy Raw Data'!O$1,FALSE)</f>
        <v>76.212227687983102</v>
      </c>
      <c r="J18" s="61">
        <f>VLOOKUP($A18,'Occupancy Raw Data'!$B$6:$BE$43,'Occupancy Raw Data'!P$1,FALSE)</f>
        <v>76.607519325368898</v>
      </c>
      <c r="K18" s="62">
        <f>VLOOKUP($A18,'Occupancy Raw Data'!$B$6:$BE$43,'Occupancy Raw Data'!R$1,FALSE)</f>
        <v>62.511294046782403</v>
      </c>
      <c r="L18" s="63"/>
      <c r="M18" s="59">
        <f>VLOOKUP($A18,'Occupancy Raw Data'!$B$6:$BE$43,'Occupancy Raw Data'!T$1,FALSE)</f>
        <v>11.6066163061063</v>
      </c>
      <c r="N18" s="60">
        <f>VLOOKUP($A18,'Occupancy Raw Data'!$B$6:$BE$43,'Occupancy Raw Data'!U$1,FALSE)</f>
        <v>7.75880643930165</v>
      </c>
      <c r="O18" s="60">
        <f>VLOOKUP($A18,'Occupancy Raw Data'!$B$6:$BE$43,'Occupancy Raw Data'!V$1,FALSE)</f>
        <v>4.2592511309237997</v>
      </c>
      <c r="P18" s="60">
        <f>VLOOKUP($A18,'Occupancy Raw Data'!$B$6:$BE$43,'Occupancy Raw Data'!W$1,FALSE)</f>
        <v>1.0547436943136399</v>
      </c>
      <c r="Q18" s="60">
        <f>VLOOKUP($A18,'Occupancy Raw Data'!$B$6:$BE$43,'Occupancy Raw Data'!X$1,FALSE)</f>
        <v>0.33995532106797</v>
      </c>
      <c r="R18" s="61">
        <f>VLOOKUP($A18,'Occupancy Raw Data'!$B$6:$BE$43,'Occupancy Raw Data'!Y$1,FALSE)</f>
        <v>4.7492170383948302</v>
      </c>
      <c r="S18" s="60">
        <f>VLOOKUP($A18,'Occupancy Raw Data'!$B$6:$BE$43,'Occupancy Raw Data'!AA$1,FALSE)</f>
        <v>22.502514420333199</v>
      </c>
      <c r="T18" s="60">
        <f>VLOOKUP($A18,'Occupancy Raw Data'!$B$6:$BE$43,'Occupancy Raw Data'!AB$1,FALSE)</f>
        <v>15.80431712525</v>
      </c>
      <c r="U18" s="61">
        <f>VLOOKUP($A18,'Occupancy Raw Data'!$B$6:$BE$43,'Occupancy Raw Data'!AC$1,FALSE)</f>
        <v>19.076551213667699</v>
      </c>
      <c r="V18" s="62">
        <f>VLOOKUP($A18,'Occupancy Raw Data'!$B$6:$BE$43,'Occupancy Raw Data'!AE$1,FALSE)</f>
        <v>9.3563197515822107</v>
      </c>
      <c r="W18" s="63"/>
      <c r="X18" s="64">
        <f>VLOOKUP($A18,'ADR Raw Data'!$B$6:$BE$43,'ADR Raw Data'!G$1,FALSE)</f>
        <v>86.806354676952694</v>
      </c>
      <c r="Y18" s="65">
        <f>VLOOKUP($A18,'ADR Raw Data'!$B$6:$BE$43,'ADR Raw Data'!H$1,FALSE)</f>
        <v>93.166005607187103</v>
      </c>
      <c r="Z18" s="65">
        <f>VLOOKUP($A18,'ADR Raw Data'!$B$6:$BE$43,'ADR Raw Data'!I$1,FALSE)</f>
        <v>92.061653117283896</v>
      </c>
      <c r="AA18" s="65">
        <f>VLOOKUP($A18,'ADR Raw Data'!$B$6:$BE$43,'ADR Raw Data'!J$1,FALSE)</f>
        <v>89.821712298325707</v>
      </c>
      <c r="AB18" s="65">
        <f>VLOOKUP($A18,'ADR Raw Data'!$B$6:$BE$43,'ADR Raw Data'!K$1,FALSE)</f>
        <v>90.731329379891605</v>
      </c>
      <c r="AC18" s="66">
        <f>VLOOKUP($A18,'ADR Raw Data'!$B$6:$BE$43,'ADR Raw Data'!L$1,FALSE)</f>
        <v>90.544173526504295</v>
      </c>
      <c r="AD18" s="65">
        <f>VLOOKUP($A18,'ADR Raw Data'!$B$6:$BE$43,'ADR Raw Data'!N$1,FALSE)</f>
        <v>106.890249806068</v>
      </c>
      <c r="AE18" s="65">
        <f>VLOOKUP($A18,'ADR Raw Data'!$B$6:$BE$43,'ADR Raw Data'!O$1,FALSE)</f>
        <v>105.859583471645</v>
      </c>
      <c r="AF18" s="66">
        <f>VLOOKUP($A18,'ADR Raw Data'!$B$6:$BE$43,'ADR Raw Data'!P$1,FALSE)</f>
        <v>106.377575736727</v>
      </c>
      <c r="AG18" s="67">
        <f>VLOOKUP($A18,'ADR Raw Data'!$B$6:$BE$43,'ADR Raw Data'!R$1,FALSE)</f>
        <v>96.088121038262301</v>
      </c>
      <c r="AH18" s="63"/>
      <c r="AI18" s="59">
        <f>VLOOKUP($A18,'ADR Raw Data'!$B$6:$BE$43,'ADR Raw Data'!T$1,FALSE)</f>
        <v>22.8209311447293</v>
      </c>
      <c r="AJ18" s="60">
        <f>VLOOKUP($A18,'ADR Raw Data'!$B$6:$BE$43,'ADR Raw Data'!U$1,FALSE)</f>
        <v>30.308609152618899</v>
      </c>
      <c r="AK18" s="60">
        <f>VLOOKUP($A18,'ADR Raw Data'!$B$6:$BE$43,'ADR Raw Data'!V$1,FALSE)</f>
        <v>25.765284579356798</v>
      </c>
      <c r="AL18" s="60">
        <f>VLOOKUP($A18,'ADR Raw Data'!$B$6:$BE$43,'ADR Raw Data'!W$1,FALSE)</f>
        <v>21.3428362129787</v>
      </c>
      <c r="AM18" s="60">
        <f>VLOOKUP($A18,'ADR Raw Data'!$B$6:$BE$43,'ADR Raw Data'!X$1,FALSE)</f>
        <v>22.8502494766105</v>
      </c>
      <c r="AN18" s="61">
        <f>VLOOKUP($A18,'ADR Raw Data'!$B$6:$BE$43,'ADR Raw Data'!Y$1,FALSE)</f>
        <v>24.4962799106764</v>
      </c>
      <c r="AO18" s="60">
        <f>VLOOKUP($A18,'ADR Raw Data'!$B$6:$BE$43,'ADR Raw Data'!AA$1,FALSE)</f>
        <v>41.117208094739098</v>
      </c>
      <c r="AP18" s="60">
        <f>VLOOKUP($A18,'ADR Raw Data'!$B$6:$BE$43,'ADR Raw Data'!AB$1,FALSE)</f>
        <v>36.710258871443202</v>
      </c>
      <c r="AQ18" s="61">
        <f>VLOOKUP($A18,'ADR Raw Data'!$B$6:$BE$43,'ADR Raw Data'!AC$1,FALSE)</f>
        <v>38.8578113626007</v>
      </c>
      <c r="AR18" s="62">
        <f>VLOOKUP($A18,'ADR Raw Data'!$B$6:$BE$43,'ADR Raw Data'!AE$1,FALSE)</f>
        <v>29.890486930777499</v>
      </c>
      <c r="AS18" s="50"/>
      <c r="AT18" s="64">
        <f>VLOOKUP($A18,'RevPAR Raw Data'!$B$6:$BE$43,'RevPAR Raw Data'!G$1,FALSE)</f>
        <v>47.444583520730802</v>
      </c>
      <c r="AU18" s="65">
        <f>VLOOKUP($A18,'RevPAR Raw Data'!$B$6:$BE$43,'RevPAR Raw Data'!H$1,FALSE)</f>
        <v>52.835535154602901</v>
      </c>
      <c r="AV18" s="65">
        <f>VLOOKUP($A18,'RevPAR Raw Data'!$B$6:$BE$43,'RevPAR Raw Data'!I$1,FALSE)</f>
        <v>52.403330305692101</v>
      </c>
      <c r="AW18" s="65">
        <f>VLOOKUP($A18,'RevPAR Raw Data'!$B$6:$BE$43,'RevPAR Raw Data'!J$1,FALSE)</f>
        <v>51.838426721714598</v>
      </c>
      <c r="AX18" s="65">
        <f>VLOOKUP($A18,'RevPAR Raw Data'!$B$6:$BE$43,'RevPAR Raw Data'!K$1,FALSE)</f>
        <v>52.953175720309197</v>
      </c>
      <c r="AY18" s="66">
        <f>VLOOKUP($A18,'RevPAR Raw Data'!$B$6:$BE$43,'RevPAR Raw Data'!L$1,FALSE)</f>
        <v>51.495010284609897</v>
      </c>
      <c r="AZ18" s="65">
        <f>VLOOKUP($A18,'RevPAR Raw Data'!$B$6:$BE$43,'RevPAR Raw Data'!N$1,FALSE)</f>
        <v>82.3084969957835</v>
      </c>
      <c r="BA18" s="65">
        <f>VLOOKUP($A18,'RevPAR Raw Data'!$B$6:$BE$43,'RevPAR Raw Data'!O$1,FALSE)</f>
        <v>80.677946784961307</v>
      </c>
      <c r="BB18" s="66">
        <f>VLOOKUP($A18,'RevPAR Raw Data'!$B$6:$BE$43,'RevPAR Raw Data'!P$1,FALSE)</f>
        <v>81.493221890372396</v>
      </c>
      <c r="BC18" s="67">
        <f>VLOOKUP($A18,'RevPAR Raw Data'!$B$6:$BE$43,'RevPAR Raw Data'!R$1,FALSE)</f>
        <v>60.065927886256297</v>
      </c>
      <c r="BD18" s="63"/>
      <c r="BE18" s="59">
        <f>VLOOKUP($A18,'RevPAR Raw Data'!$B$6:$BE$43,'RevPAR Raw Data'!T$1,FALSE)</f>
        <v>37.076285366285198</v>
      </c>
      <c r="BF18" s="60">
        <f>VLOOKUP($A18,'RevPAR Raw Data'!$B$6:$BE$43,'RevPAR Raw Data'!U$1,FALSE)</f>
        <v>40.419001910516698</v>
      </c>
      <c r="BG18" s="60">
        <f>VLOOKUP($A18,'RevPAR Raw Data'!$B$6:$BE$43,'RevPAR Raw Data'!V$1,FALSE)</f>
        <v>31.1219438851126</v>
      </c>
      <c r="BH18" s="60">
        <f>VLOOKUP($A18,'RevPAR Raw Data'!$B$6:$BE$43,'RevPAR Raw Data'!W$1,FALSE)</f>
        <v>22.622692126436402</v>
      </c>
      <c r="BI18" s="60">
        <f>VLOOKUP($A18,'RevPAR Raw Data'!$B$6:$BE$43,'RevPAR Raw Data'!X$1,FALSE)</f>
        <v>23.2678854366515</v>
      </c>
      <c r="BJ18" s="61">
        <f>VLOOKUP($A18,'RevPAR Raw Data'!$B$6:$BE$43,'RevPAR Raw Data'!Y$1,FALSE)</f>
        <v>30.408878448362</v>
      </c>
      <c r="BK18" s="60">
        <f>VLOOKUP($A18,'RevPAR Raw Data'!$B$6:$BE$43,'RevPAR Raw Data'!AA$1,FALSE)</f>
        <v>72.872128195829404</v>
      </c>
      <c r="BL18" s="60">
        <f>VLOOKUP($A18,'RevPAR Raw Data'!$B$6:$BE$43,'RevPAR Raw Data'!AB$1,FALSE)</f>
        <v>58.316381726236401</v>
      </c>
      <c r="BM18" s="61">
        <f>VLOOKUP($A18,'RevPAR Raw Data'!$B$6:$BE$43,'RevPAR Raw Data'!AC$1,FALSE)</f>
        <v>65.347092861365297</v>
      </c>
      <c r="BN18" s="62">
        <f>VLOOKUP($A18,'RevPAR Raw Data'!$B$6:$BE$43,'RevPAR Raw Data'!AE$1,FALSE)</f>
        <v>42.043456214908197</v>
      </c>
    </row>
    <row r="19" spans="1:66" x14ac:dyDescent="0.25">
      <c r="A19" s="78" t="s">
        <v>94</v>
      </c>
      <c r="B19" s="59">
        <f>VLOOKUP($A19,'Occupancy Raw Data'!$B$6:$BE$43,'Occupancy Raw Data'!G$1,FALSE)</f>
        <v>49.374414843816403</v>
      </c>
      <c r="C19" s="60">
        <f>VLOOKUP($A19,'Occupancy Raw Data'!$B$6:$BE$43,'Occupancy Raw Data'!H$1,FALSE)</f>
        <v>42.897267852583099</v>
      </c>
      <c r="D19" s="60">
        <f>VLOOKUP($A19,'Occupancy Raw Data'!$B$6:$BE$43,'Occupancy Raw Data'!I$1,FALSE)</f>
        <v>48.931823985020003</v>
      </c>
      <c r="E19" s="60">
        <f>VLOOKUP($A19,'Occupancy Raw Data'!$B$6:$BE$43,'Occupancy Raw Data'!J$1,FALSE)</f>
        <v>50.063835220018703</v>
      </c>
      <c r="F19" s="60">
        <f>VLOOKUP($A19,'Occupancy Raw Data'!$B$6:$BE$43,'Occupancy Raw Data'!K$1,FALSE)</f>
        <v>54.779130138735198</v>
      </c>
      <c r="G19" s="61">
        <f>VLOOKUP($A19,'Occupancy Raw Data'!$B$6:$BE$43,'Occupancy Raw Data'!L$1,FALSE)</f>
        <v>49.209294408034701</v>
      </c>
      <c r="H19" s="60">
        <f>VLOOKUP($A19,'Occupancy Raw Data'!$B$6:$BE$43,'Occupancy Raw Data'!N$1,FALSE)</f>
        <v>66.975912843646199</v>
      </c>
      <c r="I19" s="60">
        <f>VLOOKUP($A19,'Occupancy Raw Data'!$B$6:$BE$43,'Occupancy Raw Data'!O$1,FALSE)</f>
        <v>61.622265724742498</v>
      </c>
      <c r="J19" s="61">
        <f>VLOOKUP($A19,'Occupancy Raw Data'!$B$6:$BE$43,'Occupancy Raw Data'!P$1,FALSE)</f>
        <v>64.299089284194295</v>
      </c>
      <c r="K19" s="62">
        <f>VLOOKUP($A19,'Occupancy Raw Data'!$B$6:$BE$43,'Occupancy Raw Data'!R$1,FALSE)</f>
        <v>53.520664372651702</v>
      </c>
      <c r="L19" s="63"/>
      <c r="M19" s="59">
        <f>VLOOKUP($A19,'Occupancy Raw Data'!$B$6:$BE$43,'Occupancy Raw Data'!T$1,FALSE)</f>
        <v>29.050613426066601</v>
      </c>
      <c r="N19" s="60">
        <f>VLOOKUP($A19,'Occupancy Raw Data'!$B$6:$BE$43,'Occupancy Raw Data'!U$1,FALSE)</f>
        <v>15.4460479864177</v>
      </c>
      <c r="O19" s="60">
        <f>VLOOKUP($A19,'Occupancy Raw Data'!$B$6:$BE$43,'Occupancy Raw Data'!V$1,FALSE)</f>
        <v>18.8477925379574</v>
      </c>
      <c r="P19" s="60">
        <f>VLOOKUP($A19,'Occupancy Raw Data'!$B$6:$BE$43,'Occupancy Raw Data'!W$1,FALSE)</f>
        <v>15.2334854550954</v>
      </c>
      <c r="Q19" s="60">
        <f>VLOOKUP($A19,'Occupancy Raw Data'!$B$6:$BE$43,'Occupancy Raw Data'!X$1,FALSE)</f>
        <v>10.165204561455701</v>
      </c>
      <c r="R19" s="61">
        <f>VLOOKUP($A19,'Occupancy Raw Data'!$B$6:$BE$43,'Occupancy Raw Data'!Y$1,FALSE)</f>
        <v>17.299316592153101</v>
      </c>
      <c r="S19" s="60">
        <f>VLOOKUP($A19,'Occupancy Raw Data'!$B$6:$BE$43,'Occupancy Raw Data'!AA$1,FALSE)</f>
        <v>8.0329679919904695</v>
      </c>
      <c r="T19" s="60">
        <f>VLOOKUP($A19,'Occupancy Raw Data'!$B$6:$BE$43,'Occupancy Raw Data'!AB$1,FALSE)</f>
        <v>-14.290050806168599</v>
      </c>
      <c r="U19" s="61">
        <f>VLOOKUP($A19,'Occupancy Raw Data'!$B$6:$BE$43,'Occupancy Raw Data'!AC$1,FALSE)</f>
        <v>-3.9538642851900501</v>
      </c>
      <c r="V19" s="62">
        <f>VLOOKUP($A19,'Occupancy Raw Data'!$B$6:$BE$43,'Occupancy Raw Data'!AE$1,FALSE)</f>
        <v>9.0187417139171409</v>
      </c>
      <c r="W19" s="63"/>
      <c r="X19" s="64">
        <f>VLOOKUP($A19,'ADR Raw Data'!$B$6:$BE$43,'ADR Raw Data'!G$1,FALSE)</f>
        <v>100.97421822099599</v>
      </c>
      <c r="Y19" s="65">
        <f>VLOOKUP($A19,'ADR Raw Data'!$B$6:$BE$43,'ADR Raw Data'!H$1,FALSE)</f>
        <v>95.820979940476107</v>
      </c>
      <c r="Z19" s="65">
        <f>VLOOKUP($A19,'ADR Raw Data'!$B$6:$BE$43,'ADR Raw Data'!I$1,FALSE)</f>
        <v>99.068715776656802</v>
      </c>
      <c r="AA19" s="65">
        <f>VLOOKUP($A19,'ADR Raw Data'!$B$6:$BE$43,'ADR Raw Data'!J$1,FALSE)</f>
        <v>100.219012223733</v>
      </c>
      <c r="AB19" s="65">
        <f>VLOOKUP($A19,'ADR Raw Data'!$B$6:$BE$43,'ADR Raw Data'!K$1,FALSE)</f>
        <v>101.854538129272</v>
      </c>
      <c r="AC19" s="66">
        <f>VLOOKUP($A19,'ADR Raw Data'!$B$6:$BE$43,'ADR Raw Data'!L$1,FALSE)</f>
        <v>99.739147056178197</v>
      </c>
      <c r="AD19" s="65">
        <f>VLOOKUP($A19,'ADR Raw Data'!$B$6:$BE$43,'ADR Raw Data'!N$1,FALSE)</f>
        <v>115.418652624221</v>
      </c>
      <c r="AE19" s="65">
        <f>VLOOKUP($A19,'ADR Raw Data'!$B$6:$BE$43,'ADR Raw Data'!O$1,FALSE)</f>
        <v>117.442732707182</v>
      </c>
      <c r="AF19" s="66">
        <f>VLOOKUP($A19,'ADR Raw Data'!$B$6:$BE$43,'ADR Raw Data'!P$1,FALSE)</f>
        <v>116.388560612879</v>
      </c>
      <c r="AG19" s="67">
        <f>VLOOKUP($A19,'ADR Raw Data'!$B$6:$BE$43,'ADR Raw Data'!R$1,FALSE)</f>
        <v>105.45412057614099</v>
      </c>
      <c r="AH19" s="63"/>
      <c r="AI19" s="59">
        <f>VLOOKUP($A19,'ADR Raw Data'!$B$6:$BE$43,'ADR Raw Data'!T$1,FALSE)</f>
        <v>28.6995086783148</v>
      </c>
      <c r="AJ19" s="60">
        <f>VLOOKUP($A19,'ADR Raw Data'!$B$6:$BE$43,'ADR Raw Data'!U$1,FALSE)</f>
        <v>22.900459493612001</v>
      </c>
      <c r="AK19" s="60">
        <f>VLOOKUP($A19,'ADR Raw Data'!$B$6:$BE$43,'ADR Raw Data'!V$1,FALSE)</f>
        <v>24.693718509446999</v>
      </c>
      <c r="AL19" s="60">
        <f>VLOOKUP($A19,'ADR Raw Data'!$B$6:$BE$43,'ADR Raw Data'!W$1,FALSE)</f>
        <v>22.2457016328466</v>
      </c>
      <c r="AM19" s="60">
        <f>VLOOKUP($A19,'ADR Raw Data'!$B$6:$BE$43,'ADR Raw Data'!X$1,FALSE)</f>
        <v>19.190353547347801</v>
      </c>
      <c r="AN19" s="61">
        <f>VLOOKUP($A19,'ADR Raw Data'!$B$6:$BE$43,'ADR Raw Data'!Y$1,FALSE)</f>
        <v>23.204719891893301</v>
      </c>
      <c r="AO19" s="60">
        <f>VLOOKUP($A19,'ADR Raw Data'!$B$6:$BE$43,'ADR Raw Data'!AA$1,FALSE)</f>
        <v>20.532417793528499</v>
      </c>
      <c r="AP19" s="60">
        <f>VLOOKUP($A19,'ADR Raw Data'!$B$6:$BE$43,'ADR Raw Data'!AB$1,FALSE)</f>
        <v>15.7080760671075</v>
      </c>
      <c r="AQ19" s="61">
        <f>VLOOKUP($A19,'ADR Raw Data'!$B$6:$BE$43,'ADR Raw Data'!AC$1,FALSE)</f>
        <v>17.753863658945601</v>
      </c>
      <c r="AR19" s="62">
        <f>VLOOKUP($A19,'ADR Raw Data'!$B$6:$BE$43,'ADR Raw Data'!AE$1,FALSE)</f>
        <v>19.939339154348499</v>
      </c>
      <c r="AS19" s="50"/>
      <c r="AT19" s="64">
        <f>VLOOKUP($A19,'RevPAR Raw Data'!$B$6:$BE$43,'RevPAR Raw Data'!G$1,FALSE)</f>
        <v>49.8554293897352</v>
      </c>
      <c r="AU19" s="65">
        <f>VLOOKUP($A19,'RevPAR Raw Data'!$B$6:$BE$43,'RevPAR Raw Data'!H$1,FALSE)</f>
        <v>41.104582424036003</v>
      </c>
      <c r="AV19" s="65">
        <f>VLOOKUP($A19,'RevPAR Raw Data'!$B$6:$BE$43,'RevPAR Raw Data'!I$1,FALSE)</f>
        <v>48.4761296280534</v>
      </c>
      <c r="AW19" s="65">
        <f>VLOOKUP($A19,'RevPAR Raw Data'!$B$6:$BE$43,'RevPAR Raw Data'!J$1,FALSE)</f>
        <v>50.1734811388203</v>
      </c>
      <c r="AX19" s="65">
        <f>VLOOKUP($A19,'RevPAR Raw Data'!$B$6:$BE$43,'RevPAR Raw Data'!K$1,FALSE)</f>
        <v>55.795029994041997</v>
      </c>
      <c r="AY19" s="66">
        <f>VLOOKUP($A19,'RevPAR Raw Data'!$B$6:$BE$43,'RevPAR Raw Data'!L$1,FALSE)</f>
        <v>49.0809305149374</v>
      </c>
      <c r="AZ19" s="65">
        <f>VLOOKUP($A19,'RevPAR Raw Data'!$B$6:$BE$43,'RevPAR Raw Data'!N$1,FALSE)</f>
        <v>77.3026961869095</v>
      </c>
      <c r="BA19" s="65">
        <f>VLOOKUP($A19,'RevPAR Raw Data'!$B$6:$BE$43,'RevPAR Raw Data'!O$1,FALSE)</f>
        <v>72.370872823218903</v>
      </c>
      <c r="BB19" s="66">
        <f>VLOOKUP($A19,'RevPAR Raw Data'!$B$6:$BE$43,'RevPAR Raw Data'!P$1,FALSE)</f>
        <v>74.836784505064202</v>
      </c>
      <c r="BC19" s="67">
        <f>VLOOKUP($A19,'RevPAR Raw Data'!$B$6:$BE$43,'RevPAR Raw Data'!R$1,FALSE)</f>
        <v>56.439745940687899</v>
      </c>
      <c r="BD19" s="63"/>
      <c r="BE19" s="59">
        <f>VLOOKUP($A19,'RevPAR Raw Data'!$B$6:$BE$43,'RevPAR Raw Data'!T$1,FALSE)</f>
        <v>66.087505425699206</v>
      </c>
      <c r="BF19" s="60">
        <f>VLOOKUP($A19,'RevPAR Raw Data'!$B$6:$BE$43,'RevPAR Raw Data'!U$1,FALSE)</f>
        <v>41.883723442523099</v>
      </c>
      <c r="BG19" s="60">
        <f>VLOOKUP($A19,'RevPAR Raw Data'!$B$6:$BE$43,'RevPAR Raw Data'!V$1,FALSE)</f>
        <v>48.1957318819723</v>
      </c>
      <c r="BH19" s="60">
        <f>VLOOKUP($A19,'RevPAR Raw Data'!$B$6:$BE$43,'RevPAR Raw Data'!W$1,FALSE)</f>
        <v>40.867982810565699</v>
      </c>
      <c r="BI19" s="60">
        <f>VLOOKUP($A19,'RevPAR Raw Data'!$B$6:$BE$43,'RevPAR Raw Data'!X$1,FALSE)</f>
        <v>31.306296802957998</v>
      </c>
      <c r="BJ19" s="61">
        <f>VLOOKUP($A19,'RevPAR Raw Data'!$B$6:$BE$43,'RevPAR Raw Data'!Y$1,FALSE)</f>
        <v>44.5182944424675</v>
      </c>
      <c r="BK19" s="60">
        <f>VLOOKUP($A19,'RevPAR Raw Data'!$B$6:$BE$43,'RevPAR Raw Data'!AA$1,FALSE)</f>
        <v>30.2147483348548</v>
      </c>
      <c r="BL19" s="60">
        <f>VLOOKUP($A19,'RevPAR Raw Data'!$B$6:$BE$43,'RevPAR Raw Data'!AB$1,FALSE)</f>
        <v>-0.82666678972243501</v>
      </c>
      <c r="BM19" s="61">
        <f>VLOOKUP($A19,'RevPAR Raw Data'!$B$6:$BE$43,'RevPAR Raw Data'!AC$1,FALSE)</f>
        <v>13.0980356993032</v>
      </c>
      <c r="BN19" s="62">
        <f>VLOOKUP($A19,'RevPAR Raw Data'!$B$6:$BE$43,'RevPAR Raw Data'!AE$1,FALSE)</f>
        <v>30.756358366058301</v>
      </c>
    </row>
    <row r="20" spans="1:66" x14ac:dyDescent="0.25">
      <c r="A20" s="78" t="s">
        <v>29</v>
      </c>
      <c r="B20" s="59">
        <f>VLOOKUP($A20,'Occupancy Raw Data'!$B$6:$BE$43,'Occupancy Raw Data'!G$1,FALSE)</f>
        <v>41.415727130012797</v>
      </c>
      <c r="C20" s="60">
        <f>VLOOKUP($A20,'Occupancy Raw Data'!$B$6:$BE$43,'Occupancy Raw Data'!H$1,FALSE)</f>
        <v>29.285000713572099</v>
      </c>
      <c r="D20" s="60">
        <f>VLOOKUP($A20,'Occupancy Raw Data'!$B$6:$BE$43,'Occupancy Raw Data'!I$1,FALSE)</f>
        <v>32.110746396460598</v>
      </c>
      <c r="E20" s="60">
        <f>VLOOKUP($A20,'Occupancy Raw Data'!$B$6:$BE$43,'Occupancy Raw Data'!J$1,FALSE)</f>
        <v>32.453261024689503</v>
      </c>
      <c r="F20" s="60">
        <f>VLOOKUP($A20,'Occupancy Raw Data'!$B$6:$BE$43,'Occupancy Raw Data'!K$1,FALSE)</f>
        <v>32.981304409875797</v>
      </c>
      <c r="G20" s="61">
        <f>VLOOKUP($A20,'Occupancy Raw Data'!$B$6:$BE$43,'Occupancy Raw Data'!L$1,FALSE)</f>
        <v>33.649207934922202</v>
      </c>
      <c r="H20" s="60">
        <f>VLOOKUP($A20,'Occupancy Raw Data'!$B$6:$BE$43,'Occupancy Raw Data'!N$1,FALSE)</f>
        <v>59.654631083202503</v>
      </c>
      <c r="I20" s="60">
        <f>VLOOKUP($A20,'Occupancy Raw Data'!$B$6:$BE$43,'Occupancy Raw Data'!O$1,FALSE)</f>
        <v>65.948337376908796</v>
      </c>
      <c r="J20" s="61">
        <f>VLOOKUP($A20,'Occupancy Raw Data'!$B$6:$BE$43,'Occupancy Raw Data'!P$1,FALSE)</f>
        <v>62.8014842300556</v>
      </c>
      <c r="K20" s="62">
        <f>VLOOKUP($A20,'Occupancy Raw Data'!$B$6:$BE$43,'Occupancy Raw Data'!R$1,FALSE)</f>
        <v>41.978429733531698</v>
      </c>
      <c r="L20" s="63"/>
      <c r="M20" s="59">
        <f>VLOOKUP($A20,'Occupancy Raw Data'!$B$6:$BE$43,'Occupancy Raw Data'!T$1,FALSE)</f>
        <v>117.69567182763799</v>
      </c>
      <c r="N20" s="60">
        <f>VLOOKUP($A20,'Occupancy Raw Data'!$B$6:$BE$43,'Occupancy Raw Data'!U$1,FALSE)</f>
        <v>67.040884037755703</v>
      </c>
      <c r="O20" s="60">
        <f>VLOOKUP($A20,'Occupancy Raw Data'!$B$6:$BE$43,'Occupancy Raw Data'!V$1,FALSE)</f>
        <v>69.928426942293399</v>
      </c>
      <c r="P20" s="60">
        <f>VLOOKUP($A20,'Occupancy Raw Data'!$B$6:$BE$43,'Occupancy Raw Data'!W$1,FALSE)</f>
        <v>75.842669327150901</v>
      </c>
      <c r="Q20" s="60">
        <f>VLOOKUP($A20,'Occupancy Raw Data'!$B$6:$BE$43,'Occupancy Raw Data'!X$1,FALSE)</f>
        <v>68.942107730995403</v>
      </c>
      <c r="R20" s="61">
        <f>VLOOKUP($A20,'Occupancy Raw Data'!$B$6:$BE$43,'Occupancy Raw Data'!Y$1,FALSE)</f>
        <v>80.075239237793298</v>
      </c>
      <c r="S20" s="60">
        <f>VLOOKUP($A20,'Occupancy Raw Data'!$B$6:$BE$43,'Occupancy Raw Data'!AA$1,FALSE)</f>
        <v>115.59661891478</v>
      </c>
      <c r="T20" s="60">
        <f>VLOOKUP($A20,'Occupancy Raw Data'!$B$6:$BE$43,'Occupancy Raw Data'!AB$1,FALSE)</f>
        <v>103.249192275109</v>
      </c>
      <c r="U20" s="61">
        <f>VLOOKUP($A20,'Occupancy Raw Data'!$B$6:$BE$43,'Occupancy Raw Data'!AC$1,FALSE)</f>
        <v>108.932279370852</v>
      </c>
      <c r="V20" s="62">
        <f>VLOOKUP($A20,'Occupancy Raw Data'!$B$6:$BE$43,'Occupancy Raw Data'!AE$1,FALSE)</f>
        <v>91.373282175340506</v>
      </c>
      <c r="W20" s="63"/>
      <c r="X20" s="64">
        <f>VLOOKUP($A20,'ADR Raw Data'!$B$6:$BE$43,'ADR Raw Data'!G$1,FALSE)</f>
        <v>160.81884562370701</v>
      </c>
      <c r="Y20" s="65">
        <f>VLOOKUP($A20,'ADR Raw Data'!$B$6:$BE$43,'ADR Raw Data'!H$1,FALSE)</f>
        <v>113.291900584795</v>
      </c>
      <c r="Z20" s="65">
        <f>VLOOKUP($A20,'ADR Raw Data'!$B$6:$BE$43,'ADR Raw Data'!I$1,FALSE)</f>
        <v>105.934733333333</v>
      </c>
      <c r="AA20" s="65">
        <f>VLOOKUP($A20,'ADR Raw Data'!$B$6:$BE$43,'ADR Raw Data'!J$1,FALSE)</f>
        <v>107.59805628847801</v>
      </c>
      <c r="AB20" s="65">
        <f>VLOOKUP($A20,'ADR Raw Data'!$B$6:$BE$43,'ADR Raw Data'!K$1,FALSE)</f>
        <v>112.301683254002</v>
      </c>
      <c r="AC20" s="66">
        <f>VLOOKUP($A20,'ADR Raw Data'!$B$6:$BE$43,'ADR Raw Data'!L$1,FALSE)</f>
        <v>122.29464670455501</v>
      </c>
      <c r="AD20" s="65">
        <f>VLOOKUP($A20,'ADR Raw Data'!$B$6:$BE$43,'ADR Raw Data'!N$1,FALSE)</f>
        <v>148.026222488038</v>
      </c>
      <c r="AE20" s="65">
        <f>VLOOKUP($A20,'ADR Raw Data'!$B$6:$BE$43,'ADR Raw Data'!O$1,FALSE)</f>
        <v>161.67129192815401</v>
      </c>
      <c r="AF20" s="66">
        <f>VLOOKUP($A20,'ADR Raw Data'!$B$6:$BE$43,'ADR Raw Data'!P$1,FALSE)</f>
        <v>155.19062038404701</v>
      </c>
      <c r="AG20" s="67">
        <f>VLOOKUP($A20,'ADR Raw Data'!$B$6:$BE$43,'ADR Raw Data'!R$1,FALSE)</f>
        <v>136.35571830985899</v>
      </c>
      <c r="AH20" s="63"/>
      <c r="AI20" s="59">
        <f>VLOOKUP($A20,'ADR Raw Data'!$B$6:$BE$43,'ADR Raw Data'!T$1,FALSE)</f>
        <v>72.643174032584</v>
      </c>
      <c r="AJ20" s="60">
        <f>VLOOKUP($A20,'ADR Raw Data'!$B$6:$BE$43,'ADR Raw Data'!U$1,FALSE)</f>
        <v>35.087534793412402</v>
      </c>
      <c r="AK20" s="60">
        <f>VLOOKUP($A20,'ADR Raw Data'!$B$6:$BE$43,'ADR Raw Data'!V$1,FALSE)</f>
        <v>23.684284340407402</v>
      </c>
      <c r="AL20" s="60">
        <f>VLOOKUP($A20,'ADR Raw Data'!$B$6:$BE$43,'ADR Raw Data'!W$1,FALSE)</f>
        <v>27.543920988756099</v>
      </c>
      <c r="AM20" s="60">
        <f>VLOOKUP($A20,'ADR Raw Data'!$B$6:$BE$43,'ADR Raw Data'!X$1,FALSE)</f>
        <v>13.8698527542343</v>
      </c>
      <c r="AN20" s="61">
        <f>VLOOKUP($A20,'ADR Raw Data'!$B$6:$BE$43,'ADR Raw Data'!Y$1,FALSE)</f>
        <v>36.950340149349401</v>
      </c>
      <c r="AO20" s="60">
        <f>VLOOKUP($A20,'ADR Raw Data'!$B$6:$BE$43,'ADR Raw Data'!AA$1,FALSE)</f>
        <v>23.249669502591999</v>
      </c>
      <c r="AP20" s="60">
        <f>VLOOKUP($A20,'ADR Raw Data'!$B$6:$BE$43,'ADR Raw Data'!AB$1,FALSE)</f>
        <v>25.8912026545649</v>
      </c>
      <c r="AQ20" s="61">
        <f>VLOOKUP($A20,'ADR Raw Data'!$B$6:$BE$43,'ADR Raw Data'!AC$1,FALSE)</f>
        <v>24.558427154150198</v>
      </c>
      <c r="AR20" s="62">
        <f>VLOOKUP($A20,'ADR Raw Data'!$B$6:$BE$43,'ADR Raw Data'!AE$1,FALSE)</f>
        <v>32.234243039160503</v>
      </c>
      <c r="AS20" s="50"/>
      <c r="AT20" s="64">
        <f>VLOOKUP($A20,'RevPAR Raw Data'!$B$6:$BE$43,'RevPAR Raw Data'!G$1,FALSE)</f>
        <v>66.604294277151396</v>
      </c>
      <c r="AU20" s="65">
        <f>VLOOKUP($A20,'RevPAR Raw Data'!$B$6:$BE$43,'RevPAR Raw Data'!H$1,FALSE)</f>
        <v>33.177533894676699</v>
      </c>
      <c r="AV20" s="65">
        <f>VLOOKUP($A20,'RevPAR Raw Data'!$B$6:$BE$43,'RevPAR Raw Data'!I$1,FALSE)</f>
        <v>34.016433566433498</v>
      </c>
      <c r="AW20" s="65">
        <f>VLOOKUP($A20,'RevPAR Raw Data'!$B$6:$BE$43,'RevPAR Raw Data'!J$1,FALSE)</f>
        <v>34.919078064792302</v>
      </c>
      <c r="AX20" s="65">
        <f>VLOOKUP($A20,'RevPAR Raw Data'!$B$6:$BE$43,'RevPAR Raw Data'!K$1,FALSE)</f>
        <v>37.038560011417097</v>
      </c>
      <c r="AY20" s="66">
        <f>VLOOKUP($A20,'RevPAR Raw Data'!$B$6:$BE$43,'RevPAR Raw Data'!L$1,FALSE)</f>
        <v>41.151179962894197</v>
      </c>
      <c r="AZ20" s="65">
        <f>VLOOKUP($A20,'RevPAR Raw Data'!$B$6:$BE$43,'RevPAR Raw Data'!N$1,FALSE)</f>
        <v>88.304496931639704</v>
      </c>
      <c r="BA20" s="65">
        <f>VLOOKUP($A20,'RevPAR Raw Data'!$B$6:$BE$43,'RevPAR Raw Data'!O$1,FALSE)</f>
        <v>106.61952904238601</v>
      </c>
      <c r="BB20" s="66">
        <f>VLOOKUP($A20,'RevPAR Raw Data'!$B$6:$BE$43,'RevPAR Raw Data'!P$1,FALSE)</f>
        <v>97.462012987012898</v>
      </c>
      <c r="BC20" s="67">
        <f>VLOOKUP($A20,'RevPAR Raw Data'!$B$6:$BE$43,'RevPAR Raw Data'!R$1,FALSE)</f>
        <v>57.239989398356698</v>
      </c>
      <c r="BD20" s="63"/>
      <c r="BE20" s="59">
        <f>VLOOKUP($A20,'RevPAR Raw Data'!$B$6:$BE$43,'RevPAR Raw Data'!T$1,FALSE)</f>
        <v>275.83671757479198</v>
      </c>
      <c r="BF20" s="60">
        <f>VLOOKUP($A20,'RevPAR Raw Data'!$B$6:$BE$43,'RevPAR Raw Data'!U$1,FALSE)</f>
        <v>125.651412343727</v>
      </c>
      <c r="BG20" s="60">
        <f>VLOOKUP($A20,'RevPAR Raw Data'!$B$6:$BE$43,'RevPAR Raw Data'!V$1,FALSE)</f>
        <v>110.174758754487</v>
      </c>
      <c r="BH20" s="60">
        <f>VLOOKUP($A20,'RevPAR Raw Data'!$B$6:$BE$43,'RevPAR Raw Data'!W$1,FALSE)</f>
        <v>124.276635231141</v>
      </c>
      <c r="BI20" s="60">
        <f>VLOOKUP($A20,'RevPAR Raw Data'!$B$6:$BE$43,'RevPAR Raw Data'!X$1,FALSE)</f>
        <v>92.374129313184397</v>
      </c>
      <c r="BJ20" s="61">
        <f>VLOOKUP($A20,'RevPAR Raw Data'!$B$6:$BE$43,'RevPAR Raw Data'!Y$1,FALSE)</f>
        <v>146.61365266091201</v>
      </c>
      <c r="BK20" s="60">
        <f>VLOOKUP($A20,'RevPAR Raw Data'!$B$6:$BE$43,'RevPAR Raw Data'!AA$1,FALSE)</f>
        <v>165.72212027123001</v>
      </c>
      <c r="BL20" s="60">
        <f>VLOOKUP($A20,'RevPAR Raw Data'!$B$6:$BE$43,'RevPAR Raw Data'!AB$1,FALSE)</f>
        <v>155.872852540824</v>
      </c>
      <c r="BM20" s="61">
        <f>VLOOKUP($A20,'RevPAR Raw Data'!$B$6:$BE$43,'RevPAR Raw Data'!AC$1,FALSE)</f>
        <v>160.24276100164801</v>
      </c>
      <c r="BN20" s="62">
        <f>VLOOKUP($A20,'RevPAR Raw Data'!$B$6:$BE$43,'RevPAR Raw Data'!AE$1,FALSE)</f>
        <v>153.061011063758</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Data'!$B$6:$BE$43,'Occupancy Raw Data'!G$1,FALSE)</f>
        <v>43.5775111513966</v>
      </c>
      <c r="C22" s="60">
        <f>VLOOKUP($A22,'Occupancy Raw Data'!$B$6:$BE$43,'Occupancy Raw Data'!H$1,FALSE)</f>
        <v>46.1488920163156</v>
      </c>
      <c r="D22" s="60">
        <f>VLOOKUP($A22,'Occupancy Raw Data'!$B$6:$BE$43,'Occupancy Raw Data'!I$1,FALSE)</f>
        <v>49.879541063377999</v>
      </c>
      <c r="E22" s="60">
        <f>VLOOKUP($A22,'Occupancy Raw Data'!$B$6:$BE$43,'Occupancy Raw Data'!J$1,FALSE)</f>
        <v>52.238627960785202</v>
      </c>
      <c r="F22" s="60">
        <f>VLOOKUP($A22,'Occupancy Raw Data'!$B$6:$BE$43,'Occupancy Raw Data'!K$1,FALSE)</f>
        <v>52.236242635307498</v>
      </c>
      <c r="G22" s="61">
        <f>VLOOKUP($A22,'Occupancy Raw Data'!$B$6:$BE$43,'Occupancy Raw Data'!L$1,FALSE)</f>
        <v>48.816162965436597</v>
      </c>
      <c r="H22" s="60">
        <f>VLOOKUP($A22,'Occupancy Raw Data'!$B$6:$BE$43,'Occupancy Raw Data'!N$1,FALSE)</f>
        <v>60.778093170813101</v>
      </c>
      <c r="I22" s="60">
        <f>VLOOKUP($A22,'Occupancy Raw Data'!$B$6:$BE$43,'Occupancy Raw Data'!O$1,FALSE)</f>
        <v>63.733511437635599</v>
      </c>
      <c r="J22" s="61">
        <f>VLOOKUP($A22,'Occupancy Raw Data'!$B$6:$BE$43,'Occupancy Raw Data'!P$1,FALSE)</f>
        <v>62.255802304224403</v>
      </c>
      <c r="K22" s="62">
        <f>VLOOKUP($A22,'Occupancy Raw Data'!$B$6:$BE$43,'Occupancy Raw Data'!R$1,FALSE)</f>
        <v>52.656059919375899</v>
      </c>
      <c r="L22" s="63"/>
      <c r="M22" s="59">
        <f>VLOOKUP($A22,'Occupancy Raw Data'!$B$6:$BE$43,'Occupancy Raw Data'!T$1,FALSE)</f>
        <v>20.071538683889699</v>
      </c>
      <c r="N22" s="60">
        <f>VLOOKUP($A22,'Occupancy Raw Data'!$B$6:$BE$43,'Occupancy Raw Data'!U$1,FALSE)</f>
        <v>10.594535332599101</v>
      </c>
      <c r="O22" s="60">
        <f>VLOOKUP($A22,'Occupancy Raw Data'!$B$6:$BE$43,'Occupancy Raw Data'!V$1,FALSE)</f>
        <v>9.9649438412983304</v>
      </c>
      <c r="P22" s="60">
        <f>VLOOKUP($A22,'Occupancy Raw Data'!$B$6:$BE$43,'Occupancy Raw Data'!W$1,FALSE)</f>
        <v>15.4573855435799</v>
      </c>
      <c r="Q22" s="60">
        <f>VLOOKUP($A22,'Occupancy Raw Data'!$B$6:$BE$43,'Occupancy Raw Data'!X$1,FALSE)</f>
        <v>18.326783819724501</v>
      </c>
      <c r="R22" s="61">
        <f>VLOOKUP($A22,'Occupancy Raw Data'!$B$6:$BE$43,'Occupancy Raw Data'!Y$1,FALSE)</f>
        <v>14.715187083153699</v>
      </c>
      <c r="S22" s="60">
        <f>VLOOKUP($A22,'Occupancy Raw Data'!$B$6:$BE$43,'Occupancy Raw Data'!AA$1,FALSE)</f>
        <v>30.300324016326201</v>
      </c>
      <c r="T22" s="60">
        <f>VLOOKUP($A22,'Occupancy Raw Data'!$B$6:$BE$43,'Occupancy Raw Data'!AB$1,FALSE)</f>
        <v>35.977167526434499</v>
      </c>
      <c r="U22" s="61">
        <f>VLOOKUP($A22,'Occupancy Raw Data'!$B$6:$BE$43,'Occupancy Raw Data'!AC$1,FALSE)</f>
        <v>33.145609171271701</v>
      </c>
      <c r="V22" s="62">
        <f>VLOOKUP($A22,'Occupancy Raw Data'!$B$6:$BE$43,'Occupancy Raw Data'!AE$1,FALSE)</f>
        <v>20.3423617204331</v>
      </c>
      <c r="W22" s="63"/>
      <c r="X22" s="64">
        <f>VLOOKUP($A22,'ADR Raw Data'!$B$6:$BE$43,'ADR Raw Data'!G$1,FALSE)</f>
        <v>96.546907767256002</v>
      </c>
      <c r="Y22" s="65">
        <f>VLOOKUP($A22,'ADR Raw Data'!$B$6:$BE$43,'ADR Raw Data'!H$1,FALSE)</f>
        <v>90.721614100377295</v>
      </c>
      <c r="Z22" s="65">
        <f>VLOOKUP($A22,'ADR Raw Data'!$B$6:$BE$43,'ADR Raw Data'!I$1,FALSE)</f>
        <v>93.784248864234101</v>
      </c>
      <c r="AA22" s="65">
        <f>VLOOKUP($A22,'ADR Raw Data'!$B$6:$BE$43,'ADR Raw Data'!J$1,FALSE)</f>
        <v>94.510645844748794</v>
      </c>
      <c r="AB22" s="65">
        <f>VLOOKUP($A22,'ADR Raw Data'!$B$6:$BE$43,'ADR Raw Data'!K$1,FALSE)</f>
        <v>96.941997534133904</v>
      </c>
      <c r="AC22" s="66">
        <f>VLOOKUP($A22,'ADR Raw Data'!$B$6:$BE$43,'ADR Raw Data'!L$1,FALSE)</f>
        <v>94.529688466274393</v>
      </c>
      <c r="AD22" s="65">
        <f>VLOOKUP($A22,'ADR Raw Data'!$B$6:$BE$43,'ADR Raw Data'!N$1,FALSE)</f>
        <v>108.44524034536801</v>
      </c>
      <c r="AE22" s="65">
        <f>VLOOKUP($A22,'ADR Raw Data'!$B$6:$BE$43,'ADR Raw Data'!O$1,FALSE)</f>
        <v>109.60571144129599</v>
      </c>
      <c r="AF22" s="66">
        <f>VLOOKUP($A22,'ADR Raw Data'!$B$6:$BE$43,'ADR Raw Data'!P$1,FALSE)</f>
        <v>109.03924841472001</v>
      </c>
      <c r="AG22" s="67">
        <f>VLOOKUP($A22,'ADR Raw Data'!$B$6:$BE$43,'ADR Raw Data'!R$1,FALSE)</f>
        <v>99.431060540365607</v>
      </c>
      <c r="AH22" s="63"/>
      <c r="AI22" s="59">
        <f>VLOOKUP($A22,'ADR Raw Data'!$B$6:$BE$43,'ADR Raw Data'!T$1,FALSE)</f>
        <v>20.222879574461501</v>
      </c>
      <c r="AJ22" s="60">
        <f>VLOOKUP($A22,'ADR Raw Data'!$B$6:$BE$43,'ADR Raw Data'!U$1,FALSE)</f>
        <v>17.459877873874401</v>
      </c>
      <c r="AK22" s="60">
        <f>VLOOKUP($A22,'ADR Raw Data'!$B$6:$BE$43,'ADR Raw Data'!V$1,FALSE)</f>
        <v>19.813949446512702</v>
      </c>
      <c r="AL22" s="60">
        <f>VLOOKUP($A22,'ADR Raw Data'!$B$6:$BE$43,'ADR Raw Data'!W$1,FALSE)</f>
        <v>20.8332457875118</v>
      </c>
      <c r="AM22" s="60">
        <f>VLOOKUP($A22,'ADR Raw Data'!$B$6:$BE$43,'ADR Raw Data'!X$1,FALSE)</f>
        <v>21.721614053685901</v>
      </c>
      <c r="AN22" s="61">
        <f>VLOOKUP($A22,'ADR Raw Data'!$B$6:$BE$43,'ADR Raw Data'!Y$1,FALSE)</f>
        <v>20.130893377047901</v>
      </c>
      <c r="AO22" s="60">
        <f>VLOOKUP($A22,'ADR Raw Data'!$B$6:$BE$43,'ADR Raw Data'!AA$1,FALSE)</f>
        <v>24.496187070809899</v>
      </c>
      <c r="AP22" s="60">
        <f>VLOOKUP($A22,'ADR Raw Data'!$B$6:$BE$43,'ADR Raw Data'!AB$1,FALSE)</f>
        <v>25.783557069105299</v>
      </c>
      <c r="AQ22" s="61">
        <f>VLOOKUP($A22,'ADR Raw Data'!$B$6:$BE$43,'ADR Raw Data'!AC$1,FALSE)</f>
        <v>25.155741048419799</v>
      </c>
      <c r="AR22" s="62">
        <f>VLOOKUP($A22,'ADR Raw Data'!$B$6:$BE$43,'ADR Raw Data'!AE$1,FALSE)</f>
        <v>22.3556696086393</v>
      </c>
      <c r="AS22" s="50"/>
      <c r="AT22" s="64">
        <f>VLOOKUP($A22,'RevPAR Raw Data'!$B$6:$BE$43,'RevPAR Raw Data'!G$1,FALSE)</f>
        <v>42.072739498604498</v>
      </c>
      <c r="AU22" s="65">
        <f>VLOOKUP($A22,'RevPAR Raw Data'!$B$6:$BE$43,'RevPAR Raw Data'!H$1,FALSE)</f>
        <v>41.867019726641701</v>
      </c>
      <c r="AV22" s="65">
        <f>VLOOKUP($A22,'RevPAR Raw Data'!$B$6:$BE$43,'RevPAR Raw Data'!I$1,FALSE)</f>
        <v>46.779152923216301</v>
      </c>
      <c r="AW22" s="65">
        <f>VLOOKUP($A22,'RevPAR Raw Data'!$B$6:$BE$43,'RevPAR Raw Data'!J$1,FALSE)</f>
        <v>49.371064666173602</v>
      </c>
      <c r="AX22" s="65">
        <f>VLOOKUP($A22,'RevPAR Raw Data'!$B$6:$BE$43,'RevPAR Raw Data'!K$1,FALSE)</f>
        <v>50.638857047444098</v>
      </c>
      <c r="AY22" s="66">
        <f>VLOOKUP($A22,'RevPAR Raw Data'!$B$6:$BE$43,'RevPAR Raw Data'!L$1,FALSE)</f>
        <v>46.145766772416003</v>
      </c>
      <c r="AZ22" s="65">
        <f>VLOOKUP($A22,'RevPAR Raw Data'!$B$6:$BE$43,'RevPAR Raw Data'!N$1,FALSE)</f>
        <v>65.910949216420505</v>
      </c>
      <c r="BA22" s="65">
        <f>VLOOKUP($A22,'RevPAR Raw Data'!$B$6:$BE$43,'RevPAR Raw Data'!O$1,FALSE)</f>
        <v>69.855568637740603</v>
      </c>
      <c r="BB22" s="66">
        <f>VLOOKUP($A22,'RevPAR Raw Data'!$B$6:$BE$43,'RevPAR Raw Data'!P$1,FALSE)</f>
        <v>67.883258927080604</v>
      </c>
      <c r="BC22" s="67">
        <f>VLOOKUP($A22,'RevPAR Raw Data'!$B$6:$BE$43,'RevPAR Raw Data'!R$1,FALSE)</f>
        <v>52.3564788166059</v>
      </c>
      <c r="BD22" s="63"/>
      <c r="BE22" s="59">
        <f>VLOOKUP($A22,'RevPAR Raw Data'!$B$6:$BE$43,'RevPAR Raw Data'!T$1,FALSE)</f>
        <v>44.353461355135799</v>
      </c>
      <c r="BF22" s="60">
        <f>VLOOKUP($A22,'RevPAR Raw Data'!$B$6:$BE$43,'RevPAR Raw Data'!U$1,FALSE)</f>
        <v>29.904206136849801</v>
      </c>
      <c r="BG22" s="60">
        <f>VLOOKUP($A22,'RevPAR Raw Data'!$B$6:$BE$43,'RevPAR Raw Data'!V$1,FALSE)</f>
        <v>31.753342222899299</v>
      </c>
      <c r="BH22" s="60">
        <f>VLOOKUP($A22,'RevPAR Raw Data'!$B$6:$BE$43,'RevPAR Raw Data'!W$1,FALSE)</f>
        <v>39.510906453709097</v>
      </c>
      <c r="BI22" s="60">
        <f>VLOOKUP($A22,'RevPAR Raw Data'!$B$6:$BE$43,'RevPAR Raw Data'!X$1,FALSE)</f>
        <v>44.029271123184401</v>
      </c>
      <c r="BJ22" s="61">
        <f>VLOOKUP($A22,'RevPAR Raw Data'!$B$6:$BE$43,'RevPAR Raw Data'!Y$1,FALSE)</f>
        <v>37.808379082144498</v>
      </c>
      <c r="BK22" s="60">
        <f>VLOOKUP($A22,'RevPAR Raw Data'!$B$6:$BE$43,'RevPAR Raw Data'!AA$1,FALSE)</f>
        <v>62.218935141236997</v>
      </c>
      <c r="BL22" s="60">
        <f>VLOOKUP($A22,'RevPAR Raw Data'!$B$6:$BE$43,'RevPAR Raw Data'!AB$1,FALSE)</f>
        <v>71.036918116565801</v>
      </c>
      <c r="BM22" s="61">
        <f>VLOOKUP($A22,'RevPAR Raw Data'!$B$6:$BE$43,'RevPAR Raw Data'!AC$1,FALSE)</f>
        <v>66.639373831737998</v>
      </c>
      <c r="BN22" s="62">
        <f>VLOOKUP($A22,'RevPAR Raw Data'!$B$6:$BE$43,'RevPAR Raw Data'!AE$1,FALSE)</f>
        <v>47.245702505886797</v>
      </c>
    </row>
    <row r="23" spans="1:66" x14ac:dyDescent="0.25">
      <c r="A23" s="78" t="s">
        <v>71</v>
      </c>
      <c r="B23" s="59">
        <f>VLOOKUP($A23,'Occupancy Raw Data'!$B$6:$BE$43,'Occupancy Raw Data'!G$1,FALSE)</f>
        <v>38.305049014440797</v>
      </c>
      <c r="C23" s="60">
        <f>VLOOKUP($A23,'Occupancy Raw Data'!$B$6:$BE$43,'Occupancy Raw Data'!H$1,FALSE)</f>
        <v>42.273637609360101</v>
      </c>
      <c r="D23" s="60">
        <f>VLOOKUP($A23,'Occupancy Raw Data'!$B$6:$BE$43,'Occupancy Raw Data'!I$1,FALSE)</f>
        <v>44.929904079266301</v>
      </c>
      <c r="E23" s="60">
        <f>VLOOKUP($A23,'Occupancy Raw Data'!$B$6:$BE$43,'Occupancy Raw Data'!J$1,FALSE)</f>
        <v>44.466111521028701</v>
      </c>
      <c r="F23" s="60">
        <f>VLOOKUP($A23,'Occupancy Raw Data'!$B$6:$BE$43,'Occupancy Raw Data'!K$1,FALSE)</f>
        <v>42.568778328238601</v>
      </c>
      <c r="G23" s="61">
        <f>VLOOKUP($A23,'Occupancy Raw Data'!$B$6:$BE$43,'Occupancy Raw Data'!L$1,FALSE)</f>
        <v>42.5086961104669</v>
      </c>
      <c r="H23" s="60">
        <f>VLOOKUP($A23,'Occupancy Raw Data'!$B$6:$BE$43,'Occupancy Raw Data'!N$1,FALSE)</f>
        <v>51.818277643090497</v>
      </c>
      <c r="I23" s="60">
        <f>VLOOKUP($A23,'Occupancy Raw Data'!$B$6:$BE$43,'Occupancy Raw Data'!O$1,FALSE)</f>
        <v>55.412669969431803</v>
      </c>
      <c r="J23" s="61">
        <f>VLOOKUP($A23,'Occupancy Raw Data'!$B$6:$BE$43,'Occupancy Raw Data'!P$1,FALSE)</f>
        <v>53.6154738062611</v>
      </c>
      <c r="K23" s="62">
        <f>VLOOKUP($A23,'Occupancy Raw Data'!$B$6:$BE$43,'Occupancy Raw Data'!R$1,FALSE)</f>
        <v>45.682061166408097</v>
      </c>
      <c r="L23" s="63"/>
      <c r="M23" s="59">
        <f>VLOOKUP($A23,'Occupancy Raw Data'!$B$6:$BE$43,'Occupancy Raw Data'!T$1,FALSE)</f>
        <v>9.9458751004167301</v>
      </c>
      <c r="N23" s="60">
        <f>VLOOKUP($A23,'Occupancy Raw Data'!$B$6:$BE$43,'Occupancy Raw Data'!U$1,FALSE)</f>
        <v>4.85876489734079</v>
      </c>
      <c r="O23" s="60">
        <f>VLOOKUP($A23,'Occupancy Raw Data'!$B$6:$BE$43,'Occupancy Raw Data'!V$1,FALSE)</f>
        <v>5.39321597765072</v>
      </c>
      <c r="P23" s="60">
        <f>VLOOKUP($A23,'Occupancy Raw Data'!$B$6:$BE$43,'Occupancy Raw Data'!W$1,FALSE)</f>
        <v>5.0018812883164303</v>
      </c>
      <c r="Q23" s="60">
        <f>VLOOKUP($A23,'Occupancy Raw Data'!$B$6:$BE$43,'Occupancy Raw Data'!X$1,FALSE)</f>
        <v>6.7780626249755196</v>
      </c>
      <c r="R23" s="61">
        <f>VLOOKUP($A23,'Occupancy Raw Data'!$B$6:$BE$43,'Occupancy Raw Data'!Y$1,FALSE)</f>
        <v>6.2717402761673799</v>
      </c>
      <c r="S23" s="60">
        <f>VLOOKUP($A23,'Occupancy Raw Data'!$B$6:$BE$43,'Occupancy Raw Data'!AA$1,FALSE)</f>
        <v>20.0366080745193</v>
      </c>
      <c r="T23" s="60">
        <f>VLOOKUP($A23,'Occupancy Raw Data'!$B$6:$BE$43,'Occupancy Raw Data'!AB$1,FALSE)</f>
        <v>25.1021414961216</v>
      </c>
      <c r="U23" s="61">
        <f>VLOOKUP($A23,'Occupancy Raw Data'!$B$6:$BE$43,'Occupancy Raw Data'!AC$1,FALSE)</f>
        <v>22.601959004330201</v>
      </c>
      <c r="V23" s="62">
        <f>VLOOKUP($A23,'Occupancy Raw Data'!$B$6:$BE$43,'Occupancy Raw Data'!AE$1,FALSE)</f>
        <v>11.2403316380187</v>
      </c>
      <c r="W23" s="63"/>
      <c r="X23" s="64">
        <f>VLOOKUP($A23,'ADR Raw Data'!$B$6:$BE$43,'ADR Raw Data'!G$1,FALSE)</f>
        <v>99.107343148046198</v>
      </c>
      <c r="Y23" s="65">
        <f>VLOOKUP($A23,'ADR Raw Data'!$B$6:$BE$43,'ADR Raw Data'!H$1,FALSE)</f>
        <v>88.887379379129698</v>
      </c>
      <c r="Z23" s="65">
        <f>VLOOKUP($A23,'ADR Raw Data'!$B$6:$BE$43,'ADR Raw Data'!I$1,FALSE)</f>
        <v>89.847563636363603</v>
      </c>
      <c r="AA23" s="65">
        <f>VLOOKUP($A23,'ADR Raw Data'!$B$6:$BE$43,'ADR Raw Data'!J$1,FALSE)</f>
        <v>88.801212516297198</v>
      </c>
      <c r="AB23" s="65">
        <f>VLOOKUP($A23,'ADR Raw Data'!$B$6:$BE$43,'ADR Raw Data'!K$1,FALSE)</f>
        <v>90.794595765754593</v>
      </c>
      <c r="AC23" s="66">
        <f>VLOOKUP($A23,'ADR Raw Data'!$B$6:$BE$43,'ADR Raw Data'!L$1,FALSE)</f>
        <v>91.2961738742313</v>
      </c>
      <c r="AD23" s="65">
        <f>VLOOKUP($A23,'ADR Raw Data'!$B$6:$BE$43,'ADR Raw Data'!N$1,FALSE)</f>
        <v>102.862488812042</v>
      </c>
      <c r="AE23" s="65">
        <f>VLOOKUP($A23,'ADR Raw Data'!$B$6:$BE$43,'ADR Raw Data'!O$1,FALSE)</f>
        <v>104.022373977553</v>
      </c>
      <c r="AF23" s="66">
        <f>VLOOKUP($A23,'ADR Raw Data'!$B$6:$BE$43,'ADR Raw Data'!P$1,FALSE)</f>
        <v>103.46187112945999</v>
      </c>
      <c r="AG23" s="67">
        <f>VLOOKUP($A23,'ADR Raw Data'!$B$6:$BE$43,'ADR Raw Data'!R$1,FALSE)</f>
        <v>95.375734746349295</v>
      </c>
      <c r="AH23" s="63"/>
      <c r="AI23" s="59">
        <f>VLOOKUP($A23,'ADR Raw Data'!$B$6:$BE$43,'ADR Raw Data'!T$1,FALSE)</f>
        <v>22.991758720989999</v>
      </c>
      <c r="AJ23" s="60">
        <f>VLOOKUP($A23,'ADR Raw Data'!$B$6:$BE$43,'ADR Raw Data'!U$1,FALSE)</f>
        <v>17.355046593063602</v>
      </c>
      <c r="AK23" s="60">
        <f>VLOOKUP($A23,'ADR Raw Data'!$B$6:$BE$43,'ADR Raw Data'!V$1,FALSE)</f>
        <v>17.476724673148102</v>
      </c>
      <c r="AL23" s="60">
        <f>VLOOKUP($A23,'ADR Raw Data'!$B$6:$BE$43,'ADR Raw Data'!W$1,FALSE)</f>
        <v>15.427801295408599</v>
      </c>
      <c r="AM23" s="60">
        <f>VLOOKUP($A23,'ADR Raw Data'!$B$6:$BE$43,'ADR Raw Data'!X$1,FALSE)</f>
        <v>16.245296874338798</v>
      </c>
      <c r="AN23" s="61">
        <f>VLOOKUP($A23,'ADR Raw Data'!$B$6:$BE$43,'ADR Raw Data'!Y$1,FALSE)</f>
        <v>17.8536357075034</v>
      </c>
      <c r="AO23" s="60">
        <f>VLOOKUP($A23,'ADR Raw Data'!$B$6:$BE$43,'ADR Raw Data'!AA$1,FALSE)</f>
        <v>14.738250690220999</v>
      </c>
      <c r="AP23" s="60">
        <f>VLOOKUP($A23,'ADR Raw Data'!$B$6:$BE$43,'ADR Raw Data'!AB$1,FALSE)</f>
        <v>16.620620482604998</v>
      </c>
      <c r="AQ23" s="61">
        <f>VLOOKUP($A23,'ADR Raw Data'!$B$6:$BE$43,'ADR Raw Data'!AC$1,FALSE)</f>
        <v>15.7025592205786</v>
      </c>
      <c r="AR23" s="62">
        <f>VLOOKUP($A23,'ADR Raw Data'!$B$6:$BE$43,'ADR Raw Data'!AE$1,FALSE)</f>
        <v>17.598177685624801</v>
      </c>
      <c r="AS23" s="50"/>
      <c r="AT23" s="64">
        <f>VLOOKUP($A23,'RevPAR Raw Data'!$B$6:$BE$43,'RevPAR Raw Data'!G$1,FALSE)</f>
        <v>37.963116369769097</v>
      </c>
      <c r="AU23" s="65">
        <f>VLOOKUP($A23,'RevPAR Raw Data'!$B$6:$BE$43,'RevPAR Raw Data'!H$1,FALSE)</f>
        <v>37.575928639190401</v>
      </c>
      <c r="AV23" s="65">
        <f>VLOOKUP($A23,'RevPAR Raw Data'!$B$6:$BE$43,'RevPAR Raw Data'!I$1,FALSE)</f>
        <v>40.368424159375898</v>
      </c>
      <c r="AW23" s="65">
        <f>VLOOKUP($A23,'RevPAR Raw Data'!$B$6:$BE$43,'RevPAR Raw Data'!J$1,FALSE)</f>
        <v>39.486446189522503</v>
      </c>
      <c r="AX23" s="65">
        <f>VLOOKUP($A23,'RevPAR Raw Data'!$B$6:$BE$43,'RevPAR Raw Data'!K$1,FALSE)</f>
        <v>38.650150205544399</v>
      </c>
      <c r="AY23" s="66">
        <f>VLOOKUP($A23,'RevPAR Raw Data'!$B$6:$BE$43,'RevPAR Raw Data'!L$1,FALSE)</f>
        <v>38.808813112680497</v>
      </c>
      <c r="AZ23" s="65">
        <f>VLOOKUP($A23,'RevPAR Raw Data'!$B$6:$BE$43,'RevPAR Raw Data'!N$1,FALSE)</f>
        <v>53.301570043216998</v>
      </c>
      <c r="BA23" s="65">
        <f>VLOOKUP($A23,'RevPAR Raw Data'!$B$6:$BE$43,'RevPAR Raw Data'!O$1,FALSE)</f>
        <v>57.641574786550002</v>
      </c>
      <c r="BB23" s="66">
        <f>VLOOKUP($A23,'RevPAR Raw Data'!$B$6:$BE$43,'RevPAR Raw Data'!P$1,FALSE)</f>
        <v>55.471572414883497</v>
      </c>
      <c r="BC23" s="67">
        <f>VLOOKUP($A23,'RevPAR Raw Data'!$B$6:$BE$43,'RevPAR Raw Data'!R$1,FALSE)</f>
        <v>43.569601484738499</v>
      </c>
      <c r="BD23" s="63"/>
      <c r="BE23" s="59">
        <f>VLOOKUP($A23,'RevPAR Raw Data'!$B$6:$BE$43,'RevPAR Raw Data'!T$1,FALSE)</f>
        <v>35.224365427185603</v>
      </c>
      <c r="BF23" s="60">
        <f>VLOOKUP($A23,'RevPAR Raw Data'!$B$6:$BE$43,'RevPAR Raw Data'!U$1,FALSE)</f>
        <v>23.057052402185299</v>
      </c>
      <c r="BG23" s="60">
        <f>VLOOKUP($A23,'RevPAR Raw Data'!$B$6:$BE$43,'RevPAR Raw Data'!V$1,FALSE)</f>
        <v>23.812498158241102</v>
      </c>
      <c r="BH23" s="60">
        <f>VLOOKUP($A23,'RevPAR Raw Data'!$B$6:$BE$43,'RevPAR Raw Data'!W$1,FALSE)</f>
        <v>21.201362889918698</v>
      </c>
      <c r="BI23" s="60">
        <f>VLOOKUP($A23,'RevPAR Raw Data'!$B$6:$BE$43,'RevPAR Raw Data'!X$1,FALSE)</f>
        <v>24.124475895070201</v>
      </c>
      <c r="BJ23" s="61">
        <f>VLOOKUP($A23,'RevPAR Raw Data'!$B$6:$BE$43,'RevPAR Raw Data'!Y$1,FALSE)</f>
        <v>25.245109645098399</v>
      </c>
      <c r="BK23" s="60">
        <f>VLOOKUP($A23,'RevPAR Raw Data'!$B$6:$BE$43,'RevPAR Raw Data'!AA$1,FALSE)</f>
        <v>37.72790429258</v>
      </c>
      <c r="BL23" s="60">
        <f>VLOOKUP($A23,'RevPAR Raw Data'!$B$6:$BE$43,'RevPAR Raw Data'!AB$1,FALSE)</f>
        <v>45.894893649803599</v>
      </c>
      <c r="BM23" s="61">
        <f>VLOOKUP($A23,'RevPAR Raw Data'!$B$6:$BE$43,'RevPAR Raw Data'!AC$1,FALSE)</f>
        <v>41.853604222574603</v>
      </c>
      <c r="BN23" s="62">
        <f>VLOOKUP($A23,'RevPAR Raw Data'!$B$6:$BE$43,'RevPAR Raw Data'!AE$1,FALSE)</f>
        <v>30.816602857755601</v>
      </c>
    </row>
    <row r="24" spans="1:66" x14ac:dyDescent="0.25">
      <c r="A24" s="78" t="s">
        <v>53</v>
      </c>
      <c r="B24" s="59">
        <f>VLOOKUP($A24,'Occupancy Raw Data'!$B$6:$BE$43,'Occupancy Raw Data'!G$1,FALSE)</f>
        <v>40.488301119023298</v>
      </c>
      <c r="C24" s="60">
        <f>VLOOKUP($A24,'Occupancy Raw Data'!$B$6:$BE$43,'Occupancy Raw Data'!H$1,FALSE)</f>
        <v>49.610037300779901</v>
      </c>
      <c r="D24" s="60">
        <f>VLOOKUP($A24,'Occupancy Raw Data'!$B$6:$BE$43,'Occupancy Raw Data'!I$1,FALSE)</f>
        <v>60.359443879281102</v>
      </c>
      <c r="E24" s="60">
        <f>VLOOKUP($A24,'Occupancy Raw Data'!$B$6:$BE$43,'Occupancy Raw Data'!J$1,FALSE)</f>
        <v>64.835537470328902</v>
      </c>
      <c r="F24" s="60">
        <f>VLOOKUP($A24,'Occupancy Raw Data'!$B$6:$BE$43,'Occupancy Raw Data'!K$1,FALSE)</f>
        <v>67.412682265174595</v>
      </c>
      <c r="G24" s="61">
        <f>VLOOKUP($A24,'Occupancy Raw Data'!$B$6:$BE$43,'Occupancy Raw Data'!L$1,FALSE)</f>
        <v>56.541200406917497</v>
      </c>
      <c r="H24" s="60">
        <f>VLOOKUP($A24,'Occupancy Raw Data'!$B$6:$BE$43,'Occupancy Raw Data'!N$1,FALSE)</f>
        <v>76.9413360461173</v>
      </c>
      <c r="I24" s="60">
        <f>VLOOKUP($A24,'Occupancy Raw Data'!$B$6:$BE$43,'Occupancy Raw Data'!O$1,FALSE)</f>
        <v>78.704645642590705</v>
      </c>
      <c r="J24" s="61">
        <f>VLOOKUP($A24,'Occupancy Raw Data'!$B$6:$BE$43,'Occupancy Raw Data'!P$1,FALSE)</f>
        <v>77.822990844353995</v>
      </c>
      <c r="K24" s="62">
        <f>VLOOKUP($A24,'Occupancy Raw Data'!$B$6:$BE$43,'Occupancy Raw Data'!R$1,FALSE)</f>
        <v>62.621711960470797</v>
      </c>
      <c r="L24" s="63"/>
      <c r="M24" s="59">
        <f>VLOOKUP($A24,'Occupancy Raw Data'!$B$6:$BE$43,'Occupancy Raw Data'!T$1,FALSE)</f>
        <v>-3.4735429843572598</v>
      </c>
      <c r="N24" s="60">
        <f>VLOOKUP($A24,'Occupancy Raw Data'!$B$6:$BE$43,'Occupancy Raw Data'!U$1,FALSE)</f>
        <v>14.404455177265801</v>
      </c>
      <c r="O24" s="60">
        <f>VLOOKUP($A24,'Occupancy Raw Data'!$B$6:$BE$43,'Occupancy Raw Data'!V$1,FALSE)</f>
        <v>24.286726930842399</v>
      </c>
      <c r="P24" s="60">
        <f>VLOOKUP($A24,'Occupancy Raw Data'!$B$6:$BE$43,'Occupancy Raw Data'!W$1,FALSE)</f>
        <v>28.156225934341698</v>
      </c>
      <c r="Q24" s="60">
        <f>VLOOKUP($A24,'Occupancy Raw Data'!$B$6:$BE$43,'Occupancy Raw Data'!X$1,FALSE)</f>
        <v>1.0678238922440899</v>
      </c>
      <c r="R24" s="61">
        <f>VLOOKUP($A24,'Occupancy Raw Data'!$B$6:$BE$43,'Occupancy Raw Data'!Y$1,FALSE)</f>
        <v>12.557815251366801</v>
      </c>
      <c r="S24" s="60">
        <f>VLOOKUP($A24,'Occupancy Raw Data'!$B$6:$BE$43,'Occupancy Raw Data'!AA$1,FALSE)</f>
        <v>17.0124787018764</v>
      </c>
      <c r="T24" s="60">
        <f>VLOOKUP($A24,'Occupancy Raw Data'!$B$6:$BE$43,'Occupancy Raw Data'!AB$1,FALSE)</f>
        <v>45.199037849041098</v>
      </c>
      <c r="U24" s="61">
        <f>VLOOKUP($A24,'Occupancy Raw Data'!$B$6:$BE$43,'Occupancy Raw Data'!AC$1,FALSE)</f>
        <v>29.748803992191501</v>
      </c>
      <c r="V24" s="62">
        <f>VLOOKUP($A24,'Occupancy Raw Data'!$B$6:$BE$43,'Occupancy Raw Data'!AE$1,FALSE)</f>
        <v>18.114498480724301</v>
      </c>
      <c r="W24" s="63"/>
      <c r="X24" s="64">
        <f>VLOOKUP($A24,'ADR Raw Data'!$B$6:$BE$43,'ADR Raw Data'!G$1,FALSE)</f>
        <v>98.984145728643199</v>
      </c>
      <c r="Y24" s="65">
        <f>VLOOKUP($A24,'ADR Raw Data'!$B$6:$BE$43,'ADR Raw Data'!H$1,FALSE)</f>
        <v>99.209945317839995</v>
      </c>
      <c r="Z24" s="65">
        <f>VLOOKUP($A24,'ADR Raw Data'!$B$6:$BE$43,'ADR Raw Data'!I$1,FALSE)</f>
        <v>101.21748876404401</v>
      </c>
      <c r="AA24" s="65">
        <f>VLOOKUP($A24,'ADR Raw Data'!$B$6:$BE$43,'ADR Raw Data'!J$1,FALSE)</f>
        <v>104.16267782426701</v>
      </c>
      <c r="AB24" s="65">
        <f>VLOOKUP($A24,'ADR Raw Data'!$B$6:$BE$43,'ADR Raw Data'!K$1,FALSE)</f>
        <v>108.561519114688</v>
      </c>
      <c r="AC24" s="66">
        <f>VLOOKUP($A24,'ADR Raw Data'!$B$6:$BE$43,'ADR Raw Data'!L$1,FALSE)</f>
        <v>102.97201511335</v>
      </c>
      <c r="AD24" s="65">
        <f>VLOOKUP($A24,'ADR Raw Data'!$B$6:$BE$43,'ADR Raw Data'!N$1,FALSE)</f>
        <v>118.501608638166</v>
      </c>
      <c r="AE24" s="65">
        <f>VLOOKUP($A24,'ADR Raw Data'!$B$6:$BE$43,'ADR Raw Data'!O$1,FALSE)</f>
        <v>120.699590693666</v>
      </c>
      <c r="AF24" s="66">
        <f>VLOOKUP($A24,'ADR Raw Data'!$B$6:$BE$43,'ADR Raw Data'!P$1,FALSE)</f>
        <v>119.613050108932</v>
      </c>
      <c r="AG24" s="67">
        <f>VLOOKUP($A24,'ADR Raw Data'!$B$6:$BE$43,'ADR Raw Data'!R$1,FALSE)</f>
        <v>108.88076042391801</v>
      </c>
      <c r="AH24" s="63"/>
      <c r="AI24" s="59">
        <f>VLOOKUP($A24,'ADR Raw Data'!$B$6:$BE$43,'ADR Raw Data'!T$1,FALSE)</f>
        <v>6.7476755490928602</v>
      </c>
      <c r="AJ24" s="60">
        <f>VLOOKUP($A24,'ADR Raw Data'!$B$6:$BE$43,'ADR Raw Data'!U$1,FALSE)</f>
        <v>8.7256868679286708</v>
      </c>
      <c r="AK24" s="60">
        <f>VLOOKUP($A24,'ADR Raw Data'!$B$6:$BE$43,'ADR Raw Data'!V$1,FALSE)</f>
        <v>10.156638712299801</v>
      </c>
      <c r="AL24" s="60">
        <f>VLOOKUP($A24,'ADR Raw Data'!$B$6:$BE$43,'ADR Raw Data'!W$1,FALSE)</f>
        <v>14.6176179582597</v>
      </c>
      <c r="AM24" s="60">
        <f>VLOOKUP($A24,'ADR Raw Data'!$B$6:$BE$43,'ADR Raw Data'!X$1,FALSE)</f>
        <v>9.5363370530235496</v>
      </c>
      <c r="AN24" s="61">
        <f>VLOOKUP($A24,'ADR Raw Data'!$B$6:$BE$43,'ADR Raw Data'!Y$1,FALSE)</f>
        <v>9.9756653399342294</v>
      </c>
      <c r="AO24" s="60">
        <f>VLOOKUP($A24,'ADR Raw Data'!$B$6:$BE$43,'ADR Raw Data'!AA$1,FALSE)</f>
        <v>17.020942116635901</v>
      </c>
      <c r="AP24" s="60">
        <f>VLOOKUP($A24,'ADR Raw Data'!$B$6:$BE$43,'ADR Raw Data'!AB$1,FALSE)</f>
        <v>21.3102384685168</v>
      </c>
      <c r="AQ24" s="61">
        <f>VLOOKUP($A24,'ADR Raw Data'!$B$6:$BE$43,'ADR Raw Data'!AC$1,FALSE)</f>
        <v>19.058109267531801</v>
      </c>
      <c r="AR24" s="62">
        <f>VLOOKUP($A24,'ADR Raw Data'!$B$6:$BE$43,'ADR Raw Data'!AE$1,FALSE)</f>
        <v>13.6059038213796</v>
      </c>
      <c r="AS24" s="50"/>
      <c r="AT24" s="64">
        <f>VLOOKUP($A24,'RevPAR Raw Data'!$B$6:$BE$43,'RevPAR Raw Data'!G$1,FALSE)</f>
        <v>40.076998982706002</v>
      </c>
      <c r="AU24" s="65">
        <f>VLOOKUP($A24,'RevPAR Raw Data'!$B$6:$BE$43,'RevPAR Raw Data'!H$1,FALSE)</f>
        <v>49.218090878263801</v>
      </c>
      <c r="AV24" s="65">
        <f>VLOOKUP($A24,'RevPAR Raw Data'!$B$6:$BE$43,'RevPAR Raw Data'!I$1,FALSE)</f>
        <v>61.094313326551301</v>
      </c>
      <c r="AW24" s="65">
        <f>VLOOKUP($A24,'RevPAR Raw Data'!$B$6:$BE$43,'RevPAR Raw Data'!J$1,FALSE)</f>
        <v>67.534432010851106</v>
      </c>
      <c r="AX24" s="65">
        <f>VLOOKUP($A24,'RevPAR Raw Data'!$B$6:$BE$43,'RevPAR Raw Data'!K$1,FALSE)</f>
        <v>73.184231943031506</v>
      </c>
      <c r="AY24" s="66">
        <f>VLOOKUP($A24,'RevPAR Raw Data'!$B$6:$BE$43,'RevPAR Raw Data'!L$1,FALSE)</f>
        <v>58.221613428280698</v>
      </c>
      <c r="AZ24" s="65">
        <f>VLOOKUP($A24,'RevPAR Raw Data'!$B$6:$BE$43,'RevPAR Raw Data'!N$1,FALSE)</f>
        <v>91.176720922346504</v>
      </c>
      <c r="BA24" s="65">
        <f>VLOOKUP($A24,'RevPAR Raw Data'!$B$6:$BE$43,'RevPAR Raw Data'!O$1,FALSE)</f>
        <v>94.996185147507603</v>
      </c>
      <c r="BB24" s="66">
        <f>VLOOKUP($A24,'RevPAR Raw Data'!$B$6:$BE$43,'RevPAR Raw Data'!P$1,FALSE)</f>
        <v>93.086453034927004</v>
      </c>
      <c r="BC24" s="67">
        <f>VLOOKUP($A24,'RevPAR Raw Data'!$B$6:$BE$43,'RevPAR Raw Data'!R$1,FALSE)</f>
        <v>68.182996173036798</v>
      </c>
      <c r="BD24" s="63"/>
      <c r="BE24" s="59">
        <f>VLOOKUP($A24,'RevPAR Raw Data'!$B$6:$BE$43,'RevPAR Raw Data'!T$1,FALSE)</f>
        <v>3.03974915409289</v>
      </c>
      <c r="BF24" s="60">
        <f>VLOOKUP($A24,'RevPAR Raw Data'!$B$6:$BE$43,'RevPAR Raw Data'!U$1,FALSE)</f>
        <v>24.3870296989938</v>
      </c>
      <c r="BG24" s="60">
        <f>VLOOKUP($A24,'RevPAR Raw Data'!$B$6:$BE$43,'RevPAR Raw Data'!V$1,FALSE)</f>
        <v>36.910080752550698</v>
      </c>
      <c r="BH24" s="60">
        <f>VLOOKUP($A24,'RevPAR Raw Data'!$B$6:$BE$43,'RevPAR Raw Data'!W$1,FALSE)</f>
        <v>46.889613431148</v>
      </c>
      <c r="BI24" s="60">
        <f>VLOOKUP($A24,'RevPAR Raw Data'!$B$6:$BE$43,'RevPAR Raw Data'!X$1,FALSE)</f>
        <v>10.7059922307647</v>
      </c>
      <c r="BJ24" s="61">
        <f>VLOOKUP($A24,'RevPAR Raw Data'!$B$6:$BE$43,'RevPAR Raw Data'!Y$1,FALSE)</f>
        <v>23.786206214784599</v>
      </c>
      <c r="BK24" s="60">
        <f>VLOOKUP($A24,'RevPAR Raw Data'!$B$6:$BE$43,'RevPAR Raw Data'!AA$1,FALSE)</f>
        <v>36.929104970963699</v>
      </c>
      <c r="BL24" s="60">
        <f>VLOOKUP($A24,'RevPAR Raw Data'!$B$6:$BE$43,'RevPAR Raw Data'!AB$1,FALSE)</f>
        <v>76.141299068663898</v>
      </c>
      <c r="BM24" s="61">
        <f>VLOOKUP($A24,'RevPAR Raw Data'!$B$6:$BE$43,'RevPAR Raw Data'!AC$1,FALSE)</f>
        <v>54.476472830339098</v>
      </c>
      <c r="BN24" s="62">
        <f>VLOOKUP($A24,'RevPAR Raw Data'!$B$6:$BE$43,'RevPAR Raw Data'!AE$1,FALSE)</f>
        <v>34.185043543116599</v>
      </c>
    </row>
    <row r="25" spans="1:66" x14ac:dyDescent="0.25">
      <c r="A25" s="78" t="s">
        <v>52</v>
      </c>
      <c r="B25" s="59">
        <f>VLOOKUP($A25,'Occupancy Raw Data'!$B$6:$BE$43,'Occupancy Raw Data'!G$1,FALSE)</f>
        <v>38.203779466199101</v>
      </c>
      <c r="C25" s="60">
        <f>VLOOKUP($A25,'Occupancy Raw Data'!$B$6:$BE$43,'Occupancy Raw Data'!H$1,FALSE)</f>
        <v>46.0549386323787</v>
      </c>
      <c r="D25" s="60">
        <f>VLOOKUP($A25,'Occupancy Raw Data'!$B$6:$BE$43,'Occupancy Raw Data'!I$1,FALSE)</f>
        <v>49.6980323397623</v>
      </c>
      <c r="E25" s="60">
        <f>VLOOKUP($A25,'Occupancy Raw Data'!$B$6:$BE$43,'Occupancy Raw Data'!J$1,FALSE)</f>
        <v>55.854276251704597</v>
      </c>
      <c r="F25" s="60">
        <f>VLOOKUP($A25,'Occupancy Raw Data'!$B$6:$BE$43,'Occupancy Raw Data'!K$1,FALSE)</f>
        <v>62.614455484122303</v>
      </c>
      <c r="G25" s="61">
        <f>VLOOKUP($A25,'Occupancy Raw Data'!$B$6:$BE$43,'Occupancy Raw Data'!L$1,FALSE)</f>
        <v>50.485096434833402</v>
      </c>
      <c r="H25" s="60">
        <f>VLOOKUP($A25,'Occupancy Raw Data'!$B$6:$BE$43,'Occupancy Raw Data'!N$1,FALSE)</f>
        <v>66.491330605883405</v>
      </c>
      <c r="I25" s="60">
        <f>VLOOKUP($A25,'Occupancy Raw Data'!$B$6:$BE$43,'Occupancy Raw Data'!O$1,FALSE)</f>
        <v>56.399766218585597</v>
      </c>
      <c r="J25" s="61">
        <f>VLOOKUP($A25,'Occupancy Raw Data'!$B$6:$BE$43,'Occupancy Raw Data'!P$1,FALSE)</f>
        <v>61.445548412234501</v>
      </c>
      <c r="K25" s="62">
        <f>VLOOKUP($A25,'Occupancy Raw Data'!$B$6:$BE$43,'Occupancy Raw Data'!R$1,FALSE)</f>
        <v>53.616654142662298</v>
      </c>
      <c r="L25" s="63"/>
      <c r="M25" s="59">
        <f>VLOOKUP($A25,'Occupancy Raw Data'!$B$6:$BE$43,'Occupancy Raw Data'!T$1,FALSE)</f>
        <v>63.758567557515498</v>
      </c>
      <c r="N25" s="60">
        <f>VLOOKUP($A25,'Occupancy Raw Data'!$B$6:$BE$43,'Occupancy Raw Data'!U$1,FALSE)</f>
        <v>30.415061351064502</v>
      </c>
      <c r="O25" s="60">
        <f>VLOOKUP($A25,'Occupancy Raw Data'!$B$6:$BE$43,'Occupancy Raw Data'!V$1,FALSE)</f>
        <v>29.979469196301402</v>
      </c>
      <c r="P25" s="60">
        <f>VLOOKUP($A25,'Occupancy Raw Data'!$B$6:$BE$43,'Occupancy Raw Data'!W$1,FALSE)</f>
        <v>41.203678657571999</v>
      </c>
      <c r="Q25" s="60">
        <f>VLOOKUP($A25,'Occupancy Raw Data'!$B$6:$BE$43,'Occupancy Raw Data'!X$1,FALSE)</f>
        <v>73.859471394246299</v>
      </c>
      <c r="R25" s="61">
        <f>VLOOKUP($A25,'Occupancy Raw Data'!$B$6:$BE$43,'Occupancy Raw Data'!Y$1,FALSE)</f>
        <v>46.376906822889801</v>
      </c>
      <c r="S25" s="60">
        <f>VLOOKUP($A25,'Occupancy Raw Data'!$B$6:$BE$43,'Occupancy Raw Data'!AA$1,FALSE)</f>
        <v>88.742321076520298</v>
      </c>
      <c r="T25" s="60">
        <f>VLOOKUP($A25,'Occupancy Raw Data'!$B$6:$BE$43,'Occupancy Raw Data'!AB$1,FALSE)</f>
        <v>44.592672823387097</v>
      </c>
      <c r="U25" s="61">
        <f>VLOOKUP($A25,'Occupancy Raw Data'!$B$6:$BE$43,'Occupancy Raw Data'!AC$1,FALSE)</f>
        <v>65.544246659635604</v>
      </c>
      <c r="V25" s="62">
        <f>VLOOKUP($A25,'Occupancy Raw Data'!$B$6:$BE$43,'Occupancy Raw Data'!AE$1,FALSE)</f>
        <v>52.144942567189602</v>
      </c>
      <c r="W25" s="63"/>
      <c r="X25" s="64">
        <f>VLOOKUP($A25,'ADR Raw Data'!$B$6:$BE$43,'ADR Raw Data'!G$1,FALSE)</f>
        <v>89.8146751657317</v>
      </c>
      <c r="Y25" s="65">
        <f>VLOOKUP($A25,'ADR Raw Data'!$B$6:$BE$43,'ADR Raw Data'!H$1,FALSE)</f>
        <v>91.314115059221606</v>
      </c>
      <c r="Z25" s="65">
        <f>VLOOKUP($A25,'ADR Raw Data'!$B$6:$BE$43,'ADR Raw Data'!I$1,FALSE)</f>
        <v>96.164362210897593</v>
      </c>
      <c r="AA25" s="65">
        <f>VLOOKUP($A25,'ADR Raw Data'!$B$6:$BE$43,'ADR Raw Data'!J$1,FALSE)</f>
        <v>100.58898639693</v>
      </c>
      <c r="AB25" s="65">
        <f>VLOOKUP($A25,'ADR Raw Data'!$B$6:$BE$43,'ADR Raw Data'!K$1,FALSE)</f>
        <v>106.15112134411901</v>
      </c>
      <c r="AC25" s="66">
        <f>VLOOKUP($A25,'ADR Raw Data'!$B$6:$BE$43,'ADR Raw Data'!L$1,FALSE)</f>
        <v>97.774698001080395</v>
      </c>
      <c r="AD25" s="65">
        <f>VLOOKUP($A25,'ADR Raw Data'!$B$6:$BE$43,'ADR Raw Data'!N$1,FALSE)</f>
        <v>112.748750073249</v>
      </c>
      <c r="AE25" s="65">
        <f>VLOOKUP($A25,'ADR Raw Data'!$B$6:$BE$43,'ADR Raw Data'!O$1,FALSE)</f>
        <v>103.961179274611</v>
      </c>
      <c r="AF25" s="66">
        <f>VLOOKUP($A25,'ADR Raw Data'!$B$6:$BE$43,'ADR Raw Data'!P$1,FALSE)</f>
        <v>108.715773303741</v>
      </c>
      <c r="AG25" s="67">
        <f>VLOOKUP($A25,'ADR Raw Data'!$B$6:$BE$43,'ADR Raw Data'!R$1,FALSE)</f>
        <v>101.35716895925199</v>
      </c>
      <c r="AH25" s="63"/>
      <c r="AI25" s="59">
        <f>VLOOKUP($A25,'ADR Raw Data'!$B$6:$BE$43,'ADR Raw Data'!T$1,FALSE)</f>
        <v>31.324355460940701</v>
      </c>
      <c r="AJ25" s="60">
        <f>VLOOKUP($A25,'ADR Raw Data'!$B$6:$BE$43,'ADR Raw Data'!U$1,FALSE)</f>
        <v>31.815024399016501</v>
      </c>
      <c r="AK25" s="60">
        <f>VLOOKUP($A25,'ADR Raw Data'!$B$6:$BE$43,'ADR Raw Data'!V$1,FALSE)</f>
        <v>38.157724198342699</v>
      </c>
      <c r="AL25" s="60">
        <f>VLOOKUP($A25,'ADR Raw Data'!$B$6:$BE$43,'ADR Raw Data'!W$1,FALSE)</f>
        <v>43.318838369757302</v>
      </c>
      <c r="AM25" s="60">
        <f>VLOOKUP($A25,'ADR Raw Data'!$B$6:$BE$43,'ADR Raw Data'!X$1,FALSE)</f>
        <v>52.483511687956799</v>
      </c>
      <c r="AN25" s="61">
        <f>VLOOKUP($A25,'ADR Raw Data'!$B$6:$BE$43,'ADR Raw Data'!Y$1,FALSE)</f>
        <v>40.666254399022598</v>
      </c>
      <c r="AO25" s="60">
        <f>VLOOKUP($A25,'ADR Raw Data'!$B$6:$BE$43,'ADR Raw Data'!AA$1,FALSE)</f>
        <v>56.223502751746501</v>
      </c>
      <c r="AP25" s="60">
        <f>VLOOKUP($A25,'ADR Raw Data'!$B$6:$BE$43,'ADR Raw Data'!AB$1,FALSE)</f>
        <v>38.911325381233098</v>
      </c>
      <c r="AQ25" s="61">
        <f>VLOOKUP($A25,'ADR Raw Data'!$B$6:$BE$43,'ADR Raw Data'!AC$1,FALSE)</f>
        <v>47.764668475260102</v>
      </c>
      <c r="AR25" s="62">
        <f>VLOOKUP($A25,'ADR Raw Data'!$B$6:$BE$43,'ADR Raw Data'!AE$1,FALSE)</f>
        <v>43.298166635600403</v>
      </c>
      <c r="AS25" s="50"/>
      <c r="AT25" s="64">
        <f>VLOOKUP($A25,'RevPAR Raw Data'!$B$6:$BE$43,'RevPAR Raw Data'!G$1,FALSE)</f>
        <v>34.312600428599197</v>
      </c>
      <c r="AU25" s="65">
        <f>VLOOKUP($A25,'RevPAR Raw Data'!$B$6:$BE$43,'RevPAR Raw Data'!H$1,FALSE)</f>
        <v>42.054659653224199</v>
      </c>
      <c r="AV25" s="65">
        <f>VLOOKUP($A25,'RevPAR Raw Data'!$B$6:$BE$43,'RevPAR Raw Data'!I$1,FALSE)</f>
        <v>47.791795830898103</v>
      </c>
      <c r="AW25" s="65">
        <f>VLOOKUP($A25,'RevPAR Raw Data'!$B$6:$BE$43,'RevPAR Raw Data'!J$1,FALSE)</f>
        <v>56.183250340931203</v>
      </c>
      <c r="AX25" s="65">
        <f>VLOOKUP($A25,'RevPAR Raw Data'!$B$6:$BE$43,'RevPAR Raw Data'!K$1,FALSE)</f>
        <v>66.465946619910298</v>
      </c>
      <c r="AY25" s="66">
        <f>VLOOKUP($A25,'RevPAR Raw Data'!$B$6:$BE$43,'RevPAR Raw Data'!L$1,FALSE)</f>
        <v>49.361650574712598</v>
      </c>
      <c r="AZ25" s="65">
        <f>VLOOKUP($A25,'RevPAR Raw Data'!$B$6:$BE$43,'RevPAR Raw Data'!N$1,FALSE)</f>
        <v>74.968144165205501</v>
      </c>
      <c r="BA25" s="65">
        <f>VLOOKUP($A25,'RevPAR Raw Data'!$B$6:$BE$43,'RevPAR Raw Data'!O$1,FALSE)</f>
        <v>58.633862068965499</v>
      </c>
      <c r="BB25" s="66">
        <f>VLOOKUP($A25,'RevPAR Raw Data'!$B$6:$BE$43,'RevPAR Raw Data'!P$1,FALSE)</f>
        <v>66.8010031170855</v>
      </c>
      <c r="BC25" s="67">
        <f>VLOOKUP($A25,'RevPAR Raw Data'!$B$6:$BE$43,'RevPAR Raw Data'!R$1,FALSE)</f>
        <v>54.3443227296763</v>
      </c>
      <c r="BD25" s="63"/>
      <c r="BE25" s="59">
        <f>VLOOKUP($A25,'RevPAR Raw Data'!$B$6:$BE$43,'RevPAR Raw Data'!T$1,FALSE)</f>
        <v>115.05488335697601</v>
      </c>
      <c r="BF25" s="60">
        <f>VLOOKUP($A25,'RevPAR Raw Data'!$B$6:$BE$43,'RevPAR Raw Data'!U$1,FALSE)</f>
        <v>71.906644939898001</v>
      </c>
      <c r="BG25" s="60">
        <f>VLOOKUP($A25,'RevPAR Raw Data'!$B$6:$BE$43,'RevPAR Raw Data'!V$1,FALSE)</f>
        <v>79.576676566695994</v>
      </c>
      <c r="BH25" s="60">
        <f>VLOOKUP($A25,'RevPAR Raw Data'!$B$6:$BE$43,'RevPAR Raw Data'!W$1,FALSE)</f>
        <v>102.371471987397</v>
      </c>
      <c r="BI25" s="60">
        <f>VLOOKUP($A25,'RevPAR Raw Data'!$B$6:$BE$43,'RevPAR Raw Data'!X$1,FALSE)</f>
        <v>165.10702738406499</v>
      </c>
      <c r="BJ25" s="61">
        <f>VLOOKUP($A25,'RevPAR Raw Data'!$B$6:$BE$43,'RevPAR Raw Data'!Y$1,FALSE)</f>
        <v>105.902912132906</v>
      </c>
      <c r="BK25" s="60">
        <f>VLOOKUP($A25,'RevPAR Raw Data'!$B$6:$BE$43,'RevPAR Raw Data'!AA$1,FALSE)</f>
        <v>194.85986516068701</v>
      </c>
      <c r="BL25" s="60">
        <f>VLOOKUP($A25,'RevPAR Raw Data'!$B$6:$BE$43,'RevPAR Raw Data'!AB$1,FALSE)</f>
        <v>100.855598223117</v>
      </c>
      <c r="BM25" s="61">
        <f>VLOOKUP($A25,'RevPAR Raw Data'!$B$6:$BE$43,'RevPAR Raw Data'!AC$1,FALSE)</f>
        <v>144.61590725647699</v>
      </c>
      <c r="BN25" s="62">
        <f>VLOOKUP($A25,'RevPAR Raw Data'!$B$6:$BE$43,'RevPAR Raw Data'!AE$1,FALSE)</f>
        <v>118.02091332757</v>
      </c>
    </row>
    <row r="26" spans="1:66" x14ac:dyDescent="0.25">
      <c r="A26" s="78" t="s">
        <v>51</v>
      </c>
      <c r="B26" s="59">
        <f>VLOOKUP($A26,'Occupancy Raw Data'!$B$6:$BE$43,'Occupancy Raw Data'!G$1,FALSE)</f>
        <v>54.327772325809597</v>
      </c>
      <c r="C26" s="60">
        <f>VLOOKUP($A26,'Occupancy Raw Data'!$B$6:$BE$43,'Occupancy Raw Data'!H$1,FALSE)</f>
        <v>48.361138370951899</v>
      </c>
      <c r="D26" s="60">
        <f>VLOOKUP($A26,'Occupancy Raw Data'!$B$6:$BE$43,'Occupancy Raw Data'!I$1,FALSE)</f>
        <v>48.537782139352302</v>
      </c>
      <c r="E26" s="60">
        <f>VLOOKUP($A26,'Occupancy Raw Data'!$B$6:$BE$43,'Occupancy Raw Data'!J$1,FALSE)</f>
        <v>50.677134445534797</v>
      </c>
      <c r="F26" s="60">
        <f>VLOOKUP($A26,'Occupancy Raw Data'!$B$6:$BE$43,'Occupancy Raw Data'!K$1,FALSE)</f>
        <v>51.560353287536799</v>
      </c>
      <c r="G26" s="61">
        <f>VLOOKUP($A26,'Occupancy Raw Data'!$B$6:$BE$43,'Occupancy Raw Data'!L$1,FALSE)</f>
        <v>50.692836113836997</v>
      </c>
      <c r="H26" s="60">
        <f>VLOOKUP($A26,'Occupancy Raw Data'!$B$6:$BE$43,'Occupancy Raw Data'!N$1,FALSE)</f>
        <v>64.494602551520998</v>
      </c>
      <c r="I26" s="60">
        <f>VLOOKUP($A26,'Occupancy Raw Data'!$B$6:$BE$43,'Occupancy Raw Data'!O$1,FALSE)</f>
        <v>75.799803729146205</v>
      </c>
      <c r="J26" s="61">
        <f>VLOOKUP($A26,'Occupancy Raw Data'!$B$6:$BE$43,'Occupancy Raw Data'!P$1,FALSE)</f>
        <v>70.147203140333602</v>
      </c>
      <c r="K26" s="62">
        <f>VLOOKUP($A26,'Occupancy Raw Data'!$B$6:$BE$43,'Occupancy Raw Data'!R$1,FALSE)</f>
        <v>56.251226692836099</v>
      </c>
      <c r="L26" s="63"/>
      <c r="M26" s="59">
        <f>VLOOKUP($A26,'Occupancy Raw Data'!$B$6:$BE$43,'Occupancy Raw Data'!T$1,FALSE)</f>
        <v>33.5660164269527</v>
      </c>
      <c r="N26" s="60">
        <f>VLOOKUP($A26,'Occupancy Raw Data'!$B$6:$BE$43,'Occupancy Raw Data'!U$1,FALSE)</f>
        <v>14.687665680870399</v>
      </c>
      <c r="O26" s="60">
        <f>VLOOKUP($A26,'Occupancy Raw Data'!$B$6:$BE$43,'Occupancy Raw Data'!V$1,FALSE)</f>
        <v>-3.1620748015370101</v>
      </c>
      <c r="P26" s="60">
        <f>VLOOKUP($A26,'Occupancy Raw Data'!$B$6:$BE$43,'Occupancy Raw Data'!W$1,FALSE)</f>
        <v>4.6058199403399502</v>
      </c>
      <c r="Q26" s="60">
        <f>VLOOKUP($A26,'Occupancy Raw Data'!$B$6:$BE$43,'Occupancy Raw Data'!X$1,FALSE)</f>
        <v>11.021632574220501</v>
      </c>
      <c r="R26" s="61">
        <f>VLOOKUP($A26,'Occupancy Raw Data'!$B$6:$BE$43,'Occupancy Raw Data'!Y$1,FALSE)</f>
        <v>11.2403377296102</v>
      </c>
      <c r="S26" s="60">
        <f>VLOOKUP($A26,'Occupancy Raw Data'!$B$6:$BE$43,'Occupancy Raw Data'!AA$1,FALSE)</f>
        <v>26.5564231448387</v>
      </c>
      <c r="T26" s="60">
        <f>VLOOKUP($A26,'Occupancy Raw Data'!$B$6:$BE$43,'Occupancy Raw Data'!AB$1,FALSE)</f>
        <v>52.786908588427401</v>
      </c>
      <c r="U26" s="61">
        <f>VLOOKUP($A26,'Occupancy Raw Data'!$B$6:$BE$43,'Occupancy Raw Data'!AC$1,FALSE)</f>
        <v>39.495658135921701</v>
      </c>
      <c r="V26" s="62">
        <f>VLOOKUP($A26,'Occupancy Raw Data'!$B$6:$BE$43,'Occupancy Raw Data'!AE$1,FALSE)</f>
        <v>19.892869844070901</v>
      </c>
      <c r="W26" s="63"/>
      <c r="X26" s="64">
        <f>VLOOKUP($A26,'ADR Raw Data'!$B$6:$BE$43,'ADR Raw Data'!G$1,FALSE)</f>
        <v>85.503421242774493</v>
      </c>
      <c r="Y26" s="65">
        <f>VLOOKUP($A26,'ADR Raw Data'!$B$6:$BE$43,'ADR Raw Data'!H$1,FALSE)</f>
        <v>83.901850649350607</v>
      </c>
      <c r="Z26" s="65">
        <f>VLOOKUP($A26,'ADR Raw Data'!$B$6:$BE$43,'ADR Raw Data'!I$1,FALSE)</f>
        <v>85.754589567327102</v>
      </c>
      <c r="AA26" s="65">
        <f>VLOOKUP($A26,'ADR Raw Data'!$B$6:$BE$43,'ADR Raw Data'!J$1,FALSE)</f>
        <v>82.760251742834996</v>
      </c>
      <c r="AB26" s="65">
        <f>VLOOKUP($A26,'ADR Raw Data'!$B$6:$BE$43,'ADR Raw Data'!K$1,FALSE)</f>
        <v>82.820376855728895</v>
      </c>
      <c r="AC26" s="66">
        <f>VLOOKUP($A26,'ADR Raw Data'!$B$6:$BE$43,'ADR Raw Data'!L$1,FALSE)</f>
        <v>84.151682669970498</v>
      </c>
      <c r="AD26" s="65">
        <f>VLOOKUP($A26,'ADR Raw Data'!$B$6:$BE$43,'ADR Raw Data'!N$1,FALSE)</f>
        <v>97.897802799756505</v>
      </c>
      <c r="AE26" s="65">
        <f>VLOOKUP($A26,'ADR Raw Data'!$B$6:$BE$43,'ADR Raw Data'!O$1,FALSE)</f>
        <v>103.027089590885</v>
      </c>
      <c r="AF26" s="66">
        <f>VLOOKUP($A26,'ADR Raw Data'!$B$6:$BE$43,'ADR Raw Data'!P$1,FALSE)</f>
        <v>100.669110240626</v>
      </c>
      <c r="AG26" s="67">
        <f>VLOOKUP($A26,'ADR Raw Data'!$B$6:$BE$43,'ADR Raw Data'!R$1,FALSE)</f>
        <v>90.0367675206858</v>
      </c>
      <c r="AH26" s="63"/>
      <c r="AI26" s="59">
        <f>VLOOKUP($A26,'ADR Raw Data'!$B$6:$BE$43,'ADR Raw Data'!T$1,FALSE)</f>
        <v>11.3762537890024</v>
      </c>
      <c r="AJ26" s="60">
        <f>VLOOKUP($A26,'ADR Raw Data'!$B$6:$BE$43,'ADR Raw Data'!U$1,FALSE)</f>
        <v>13.120599866888799</v>
      </c>
      <c r="AK26" s="60">
        <f>VLOOKUP($A26,'ADR Raw Data'!$B$6:$BE$43,'ADR Raw Data'!V$1,FALSE)</f>
        <v>8.9979456518144492</v>
      </c>
      <c r="AL26" s="60">
        <f>VLOOKUP($A26,'ADR Raw Data'!$B$6:$BE$43,'ADR Raw Data'!W$1,FALSE)</f>
        <v>10.3085844529149</v>
      </c>
      <c r="AM26" s="60">
        <f>VLOOKUP($A26,'ADR Raw Data'!$B$6:$BE$43,'ADR Raw Data'!X$1,FALSE)</f>
        <v>8.4397594645040499</v>
      </c>
      <c r="AN26" s="61">
        <f>VLOOKUP($A26,'ADR Raw Data'!$B$6:$BE$43,'ADR Raw Data'!Y$1,FALSE)</f>
        <v>10.353273894615</v>
      </c>
      <c r="AO26" s="60">
        <f>VLOOKUP($A26,'ADR Raw Data'!$B$6:$BE$43,'ADR Raw Data'!AA$1,FALSE)</f>
        <v>21.572549319059998</v>
      </c>
      <c r="AP26" s="60">
        <f>VLOOKUP($A26,'ADR Raw Data'!$B$6:$BE$43,'ADR Raw Data'!AB$1,FALSE)</f>
        <v>30.8023413383141</v>
      </c>
      <c r="AQ26" s="61">
        <f>VLOOKUP($A26,'ADR Raw Data'!$B$6:$BE$43,'ADR Raw Data'!AC$1,FALSE)</f>
        <v>26.377165404964899</v>
      </c>
      <c r="AR26" s="62">
        <f>VLOOKUP($A26,'ADR Raw Data'!$B$6:$BE$43,'ADR Raw Data'!AE$1,FALSE)</f>
        <v>16.479897498160799</v>
      </c>
      <c r="AS26" s="50"/>
      <c r="AT26" s="64">
        <f>VLOOKUP($A26,'RevPAR Raw Data'!$B$6:$BE$43,'RevPAR Raw Data'!G$1,FALSE)</f>
        <v>46.452104023552501</v>
      </c>
      <c r="AU26" s="65">
        <f>VLOOKUP($A26,'RevPAR Raw Data'!$B$6:$BE$43,'RevPAR Raw Data'!H$1,FALSE)</f>
        <v>40.575890088321799</v>
      </c>
      <c r="AV26" s="65">
        <f>VLOOKUP($A26,'RevPAR Raw Data'!$B$6:$BE$43,'RevPAR Raw Data'!I$1,FALSE)</f>
        <v>41.623375858684902</v>
      </c>
      <c r="AW26" s="65">
        <f>VLOOKUP($A26,'RevPAR Raw Data'!$B$6:$BE$43,'RevPAR Raw Data'!J$1,FALSE)</f>
        <v>41.940524043179501</v>
      </c>
      <c r="AX26" s="65">
        <f>VLOOKUP($A26,'RevPAR Raw Data'!$B$6:$BE$43,'RevPAR Raw Data'!K$1,FALSE)</f>
        <v>42.7024789008832</v>
      </c>
      <c r="AY26" s="66">
        <f>VLOOKUP($A26,'RevPAR Raw Data'!$B$6:$BE$43,'RevPAR Raw Data'!L$1,FALSE)</f>
        <v>42.658874582924398</v>
      </c>
      <c r="AZ26" s="65">
        <f>VLOOKUP($A26,'RevPAR Raw Data'!$B$6:$BE$43,'RevPAR Raw Data'!N$1,FALSE)</f>
        <v>63.138798822374802</v>
      </c>
      <c r="BA26" s="65">
        <f>VLOOKUP($A26,'RevPAR Raw Data'!$B$6:$BE$43,'RevPAR Raw Data'!O$1,FALSE)</f>
        <v>78.094331697742803</v>
      </c>
      <c r="BB26" s="66">
        <f>VLOOKUP($A26,'RevPAR Raw Data'!$B$6:$BE$43,'RevPAR Raw Data'!P$1,FALSE)</f>
        <v>70.616565260058806</v>
      </c>
      <c r="BC26" s="67">
        <f>VLOOKUP($A26,'RevPAR Raw Data'!$B$6:$BE$43,'RevPAR Raw Data'!R$1,FALSE)</f>
        <v>50.646786204962801</v>
      </c>
      <c r="BD26" s="63"/>
      <c r="BE26" s="59">
        <f>VLOOKUP($A26,'RevPAR Raw Data'!$B$6:$BE$43,'RevPAR Raw Data'!T$1,FALSE)</f>
        <v>48.760825431543502</v>
      </c>
      <c r="BF26" s="60">
        <f>VLOOKUP($A26,'RevPAR Raw Data'!$B$6:$BE$43,'RevPAR Raw Data'!U$1,FALSE)</f>
        <v>29.7353753915326</v>
      </c>
      <c r="BG26" s="60">
        <f>VLOOKUP($A26,'RevPAR Raw Data'!$B$6:$BE$43,'RevPAR Raw Data'!V$1,FALSE)</f>
        <v>5.55134907816542</v>
      </c>
      <c r="BH26" s="60">
        <f>VLOOKUP($A26,'RevPAR Raw Data'!$B$6:$BE$43,'RevPAR Raw Data'!W$1,FALSE)</f>
        <v>15.389199231554</v>
      </c>
      <c r="BI26" s="60">
        <f>VLOOKUP($A26,'RevPAR Raw Data'!$B$6:$BE$43,'RevPAR Raw Data'!X$1,FALSE)</f>
        <v>20.391591317050199</v>
      </c>
      <c r="BJ26" s="61">
        <f>VLOOKUP($A26,'RevPAR Raw Data'!$B$6:$BE$43,'RevPAR Raw Data'!Y$1,FALSE)</f>
        <v>22.757354576051501</v>
      </c>
      <c r="BK26" s="60">
        <f>VLOOKUP($A26,'RevPAR Raw Data'!$B$6:$BE$43,'RevPAR Raw Data'!AA$1,FALSE)</f>
        <v>53.857869944197397</v>
      </c>
      <c r="BL26" s="60">
        <f>VLOOKUP($A26,'RevPAR Raw Data'!$B$6:$BE$43,'RevPAR Raw Data'!AB$1,FALSE)</f>
        <v>99.848853692092902</v>
      </c>
      <c r="BM26" s="61">
        <f>VLOOKUP($A26,'RevPAR Raw Data'!$B$6:$BE$43,'RevPAR Raw Data'!AC$1,FALSE)</f>
        <v>76.290658615178302</v>
      </c>
      <c r="BN26" s="62">
        <f>VLOOKUP($A26,'RevPAR Raw Data'!$B$6:$BE$43,'RevPAR Raw Data'!AE$1,FALSE)</f>
        <v>39.651091901977303</v>
      </c>
    </row>
    <row r="27" spans="1:66" x14ac:dyDescent="0.25">
      <c r="A27" s="78" t="s">
        <v>48</v>
      </c>
      <c r="B27" s="59">
        <f>VLOOKUP($A27,'Occupancy Raw Data'!$B$6:$BE$43,'Occupancy Raw Data'!G$1,FALSE)</f>
        <v>40.923978624375103</v>
      </c>
      <c r="C27" s="60">
        <f>VLOOKUP($A27,'Occupancy Raw Data'!$B$6:$BE$43,'Occupancy Raw Data'!H$1,FALSE)</f>
        <v>46.129977590070602</v>
      </c>
      <c r="D27" s="60">
        <f>VLOOKUP($A27,'Occupancy Raw Data'!$B$6:$BE$43,'Occupancy Raw Data'!I$1,FALSE)</f>
        <v>50.112049646612597</v>
      </c>
      <c r="E27" s="60">
        <f>VLOOKUP($A27,'Occupancy Raw Data'!$B$6:$BE$43,'Occupancy Raw Data'!J$1,FALSE)</f>
        <v>53.680399931046303</v>
      </c>
      <c r="F27" s="60">
        <f>VLOOKUP($A27,'Occupancy Raw Data'!$B$6:$BE$43,'Occupancy Raw Data'!K$1,FALSE)</f>
        <v>57.9727633166695</v>
      </c>
      <c r="G27" s="61">
        <f>VLOOKUP($A27,'Occupancy Raw Data'!$B$6:$BE$43,'Occupancy Raw Data'!L$1,FALSE)</f>
        <v>49.763833821754801</v>
      </c>
      <c r="H27" s="60">
        <f>VLOOKUP($A27,'Occupancy Raw Data'!$B$6:$BE$43,'Occupancy Raw Data'!N$1,FALSE)</f>
        <v>61.834166523013202</v>
      </c>
      <c r="I27" s="60">
        <f>VLOOKUP($A27,'Occupancy Raw Data'!$B$6:$BE$43,'Occupancy Raw Data'!O$1,FALSE)</f>
        <v>65.092225478365705</v>
      </c>
      <c r="J27" s="61">
        <f>VLOOKUP($A27,'Occupancy Raw Data'!$B$6:$BE$43,'Occupancy Raw Data'!P$1,FALSE)</f>
        <v>63.4631960006895</v>
      </c>
      <c r="K27" s="62">
        <f>VLOOKUP($A27,'Occupancy Raw Data'!$B$6:$BE$43,'Occupancy Raw Data'!R$1,FALSE)</f>
        <v>53.677937301450399</v>
      </c>
      <c r="L27" s="63"/>
      <c r="M27" s="59">
        <f>VLOOKUP($A27,'Occupancy Raw Data'!$B$6:$BE$43,'Occupancy Raw Data'!T$1,FALSE)</f>
        <v>27.6900325325044</v>
      </c>
      <c r="N27" s="60">
        <f>VLOOKUP($A27,'Occupancy Raw Data'!$B$6:$BE$43,'Occupancy Raw Data'!U$1,FALSE)</f>
        <v>16.8736227214861</v>
      </c>
      <c r="O27" s="60">
        <f>VLOOKUP($A27,'Occupancy Raw Data'!$B$6:$BE$43,'Occupancy Raw Data'!V$1,FALSE)</f>
        <v>16.577969995818901</v>
      </c>
      <c r="P27" s="60">
        <f>VLOOKUP($A27,'Occupancy Raw Data'!$B$6:$BE$43,'Occupancy Raw Data'!W$1,FALSE)</f>
        <v>27.019675422124699</v>
      </c>
      <c r="Q27" s="60">
        <f>VLOOKUP($A27,'Occupancy Raw Data'!$B$6:$BE$43,'Occupancy Raw Data'!X$1,FALSE)</f>
        <v>48.204986618044003</v>
      </c>
      <c r="R27" s="61">
        <f>VLOOKUP($A27,'Occupancy Raw Data'!$B$6:$BE$43,'Occupancy Raw Data'!Y$1,FALSE)</f>
        <v>27.024127099816202</v>
      </c>
      <c r="S27" s="60">
        <f>VLOOKUP($A27,'Occupancy Raw Data'!$B$6:$BE$43,'Occupancy Raw Data'!AA$1,FALSE)</f>
        <v>41.497968567279798</v>
      </c>
      <c r="T27" s="60">
        <f>VLOOKUP($A27,'Occupancy Raw Data'!$B$6:$BE$43,'Occupancy Raw Data'!AB$1,FALSE)</f>
        <v>54.8447029073198</v>
      </c>
      <c r="U27" s="61">
        <f>VLOOKUP($A27,'Occupancy Raw Data'!$B$6:$BE$43,'Occupancy Raw Data'!AC$1,FALSE)</f>
        <v>48.0419277191018</v>
      </c>
      <c r="V27" s="62">
        <f>VLOOKUP($A27,'Occupancy Raw Data'!$B$6:$BE$43,'Occupancy Raw Data'!AE$1,FALSE)</f>
        <v>33.422811659662401</v>
      </c>
      <c r="W27" s="63"/>
      <c r="X27" s="64">
        <f>VLOOKUP($A27,'ADR Raw Data'!$B$6:$BE$43,'ADR Raw Data'!G$1,FALSE)</f>
        <v>79.754641954507093</v>
      </c>
      <c r="Y27" s="65">
        <f>VLOOKUP($A27,'ADR Raw Data'!$B$6:$BE$43,'ADR Raw Data'!H$1,FALSE)</f>
        <v>83.463303437967099</v>
      </c>
      <c r="Z27" s="65">
        <f>VLOOKUP($A27,'ADR Raw Data'!$B$6:$BE$43,'ADR Raw Data'!I$1,FALSE)</f>
        <v>88.705218438252402</v>
      </c>
      <c r="AA27" s="65">
        <f>VLOOKUP($A27,'ADR Raw Data'!$B$6:$BE$43,'ADR Raw Data'!J$1,FALSE)</f>
        <v>89.566538214515006</v>
      </c>
      <c r="AB27" s="65">
        <f>VLOOKUP($A27,'ADR Raw Data'!$B$6:$BE$43,'ADR Raw Data'!K$1,FALSE)</f>
        <v>92.311968480523305</v>
      </c>
      <c r="AC27" s="66">
        <f>VLOOKUP($A27,'ADR Raw Data'!$B$6:$BE$43,'ADR Raw Data'!L$1,FALSE)</f>
        <v>87.287428294305101</v>
      </c>
      <c r="AD27" s="65">
        <f>VLOOKUP($A27,'ADR Raw Data'!$B$6:$BE$43,'ADR Raw Data'!N$1,FALSE)</f>
        <v>97.144165040423701</v>
      </c>
      <c r="AE27" s="65">
        <f>VLOOKUP($A27,'ADR Raw Data'!$B$6:$BE$43,'ADR Raw Data'!O$1,FALSE)</f>
        <v>97.735834216101594</v>
      </c>
      <c r="AF27" s="66">
        <f>VLOOKUP($A27,'ADR Raw Data'!$B$6:$BE$43,'ADR Raw Data'!P$1,FALSE)</f>
        <v>97.447593372266695</v>
      </c>
      <c r="AG27" s="67">
        <f>VLOOKUP($A27,'ADR Raw Data'!$B$6:$BE$43,'ADR Raw Data'!R$1,FALSE)</f>
        <v>90.719519658668602</v>
      </c>
      <c r="AH27" s="63"/>
      <c r="AI27" s="59">
        <f>VLOOKUP($A27,'ADR Raw Data'!$B$6:$BE$43,'ADR Raw Data'!T$1,FALSE)</f>
        <v>14.2655091221134</v>
      </c>
      <c r="AJ27" s="60">
        <f>VLOOKUP($A27,'ADR Raw Data'!$B$6:$BE$43,'ADR Raw Data'!U$1,FALSE)</f>
        <v>16.6873528628619</v>
      </c>
      <c r="AK27" s="60">
        <f>VLOOKUP($A27,'ADR Raw Data'!$B$6:$BE$43,'ADR Raw Data'!V$1,FALSE)</f>
        <v>26.126249362424399</v>
      </c>
      <c r="AL27" s="60">
        <f>VLOOKUP($A27,'ADR Raw Data'!$B$6:$BE$43,'ADR Raw Data'!W$1,FALSE)</f>
        <v>25.169149910526802</v>
      </c>
      <c r="AM27" s="60">
        <f>VLOOKUP($A27,'ADR Raw Data'!$B$6:$BE$43,'ADR Raw Data'!X$1,FALSE)</f>
        <v>34.932154346967302</v>
      </c>
      <c r="AN27" s="61">
        <f>VLOOKUP($A27,'ADR Raw Data'!$B$6:$BE$43,'ADR Raw Data'!Y$1,FALSE)</f>
        <v>24.047443037303399</v>
      </c>
      <c r="AO27" s="60">
        <f>VLOOKUP($A27,'ADR Raw Data'!$B$6:$BE$43,'ADR Raw Data'!AA$1,FALSE)</f>
        <v>31.5681172320614</v>
      </c>
      <c r="AP27" s="60">
        <f>VLOOKUP($A27,'ADR Raw Data'!$B$6:$BE$43,'ADR Raw Data'!AB$1,FALSE)</f>
        <v>34.4462709588922</v>
      </c>
      <c r="AQ27" s="61">
        <f>VLOOKUP($A27,'ADR Raw Data'!$B$6:$BE$43,'ADR Raw Data'!AC$1,FALSE)</f>
        <v>32.986284499225697</v>
      </c>
      <c r="AR27" s="62">
        <f>VLOOKUP($A27,'ADR Raw Data'!$B$6:$BE$43,'ADR Raw Data'!AE$1,FALSE)</f>
        <v>27.3217681843742</v>
      </c>
      <c r="AS27" s="50"/>
      <c r="AT27" s="64">
        <f>VLOOKUP($A27,'RevPAR Raw Data'!$B$6:$BE$43,'RevPAR Raw Data'!G$1,FALSE)</f>
        <v>32.638772625409402</v>
      </c>
      <c r="AU27" s="65">
        <f>VLOOKUP($A27,'RevPAR Raw Data'!$B$6:$BE$43,'RevPAR Raw Data'!H$1,FALSE)</f>
        <v>38.501603171866897</v>
      </c>
      <c r="AV27" s="65">
        <f>VLOOKUP($A27,'RevPAR Raw Data'!$B$6:$BE$43,'RevPAR Raw Data'!I$1,FALSE)</f>
        <v>44.452003102913203</v>
      </c>
      <c r="AW27" s="65">
        <f>VLOOKUP($A27,'RevPAR Raw Data'!$B$6:$BE$43,'RevPAR Raw Data'!J$1,FALSE)</f>
        <v>48.079675917945103</v>
      </c>
      <c r="AX27" s="65">
        <f>VLOOKUP($A27,'RevPAR Raw Data'!$B$6:$BE$43,'RevPAR Raw Data'!K$1,FALSE)</f>
        <v>53.515799000172301</v>
      </c>
      <c r="AY27" s="66">
        <f>VLOOKUP($A27,'RevPAR Raw Data'!$B$6:$BE$43,'RevPAR Raw Data'!L$1,FALSE)</f>
        <v>43.437570763661398</v>
      </c>
      <c r="AZ27" s="65">
        <f>VLOOKUP($A27,'RevPAR Raw Data'!$B$6:$BE$43,'RevPAR Raw Data'!N$1,FALSE)</f>
        <v>60.068284778486401</v>
      </c>
      <c r="BA27" s="65">
        <f>VLOOKUP($A27,'RevPAR Raw Data'!$B$6:$BE$43,'RevPAR Raw Data'!O$1,FALSE)</f>
        <v>63.618429581106703</v>
      </c>
      <c r="BB27" s="66">
        <f>VLOOKUP($A27,'RevPAR Raw Data'!$B$6:$BE$43,'RevPAR Raw Data'!P$1,FALSE)</f>
        <v>61.843357179796499</v>
      </c>
      <c r="BC27" s="67">
        <f>VLOOKUP($A27,'RevPAR Raw Data'!$B$6:$BE$43,'RevPAR Raw Data'!R$1,FALSE)</f>
        <v>48.696366882557101</v>
      </c>
      <c r="BD27" s="63"/>
      <c r="BE27" s="59">
        <f>VLOOKUP($A27,'RevPAR Raw Data'!$B$6:$BE$43,'RevPAR Raw Data'!T$1,FALSE)</f>
        <v>45.905665771458402</v>
      </c>
      <c r="BF27" s="60">
        <f>VLOOKUP($A27,'RevPAR Raw Data'!$B$6:$BE$43,'RevPAR Raw Data'!U$1,FALSE)</f>
        <v>36.376736548630497</v>
      </c>
      <c r="BG27" s="60">
        <f>VLOOKUP($A27,'RevPAR Raw Data'!$B$6:$BE$43,'RevPAR Raw Data'!V$1,FALSE)</f>
        <v>47.035421138578997</v>
      </c>
      <c r="BH27" s="60">
        <f>VLOOKUP($A27,'RevPAR Raw Data'!$B$6:$BE$43,'RevPAR Raw Data'!W$1,FALSE)</f>
        <v>58.989447944983901</v>
      </c>
      <c r="BI27" s="60">
        <f>VLOOKUP($A27,'RevPAR Raw Data'!$B$6:$BE$43,'RevPAR Raw Data'!X$1,FALSE)</f>
        <v>99.976181293361506</v>
      </c>
      <c r="BJ27" s="61">
        <f>VLOOKUP($A27,'RevPAR Raw Data'!$B$6:$BE$43,'RevPAR Raw Data'!Y$1,FALSE)</f>
        <v>57.570181707776399</v>
      </c>
      <c r="BK27" s="60">
        <f>VLOOKUP($A27,'RevPAR Raw Data'!$B$6:$BE$43,'RevPAR Raw Data'!AA$1,FALSE)</f>
        <v>86.166213165584196</v>
      </c>
      <c r="BL27" s="60">
        <f>VLOOKUP($A27,'RevPAR Raw Data'!$B$6:$BE$43,'RevPAR Raw Data'!AB$1,FALSE)</f>
        <v>108.182928836266</v>
      </c>
      <c r="BM27" s="61">
        <f>VLOOKUP($A27,'RevPAR Raw Data'!$B$6:$BE$43,'RevPAR Raw Data'!AC$1,FALSE)</f>
        <v>96.875459174663007</v>
      </c>
      <c r="BN27" s="62">
        <f>VLOOKUP($A27,'RevPAR Raw Data'!$B$6:$BE$43,'RevPAR Raw Data'!AE$1,FALSE)</f>
        <v>69.876282966389695</v>
      </c>
    </row>
    <row r="28" spans="1:66" x14ac:dyDescent="0.25">
      <c r="A28" s="78" t="s">
        <v>49</v>
      </c>
      <c r="B28" s="59">
        <f>VLOOKUP($A28,'Occupancy Raw Data'!$B$6:$BE$43,'Occupancy Raw Data'!G$1,FALSE)</f>
        <v>68.093679174011498</v>
      </c>
      <c r="C28" s="60">
        <f>VLOOKUP($A28,'Occupancy Raw Data'!$B$6:$BE$43,'Occupancy Raw Data'!H$1,FALSE)</f>
        <v>59.405691261646901</v>
      </c>
      <c r="D28" s="60">
        <f>VLOOKUP($A28,'Occupancy Raw Data'!$B$6:$BE$43,'Occupancy Raw Data'!I$1,FALSE)</f>
        <v>67.363384537899705</v>
      </c>
      <c r="E28" s="60">
        <f>VLOOKUP($A28,'Occupancy Raw Data'!$B$6:$BE$43,'Occupancy Raw Data'!J$1,FALSE)</f>
        <v>75.245530093175503</v>
      </c>
      <c r="F28" s="60">
        <f>VLOOKUP($A28,'Occupancy Raw Data'!$B$6:$BE$43,'Occupancy Raw Data'!K$1,FALSE)</f>
        <v>66.230168723243494</v>
      </c>
      <c r="G28" s="61">
        <f>VLOOKUP($A28,'Occupancy Raw Data'!$B$6:$BE$43,'Occupancy Raw Data'!L$1,FALSE)</f>
        <v>67.267690757995396</v>
      </c>
      <c r="H28" s="60">
        <f>VLOOKUP($A28,'Occupancy Raw Data'!$B$6:$BE$43,'Occupancy Raw Data'!N$1,FALSE)</f>
        <v>77.889700327373404</v>
      </c>
      <c r="I28" s="60">
        <f>VLOOKUP($A28,'Occupancy Raw Data'!$B$6:$BE$43,'Occupancy Raw Data'!O$1,FALSE)</f>
        <v>84.386804331402601</v>
      </c>
      <c r="J28" s="61">
        <f>VLOOKUP($A28,'Occupancy Raw Data'!$B$6:$BE$43,'Occupancy Raw Data'!P$1,FALSE)</f>
        <v>81.138252329387996</v>
      </c>
      <c r="K28" s="62">
        <f>VLOOKUP($A28,'Occupancy Raw Data'!$B$6:$BE$43,'Occupancy Raw Data'!R$1,FALSE)</f>
        <v>71.230708349821896</v>
      </c>
      <c r="L28" s="63"/>
      <c r="M28" s="59">
        <f>VLOOKUP($A28,'Occupancy Raw Data'!$B$6:$BE$43,'Occupancy Raw Data'!T$1,FALSE)</f>
        <v>19.694189194299302</v>
      </c>
      <c r="N28" s="60">
        <f>VLOOKUP($A28,'Occupancy Raw Data'!$B$6:$BE$43,'Occupancy Raw Data'!U$1,FALSE)</f>
        <v>1.1314356867569</v>
      </c>
      <c r="O28" s="60">
        <f>VLOOKUP($A28,'Occupancy Raw Data'!$B$6:$BE$43,'Occupancy Raw Data'!V$1,FALSE)</f>
        <v>6.6140464369188097</v>
      </c>
      <c r="P28" s="60">
        <f>VLOOKUP($A28,'Occupancy Raw Data'!$B$6:$BE$43,'Occupancy Raw Data'!W$1,FALSE)</f>
        <v>18.939527291929998</v>
      </c>
      <c r="Q28" s="60">
        <f>VLOOKUP($A28,'Occupancy Raw Data'!$B$6:$BE$43,'Occupancy Raw Data'!X$1,FALSE)</f>
        <v>5.1285759624616798</v>
      </c>
      <c r="R28" s="61">
        <f>VLOOKUP($A28,'Occupancy Raw Data'!$B$6:$BE$43,'Occupancy Raw Data'!Y$1,FALSE)</f>
        <v>10.246700804499699</v>
      </c>
      <c r="S28" s="60">
        <f>VLOOKUP($A28,'Occupancy Raw Data'!$B$6:$BE$43,'Occupancy Raw Data'!AA$1,FALSE)</f>
        <v>23.687928155312399</v>
      </c>
      <c r="T28" s="60">
        <f>VLOOKUP($A28,'Occupancy Raw Data'!$B$6:$BE$43,'Occupancy Raw Data'!AB$1,FALSE)</f>
        <v>23.861221730214801</v>
      </c>
      <c r="U28" s="61">
        <f>VLOOKUP($A28,'Occupancy Raw Data'!$B$6:$BE$43,'Occupancy Raw Data'!AC$1,FALSE)</f>
        <v>23.777983480902201</v>
      </c>
      <c r="V28" s="62">
        <f>VLOOKUP($A28,'Occupancy Raw Data'!$B$6:$BE$43,'Occupancy Raw Data'!AE$1,FALSE)</f>
        <v>14.313798077536701</v>
      </c>
      <c r="W28" s="63"/>
      <c r="X28" s="64">
        <f>VLOOKUP($A28,'ADR Raw Data'!$B$6:$BE$43,'ADR Raw Data'!G$1,FALSE)</f>
        <v>119.51873150887501</v>
      </c>
      <c r="Y28" s="65">
        <f>VLOOKUP($A28,'ADR Raw Data'!$B$6:$BE$43,'ADR Raw Data'!H$1,FALSE)</f>
        <v>106.45727850784201</v>
      </c>
      <c r="Z28" s="65">
        <f>VLOOKUP($A28,'ADR Raw Data'!$B$6:$BE$43,'ADR Raw Data'!I$1,FALSE)</f>
        <v>112.056957009345</v>
      </c>
      <c r="AA28" s="65">
        <f>VLOOKUP($A28,'ADR Raw Data'!$B$6:$BE$43,'ADR Raw Data'!J$1,FALSE)</f>
        <v>113.929879518072</v>
      </c>
      <c r="AB28" s="65">
        <f>VLOOKUP($A28,'ADR Raw Data'!$B$6:$BE$43,'ADR Raw Data'!K$1,FALSE)</f>
        <v>115.81010266159601</v>
      </c>
      <c r="AC28" s="66">
        <f>VLOOKUP($A28,'ADR Raw Data'!$B$6:$BE$43,'ADR Raw Data'!L$1,FALSE)</f>
        <v>113.73665618448599</v>
      </c>
      <c r="AD28" s="65">
        <f>VLOOKUP($A28,'ADR Raw Data'!$B$6:$BE$43,'ADR Raw Data'!N$1,FALSE)</f>
        <v>138.37723892660799</v>
      </c>
      <c r="AE28" s="65">
        <f>VLOOKUP($A28,'ADR Raw Data'!$B$6:$BE$43,'ADR Raw Data'!O$1,FALSE)</f>
        <v>145.27343181139901</v>
      </c>
      <c r="AF28" s="66">
        <f>VLOOKUP($A28,'ADR Raw Data'!$B$6:$BE$43,'ADR Raw Data'!P$1,FALSE)</f>
        <v>141.96338764742299</v>
      </c>
      <c r="AG28" s="67">
        <f>VLOOKUP($A28,'ADR Raw Data'!$B$6:$BE$43,'ADR Raw Data'!R$1,FALSE)</f>
        <v>122.923174242424</v>
      </c>
      <c r="AH28" s="63"/>
      <c r="AI28" s="59">
        <f>VLOOKUP($A28,'ADR Raw Data'!$B$6:$BE$43,'ADR Raw Data'!T$1,FALSE)</f>
        <v>31.490572154179102</v>
      </c>
      <c r="AJ28" s="60">
        <f>VLOOKUP($A28,'ADR Raw Data'!$B$6:$BE$43,'ADR Raw Data'!U$1,FALSE)</f>
        <v>19.435279450285101</v>
      </c>
      <c r="AK28" s="60">
        <f>VLOOKUP($A28,'ADR Raw Data'!$B$6:$BE$43,'ADR Raw Data'!V$1,FALSE)</f>
        <v>23.552004885942299</v>
      </c>
      <c r="AL28" s="60">
        <f>VLOOKUP($A28,'ADR Raw Data'!$B$6:$BE$43,'ADR Raw Data'!W$1,FALSE)</f>
        <v>25.198400265956199</v>
      </c>
      <c r="AM28" s="60">
        <f>VLOOKUP($A28,'ADR Raw Data'!$B$6:$BE$43,'ADR Raw Data'!X$1,FALSE)</f>
        <v>29.469669109423901</v>
      </c>
      <c r="AN28" s="61">
        <f>VLOOKUP($A28,'ADR Raw Data'!$B$6:$BE$43,'ADR Raw Data'!Y$1,FALSE)</f>
        <v>26.0408018784345</v>
      </c>
      <c r="AO28" s="60">
        <f>VLOOKUP($A28,'ADR Raw Data'!$B$6:$BE$43,'ADR Raw Data'!AA$1,FALSE)</f>
        <v>40.046831252742301</v>
      </c>
      <c r="AP28" s="60">
        <f>VLOOKUP($A28,'ADR Raw Data'!$B$6:$BE$43,'ADR Raw Data'!AB$1,FALSE)</f>
        <v>40.334012337551201</v>
      </c>
      <c r="AQ28" s="61">
        <f>VLOOKUP($A28,'ADR Raw Data'!$B$6:$BE$43,'ADR Raw Data'!AC$1,FALSE)</f>
        <v>40.201786284492698</v>
      </c>
      <c r="AR28" s="62">
        <f>VLOOKUP($A28,'ADR Raw Data'!$B$6:$BE$43,'ADR Raw Data'!AE$1,FALSE)</f>
        <v>31.398650950236799</v>
      </c>
      <c r="AS28" s="50"/>
      <c r="AT28" s="64">
        <f>VLOOKUP($A28,'RevPAR Raw Data'!$B$6:$BE$43,'RevPAR Raw Data'!G$1,FALSE)</f>
        <v>81.384701586502104</v>
      </c>
      <c r="AU28" s="65">
        <f>VLOOKUP($A28,'RevPAR Raw Data'!$B$6:$BE$43,'RevPAR Raw Data'!H$1,FALSE)</f>
        <v>63.241682195920397</v>
      </c>
      <c r="AV28" s="65">
        <f>VLOOKUP($A28,'RevPAR Raw Data'!$B$6:$BE$43,'RevPAR Raw Data'!I$1,FALSE)</f>
        <v>75.485358851674604</v>
      </c>
      <c r="AW28" s="65">
        <f>VLOOKUP($A28,'RevPAR Raw Data'!$B$6:$BE$43,'RevPAR Raw Data'!J$1,FALSE)</f>
        <v>85.727141777889699</v>
      </c>
      <c r="AX28" s="65">
        <f>VLOOKUP($A28,'RevPAR Raw Data'!$B$6:$BE$43,'RevPAR Raw Data'!K$1,FALSE)</f>
        <v>76.701226391337102</v>
      </c>
      <c r="AY28" s="66">
        <f>VLOOKUP($A28,'RevPAR Raw Data'!$B$6:$BE$43,'RevPAR Raw Data'!L$1,FALSE)</f>
        <v>76.508022160664794</v>
      </c>
      <c r="AZ28" s="65">
        <f>VLOOKUP($A28,'RevPAR Raw Data'!$B$6:$BE$43,'RevPAR Raw Data'!N$1,FALSE)</f>
        <v>107.781616721228</v>
      </c>
      <c r="BA28" s="65">
        <f>VLOOKUP($A28,'RevPAR Raw Data'!$B$6:$BE$43,'RevPAR Raw Data'!O$1,FALSE)</f>
        <v>122.591606648199</v>
      </c>
      <c r="BB28" s="66">
        <f>VLOOKUP($A28,'RevPAR Raw Data'!$B$6:$BE$43,'RevPAR Raw Data'!P$1,FALSE)</f>
        <v>115.18661168471399</v>
      </c>
      <c r="BC28" s="67">
        <f>VLOOKUP($A28,'RevPAR Raw Data'!$B$6:$BE$43,'RevPAR Raw Data'!R$1,FALSE)</f>
        <v>87.559047738964594</v>
      </c>
      <c r="BD28" s="63"/>
      <c r="BE28" s="59">
        <f>VLOOKUP($A28,'RevPAR Raw Data'!$B$6:$BE$43,'RevPAR Raw Data'!T$1,FALSE)</f>
        <v>57.386574206889797</v>
      </c>
      <c r="BF28" s="60">
        <f>VLOOKUP($A28,'RevPAR Raw Data'!$B$6:$BE$43,'RevPAR Raw Data'!U$1,FALSE)</f>
        <v>20.786612824563399</v>
      </c>
      <c r="BG28" s="60">
        <f>VLOOKUP($A28,'RevPAR Raw Data'!$B$6:$BE$43,'RevPAR Raw Data'!V$1,FALSE)</f>
        <v>31.723791862842699</v>
      </c>
      <c r="BH28" s="60">
        <f>VLOOKUP($A28,'RevPAR Raw Data'!$B$6:$BE$43,'RevPAR Raw Data'!W$1,FALSE)</f>
        <v>48.910385453386802</v>
      </c>
      <c r="BI28" s="60">
        <f>VLOOKUP($A28,'RevPAR Raw Data'!$B$6:$BE$43,'RevPAR Raw Data'!X$1,FALSE)</f>
        <v>36.109619438048497</v>
      </c>
      <c r="BJ28" s="61">
        <f>VLOOKUP($A28,'RevPAR Raw Data'!$B$6:$BE$43,'RevPAR Raw Data'!Y$1,FALSE)</f>
        <v>38.955825738510001</v>
      </c>
      <c r="BK28" s="60">
        <f>VLOOKUP($A28,'RevPAR Raw Data'!$B$6:$BE$43,'RevPAR Raw Data'!AA$1,FALSE)</f>
        <v>73.221024023683597</v>
      </c>
      <c r="BL28" s="60">
        <f>VLOOKUP($A28,'RevPAR Raw Data'!$B$6:$BE$43,'RevPAR Raw Data'!AB$1,FALSE)</f>
        <v>73.819422184321297</v>
      </c>
      <c r="BM28" s="61">
        <f>VLOOKUP($A28,'RevPAR Raw Data'!$B$6:$BE$43,'RevPAR Raw Data'!AC$1,FALSE)</f>
        <v>73.5389438671492</v>
      </c>
      <c r="BN28" s="62">
        <f>VLOOKUP($A28,'RevPAR Raw Data'!$B$6:$BE$43,'RevPAR Raw Data'!AE$1,FALSE)</f>
        <v>50.2067885238611</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Data'!$B$6:$BE$43,'Occupancy Raw Data'!G$1,FALSE)</f>
        <v>50.161712613583802</v>
      </c>
      <c r="C30" s="60">
        <f>VLOOKUP($A30,'Occupancy Raw Data'!$B$6:$BE$43,'Occupancy Raw Data'!H$1,FALSE)</f>
        <v>57.169259202217702</v>
      </c>
      <c r="D30" s="60">
        <f>VLOOKUP($A30,'Occupancy Raw Data'!$B$6:$BE$43,'Occupancy Raw Data'!I$1,FALSE)</f>
        <v>61.019559525642997</v>
      </c>
      <c r="E30" s="60">
        <f>VLOOKUP($A30,'Occupancy Raw Data'!$B$6:$BE$43,'Occupancy Raw Data'!J$1,FALSE)</f>
        <v>62.190050823964199</v>
      </c>
      <c r="F30" s="60">
        <f>VLOOKUP($A30,'Occupancy Raw Data'!$B$6:$BE$43,'Occupancy Raw Data'!K$1,FALSE)</f>
        <v>56.799630371168902</v>
      </c>
      <c r="G30" s="61">
        <f>VLOOKUP($A30,'Occupancy Raw Data'!$B$6:$BE$43,'Occupancy Raw Data'!L$1,FALSE)</f>
        <v>57.468042507315502</v>
      </c>
      <c r="H30" s="60">
        <f>VLOOKUP($A30,'Occupancy Raw Data'!$B$6:$BE$43,'Occupancy Raw Data'!N$1,FALSE)</f>
        <v>58.2165408901894</v>
      </c>
      <c r="I30" s="60">
        <f>VLOOKUP($A30,'Occupancy Raw Data'!$B$6:$BE$43,'Occupancy Raw Data'!O$1,FALSE)</f>
        <v>57.215462806098799</v>
      </c>
      <c r="J30" s="61">
        <f>VLOOKUP($A30,'Occupancy Raw Data'!$B$6:$BE$43,'Occupancy Raw Data'!P$1,FALSE)</f>
        <v>57.716001848144103</v>
      </c>
      <c r="K30" s="62">
        <f>VLOOKUP($A30,'Occupancy Raw Data'!$B$6:$BE$43,'Occupancy Raw Data'!R$1,FALSE)</f>
        <v>57.538888033266502</v>
      </c>
      <c r="L30" s="63"/>
      <c r="M30" s="59">
        <f>VLOOKUP($A30,'Occupancy Raw Data'!$B$6:$BE$43,'Occupancy Raw Data'!T$1,FALSE)</f>
        <v>76.907003404815001</v>
      </c>
      <c r="N30" s="60">
        <f>VLOOKUP($A30,'Occupancy Raw Data'!$B$6:$BE$43,'Occupancy Raw Data'!U$1,FALSE)</f>
        <v>45.644973156854597</v>
      </c>
      <c r="O30" s="60">
        <f>VLOOKUP($A30,'Occupancy Raw Data'!$B$6:$BE$43,'Occupancy Raw Data'!V$1,FALSE)</f>
        <v>38.646761787119203</v>
      </c>
      <c r="P30" s="60">
        <f>VLOOKUP($A30,'Occupancy Raw Data'!$B$6:$BE$43,'Occupancy Raw Data'!W$1,FALSE)</f>
        <v>35.528334507441897</v>
      </c>
      <c r="Q30" s="60">
        <f>VLOOKUP($A30,'Occupancy Raw Data'!$B$6:$BE$43,'Occupancy Raw Data'!X$1,FALSE)</f>
        <v>36.360049561343203</v>
      </c>
      <c r="R30" s="61">
        <f>VLOOKUP($A30,'Occupancy Raw Data'!$B$6:$BE$43,'Occupancy Raw Data'!Y$1,FALSE)</f>
        <v>44.276492004724197</v>
      </c>
      <c r="S30" s="60">
        <f>VLOOKUP($A30,'Occupancy Raw Data'!$B$6:$BE$43,'Occupancy Raw Data'!AA$1,FALSE)</f>
        <v>45.475842239475597</v>
      </c>
      <c r="T30" s="60">
        <f>VLOOKUP($A30,'Occupancy Raw Data'!$B$6:$BE$43,'Occupancy Raw Data'!AB$1,FALSE)</f>
        <v>46.378422893329699</v>
      </c>
      <c r="U30" s="61">
        <f>VLOOKUP($A30,'Occupancy Raw Data'!$B$6:$BE$43,'Occupancy Raw Data'!AC$1,FALSE)</f>
        <v>45.9218232684388</v>
      </c>
      <c r="V30" s="62">
        <f>VLOOKUP($A30,'Occupancy Raw Data'!$B$6:$BE$43,'Occupancy Raw Data'!AE$1,FALSE)</f>
        <v>44.744228317151403</v>
      </c>
      <c r="W30" s="63"/>
      <c r="X30" s="64">
        <f>VLOOKUP($A30,'ADR Raw Data'!$B$6:$BE$43,'ADR Raw Data'!G$1,FALSE)</f>
        <v>81.341142155357602</v>
      </c>
      <c r="Y30" s="65">
        <f>VLOOKUP($A30,'ADR Raw Data'!$B$6:$BE$43,'ADR Raw Data'!H$1,FALSE)</f>
        <v>85.272306034482696</v>
      </c>
      <c r="Z30" s="65">
        <f>VLOOKUP($A30,'ADR Raw Data'!$B$6:$BE$43,'ADR Raw Data'!I$1,FALSE)</f>
        <v>88.497309439676897</v>
      </c>
      <c r="AA30" s="65">
        <f>VLOOKUP($A30,'ADR Raw Data'!$B$6:$BE$43,'ADR Raw Data'!J$1,FALSE)</f>
        <v>90.058308568598306</v>
      </c>
      <c r="AB30" s="65">
        <f>VLOOKUP($A30,'ADR Raw Data'!$B$6:$BE$43,'ADR Raw Data'!K$1,FALSE)</f>
        <v>86.353061279826406</v>
      </c>
      <c r="AC30" s="66">
        <f>VLOOKUP($A30,'ADR Raw Data'!$B$6:$BE$43,'ADR Raw Data'!L$1,FALSE)</f>
        <v>86.5203826981829</v>
      </c>
      <c r="AD30" s="65">
        <f>VLOOKUP($A30,'ADR Raw Data'!$B$6:$BE$43,'ADR Raw Data'!N$1,FALSE)</f>
        <v>87.097523809523807</v>
      </c>
      <c r="AE30" s="65">
        <f>VLOOKUP($A30,'ADR Raw Data'!$B$6:$BE$43,'ADR Raw Data'!O$1,FALSE)</f>
        <v>86.779146702557199</v>
      </c>
      <c r="AF30" s="66">
        <f>VLOOKUP($A30,'ADR Raw Data'!$B$6:$BE$43,'ADR Raw Data'!P$1,FALSE)</f>
        <v>86.939715810540307</v>
      </c>
      <c r="AG30" s="67">
        <f>VLOOKUP($A30,'ADR Raw Data'!$B$6:$BE$43,'ADR Raw Data'!R$1,FALSE)</f>
        <v>86.640560951361195</v>
      </c>
      <c r="AH30" s="80"/>
      <c r="AI30" s="59">
        <f>VLOOKUP($A30,'ADR Raw Data'!$B$6:$BE$43,'ADR Raw Data'!T$1,FALSE)</f>
        <v>20.813076748895</v>
      </c>
      <c r="AJ30" s="60">
        <f>VLOOKUP($A30,'ADR Raw Data'!$B$6:$BE$43,'ADR Raw Data'!U$1,FALSE)</f>
        <v>16.640378489186499</v>
      </c>
      <c r="AK30" s="60">
        <f>VLOOKUP($A30,'ADR Raw Data'!$B$6:$BE$43,'ADR Raw Data'!V$1,FALSE)</f>
        <v>17.146041004271801</v>
      </c>
      <c r="AL30" s="60">
        <f>VLOOKUP($A30,'ADR Raw Data'!$B$6:$BE$43,'ADR Raw Data'!W$1,FALSE)</f>
        <v>16.6273405921708</v>
      </c>
      <c r="AM30" s="60">
        <f>VLOOKUP($A30,'ADR Raw Data'!$B$6:$BE$43,'ADR Raw Data'!X$1,FALSE)</f>
        <v>15.0452406547635</v>
      </c>
      <c r="AN30" s="61">
        <f>VLOOKUP($A30,'ADR Raw Data'!$B$6:$BE$43,'ADR Raw Data'!Y$1,FALSE)</f>
        <v>16.6376852994918</v>
      </c>
      <c r="AO30" s="60">
        <f>VLOOKUP($A30,'ADR Raw Data'!$B$6:$BE$43,'ADR Raw Data'!AA$1,FALSE)</f>
        <v>15.990628355683301</v>
      </c>
      <c r="AP30" s="60">
        <f>VLOOKUP($A30,'ADR Raw Data'!$B$6:$BE$43,'ADR Raw Data'!AB$1,FALSE)</f>
        <v>17.8753159481472</v>
      </c>
      <c r="AQ30" s="61">
        <f>VLOOKUP($A30,'ADR Raw Data'!$B$6:$BE$43,'ADR Raw Data'!AC$1,FALSE)</f>
        <v>16.9119066362816</v>
      </c>
      <c r="AR30" s="62">
        <f>VLOOKUP($A30,'ADR Raw Data'!$B$6:$BE$43,'ADR Raw Data'!AE$1,FALSE)</f>
        <v>16.7170865292244</v>
      </c>
      <c r="AS30" s="50"/>
      <c r="AT30" s="64">
        <f>VLOOKUP($A30,'RevPAR Raw Data'!$B$6:$BE$43,'RevPAR Raw Data'!G$1,FALSE)</f>
        <v>40.802109964577198</v>
      </c>
      <c r="AU30" s="65">
        <f>VLOOKUP($A30,'RevPAR Raw Data'!$B$6:$BE$43,'RevPAR Raw Data'!H$1,FALSE)</f>
        <v>48.749545664561801</v>
      </c>
      <c r="AV30" s="65">
        <f>VLOOKUP($A30,'RevPAR Raw Data'!$B$6:$BE$43,'RevPAR Raw Data'!I$1,FALSE)</f>
        <v>54.0006684121361</v>
      </c>
      <c r="AW30" s="65">
        <f>VLOOKUP($A30,'RevPAR Raw Data'!$B$6:$BE$43,'RevPAR Raw Data'!J$1,FALSE)</f>
        <v>56.007307870013797</v>
      </c>
      <c r="AX30" s="65">
        <f>VLOOKUP($A30,'RevPAR Raw Data'!$B$6:$BE$43,'RevPAR Raw Data'!K$1,FALSE)</f>
        <v>49.0482196211304</v>
      </c>
      <c r="AY30" s="66">
        <f>VLOOKUP($A30,'RevPAR Raw Data'!$B$6:$BE$43,'RevPAR Raw Data'!L$1,FALSE)</f>
        <v>49.721570306483898</v>
      </c>
      <c r="AZ30" s="65">
        <f>VLOOKUP($A30,'RevPAR Raw Data'!$B$6:$BE$43,'RevPAR Raw Data'!N$1,FALSE)</f>
        <v>50.705165562913898</v>
      </c>
      <c r="BA30" s="65">
        <f>VLOOKUP($A30,'RevPAR Raw Data'!$B$6:$BE$43,'RevPAR Raw Data'!O$1,FALSE)</f>
        <v>49.651090405051498</v>
      </c>
      <c r="BB30" s="66">
        <f>VLOOKUP($A30,'RevPAR Raw Data'!$B$6:$BE$43,'RevPAR Raw Data'!P$1,FALSE)</f>
        <v>50.178127983982698</v>
      </c>
      <c r="BC30" s="67">
        <f>VLOOKUP($A30,'RevPAR Raw Data'!$B$6:$BE$43,'RevPAR Raw Data'!R$1,FALSE)</f>
        <v>49.8520153571978</v>
      </c>
      <c r="BD30" s="63"/>
      <c r="BE30" s="59">
        <f>VLOOKUP($A30,'RevPAR Raw Data'!$B$6:$BE$43,'RevPAR Raw Data'!T$1,FALSE)</f>
        <v>113.726793797629</v>
      </c>
      <c r="BF30" s="60">
        <f>VLOOKUP($A30,'RevPAR Raw Data'!$B$6:$BE$43,'RevPAR Raw Data'!U$1,FALSE)</f>
        <v>69.880847940629295</v>
      </c>
      <c r="BG30" s="60">
        <f>VLOOKUP($A30,'RevPAR Raw Data'!$B$6:$BE$43,'RevPAR Raw Data'!V$1,FALSE)</f>
        <v>62.419192414233798</v>
      </c>
      <c r="BH30" s="60">
        <f>VLOOKUP($A30,'RevPAR Raw Data'!$B$6:$BE$43,'RevPAR Raw Data'!W$1,FALSE)</f>
        <v>58.0630922848908</v>
      </c>
      <c r="BI30" s="60">
        <f>VLOOKUP($A30,'RevPAR Raw Data'!$B$6:$BE$43,'RevPAR Raw Data'!X$1,FALSE)</f>
        <v>56.8757471748021</v>
      </c>
      <c r="BJ30" s="61">
        <f>VLOOKUP($A30,'RevPAR Raw Data'!$B$6:$BE$43,'RevPAR Raw Data'!Y$1,FALSE)</f>
        <v>68.2807607056168</v>
      </c>
      <c r="BK30" s="60">
        <f>VLOOKUP($A30,'RevPAR Raw Data'!$B$6:$BE$43,'RevPAR Raw Data'!AA$1,FALSE)</f>
        <v>68.738343519290396</v>
      </c>
      <c r="BL30" s="60">
        <f>VLOOKUP($A30,'RevPAR Raw Data'!$B$6:$BE$43,'RevPAR Raw Data'!AB$1,FALSE)</f>
        <v>72.544028465427601</v>
      </c>
      <c r="BM30" s="61">
        <f>VLOOKUP($A30,'RevPAR Raw Data'!$B$6:$BE$43,'RevPAR Raw Data'!AC$1,FALSE)</f>
        <v>70.599985781556995</v>
      </c>
      <c r="BN30" s="62">
        <f>VLOOKUP($A30,'RevPAR Raw Data'!$B$6:$BE$43,'RevPAR Raw Data'!AE$1,FALSE)</f>
        <v>68.941246210987799</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Data'!$B$6:$BE$43,'Occupancy Raw Data'!G$1,FALSE)</f>
        <v>52.100540202687597</v>
      </c>
      <c r="C32" s="60">
        <f>VLOOKUP($A32,'Occupancy Raw Data'!$B$6:$BE$43,'Occupancy Raw Data'!H$1,FALSE)</f>
        <v>55.471226394035398</v>
      </c>
      <c r="D32" s="60">
        <f>VLOOKUP($A32,'Occupancy Raw Data'!$B$6:$BE$43,'Occupancy Raw Data'!I$1,FALSE)</f>
        <v>60.109826331532602</v>
      </c>
      <c r="E32" s="60">
        <f>VLOOKUP($A32,'Occupancy Raw Data'!$B$6:$BE$43,'Occupancy Raw Data'!J$1,FALSE)</f>
        <v>61.2348765569891</v>
      </c>
      <c r="F32" s="60">
        <f>VLOOKUP($A32,'Occupancy Raw Data'!$B$6:$BE$43,'Occupancy Raw Data'!K$1,FALSE)</f>
        <v>63.8689227197642</v>
      </c>
      <c r="G32" s="61">
        <f>VLOOKUP($A32,'Occupancy Raw Data'!$B$6:$BE$43,'Occupancy Raw Data'!L$1,FALSE)</f>
        <v>58.557078441001799</v>
      </c>
      <c r="H32" s="60">
        <f>VLOOKUP($A32,'Occupancy Raw Data'!$B$6:$BE$43,'Occupancy Raw Data'!N$1,FALSE)</f>
        <v>71.592481807223507</v>
      </c>
      <c r="I32" s="60">
        <f>VLOOKUP($A32,'Occupancy Raw Data'!$B$6:$BE$43,'Occupancy Raw Data'!O$1,FALSE)</f>
        <v>78.682084021608105</v>
      </c>
      <c r="J32" s="61">
        <f>VLOOKUP($A32,'Occupancy Raw Data'!$B$6:$BE$43,'Occupancy Raw Data'!P$1,FALSE)</f>
        <v>75.137282914415806</v>
      </c>
      <c r="K32" s="62">
        <f>VLOOKUP($A32,'Occupancy Raw Data'!$B$6:$BE$43,'Occupancy Raw Data'!R$1,FALSE)</f>
        <v>63.294279719120098</v>
      </c>
      <c r="L32" s="63"/>
      <c r="M32" s="59">
        <f>VLOOKUP($A32,'Occupancy Raw Data'!$B$6:$BE$43,'Occupancy Raw Data'!T$1,FALSE)</f>
        <v>7.8948669389053903</v>
      </c>
      <c r="N32" s="60">
        <f>VLOOKUP($A32,'Occupancy Raw Data'!$B$6:$BE$43,'Occupancy Raw Data'!U$1,FALSE)</f>
        <v>9.7992822657316108</v>
      </c>
      <c r="O32" s="60">
        <f>VLOOKUP($A32,'Occupancy Raw Data'!$B$6:$BE$43,'Occupancy Raw Data'!V$1,FALSE)</f>
        <v>10.406315671153299</v>
      </c>
      <c r="P32" s="60">
        <f>VLOOKUP($A32,'Occupancy Raw Data'!$B$6:$BE$43,'Occupancy Raw Data'!W$1,FALSE)</f>
        <v>10.6524079749405</v>
      </c>
      <c r="Q32" s="60">
        <f>VLOOKUP($A32,'Occupancy Raw Data'!$B$6:$BE$43,'Occupancy Raw Data'!X$1,FALSE)</f>
        <v>13.7487413134587</v>
      </c>
      <c r="R32" s="61">
        <f>VLOOKUP($A32,'Occupancy Raw Data'!$B$6:$BE$43,'Occupancy Raw Data'!Y$1,FALSE)</f>
        <v>10.5927305778666</v>
      </c>
      <c r="S32" s="60">
        <f>VLOOKUP($A32,'Occupancy Raw Data'!$B$6:$BE$43,'Occupancy Raw Data'!AA$1,FALSE)</f>
        <v>8.8685177047837005</v>
      </c>
      <c r="T32" s="60">
        <f>VLOOKUP($A32,'Occupancy Raw Data'!$B$6:$BE$43,'Occupancy Raw Data'!AB$1,FALSE)</f>
        <v>11.056614212503201</v>
      </c>
      <c r="U32" s="61">
        <f>VLOOKUP($A32,'Occupancy Raw Data'!$B$6:$BE$43,'Occupancy Raw Data'!AC$1,FALSE)</f>
        <v>10.0033147294664</v>
      </c>
      <c r="V32" s="62">
        <f>VLOOKUP($A32,'Occupancy Raw Data'!$B$6:$BE$43,'Occupancy Raw Data'!AE$1,FALSE)</f>
        <v>10.3921092740303</v>
      </c>
      <c r="W32" s="63"/>
      <c r="X32" s="64">
        <f>VLOOKUP($A32,'ADR Raw Data'!$B$6:$BE$43,'ADR Raw Data'!G$1,FALSE)</f>
        <v>91.443819357326404</v>
      </c>
      <c r="Y32" s="65">
        <f>VLOOKUP($A32,'ADR Raw Data'!$B$6:$BE$43,'ADR Raw Data'!H$1,FALSE)</f>
        <v>91.9026155090543</v>
      </c>
      <c r="Z32" s="65">
        <f>VLOOKUP($A32,'ADR Raw Data'!$B$6:$BE$43,'ADR Raw Data'!I$1,FALSE)</f>
        <v>97.054772883244198</v>
      </c>
      <c r="AA32" s="65">
        <f>VLOOKUP($A32,'ADR Raw Data'!$B$6:$BE$43,'ADR Raw Data'!J$1,FALSE)</f>
        <v>96.330910039369996</v>
      </c>
      <c r="AB32" s="65">
        <f>VLOOKUP($A32,'ADR Raw Data'!$B$6:$BE$43,'ADR Raw Data'!K$1,FALSE)</f>
        <v>100.440299594575</v>
      </c>
      <c r="AC32" s="66">
        <f>VLOOKUP($A32,'ADR Raw Data'!$B$6:$BE$43,'ADR Raw Data'!L$1,FALSE)</f>
        <v>95.667320104908399</v>
      </c>
      <c r="AD32" s="65">
        <f>VLOOKUP($A32,'ADR Raw Data'!$B$6:$BE$43,'ADR Raw Data'!N$1,FALSE)</f>
        <v>111.933539585931</v>
      </c>
      <c r="AE32" s="65">
        <f>VLOOKUP($A32,'ADR Raw Data'!$B$6:$BE$43,'ADR Raw Data'!O$1,FALSE)</f>
        <v>114.744411183613</v>
      </c>
      <c r="AF32" s="66">
        <f>VLOOKUP($A32,'ADR Raw Data'!$B$6:$BE$43,'ADR Raw Data'!P$1,FALSE)</f>
        <v>113.405280555555</v>
      </c>
      <c r="AG32" s="67">
        <f>VLOOKUP($A32,'ADR Raw Data'!$B$6:$BE$43,'ADR Raw Data'!R$1,FALSE)</f>
        <v>101.683581012887</v>
      </c>
      <c r="AH32" s="63"/>
      <c r="AI32" s="59">
        <f>VLOOKUP($A32,'ADR Raw Data'!$B$6:$BE$43,'ADR Raw Data'!T$1,FALSE)</f>
        <v>23.975385012972101</v>
      </c>
      <c r="AJ32" s="60">
        <f>VLOOKUP($A32,'ADR Raw Data'!$B$6:$BE$43,'ADR Raw Data'!U$1,FALSE)</f>
        <v>24.966349952749098</v>
      </c>
      <c r="AK32" s="60">
        <f>VLOOKUP($A32,'ADR Raw Data'!$B$6:$BE$43,'ADR Raw Data'!V$1,FALSE)</f>
        <v>31.7403204370979</v>
      </c>
      <c r="AL32" s="60">
        <f>VLOOKUP($A32,'ADR Raw Data'!$B$6:$BE$43,'ADR Raw Data'!W$1,FALSE)</f>
        <v>29.822499855065399</v>
      </c>
      <c r="AM32" s="60">
        <f>VLOOKUP($A32,'ADR Raw Data'!$B$6:$BE$43,'ADR Raw Data'!X$1,FALSE)</f>
        <v>26.318314566203501</v>
      </c>
      <c r="AN32" s="61">
        <f>VLOOKUP($A32,'ADR Raw Data'!$B$6:$BE$43,'ADR Raw Data'!Y$1,FALSE)</f>
        <v>27.5347357185512</v>
      </c>
      <c r="AO32" s="60">
        <f>VLOOKUP($A32,'ADR Raw Data'!$B$6:$BE$43,'ADR Raw Data'!AA$1,FALSE)</f>
        <v>24.612392885833401</v>
      </c>
      <c r="AP32" s="60">
        <f>VLOOKUP($A32,'ADR Raw Data'!$B$6:$BE$43,'ADR Raw Data'!AB$1,FALSE)</f>
        <v>23.306845972505499</v>
      </c>
      <c r="AQ32" s="61">
        <f>VLOOKUP($A32,'ADR Raw Data'!$B$6:$BE$43,'ADR Raw Data'!AC$1,FALSE)</f>
        <v>23.939053599062401</v>
      </c>
      <c r="AR32" s="62">
        <f>VLOOKUP($A32,'ADR Raw Data'!$B$6:$BE$43,'ADR Raw Data'!AE$1,FALSE)</f>
        <v>26.1193925828758</v>
      </c>
      <c r="AS32" s="50"/>
      <c r="AT32" s="64">
        <f>VLOOKUP($A32,'RevPAR Raw Data'!$B$6:$BE$43,'RevPAR Raw Data'!G$1,FALSE)</f>
        <v>47.642723867136901</v>
      </c>
      <c r="AU32" s="65">
        <f>VLOOKUP($A32,'RevPAR Raw Data'!$B$6:$BE$43,'RevPAR Raw Data'!H$1,FALSE)</f>
        <v>50.979507911067401</v>
      </c>
      <c r="AV32" s="65">
        <f>VLOOKUP($A32,'RevPAR Raw Data'!$B$6:$BE$43,'RevPAR Raw Data'!I$1,FALSE)</f>
        <v>58.339455426581502</v>
      </c>
      <c r="AW32" s="65">
        <f>VLOOKUP($A32,'RevPAR Raw Data'!$B$6:$BE$43,'RevPAR Raw Data'!J$1,FALSE)</f>
        <v>58.988113848832498</v>
      </c>
      <c r="AX32" s="65">
        <f>VLOOKUP($A32,'RevPAR Raw Data'!$B$6:$BE$43,'RevPAR Raw Data'!K$1,FALSE)</f>
        <v>64.150137327559193</v>
      </c>
      <c r="AY32" s="66">
        <f>VLOOKUP($A32,'RevPAR Raw Data'!$B$6:$BE$43,'RevPAR Raw Data'!L$1,FALSE)</f>
        <v>56.019987676235502</v>
      </c>
      <c r="AZ32" s="65">
        <f>VLOOKUP($A32,'RevPAR Raw Data'!$B$6:$BE$43,'RevPAR Raw Data'!N$1,FALSE)</f>
        <v>80.135998964239405</v>
      </c>
      <c r="BA32" s="65">
        <f>VLOOKUP($A32,'RevPAR Raw Data'!$B$6:$BE$43,'RevPAR Raw Data'!O$1,FALSE)</f>
        <v>90.283294017589995</v>
      </c>
      <c r="BB32" s="66">
        <f>VLOOKUP($A32,'RevPAR Raw Data'!$B$6:$BE$43,'RevPAR Raw Data'!P$1,FALSE)</f>
        <v>85.209646490914693</v>
      </c>
      <c r="BC32" s="67">
        <f>VLOOKUP($A32,'RevPAR Raw Data'!$B$6:$BE$43,'RevPAR Raw Data'!R$1,FALSE)</f>
        <v>64.359890194715305</v>
      </c>
      <c r="BD32" s="80"/>
      <c r="BE32" s="59">
        <f>VLOOKUP($A32,'RevPAR Raw Data'!$B$6:$BE$43,'RevPAR Raw Data'!T$1,FALSE)</f>
        <v>33.763076696741898</v>
      </c>
      <c r="BF32" s="60">
        <f>VLOOKUP($A32,'RevPAR Raw Data'!$B$6:$BE$43,'RevPAR Raw Data'!U$1,FALSE)</f>
        <v>37.2121553218009</v>
      </c>
      <c r="BG32" s="60">
        <f>VLOOKUP($A32,'RevPAR Raw Data'!$B$6:$BE$43,'RevPAR Raw Data'!V$1,FALSE)</f>
        <v>45.449634047971102</v>
      </c>
      <c r="BH32" s="60">
        <f>VLOOKUP($A32,'RevPAR Raw Data'!$B$6:$BE$43,'RevPAR Raw Data'!W$1,FALSE)</f>
        <v>43.6517221828936</v>
      </c>
      <c r="BI32" s="60">
        <f>VLOOKUP($A32,'RevPAR Raw Data'!$B$6:$BE$43,'RevPAR Raw Data'!X$1,FALSE)</f>
        <v>43.685492867431897</v>
      </c>
      <c r="BJ32" s="61">
        <f>VLOOKUP($A32,'RevPAR Raw Data'!$B$6:$BE$43,'RevPAR Raw Data'!Y$1,FALSE)</f>
        <v>41.044146666411699</v>
      </c>
      <c r="BK32" s="60">
        <f>VLOOKUP($A32,'RevPAR Raw Data'!$B$6:$BE$43,'RevPAR Raw Data'!AA$1,FALSE)</f>
        <v>35.663665011268201</v>
      </c>
      <c r="BL32" s="60">
        <f>VLOOKUP($A32,'RevPAR Raw Data'!$B$6:$BE$43,'RevPAR Raw Data'!AB$1,FALSE)</f>
        <v>36.940408229291002</v>
      </c>
      <c r="BM32" s="61">
        <f>VLOOKUP($A32,'RevPAR Raw Data'!$B$6:$BE$43,'RevPAR Raw Data'!AC$1,FALSE)</f>
        <v>36.337067203298702</v>
      </c>
      <c r="BN32" s="62">
        <f>VLOOKUP($A32,'RevPAR Raw Data'!$B$6:$BE$43,'RevPAR Raw Data'!AE$1,FALSE)</f>
        <v>39.225857675831598</v>
      </c>
    </row>
    <row r="33" spans="1:66" x14ac:dyDescent="0.25">
      <c r="A33" s="78" t="s">
        <v>46</v>
      </c>
      <c r="B33" s="59">
        <f>VLOOKUP($A33,'Occupancy Raw Data'!$B$6:$BE$43,'Occupancy Raw Data'!G$1,FALSE)</f>
        <v>55.663493297066204</v>
      </c>
      <c r="C33" s="60">
        <f>VLOOKUP($A33,'Occupancy Raw Data'!$B$6:$BE$43,'Occupancy Raw Data'!H$1,FALSE)</f>
        <v>62.385855838352398</v>
      </c>
      <c r="D33" s="60">
        <f>VLOOKUP($A33,'Occupancy Raw Data'!$B$6:$BE$43,'Occupancy Raw Data'!I$1,FALSE)</f>
        <v>65.008742957062296</v>
      </c>
      <c r="E33" s="60">
        <f>VLOOKUP($A33,'Occupancy Raw Data'!$B$6:$BE$43,'Occupancy Raw Data'!J$1,FALSE)</f>
        <v>65.785894695939305</v>
      </c>
      <c r="F33" s="60">
        <f>VLOOKUP($A33,'Occupancy Raw Data'!$B$6:$BE$43,'Occupancy Raw Data'!K$1,FALSE)</f>
        <v>63.201865164173299</v>
      </c>
      <c r="G33" s="61">
        <f>VLOOKUP($A33,'Occupancy Raw Data'!$B$6:$BE$43,'Occupancy Raw Data'!L$1,FALSE)</f>
        <v>62.409170390518703</v>
      </c>
      <c r="H33" s="60">
        <f>VLOOKUP($A33,'Occupancy Raw Data'!$B$6:$BE$43,'Occupancy Raw Data'!N$1,FALSE)</f>
        <v>68.117349912570404</v>
      </c>
      <c r="I33" s="60">
        <f>VLOOKUP($A33,'Occupancy Raw Data'!$B$6:$BE$43,'Occupancy Raw Data'!O$1,FALSE)</f>
        <v>76.530017485914101</v>
      </c>
      <c r="J33" s="61">
        <f>VLOOKUP($A33,'Occupancy Raw Data'!$B$6:$BE$43,'Occupancy Raw Data'!P$1,FALSE)</f>
        <v>72.323683699242196</v>
      </c>
      <c r="K33" s="62">
        <f>VLOOKUP($A33,'Occupancy Raw Data'!$B$6:$BE$43,'Occupancy Raw Data'!R$1,FALSE)</f>
        <v>65.2418884787254</v>
      </c>
      <c r="L33" s="63"/>
      <c r="M33" s="59">
        <f>VLOOKUP($A33,'Occupancy Raw Data'!$B$6:$BE$43,'Occupancy Raw Data'!T$1,FALSE)</f>
        <v>-13.210601783791301</v>
      </c>
      <c r="N33" s="60">
        <f>VLOOKUP($A33,'Occupancy Raw Data'!$B$6:$BE$43,'Occupancy Raw Data'!U$1,FALSE)</f>
        <v>-8.2582448131582495</v>
      </c>
      <c r="O33" s="60">
        <f>VLOOKUP($A33,'Occupancy Raw Data'!$B$6:$BE$43,'Occupancy Raw Data'!V$1,FALSE)</f>
        <v>-8.0127203548079997</v>
      </c>
      <c r="P33" s="60">
        <f>VLOOKUP($A33,'Occupancy Raw Data'!$B$6:$BE$43,'Occupancy Raw Data'!W$1,FALSE)</f>
        <v>-8.7397994806744705</v>
      </c>
      <c r="Q33" s="60">
        <f>VLOOKUP($A33,'Occupancy Raw Data'!$B$6:$BE$43,'Occupancy Raw Data'!X$1,FALSE)</f>
        <v>-6.4828534024216298</v>
      </c>
      <c r="R33" s="61">
        <f>VLOOKUP($A33,'Occupancy Raw Data'!$B$6:$BE$43,'Occupancy Raw Data'!Y$1,FALSE)</f>
        <v>-8.8860241462523692</v>
      </c>
      <c r="S33" s="60">
        <f>VLOOKUP($A33,'Occupancy Raw Data'!$B$6:$BE$43,'Occupancy Raw Data'!AA$1,FALSE)</f>
        <v>7.6451445879064801</v>
      </c>
      <c r="T33" s="60">
        <f>VLOOKUP($A33,'Occupancy Raw Data'!$B$6:$BE$43,'Occupancy Raw Data'!AB$1,FALSE)</f>
        <v>17.498977596146499</v>
      </c>
      <c r="U33" s="61">
        <f>VLOOKUP($A33,'Occupancy Raw Data'!$B$6:$BE$43,'Occupancy Raw Data'!AC$1,FALSE)</f>
        <v>12.643155465165799</v>
      </c>
      <c r="V33" s="62">
        <f>VLOOKUP($A33,'Occupancy Raw Data'!$B$6:$BE$43,'Occupancy Raw Data'!AE$1,FALSE)</f>
        <v>-3.0150093965024101</v>
      </c>
      <c r="W33" s="63"/>
      <c r="X33" s="64">
        <f>VLOOKUP($A33,'ADR Raw Data'!$B$6:$BE$43,'ADR Raw Data'!G$1,FALSE)</f>
        <v>79.926382757417102</v>
      </c>
      <c r="Y33" s="65">
        <f>VLOOKUP($A33,'ADR Raw Data'!$B$6:$BE$43,'ADR Raw Data'!H$1,FALSE)</f>
        <v>82.534724322640898</v>
      </c>
      <c r="Z33" s="65">
        <f>VLOOKUP($A33,'ADR Raw Data'!$B$6:$BE$43,'ADR Raw Data'!I$1,FALSE)</f>
        <v>84.453166228332293</v>
      </c>
      <c r="AA33" s="65">
        <f>VLOOKUP($A33,'ADR Raw Data'!$B$6:$BE$43,'ADR Raw Data'!J$1,FALSE)</f>
        <v>84.261820053159994</v>
      </c>
      <c r="AB33" s="65">
        <f>VLOOKUP($A33,'ADR Raw Data'!$B$6:$BE$43,'ADR Raw Data'!K$1,FALSE)</f>
        <v>81.096124254534203</v>
      </c>
      <c r="AC33" s="66">
        <f>VLOOKUP($A33,'ADR Raw Data'!$B$6:$BE$43,'ADR Raw Data'!L$1,FALSE)</f>
        <v>82.541846429238504</v>
      </c>
      <c r="AD33" s="65">
        <f>VLOOKUP($A33,'ADR Raw Data'!$B$6:$BE$43,'ADR Raw Data'!N$1,FALSE)</f>
        <v>87.113316400456299</v>
      </c>
      <c r="AE33" s="65">
        <f>VLOOKUP($A33,'ADR Raw Data'!$B$6:$BE$43,'ADR Raw Data'!O$1,FALSE)</f>
        <v>89.032277811627296</v>
      </c>
      <c r="AF33" s="66">
        <f>VLOOKUP($A33,'ADR Raw Data'!$B$6:$BE$43,'ADR Raw Data'!P$1,FALSE)</f>
        <v>88.128600349227597</v>
      </c>
      <c r="AG33" s="67">
        <f>VLOOKUP($A33,'ADR Raw Data'!$B$6:$BE$43,'ADR Raw Data'!R$1,FALSE)</f>
        <v>84.311325835956694</v>
      </c>
      <c r="AH33" s="63"/>
      <c r="AI33" s="59">
        <f>VLOOKUP($A33,'ADR Raw Data'!$B$6:$BE$43,'ADR Raw Data'!T$1,FALSE)</f>
        <v>10.985552075306099</v>
      </c>
      <c r="AJ33" s="60">
        <f>VLOOKUP($A33,'ADR Raw Data'!$B$6:$BE$43,'ADR Raw Data'!U$1,FALSE)</f>
        <v>15.610256464887501</v>
      </c>
      <c r="AK33" s="60">
        <f>VLOOKUP($A33,'ADR Raw Data'!$B$6:$BE$43,'ADR Raw Data'!V$1,FALSE)</f>
        <v>14.1998991265285</v>
      </c>
      <c r="AL33" s="60">
        <f>VLOOKUP($A33,'ADR Raw Data'!$B$6:$BE$43,'ADR Raw Data'!W$1,FALSE)</f>
        <v>14.3110927286261</v>
      </c>
      <c r="AM33" s="60">
        <f>VLOOKUP($A33,'ADR Raw Data'!$B$6:$BE$43,'ADR Raw Data'!X$1,FALSE)</f>
        <v>11.8334682785892</v>
      </c>
      <c r="AN33" s="61">
        <f>VLOOKUP($A33,'ADR Raw Data'!$B$6:$BE$43,'ADR Raw Data'!Y$1,FALSE)</f>
        <v>13.4646316391241</v>
      </c>
      <c r="AO33" s="60">
        <f>VLOOKUP($A33,'ADR Raw Data'!$B$6:$BE$43,'ADR Raw Data'!AA$1,FALSE)</f>
        <v>23.835598960103901</v>
      </c>
      <c r="AP33" s="60">
        <f>VLOOKUP($A33,'ADR Raw Data'!$B$6:$BE$43,'ADR Raw Data'!AB$1,FALSE)</f>
        <v>25.867849932583098</v>
      </c>
      <c r="AQ33" s="61">
        <f>VLOOKUP($A33,'ADR Raw Data'!$B$6:$BE$43,'ADR Raw Data'!AC$1,FALSE)</f>
        <v>24.9286651267529</v>
      </c>
      <c r="AR33" s="62">
        <f>VLOOKUP($A33,'ADR Raw Data'!$B$6:$BE$43,'ADR Raw Data'!AE$1,FALSE)</f>
        <v>16.8623630325982</v>
      </c>
      <c r="AS33" s="50"/>
      <c r="AT33" s="64">
        <f>VLOOKUP($A33,'RevPAR Raw Data'!$B$6:$BE$43,'RevPAR Raw Data'!G$1,FALSE)</f>
        <v>44.489816708762298</v>
      </c>
      <c r="AU33" s="65">
        <f>VLOOKUP($A33,'RevPAR Raw Data'!$B$6:$BE$43,'RevPAR Raw Data'!H$1,FALSE)</f>
        <v>51.4899941325043</v>
      </c>
      <c r="AV33" s="65">
        <f>VLOOKUP($A33,'RevPAR Raw Data'!$B$6:$BE$43,'RevPAR Raw Data'!I$1,FALSE)</f>
        <v>54.9019417524771</v>
      </c>
      <c r="AW33" s="65">
        <f>VLOOKUP($A33,'RevPAR Raw Data'!$B$6:$BE$43,'RevPAR Raw Data'!J$1,FALSE)</f>
        <v>55.432392209053802</v>
      </c>
      <c r="AX33" s="65">
        <f>VLOOKUP($A33,'RevPAR Raw Data'!$B$6:$BE$43,'RevPAR Raw Data'!K$1,FALSE)</f>
        <v>51.254263104721097</v>
      </c>
      <c r="AY33" s="66">
        <f>VLOOKUP($A33,'RevPAR Raw Data'!$B$6:$BE$43,'RevPAR Raw Data'!L$1,FALSE)</f>
        <v>51.513681581503697</v>
      </c>
      <c r="AZ33" s="65">
        <f>VLOOKUP($A33,'RevPAR Raw Data'!$B$6:$BE$43,'RevPAR Raw Data'!N$1,FALSE)</f>
        <v>59.339282552943402</v>
      </c>
      <c r="BA33" s="65">
        <f>VLOOKUP($A33,'RevPAR Raw Data'!$B$6:$BE$43,'RevPAR Raw Data'!O$1,FALSE)</f>
        <v>68.136417777345997</v>
      </c>
      <c r="BB33" s="66">
        <f>VLOOKUP($A33,'RevPAR Raw Data'!$B$6:$BE$43,'RevPAR Raw Data'!P$1,FALSE)</f>
        <v>63.7378501651447</v>
      </c>
      <c r="BC33" s="67">
        <f>VLOOKUP($A33,'RevPAR Raw Data'!$B$6:$BE$43,'RevPAR Raw Data'!R$1,FALSE)</f>
        <v>55.006301176829702</v>
      </c>
      <c r="BD33" s="63"/>
      <c r="BE33" s="59">
        <f>VLOOKUP($A33,'RevPAR Raw Data'!$B$6:$BE$43,'RevPAR Raw Data'!T$1,FALSE)</f>
        <v>-3.6763072469049698</v>
      </c>
      <c r="BF33" s="60">
        <f>VLOOKUP($A33,'RevPAR Raw Data'!$B$6:$BE$43,'RevPAR Raw Data'!U$1,FALSE)</f>
        <v>6.06287845689703</v>
      </c>
      <c r="BG33" s="60">
        <f>VLOOKUP($A33,'RevPAR Raw Data'!$B$6:$BE$43,'RevPAR Raw Data'!V$1,FALSE)</f>
        <v>5.04938056404702</v>
      </c>
      <c r="BH33" s="60">
        <f>VLOOKUP($A33,'RevPAR Raw Data'!$B$6:$BE$43,'RevPAR Raw Data'!W$1,FALSE)</f>
        <v>4.3205324399763398</v>
      </c>
      <c r="BI33" s="60">
        <f>VLOOKUP($A33,'RevPAR Raw Data'!$B$6:$BE$43,'RevPAR Raw Data'!X$1,FALSE)</f>
        <v>4.5834684752445902</v>
      </c>
      <c r="BJ33" s="61">
        <f>VLOOKUP($A33,'RevPAR Raw Data'!$B$6:$BE$43,'RevPAR Raw Data'!Y$1,FALSE)</f>
        <v>3.3821370742152999</v>
      </c>
      <c r="BK33" s="60">
        <f>VLOOKUP($A33,'RevPAR Raw Data'!$B$6:$BE$43,'RevPAR Raw Data'!AA$1,FALSE)</f>
        <v>33.303009551903898</v>
      </c>
      <c r="BL33" s="60">
        <f>VLOOKUP($A33,'RevPAR Raw Data'!$B$6:$BE$43,'RevPAR Raw Data'!AB$1,FALSE)</f>
        <v>47.893436793037203</v>
      </c>
      <c r="BM33" s="61">
        <f>VLOOKUP($A33,'RevPAR Raw Data'!$B$6:$BE$43,'RevPAR Raw Data'!AC$1,FALSE)</f>
        <v>40.723590479284702</v>
      </c>
      <c r="BN33" s="62">
        <f>VLOOKUP($A33,'RevPAR Raw Data'!$B$6:$BE$43,'RevPAR Raw Data'!AE$1,FALSE)</f>
        <v>13.3389518061906</v>
      </c>
    </row>
    <row r="34" spans="1:66" x14ac:dyDescent="0.25">
      <c r="A34" s="78" t="s">
        <v>95</v>
      </c>
      <c r="B34" s="59">
        <f>VLOOKUP($A34,'Occupancy Raw Data'!$B$6:$BE$43,'Occupancy Raw Data'!G$1,FALSE)</f>
        <v>49.961612284068998</v>
      </c>
      <c r="C34" s="60">
        <f>VLOOKUP($A34,'Occupancy Raw Data'!$B$6:$BE$43,'Occupancy Raw Data'!H$1,FALSE)</f>
        <v>54.107485604606502</v>
      </c>
      <c r="D34" s="60">
        <f>VLOOKUP($A34,'Occupancy Raw Data'!$B$6:$BE$43,'Occupancy Raw Data'!I$1,FALSE)</f>
        <v>62.667946257197599</v>
      </c>
      <c r="E34" s="60">
        <f>VLOOKUP($A34,'Occupancy Raw Data'!$B$6:$BE$43,'Occupancy Raw Data'!J$1,FALSE)</f>
        <v>63.627639155470199</v>
      </c>
      <c r="F34" s="60">
        <f>VLOOKUP($A34,'Occupancy Raw Data'!$B$6:$BE$43,'Occupancy Raw Data'!K$1,FALSE)</f>
        <v>73.474088291746597</v>
      </c>
      <c r="G34" s="61">
        <f>VLOOKUP($A34,'Occupancy Raw Data'!$B$6:$BE$43,'Occupancy Raw Data'!L$1,FALSE)</f>
        <v>60.767754318618003</v>
      </c>
      <c r="H34" s="60">
        <f>VLOOKUP($A34,'Occupancy Raw Data'!$B$6:$BE$43,'Occupancy Raw Data'!N$1,FALSE)</f>
        <v>75.681381957773496</v>
      </c>
      <c r="I34" s="60">
        <f>VLOOKUP($A34,'Occupancy Raw Data'!$B$6:$BE$43,'Occupancy Raw Data'!O$1,FALSE)</f>
        <v>79.500959692898206</v>
      </c>
      <c r="J34" s="61">
        <f>VLOOKUP($A34,'Occupancy Raw Data'!$B$6:$BE$43,'Occupancy Raw Data'!P$1,FALSE)</f>
        <v>77.591170825335794</v>
      </c>
      <c r="K34" s="62">
        <f>VLOOKUP($A34,'Occupancy Raw Data'!$B$6:$BE$43,'Occupancy Raw Data'!R$1,FALSE)</f>
        <v>65.574444749108807</v>
      </c>
      <c r="L34" s="63"/>
      <c r="M34" s="59">
        <f>VLOOKUP($A34,'Occupancy Raw Data'!$B$6:$BE$43,'Occupancy Raw Data'!T$1,FALSE)</f>
        <v>27.7228765394295</v>
      </c>
      <c r="N34" s="60">
        <f>VLOOKUP($A34,'Occupancy Raw Data'!$B$6:$BE$43,'Occupancy Raw Data'!U$1,FALSE)</f>
        <v>44.800888155708698</v>
      </c>
      <c r="O34" s="60">
        <f>VLOOKUP($A34,'Occupancy Raw Data'!$B$6:$BE$43,'Occupancy Raw Data'!V$1,FALSE)</f>
        <v>48.974547954695197</v>
      </c>
      <c r="P34" s="60">
        <f>VLOOKUP($A34,'Occupancy Raw Data'!$B$6:$BE$43,'Occupancy Raw Data'!W$1,FALSE)</f>
        <v>55.186483248794197</v>
      </c>
      <c r="Q34" s="60">
        <f>VLOOKUP($A34,'Occupancy Raw Data'!$B$6:$BE$43,'Occupancy Raw Data'!X$1,FALSE)</f>
        <v>43.561266937330899</v>
      </c>
      <c r="R34" s="61">
        <f>VLOOKUP($A34,'Occupancy Raw Data'!$B$6:$BE$43,'Occupancy Raw Data'!Y$1,FALSE)</f>
        <v>44.183512413622402</v>
      </c>
      <c r="S34" s="60">
        <f>VLOOKUP($A34,'Occupancy Raw Data'!$B$6:$BE$43,'Occupancy Raw Data'!AA$1,FALSE)</f>
        <v>12.6360990717103</v>
      </c>
      <c r="T34" s="60">
        <f>VLOOKUP($A34,'Occupancy Raw Data'!$B$6:$BE$43,'Occupancy Raw Data'!AB$1,FALSE)</f>
        <v>10.642855009161501</v>
      </c>
      <c r="U34" s="61">
        <f>VLOOKUP($A34,'Occupancy Raw Data'!$B$6:$BE$43,'Occupancy Raw Data'!AC$1,FALSE)</f>
        <v>11.606057054109</v>
      </c>
      <c r="V34" s="62">
        <f>VLOOKUP($A34,'Occupancy Raw Data'!$B$6:$BE$43,'Occupancy Raw Data'!AE$1,FALSE)</f>
        <v>31.2331319961324</v>
      </c>
      <c r="W34" s="63"/>
      <c r="X34" s="64">
        <f>VLOOKUP($A34,'ADR Raw Data'!$B$6:$BE$43,'ADR Raw Data'!G$1,FALSE)</f>
        <v>122.919054936611</v>
      </c>
      <c r="Y34" s="65">
        <f>VLOOKUP($A34,'ADR Raw Data'!$B$6:$BE$43,'ADR Raw Data'!H$1,FALSE)</f>
        <v>117.755402625044</v>
      </c>
      <c r="Z34" s="65">
        <f>VLOOKUP($A34,'ADR Raw Data'!$B$6:$BE$43,'ADR Raw Data'!I$1,FALSE)</f>
        <v>124.90209800918799</v>
      </c>
      <c r="AA34" s="65">
        <f>VLOOKUP($A34,'ADR Raw Data'!$B$6:$BE$43,'ADR Raw Data'!J$1,FALSE)</f>
        <v>124.770063348416</v>
      </c>
      <c r="AB34" s="65">
        <f>VLOOKUP($A34,'ADR Raw Data'!$B$6:$BE$43,'ADR Raw Data'!K$1,FALSE)</f>
        <v>135.76197230929901</v>
      </c>
      <c r="AC34" s="66">
        <f>VLOOKUP($A34,'ADR Raw Data'!$B$6:$BE$43,'ADR Raw Data'!L$1,FALSE)</f>
        <v>125.901814276689</v>
      </c>
      <c r="AD34" s="65">
        <f>VLOOKUP($A34,'ADR Raw Data'!$B$6:$BE$43,'ADR Raw Data'!N$1,FALSE)</f>
        <v>150.17590413390801</v>
      </c>
      <c r="AE34" s="65">
        <f>VLOOKUP($A34,'ADR Raw Data'!$B$6:$BE$43,'ADR Raw Data'!O$1,FALSE)</f>
        <v>155.683696281989</v>
      </c>
      <c r="AF34" s="66">
        <f>VLOOKUP($A34,'ADR Raw Data'!$B$6:$BE$43,'ADR Raw Data'!P$1,FALSE)</f>
        <v>152.99758317872599</v>
      </c>
      <c r="AG34" s="67">
        <f>VLOOKUP($A34,'ADR Raw Data'!$B$6:$BE$43,'ADR Raw Data'!R$1,FALSE)</f>
        <v>135.06214426092399</v>
      </c>
      <c r="AH34" s="63"/>
      <c r="AI34" s="59">
        <f>VLOOKUP($A34,'ADR Raw Data'!$B$6:$BE$43,'ADR Raw Data'!T$1,FALSE)</f>
        <v>39.343790861709799</v>
      </c>
      <c r="AJ34" s="60">
        <f>VLOOKUP($A34,'ADR Raw Data'!$B$6:$BE$43,'ADR Raw Data'!U$1,FALSE)</f>
        <v>35.481906291359898</v>
      </c>
      <c r="AK34" s="60">
        <f>VLOOKUP($A34,'ADR Raw Data'!$B$6:$BE$43,'ADR Raw Data'!V$1,FALSE)</f>
        <v>47.127084834383901</v>
      </c>
      <c r="AL34" s="60">
        <f>VLOOKUP($A34,'ADR Raw Data'!$B$6:$BE$43,'ADR Raw Data'!W$1,FALSE)</f>
        <v>44.500884680430097</v>
      </c>
      <c r="AM34" s="60">
        <f>VLOOKUP($A34,'ADR Raw Data'!$B$6:$BE$43,'ADR Raw Data'!X$1,FALSE)</f>
        <v>27.719633185566099</v>
      </c>
      <c r="AN34" s="61">
        <f>VLOOKUP($A34,'ADR Raw Data'!$B$6:$BE$43,'ADR Raw Data'!Y$1,FALSE)</f>
        <v>37.824947720091799</v>
      </c>
      <c r="AO34" s="60">
        <f>VLOOKUP($A34,'ADR Raw Data'!$B$6:$BE$43,'ADR Raw Data'!AA$1,FALSE)</f>
        <v>21.093820832187902</v>
      </c>
      <c r="AP34" s="60">
        <f>VLOOKUP($A34,'ADR Raw Data'!$B$6:$BE$43,'ADR Raw Data'!AB$1,FALSE)</f>
        <v>20.9284833349287</v>
      </c>
      <c r="AQ34" s="61">
        <f>VLOOKUP($A34,'ADR Raw Data'!$B$6:$BE$43,'ADR Raw Data'!AC$1,FALSE)</f>
        <v>20.987412683324099</v>
      </c>
      <c r="AR34" s="62">
        <f>VLOOKUP($A34,'ADR Raw Data'!$B$6:$BE$43,'ADR Raw Data'!AE$1,FALSE)</f>
        <v>28.257376532224999</v>
      </c>
      <c r="AS34" s="50"/>
      <c r="AT34" s="64">
        <f>VLOOKUP($A34,'RevPAR Raw Data'!$B$6:$BE$43,'RevPAR Raw Data'!G$1,FALSE)</f>
        <v>61.412341650671699</v>
      </c>
      <c r="AU34" s="65">
        <f>VLOOKUP($A34,'RevPAR Raw Data'!$B$6:$BE$43,'RevPAR Raw Data'!H$1,FALSE)</f>
        <v>63.714487523992297</v>
      </c>
      <c r="AV34" s="65">
        <f>VLOOKUP($A34,'RevPAR Raw Data'!$B$6:$BE$43,'RevPAR Raw Data'!I$1,FALSE)</f>
        <v>78.273579654510499</v>
      </c>
      <c r="AW34" s="65">
        <f>VLOOKUP($A34,'RevPAR Raw Data'!$B$6:$BE$43,'RevPAR Raw Data'!J$1,FALSE)</f>
        <v>79.388245681381903</v>
      </c>
      <c r="AX34" s="65">
        <f>VLOOKUP($A34,'RevPAR Raw Data'!$B$6:$BE$43,'RevPAR Raw Data'!K$1,FALSE)</f>
        <v>99.749871401151594</v>
      </c>
      <c r="AY34" s="66">
        <f>VLOOKUP($A34,'RevPAR Raw Data'!$B$6:$BE$43,'RevPAR Raw Data'!L$1,FALSE)</f>
        <v>76.507705182341596</v>
      </c>
      <c r="AZ34" s="65">
        <f>VLOOKUP($A34,'RevPAR Raw Data'!$B$6:$BE$43,'RevPAR Raw Data'!N$1,FALSE)</f>
        <v>113.655199616122</v>
      </c>
      <c r="BA34" s="65">
        <f>VLOOKUP($A34,'RevPAR Raw Data'!$B$6:$BE$43,'RevPAR Raw Data'!O$1,FALSE)</f>
        <v>123.770032629558</v>
      </c>
      <c r="BB34" s="66">
        <f>VLOOKUP($A34,'RevPAR Raw Data'!$B$6:$BE$43,'RevPAR Raw Data'!P$1,FALSE)</f>
        <v>118.71261612284</v>
      </c>
      <c r="BC34" s="67">
        <f>VLOOKUP($A34,'RevPAR Raw Data'!$B$6:$BE$43,'RevPAR Raw Data'!R$1,FALSE)</f>
        <v>88.566251165341299</v>
      </c>
      <c r="BD34" s="63"/>
      <c r="BE34" s="59">
        <f>VLOOKUP($A34,'RevPAR Raw Data'!$B$6:$BE$43,'RevPAR Raw Data'!T$1,FALSE)</f>
        <v>77.973897967662495</v>
      </c>
      <c r="BF34" s="60">
        <f>VLOOKUP($A34,'RevPAR Raw Data'!$B$6:$BE$43,'RevPAR Raw Data'!U$1,FALSE)</f>
        <v>96.179003600174198</v>
      </c>
      <c r="BG34" s="60">
        <f>VLOOKUP($A34,'RevPAR Raw Data'!$B$6:$BE$43,'RevPAR Raw Data'!V$1,FALSE)</f>
        <v>119.181909550944</v>
      </c>
      <c r="BH34" s="60">
        <f>VLOOKUP($A34,'RevPAR Raw Data'!$B$6:$BE$43,'RevPAR Raw Data'!W$1,FALSE)</f>
        <v>124.24584119895501</v>
      </c>
      <c r="BI34" s="60">
        <f>VLOOKUP($A34,'RevPAR Raw Data'!$B$6:$BE$43,'RevPAR Raw Data'!X$1,FALSE)</f>
        <v>83.355923528910594</v>
      </c>
      <c r="BJ34" s="61">
        <f>VLOOKUP($A34,'RevPAR Raw Data'!$B$6:$BE$43,'RevPAR Raw Data'!Y$1,FALSE)</f>
        <v>98.720850605067199</v>
      </c>
      <c r="BK34" s="60">
        <f>VLOOKUP($A34,'RevPAR Raw Data'!$B$6:$BE$43,'RevPAR Raw Data'!AA$1,FALSE)</f>
        <v>36.395356002262602</v>
      </c>
      <c r="BL34" s="60">
        <f>VLOOKUP($A34,'RevPAR Raw Data'!$B$6:$BE$43,'RevPAR Raw Data'!AB$1,FALSE)</f>
        <v>33.798726481043303</v>
      </c>
      <c r="BM34" s="61">
        <f>VLOOKUP($A34,'RevPAR Raw Data'!$B$6:$BE$43,'RevPAR Raw Data'!AC$1,FALSE)</f>
        <v>35.029280827641102</v>
      </c>
      <c r="BN34" s="62">
        <f>VLOOKUP($A34,'RevPAR Raw Data'!$B$6:$BE$43,'RevPAR Raw Data'!AE$1,FALSE)</f>
        <v>68.316172239311399</v>
      </c>
    </row>
    <row r="35" spans="1:66" x14ac:dyDescent="0.25">
      <c r="A35" s="78" t="s">
        <v>96</v>
      </c>
      <c r="B35" s="59">
        <f>VLOOKUP($A35,'Occupancy Raw Data'!$B$6:$BE$43,'Occupancy Raw Data'!G$1,FALSE)</f>
        <v>52.364311455716901</v>
      </c>
      <c r="C35" s="60">
        <f>VLOOKUP($A35,'Occupancy Raw Data'!$B$6:$BE$43,'Occupancy Raw Data'!H$1,FALSE)</f>
        <v>53.489133995850104</v>
      </c>
      <c r="D35" s="60">
        <f>VLOOKUP($A35,'Occupancy Raw Data'!$B$6:$BE$43,'Occupancy Raw Data'!I$1,FALSE)</f>
        <v>57.671726547996002</v>
      </c>
      <c r="E35" s="60">
        <f>VLOOKUP($A35,'Occupancy Raw Data'!$B$6:$BE$43,'Occupancy Raw Data'!J$1,FALSE)</f>
        <v>58.545375122856797</v>
      </c>
      <c r="F35" s="60">
        <f>VLOOKUP($A35,'Occupancy Raw Data'!$B$6:$BE$43,'Occupancy Raw Data'!K$1,FALSE)</f>
        <v>58.9494375887299</v>
      </c>
      <c r="G35" s="61">
        <f>VLOOKUP($A35,'Occupancy Raw Data'!$B$6:$BE$43,'Occupancy Raw Data'!L$1,FALSE)</f>
        <v>56.2039969422299</v>
      </c>
      <c r="H35" s="60">
        <f>VLOOKUP($A35,'Occupancy Raw Data'!$B$6:$BE$43,'Occupancy Raw Data'!N$1,FALSE)</f>
        <v>70.896581849950806</v>
      </c>
      <c r="I35" s="60">
        <f>VLOOKUP($A35,'Occupancy Raw Data'!$B$6:$BE$43,'Occupancy Raw Data'!O$1,FALSE)</f>
        <v>78.759419023697703</v>
      </c>
      <c r="J35" s="61">
        <f>VLOOKUP($A35,'Occupancy Raw Data'!$B$6:$BE$43,'Occupancy Raw Data'!P$1,FALSE)</f>
        <v>74.828000436824198</v>
      </c>
      <c r="K35" s="62">
        <f>VLOOKUP($A35,'Occupancy Raw Data'!$B$6:$BE$43,'Occupancy Raw Data'!R$1,FALSE)</f>
        <v>61.5251407978283</v>
      </c>
      <c r="L35" s="63"/>
      <c r="M35" s="59">
        <f>VLOOKUP($A35,'Occupancy Raw Data'!$B$6:$BE$43,'Occupancy Raw Data'!T$1,FALSE)</f>
        <v>16.8330024437989</v>
      </c>
      <c r="N35" s="60">
        <f>VLOOKUP($A35,'Occupancy Raw Data'!$B$6:$BE$43,'Occupancy Raw Data'!U$1,FALSE)</f>
        <v>13.614668825838599</v>
      </c>
      <c r="O35" s="60">
        <f>VLOOKUP($A35,'Occupancy Raw Data'!$B$6:$BE$43,'Occupancy Raw Data'!V$1,FALSE)</f>
        <v>11.1854610490771</v>
      </c>
      <c r="P35" s="60">
        <f>VLOOKUP($A35,'Occupancy Raw Data'!$B$6:$BE$43,'Occupancy Raw Data'!W$1,FALSE)</f>
        <v>10.818031482550399</v>
      </c>
      <c r="Q35" s="60">
        <f>VLOOKUP($A35,'Occupancy Raw Data'!$B$6:$BE$43,'Occupancy Raw Data'!X$1,FALSE)</f>
        <v>11.036704000393399</v>
      </c>
      <c r="R35" s="61">
        <f>VLOOKUP($A35,'Occupancy Raw Data'!$B$6:$BE$43,'Occupancy Raw Data'!Y$1,FALSE)</f>
        <v>12.547868084994899</v>
      </c>
      <c r="S35" s="60">
        <f>VLOOKUP($A35,'Occupancy Raw Data'!$B$6:$BE$43,'Occupancy Raw Data'!AA$1,FALSE)</f>
        <v>9.0367599425554506</v>
      </c>
      <c r="T35" s="60">
        <f>VLOOKUP($A35,'Occupancy Raw Data'!$B$6:$BE$43,'Occupancy Raw Data'!AB$1,FALSE)</f>
        <v>8.6669761855518903</v>
      </c>
      <c r="U35" s="61">
        <f>VLOOKUP($A35,'Occupancy Raw Data'!$B$6:$BE$43,'Occupancy Raw Data'!AC$1,FALSE)</f>
        <v>8.8418407989864605</v>
      </c>
      <c r="V35" s="62">
        <f>VLOOKUP($A35,'Occupancy Raw Data'!$B$6:$BE$43,'Occupancy Raw Data'!AE$1,FALSE)</f>
        <v>11.231779569828699</v>
      </c>
      <c r="W35" s="63"/>
      <c r="X35" s="64">
        <f>VLOOKUP($A35,'ADR Raw Data'!$B$6:$BE$43,'ADR Raw Data'!G$1,FALSE)</f>
        <v>84.190354327424402</v>
      </c>
      <c r="Y35" s="65">
        <f>VLOOKUP($A35,'ADR Raw Data'!$B$6:$BE$43,'ADR Raw Data'!H$1,FALSE)</f>
        <v>86.789980808493198</v>
      </c>
      <c r="Z35" s="65">
        <f>VLOOKUP($A35,'ADR Raw Data'!$B$6:$BE$43,'ADR Raw Data'!I$1,FALSE)</f>
        <v>91.367325506532794</v>
      </c>
      <c r="AA35" s="65">
        <f>VLOOKUP($A35,'ADR Raw Data'!$B$6:$BE$43,'ADR Raw Data'!J$1,FALSE)</f>
        <v>90.901747062115206</v>
      </c>
      <c r="AB35" s="65">
        <f>VLOOKUP($A35,'ADR Raw Data'!$B$6:$BE$43,'ADR Raw Data'!K$1,FALSE)</f>
        <v>92.379373101148502</v>
      </c>
      <c r="AC35" s="66">
        <f>VLOOKUP($A35,'ADR Raw Data'!$B$6:$BE$43,'ADR Raw Data'!L$1,FALSE)</f>
        <v>89.274046671589005</v>
      </c>
      <c r="AD35" s="65">
        <f>VLOOKUP($A35,'ADR Raw Data'!$B$6:$BE$43,'ADR Raw Data'!N$1,FALSE)</f>
        <v>105.402099507085</v>
      </c>
      <c r="AE35" s="65">
        <f>VLOOKUP($A35,'ADR Raw Data'!$B$6:$BE$43,'ADR Raw Data'!O$1,FALSE)</f>
        <v>108.544682473655</v>
      </c>
      <c r="AF35" s="66">
        <f>VLOOKUP($A35,'ADR Raw Data'!$B$6:$BE$43,'ADR Raw Data'!P$1,FALSE)</f>
        <v>107.055945709281</v>
      </c>
      <c r="AG35" s="67">
        <f>VLOOKUP($A35,'ADR Raw Data'!$B$6:$BE$43,'ADR Raw Data'!R$1,FALSE)</f>
        <v>95.453095392651505</v>
      </c>
      <c r="AH35" s="63"/>
      <c r="AI35" s="59">
        <f>VLOOKUP($A35,'ADR Raw Data'!$B$6:$BE$43,'ADR Raw Data'!T$1,FALSE)</f>
        <v>20.129817834935402</v>
      </c>
      <c r="AJ35" s="60">
        <f>VLOOKUP($A35,'ADR Raw Data'!$B$6:$BE$43,'ADR Raw Data'!U$1,FALSE)</f>
        <v>20.959605473598302</v>
      </c>
      <c r="AK35" s="60">
        <f>VLOOKUP($A35,'ADR Raw Data'!$B$6:$BE$43,'ADR Raw Data'!V$1,FALSE)</f>
        <v>29.8133029727401</v>
      </c>
      <c r="AL35" s="60">
        <f>VLOOKUP($A35,'ADR Raw Data'!$B$6:$BE$43,'ADR Raw Data'!W$1,FALSE)</f>
        <v>27.566790840797001</v>
      </c>
      <c r="AM35" s="60">
        <f>VLOOKUP($A35,'ADR Raw Data'!$B$6:$BE$43,'ADR Raw Data'!X$1,FALSE)</f>
        <v>28.200869698504999</v>
      </c>
      <c r="AN35" s="61">
        <f>VLOOKUP($A35,'ADR Raw Data'!$B$6:$BE$43,'ADR Raw Data'!Y$1,FALSE)</f>
        <v>25.510747793735</v>
      </c>
      <c r="AO35" s="60">
        <f>VLOOKUP($A35,'ADR Raw Data'!$B$6:$BE$43,'ADR Raw Data'!AA$1,FALSE)</f>
        <v>30.405409169558101</v>
      </c>
      <c r="AP35" s="60">
        <f>VLOOKUP($A35,'ADR Raw Data'!$B$6:$BE$43,'ADR Raw Data'!AB$1,FALSE)</f>
        <v>28.8946196264767</v>
      </c>
      <c r="AQ35" s="61">
        <f>VLOOKUP($A35,'ADR Raw Data'!$B$6:$BE$43,'ADR Raw Data'!AC$1,FALSE)</f>
        <v>29.590392572634599</v>
      </c>
      <c r="AR35" s="62">
        <f>VLOOKUP($A35,'ADR Raw Data'!$B$6:$BE$43,'ADR Raw Data'!AE$1,FALSE)</f>
        <v>26.9217515076582</v>
      </c>
      <c r="AS35" s="50"/>
      <c r="AT35" s="64">
        <f>VLOOKUP($A35,'RevPAR Raw Data'!$B$6:$BE$43,'RevPAR Raw Data'!G$1,FALSE)</f>
        <v>44.085699355684099</v>
      </c>
      <c r="AU35" s="65">
        <f>VLOOKUP($A35,'RevPAR Raw Data'!$B$6:$BE$43,'RevPAR Raw Data'!H$1,FALSE)</f>
        <v>46.423209129627601</v>
      </c>
      <c r="AV35" s="65">
        <f>VLOOKUP($A35,'RevPAR Raw Data'!$B$6:$BE$43,'RevPAR Raw Data'!I$1,FALSE)</f>
        <v>52.693114120345001</v>
      </c>
      <c r="AW35" s="65">
        <f>VLOOKUP($A35,'RevPAR Raw Data'!$B$6:$BE$43,'RevPAR Raw Data'!J$1,FALSE)</f>
        <v>53.2187688107458</v>
      </c>
      <c r="AX35" s="65">
        <f>VLOOKUP($A35,'RevPAR Raw Data'!$B$6:$BE$43,'RevPAR Raw Data'!K$1,FALSE)</f>
        <v>54.457120891121498</v>
      </c>
      <c r="AY35" s="66">
        <f>VLOOKUP($A35,'RevPAR Raw Data'!$B$6:$BE$43,'RevPAR Raw Data'!L$1,FALSE)</f>
        <v>50.175582461504803</v>
      </c>
      <c r="AZ35" s="65">
        <f>VLOOKUP($A35,'RevPAR Raw Data'!$B$6:$BE$43,'RevPAR Raw Data'!N$1,FALSE)</f>
        <v>74.726485748607601</v>
      </c>
      <c r="BA35" s="65">
        <f>VLOOKUP($A35,'RevPAR Raw Data'!$B$6:$BE$43,'RevPAR Raw Data'!O$1,FALSE)</f>
        <v>85.489161297368099</v>
      </c>
      <c r="BB35" s="66">
        <f>VLOOKUP($A35,'RevPAR Raw Data'!$B$6:$BE$43,'RevPAR Raw Data'!P$1,FALSE)</f>
        <v>80.1078235229878</v>
      </c>
      <c r="BC35" s="67">
        <f>VLOOKUP($A35,'RevPAR Raw Data'!$B$6:$BE$43,'RevPAR Raw Data'!R$1,FALSE)</f>
        <v>58.727651336214201</v>
      </c>
      <c r="BD35" s="63"/>
      <c r="BE35" s="59">
        <f>VLOOKUP($A35,'RevPAR Raw Data'!$B$6:$BE$43,'RevPAR Raw Data'!T$1,FALSE)</f>
        <v>40.351273006821302</v>
      </c>
      <c r="BF35" s="60">
        <f>VLOOKUP($A35,'RevPAR Raw Data'!$B$6:$BE$43,'RevPAR Raw Data'!U$1,FALSE)</f>
        <v>37.427855171869702</v>
      </c>
      <c r="BG35" s="60">
        <f>VLOOKUP($A35,'RevPAR Raw Data'!$B$6:$BE$43,'RevPAR Raw Data'!V$1,FALSE)</f>
        <v>44.333519413276399</v>
      </c>
      <c r="BH35" s="60">
        <f>VLOOKUP($A35,'RevPAR Raw Data'!$B$6:$BE$43,'RevPAR Raw Data'!W$1,FALSE)</f>
        <v>41.367006435233698</v>
      </c>
      <c r="BI35" s="60">
        <f>VLOOKUP($A35,'RevPAR Raw Data'!$B$6:$BE$43,'RevPAR Raw Data'!X$1,FALSE)</f>
        <v>42.350020213058997</v>
      </c>
      <c r="BJ35" s="61">
        <f>VLOOKUP($A35,'RevPAR Raw Data'!$B$6:$BE$43,'RevPAR Raw Data'!Y$1,FALSE)</f>
        <v>41.259670859383597</v>
      </c>
      <c r="BK35" s="60">
        <f>VLOOKUP($A35,'RevPAR Raw Data'!$B$6:$BE$43,'RevPAR Raw Data'!AA$1,FALSE)</f>
        <v>42.189832948318298</v>
      </c>
      <c r="BL35" s="60">
        <f>VLOOKUP($A35,'RevPAR Raw Data'!$B$6:$BE$43,'RevPAR Raw Data'!AB$1,FALSE)</f>
        <v>40.0658856139612</v>
      </c>
      <c r="BM35" s="61">
        <f>VLOOKUP($A35,'RevPAR Raw Data'!$B$6:$BE$43,'RevPAR Raw Data'!AC$1,FALSE)</f>
        <v>41.048568774688498</v>
      </c>
      <c r="BN35" s="62">
        <f>VLOOKUP($A35,'RevPAR Raw Data'!$B$6:$BE$43,'RevPAR Raw Data'!AE$1,FALSE)</f>
        <v>41.1773228631642</v>
      </c>
    </row>
    <row r="36" spans="1:66" x14ac:dyDescent="0.25">
      <c r="A36" s="78" t="s">
        <v>45</v>
      </c>
      <c r="B36" s="59">
        <f>VLOOKUP($A36,'Occupancy Raw Data'!$B$6:$BE$43,'Occupancy Raw Data'!G$1,FALSE)</f>
        <v>48.769497400346602</v>
      </c>
      <c r="C36" s="60">
        <f>VLOOKUP($A36,'Occupancy Raw Data'!$B$6:$BE$43,'Occupancy Raw Data'!H$1,FALSE)</f>
        <v>51.889081455805801</v>
      </c>
      <c r="D36" s="60">
        <f>VLOOKUP($A36,'Occupancy Raw Data'!$B$6:$BE$43,'Occupancy Raw Data'!I$1,FALSE)</f>
        <v>54.488734835355203</v>
      </c>
      <c r="E36" s="60">
        <f>VLOOKUP($A36,'Occupancy Raw Data'!$B$6:$BE$43,'Occupancy Raw Data'!J$1,FALSE)</f>
        <v>57.3310225303292</v>
      </c>
      <c r="F36" s="60">
        <f>VLOOKUP($A36,'Occupancy Raw Data'!$B$6:$BE$43,'Occupancy Raw Data'!K$1,FALSE)</f>
        <v>63.327556325823203</v>
      </c>
      <c r="G36" s="61">
        <f>VLOOKUP($A36,'Occupancy Raw Data'!$B$6:$BE$43,'Occupancy Raw Data'!L$1,FALSE)</f>
        <v>55.161178509532</v>
      </c>
      <c r="H36" s="60">
        <f>VLOOKUP($A36,'Occupancy Raw Data'!$B$6:$BE$43,'Occupancy Raw Data'!N$1,FALSE)</f>
        <v>72.616984402079694</v>
      </c>
      <c r="I36" s="60">
        <f>VLOOKUP($A36,'Occupancy Raw Data'!$B$6:$BE$43,'Occupancy Raw Data'!O$1,FALSE)</f>
        <v>80.7972270363951</v>
      </c>
      <c r="J36" s="61">
        <f>VLOOKUP($A36,'Occupancy Raw Data'!$B$6:$BE$43,'Occupancy Raw Data'!P$1,FALSE)</f>
        <v>76.707105719237404</v>
      </c>
      <c r="K36" s="62">
        <f>VLOOKUP($A36,'Occupancy Raw Data'!$B$6:$BE$43,'Occupancy Raw Data'!R$1,FALSE)</f>
        <v>61.317157712304997</v>
      </c>
      <c r="L36" s="63"/>
      <c r="M36" s="59">
        <f>VLOOKUP($A36,'Occupancy Raw Data'!$B$6:$BE$43,'Occupancy Raw Data'!T$1,FALSE)</f>
        <v>1.4646033659133</v>
      </c>
      <c r="N36" s="60">
        <f>VLOOKUP($A36,'Occupancy Raw Data'!$B$6:$BE$43,'Occupancy Raw Data'!U$1,FALSE)</f>
        <v>-5.05754164750822</v>
      </c>
      <c r="O36" s="60">
        <f>VLOOKUP($A36,'Occupancy Raw Data'!$B$6:$BE$43,'Occupancy Raw Data'!V$1,FALSE)</f>
        <v>-3.8572077228571202</v>
      </c>
      <c r="P36" s="60">
        <f>VLOOKUP($A36,'Occupancy Raw Data'!$B$6:$BE$43,'Occupancy Raw Data'!W$1,FALSE)</f>
        <v>-4.5370263264569104</v>
      </c>
      <c r="Q36" s="60">
        <f>VLOOKUP($A36,'Occupancy Raw Data'!$B$6:$BE$43,'Occupancy Raw Data'!X$1,FALSE)</f>
        <v>15.7978069463268</v>
      </c>
      <c r="R36" s="61">
        <f>VLOOKUP($A36,'Occupancy Raw Data'!$B$6:$BE$43,'Occupancy Raw Data'!Y$1,FALSE)</f>
        <v>0.60865934128892996</v>
      </c>
      <c r="S36" s="60">
        <f>VLOOKUP($A36,'Occupancy Raw Data'!$B$6:$BE$43,'Occupancy Raw Data'!AA$1,FALSE)</f>
        <v>4.1252485089463198</v>
      </c>
      <c r="T36" s="60">
        <f>VLOOKUP($A36,'Occupancy Raw Data'!$B$6:$BE$43,'Occupancy Raw Data'!AB$1,FALSE)</f>
        <v>9.2827004219409197</v>
      </c>
      <c r="U36" s="61">
        <f>VLOOKUP($A36,'Occupancy Raw Data'!$B$6:$BE$43,'Occupancy Raw Data'!AC$1,FALSE)</f>
        <v>6.7792521109770796</v>
      </c>
      <c r="V36" s="62">
        <f>VLOOKUP($A36,'Occupancy Raw Data'!$B$6:$BE$43,'Occupancy Raw Data'!AE$1,FALSE)</f>
        <v>2.73056077736359</v>
      </c>
      <c r="W36" s="63"/>
      <c r="X36" s="64">
        <f>VLOOKUP($A36,'ADR Raw Data'!$B$6:$BE$43,'ADR Raw Data'!G$1,FALSE)</f>
        <v>81.385384719260799</v>
      </c>
      <c r="Y36" s="65">
        <f>VLOOKUP($A36,'ADR Raw Data'!$B$6:$BE$43,'ADR Raw Data'!H$1,FALSE)</f>
        <v>80.040876352705396</v>
      </c>
      <c r="Z36" s="65">
        <f>VLOOKUP($A36,'ADR Raw Data'!$B$6:$BE$43,'ADR Raw Data'!I$1,FALSE)</f>
        <v>85.145656424936305</v>
      </c>
      <c r="AA36" s="65">
        <f>VLOOKUP($A36,'ADR Raw Data'!$B$6:$BE$43,'ADR Raw Data'!J$1,FALSE)</f>
        <v>81.636767472793196</v>
      </c>
      <c r="AB36" s="65">
        <f>VLOOKUP($A36,'ADR Raw Data'!$B$6:$BE$43,'ADR Raw Data'!K$1,FALSE)</f>
        <v>84.692144389709895</v>
      </c>
      <c r="AC36" s="66">
        <f>VLOOKUP($A36,'ADR Raw Data'!$B$6:$BE$43,'ADR Raw Data'!L$1,FALSE)</f>
        <v>82.686836910896005</v>
      </c>
      <c r="AD36" s="65">
        <f>VLOOKUP($A36,'ADR Raw Data'!$B$6:$BE$43,'ADR Raw Data'!N$1,FALSE)</f>
        <v>101.734097136038</v>
      </c>
      <c r="AE36" s="65">
        <f>VLOOKUP($A36,'ADR Raw Data'!$B$6:$BE$43,'ADR Raw Data'!O$1,FALSE)</f>
        <v>104.629446761046</v>
      </c>
      <c r="AF36" s="66">
        <f>VLOOKUP($A36,'ADR Raw Data'!$B$6:$BE$43,'ADR Raw Data'!P$1,FALSE)</f>
        <v>103.258963827383</v>
      </c>
      <c r="AG36" s="67">
        <f>VLOOKUP($A36,'ADR Raw Data'!$B$6:$BE$43,'ADR Raw Data'!R$1,FALSE)</f>
        <v>90.039839715739305</v>
      </c>
      <c r="AH36" s="63"/>
      <c r="AI36" s="59">
        <f>VLOOKUP($A36,'ADR Raw Data'!$B$6:$BE$43,'ADR Raw Data'!T$1,FALSE)</f>
        <v>21.7241850631899</v>
      </c>
      <c r="AJ36" s="60">
        <f>VLOOKUP($A36,'ADR Raw Data'!$B$6:$BE$43,'ADR Raw Data'!U$1,FALSE)</f>
        <v>20.849563630690501</v>
      </c>
      <c r="AK36" s="60">
        <f>VLOOKUP($A36,'ADR Raw Data'!$B$6:$BE$43,'ADR Raw Data'!V$1,FALSE)</f>
        <v>26.9297093492047</v>
      </c>
      <c r="AL36" s="60">
        <f>VLOOKUP($A36,'ADR Raw Data'!$B$6:$BE$43,'ADR Raw Data'!W$1,FALSE)</f>
        <v>20.000297258165801</v>
      </c>
      <c r="AM36" s="60">
        <f>VLOOKUP($A36,'ADR Raw Data'!$B$6:$BE$43,'ADR Raw Data'!X$1,FALSE)</f>
        <v>19.1960521449924</v>
      </c>
      <c r="AN36" s="61">
        <f>VLOOKUP($A36,'ADR Raw Data'!$B$6:$BE$43,'ADR Raw Data'!Y$1,FALSE)</f>
        <v>21.8251408707916</v>
      </c>
      <c r="AO36" s="60">
        <f>VLOOKUP($A36,'ADR Raw Data'!$B$6:$BE$43,'ADR Raw Data'!AA$1,FALSE)</f>
        <v>18.036562973455801</v>
      </c>
      <c r="AP36" s="60">
        <f>VLOOKUP($A36,'ADR Raw Data'!$B$6:$BE$43,'ADR Raw Data'!AB$1,FALSE)</f>
        <v>15.5336955264527</v>
      </c>
      <c r="AQ36" s="61">
        <f>VLOOKUP($A36,'ADR Raw Data'!$B$6:$BE$43,'ADR Raw Data'!AC$1,FALSE)</f>
        <v>16.757180988597</v>
      </c>
      <c r="AR36" s="62">
        <f>VLOOKUP($A36,'ADR Raw Data'!$B$6:$BE$43,'ADR Raw Data'!AE$1,FALSE)</f>
        <v>20.140634813380998</v>
      </c>
      <c r="AS36" s="50"/>
      <c r="AT36" s="64">
        <f>VLOOKUP($A36,'RevPAR Raw Data'!$B$6:$BE$43,'RevPAR Raw Data'!G$1,FALSE)</f>
        <v>39.691243084922</v>
      </c>
      <c r="AU36" s="65">
        <f>VLOOKUP($A36,'RevPAR Raw Data'!$B$6:$BE$43,'RevPAR Raw Data'!H$1,FALSE)</f>
        <v>41.532475528596102</v>
      </c>
      <c r="AV36" s="65">
        <f>VLOOKUP($A36,'RevPAR Raw Data'!$B$6:$BE$43,'RevPAR Raw Data'!I$1,FALSE)</f>
        <v>46.394790953206197</v>
      </c>
      <c r="AW36" s="65">
        <f>VLOOKUP($A36,'RevPAR Raw Data'!$B$6:$BE$43,'RevPAR Raw Data'!J$1,FALSE)</f>
        <v>46.803193552859597</v>
      </c>
      <c r="AX36" s="65">
        <f>VLOOKUP($A36,'RevPAR Raw Data'!$B$6:$BE$43,'RevPAR Raw Data'!K$1,FALSE)</f>
        <v>53.633465441940999</v>
      </c>
      <c r="AY36" s="66">
        <f>VLOOKUP($A36,'RevPAR Raw Data'!$B$6:$BE$43,'RevPAR Raw Data'!L$1,FALSE)</f>
        <v>45.611033712305002</v>
      </c>
      <c r="AZ36" s="65">
        <f>VLOOKUP($A36,'RevPAR Raw Data'!$B$6:$BE$43,'RevPAR Raw Data'!N$1,FALSE)</f>
        <v>73.876233448873407</v>
      </c>
      <c r="BA36" s="65">
        <f>VLOOKUP($A36,'RevPAR Raw Data'!$B$6:$BE$43,'RevPAR Raw Data'!O$1,FALSE)</f>
        <v>84.537691646447101</v>
      </c>
      <c r="BB36" s="66">
        <f>VLOOKUP($A36,'RevPAR Raw Data'!$B$6:$BE$43,'RevPAR Raw Data'!P$1,FALSE)</f>
        <v>79.206962547660297</v>
      </c>
      <c r="BC36" s="67">
        <f>VLOOKUP($A36,'RevPAR Raw Data'!$B$6:$BE$43,'RevPAR Raw Data'!R$1,FALSE)</f>
        <v>55.209870522406497</v>
      </c>
      <c r="BD36" s="63"/>
      <c r="BE36" s="59">
        <f>VLOOKUP($A36,'RevPAR Raw Data'!$B$6:$BE$43,'RevPAR Raw Data'!T$1,FALSE)</f>
        <v>23.506961574755898</v>
      </c>
      <c r="BF36" s="60">
        <f>VLOOKUP($A36,'RevPAR Raw Data'!$B$6:$BE$43,'RevPAR Raw Data'!U$1,FALSE)</f>
        <v>14.7375466192363</v>
      </c>
      <c r="BG36" s="60">
        <f>VLOOKUP($A36,'RevPAR Raw Data'!$B$6:$BE$43,'RevPAR Raw Data'!V$1,FALSE)</f>
        <v>22.033766797587099</v>
      </c>
      <c r="BH36" s="60">
        <f>VLOOKUP($A36,'RevPAR Raw Data'!$B$6:$BE$43,'RevPAR Raw Data'!W$1,FALSE)</f>
        <v>14.5558521797363</v>
      </c>
      <c r="BI36" s="60">
        <f>VLOOKUP($A36,'RevPAR Raw Data'!$B$6:$BE$43,'RevPAR Raw Data'!X$1,FALSE)</f>
        <v>38.026414350501398</v>
      </c>
      <c r="BJ36" s="61">
        <f>VLOOKUP($A36,'RevPAR Raw Data'!$B$6:$BE$43,'RevPAR Raw Data'!Y$1,FALSE)</f>
        <v>22.56664097074</v>
      </c>
      <c r="BK36" s="60">
        <f>VLOOKUP($A36,'RevPAR Raw Data'!$B$6:$BE$43,'RevPAR Raw Data'!AA$1,FALSE)</f>
        <v>22.905864527529701</v>
      </c>
      <c r="BL36" s="60">
        <f>VLOOKUP($A36,'RevPAR Raw Data'!$B$6:$BE$43,'RevPAR Raw Data'!AB$1,FALSE)</f>
        <v>26.258342368570698</v>
      </c>
      <c r="BM36" s="61">
        <f>VLOOKUP($A36,'RevPAR Raw Data'!$B$6:$BE$43,'RevPAR Raw Data'!AC$1,FALSE)</f>
        <v>24.6724446454838</v>
      </c>
      <c r="BN36" s="62">
        <f>VLOOKUP($A36,'RevPAR Raw Data'!$B$6:$BE$43,'RevPAR Raw Data'!AE$1,FALSE)</f>
        <v>23.4211478652708</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Data'!$B$6:$BE$43,'Occupancy Raw Data'!G$1,FALSE)</f>
        <v>52.953974895397401</v>
      </c>
      <c r="C39" s="60">
        <f>VLOOKUP($A39,'Occupancy Raw Data'!$B$6:$BE$43,'Occupancy Raw Data'!H$1,FALSE)</f>
        <v>55.213389121338899</v>
      </c>
      <c r="D39" s="60">
        <f>VLOOKUP($A39,'Occupancy Raw Data'!$B$6:$BE$43,'Occupancy Raw Data'!I$1,FALSE)</f>
        <v>60.853556485355597</v>
      </c>
      <c r="E39" s="60">
        <f>VLOOKUP($A39,'Occupancy Raw Data'!$B$6:$BE$43,'Occupancy Raw Data'!J$1,FALSE)</f>
        <v>62.8518828451882</v>
      </c>
      <c r="F39" s="60">
        <f>VLOOKUP($A39,'Occupancy Raw Data'!$B$6:$BE$43,'Occupancy Raw Data'!K$1,FALSE)</f>
        <v>63.782426778242602</v>
      </c>
      <c r="G39" s="61">
        <f>VLOOKUP($A39,'Occupancy Raw Data'!$B$6:$BE$43,'Occupancy Raw Data'!L$1,FALSE)</f>
        <v>59.131046025104602</v>
      </c>
      <c r="H39" s="60">
        <f>VLOOKUP($A39,'Occupancy Raw Data'!$B$6:$BE$43,'Occupancy Raw Data'!N$1,FALSE)</f>
        <v>71.879497907949698</v>
      </c>
      <c r="I39" s="60">
        <f>VLOOKUP($A39,'Occupancy Raw Data'!$B$6:$BE$43,'Occupancy Raw Data'!O$1,FALSE)</f>
        <v>77.921338912133805</v>
      </c>
      <c r="J39" s="61">
        <f>VLOOKUP($A39,'Occupancy Raw Data'!$B$6:$BE$43,'Occupancy Raw Data'!P$1,FALSE)</f>
        <v>74.900418410041794</v>
      </c>
      <c r="K39" s="62">
        <f>VLOOKUP($A39,'Occupancy Raw Data'!$B$6:$BE$43,'Occupancy Raw Data'!R$1,FALSE)</f>
        <v>63.636580992229497</v>
      </c>
      <c r="L39" s="63"/>
      <c r="M39" s="59">
        <f>VLOOKUP($A39,'Occupancy Raw Data'!$B$6:$BE$43,'Occupancy Raw Data'!T$1,FALSE)</f>
        <v>10.0256943702719</v>
      </c>
      <c r="N39" s="60">
        <f>VLOOKUP($A39,'Occupancy Raw Data'!$B$6:$BE$43,'Occupancy Raw Data'!U$1,FALSE)</f>
        <v>8.9033744469553806</v>
      </c>
      <c r="O39" s="60">
        <f>VLOOKUP($A39,'Occupancy Raw Data'!$B$6:$BE$43,'Occupancy Raw Data'!V$1,FALSE)</f>
        <v>11.1566396759274</v>
      </c>
      <c r="P39" s="60">
        <f>VLOOKUP($A39,'Occupancy Raw Data'!$B$6:$BE$43,'Occupancy Raw Data'!W$1,FALSE)</f>
        <v>13.2596827615163</v>
      </c>
      <c r="Q39" s="60">
        <f>VLOOKUP($A39,'Occupancy Raw Data'!$B$6:$BE$43,'Occupancy Raw Data'!X$1,FALSE)</f>
        <v>11.6322910651339</v>
      </c>
      <c r="R39" s="61">
        <f>VLOOKUP($A39,'Occupancy Raw Data'!$B$6:$BE$43,'Occupancy Raw Data'!Y$1,FALSE)</f>
        <v>11.0635234768459</v>
      </c>
      <c r="S39" s="60">
        <f>VLOOKUP($A39,'Occupancy Raw Data'!$B$6:$BE$43,'Occupancy Raw Data'!AA$1,FALSE)</f>
        <v>12.019073924912499</v>
      </c>
      <c r="T39" s="60">
        <f>VLOOKUP($A39,'Occupancy Raw Data'!$B$6:$BE$43,'Occupancy Raw Data'!AB$1,FALSE)</f>
        <v>15.6465099809308</v>
      </c>
      <c r="U39" s="61">
        <f>VLOOKUP($A39,'Occupancy Raw Data'!$B$6:$BE$43,'Occupancy Raw Data'!AC$1,FALSE)</f>
        <v>13.877073886400799</v>
      </c>
      <c r="V39" s="62">
        <f>VLOOKUP($A39,'Occupancy Raw Data'!$B$6:$BE$43,'Occupancy Raw Data'!AE$1,FALSE)</f>
        <v>11.9940369422162</v>
      </c>
      <c r="W39" s="63"/>
      <c r="X39" s="64">
        <f>VLOOKUP($A39,'ADR Raw Data'!$B$6:$BE$43,'ADR Raw Data'!G$1,FALSE)</f>
        <v>97.516792035398197</v>
      </c>
      <c r="Y39" s="65">
        <f>VLOOKUP($A39,'ADR Raw Data'!$B$6:$BE$43,'ADR Raw Data'!H$1,FALSE)</f>
        <v>94.8036095786602</v>
      </c>
      <c r="Z39" s="65">
        <f>VLOOKUP($A39,'ADR Raw Data'!$B$6:$BE$43,'ADR Raw Data'!I$1,FALSE)</f>
        <v>99.728128712871197</v>
      </c>
      <c r="AA39" s="65">
        <f>VLOOKUP($A39,'ADR Raw Data'!$B$6:$BE$43,'ADR Raw Data'!J$1,FALSE)</f>
        <v>100.069955796985</v>
      </c>
      <c r="AB39" s="65">
        <f>VLOOKUP($A39,'ADR Raw Data'!$B$6:$BE$43,'ADR Raw Data'!K$1,FALSE)</f>
        <v>103.33829021254201</v>
      </c>
      <c r="AC39" s="66">
        <f>VLOOKUP($A39,'ADR Raw Data'!$B$6:$BE$43,'ADR Raw Data'!L$1,FALSE)</f>
        <v>99.263908544386197</v>
      </c>
      <c r="AD39" s="65">
        <f>VLOOKUP($A39,'ADR Raw Data'!$B$6:$BE$43,'ADR Raw Data'!N$1,FALSE)</f>
        <v>116.546852007078</v>
      </c>
      <c r="AE39" s="65">
        <f>VLOOKUP($A39,'ADR Raw Data'!$B$6:$BE$43,'ADR Raw Data'!O$1,FALSE)</f>
        <v>119.831388805361</v>
      </c>
      <c r="AF39" s="66">
        <f>VLOOKUP($A39,'ADR Raw Data'!$B$6:$BE$43,'ADR Raw Data'!P$1,FALSE)</f>
        <v>118.255357182758</v>
      </c>
      <c r="AG39" s="67">
        <f>VLOOKUP($A39,'ADR Raw Data'!$B$6:$BE$43,'ADR Raw Data'!R$1,FALSE)</f>
        <v>105.650475278028</v>
      </c>
      <c r="AH39" s="63"/>
      <c r="AI39" s="59">
        <f>VLOOKUP($A39,'ADR Raw Data'!$B$6:$BE$43,'ADR Raw Data'!T$1,FALSE)</f>
        <v>24.687236788500801</v>
      </c>
      <c r="AJ39" s="60">
        <f>VLOOKUP($A39,'ADR Raw Data'!$B$6:$BE$43,'ADR Raw Data'!U$1,FALSE)</f>
        <v>21.746454258264801</v>
      </c>
      <c r="AK39" s="60">
        <f>VLOOKUP($A39,'ADR Raw Data'!$B$6:$BE$43,'ADR Raw Data'!V$1,FALSE)</f>
        <v>27.4799820612483</v>
      </c>
      <c r="AL39" s="60">
        <f>VLOOKUP($A39,'ADR Raw Data'!$B$6:$BE$43,'ADR Raw Data'!W$1,FALSE)</f>
        <v>27.521642212000799</v>
      </c>
      <c r="AM39" s="60">
        <f>VLOOKUP($A39,'ADR Raw Data'!$B$6:$BE$43,'ADR Raw Data'!X$1,FALSE)</f>
        <v>24.788856654298499</v>
      </c>
      <c r="AN39" s="61">
        <f>VLOOKUP($A39,'ADR Raw Data'!$B$6:$BE$43,'ADR Raw Data'!Y$1,FALSE)</f>
        <v>25.3467285129123</v>
      </c>
      <c r="AO39" s="60">
        <f>VLOOKUP($A39,'ADR Raw Data'!$B$6:$BE$43,'ADR Raw Data'!AA$1,FALSE)</f>
        <v>26.394198353709999</v>
      </c>
      <c r="AP39" s="60">
        <f>VLOOKUP($A39,'ADR Raw Data'!$B$6:$BE$43,'ADR Raw Data'!AB$1,FALSE)</f>
        <v>26.519232947051002</v>
      </c>
      <c r="AQ39" s="61">
        <f>VLOOKUP($A39,'ADR Raw Data'!$B$6:$BE$43,'ADR Raw Data'!AC$1,FALSE)</f>
        <v>26.4870394603027</v>
      </c>
      <c r="AR39" s="62">
        <f>VLOOKUP($A39,'ADR Raw Data'!$B$6:$BE$43,'ADR Raw Data'!AE$1,FALSE)</f>
        <v>25.8927097421304</v>
      </c>
      <c r="AS39" s="50"/>
      <c r="AT39" s="64">
        <f>VLOOKUP($A39,'RevPAR Raw Data'!$B$6:$BE$43,'RevPAR Raw Data'!G$1,FALSE)</f>
        <v>51.6390175732217</v>
      </c>
      <c r="AU39" s="65">
        <f>VLOOKUP($A39,'RevPAR Raw Data'!$B$6:$BE$43,'RevPAR Raw Data'!H$1,FALSE)</f>
        <v>52.344285857740502</v>
      </c>
      <c r="AV39" s="65">
        <f>VLOOKUP($A39,'RevPAR Raw Data'!$B$6:$BE$43,'RevPAR Raw Data'!I$1,FALSE)</f>
        <v>60.688113138075302</v>
      </c>
      <c r="AW39" s="65">
        <f>VLOOKUP($A39,'RevPAR Raw Data'!$B$6:$BE$43,'RevPAR Raw Data'!J$1,FALSE)</f>
        <v>62.895851380753101</v>
      </c>
      <c r="AX39" s="65">
        <f>VLOOKUP($A39,'RevPAR Raw Data'!$B$6:$BE$43,'RevPAR Raw Data'!K$1,FALSE)</f>
        <v>65.911669288702896</v>
      </c>
      <c r="AY39" s="66">
        <f>VLOOKUP($A39,'RevPAR Raw Data'!$B$6:$BE$43,'RevPAR Raw Data'!L$1,FALSE)</f>
        <v>58.695787447698699</v>
      </c>
      <c r="AZ39" s="65">
        <f>VLOOKUP($A39,'RevPAR Raw Data'!$B$6:$BE$43,'RevPAR Raw Data'!N$1,FALSE)</f>
        <v>83.773292050209207</v>
      </c>
      <c r="BA39" s="65">
        <f>VLOOKUP($A39,'RevPAR Raw Data'!$B$6:$BE$43,'RevPAR Raw Data'!O$1,FALSE)</f>
        <v>93.374222594142196</v>
      </c>
      <c r="BB39" s="66">
        <f>VLOOKUP($A39,'RevPAR Raw Data'!$B$6:$BE$43,'RevPAR Raw Data'!P$1,FALSE)</f>
        <v>88.573757322175695</v>
      </c>
      <c r="BC39" s="67">
        <f>VLOOKUP($A39,'RevPAR Raw Data'!$B$6:$BE$43,'RevPAR Raw Data'!R$1,FALSE)</f>
        <v>67.232350268977797</v>
      </c>
      <c r="BD39" s="63"/>
      <c r="BE39" s="59">
        <f>VLOOKUP($A39,'RevPAR Raw Data'!$B$6:$BE$43,'RevPAR Raw Data'!T$1,FALSE)</f>
        <v>37.187998067653197</v>
      </c>
      <c r="BF39" s="60">
        <f>VLOOKUP($A39,'RevPAR Raw Data'!$B$6:$BE$43,'RevPAR Raw Data'!U$1,FALSE)</f>
        <v>32.585996956769399</v>
      </c>
      <c r="BG39" s="60">
        <f>VLOOKUP($A39,'RevPAR Raw Data'!$B$6:$BE$43,'RevPAR Raw Data'!V$1,FALSE)</f>
        <v>41.7024643187587</v>
      </c>
      <c r="BH39" s="60">
        <f>VLOOKUP($A39,'RevPAR Raw Data'!$B$6:$BE$43,'RevPAR Raw Data'!W$1,FALSE)</f>
        <v>44.4306074215881</v>
      </c>
      <c r="BI39" s="60">
        <f>VLOOKUP($A39,'RevPAR Raw Data'!$B$6:$BE$43,'RevPAR Raw Data'!X$1,FALSE)</f>
        <v>39.304659677179302</v>
      </c>
      <c r="BJ39" s="61">
        <f>VLOOKUP($A39,'RevPAR Raw Data'!$B$6:$BE$43,'RevPAR Raw Data'!Y$1,FALSE)</f>
        <v>39.214493249396803</v>
      </c>
      <c r="BK39" s="60">
        <f>VLOOKUP($A39,'RevPAR Raw Data'!$B$6:$BE$43,'RevPAR Raw Data'!AA$1,FALSE)</f>
        <v>41.585610490643099</v>
      </c>
      <c r="BL39" s="60">
        <f>VLOOKUP($A39,'RevPAR Raw Data'!$B$6:$BE$43,'RevPAR Raw Data'!AB$1,FALSE)</f>
        <v>46.3150773579085</v>
      </c>
      <c r="BM39" s="61">
        <f>VLOOKUP($A39,'RevPAR Raw Data'!$B$6:$BE$43,'RevPAR Raw Data'!AC$1,FALSE)</f>
        <v>44.039739382930001</v>
      </c>
      <c r="BN39" s="62">
        <f>VLOOKUP($A39,'RevPAR Raw Data'!$B$6:$BE$43,'RevPAR Raw Data'!AE$1,FALSE)</f>
        <v>40.992327856158603</v>
      </c>
    </row>
    <row r="40" spans="1:66" x14ac:dyDescent="0.25">
      <c r="A40" s="81" t="s">
        <v>79</v>
      </c>
      <c r="B40" s="59">
        <f>VLOOKUP($A40,'Occupancy Raw Data'!$B$6:$BE$43,'Occupancy Raw Data'!G$1,FALSE)</f>
        <v>36.553784860557698</v>
      </c>
      <c r="C40" s="60">
        <f>VLOOKUP($A40,'Occupancy Raw Data'!$B$6:$BE$43,'Occupancy Raw Data'!H$1,FALSE)</f>
        <v>48.406374501991998</v>
      </c>
      <c r="D40" s="60">
        <f>VLOOKUP($A40,'Occupancy Raw Data'!$B$6:$BE$43,'Occupancy Raw Data'!I$1,FALSE)</f>
        <v>53.187250996015898</v>
      </c>
      <c r="E40" s="60">
        <f>VLOOKUP($A40,'Occupancy Raw Data'!$B$6:$BE$43,'Occupancy Raw Data'!J$1,FALSE)</f>
        <v>50.996015936254899</v>
      </c>
      <c r="F40" s="60">
        <f>VLOOKUP($A40,'Occupancy Raw Data'!$B$6:$BE$43,'Occupancy Raw Data'!K$1,FALSE)</f>
        <v>43.725099601593598</v>
      </c>
      <c r="G40" s="61">
        <f>VLOOKUP($A40,'Occupancy Raw Data'!$B$6:$BE$43,'Occupancy Raw Data'!L$1,FALSE)</f>
        <v>46.573705179282797</v>
      </c>
      <c r="H40" s="60">
        <f>VLOOKUP($A40,'Occupancy Raw Data'!$B$6:$BE$43,'Occupancy Raw Data'!N$1,FALSE)</f>
        <v>46.115537848605499</v>
      </c>
      <c r="I40" s="60">
        <f>VLOOKUP($A40,'Occupancy Raw Data'!$B$6:$BE$43,'Occupancy Raw Data'!O$1,FALSE)</f>
        <v>49.302788844621503</v>
      </c>
      <c r="J40" s="61">
        <f>VLOOKUP($A40,'Occupancy Raw Data'!$B$6:$BE$43,'Occupancy Raw Data'!P$1,FALSE)</f>
        <v>47.709163346613501</v>
      </c>
      <c r="K40" s="62">
        <f>VLOOKUP($A40,'Occupancy Raw Data'!$B$6:$BE$43,'Occupancy Raw Data'!R$1,FALSE)</f>
        <v>46.898121798520201</v>
      </c>
      <c r="L40" s="63"/>
      <c r="M40" s="59">
        <f>VLOOKUP($A40,'Occupancy Raw Data'!$B$6:$BE$43,'Occupancy Raw Data'!T$1,FALSE)</f>
        <v>-11.138014527845</v>
      </c>
      <c r="N40" s="60">
        <f>VLOOKUP($A40,'Occupancy Raw Data'!$B$6:$BE$43,'Occupancy Raw Data'!U$1,FALSE)</f>
        <v>-6.8965517241379297</v>
      </c>
      <c r="O40" s="60">
        <f>VLOOKUP($A40,'Occupancy Raw Data'!$B$6:$BE$43,'Occupancy Raw Data'!V$1,FALSE)</f>
        <v>-4.1292639138240501</v>
      </c>
      <c r="P40" s="60">
        <f>VLOOKUP($A40,'Occupancy Raw Data'!$B$6:$BE$43,'Occupancy Raw Data'!W$1,FALSE)</f>
        <v>-9.54063604240282</v>
      </c>
      <c r="Q40" s="60">
        <f>VLOOKUP($A40,'Occupancy Raw Data'!$B$6:$BE$43,'Occupancy Raw Data'!X$1,FALSE)</f>
        <v>-10.408163265306101</v>
      </c>
      <c r="R40" s="61">
        <f>VLOOKUP($A40,'Occupancy Raw Data'!$B$6:$BE$43,'Occupancy Raw Data'!Y$1,FALSE)</f>
        <v>-8.2417582417582391</v>
      </c>
      <c r="S40" s="60">
        <f>VLOOKUP($A40,'Occupancy Raw Data'!$B$6:$BE$43,'Occupancy Raw Data'!AA$1,FALSE)</f>
        <v>5.4669703872437303</v>
      </c>
      <c r="T40" s="60">
        <f>VLOOKUP($A40,'Occupancy Raw Data'!$B$6:$BE$43,'Occupancy Raw Data'!AB$1,FALSE)</f>
        <v>14.318706697459501</v>
      </c>
      <c r="U40" s="61">
        <f>VLOOKUP($A40,'Occupancy Raw Data'!$B$6:$BE$43,'Occupancy Raw Data'!AC$1,FALSE)</f>
        <v>9.8623853211009092</v>
      </c>
      <c r="V40" s="62">
        <f>VLOOKUP($A40,'Occupancy Raw Data'!$B$6:$BE$43,'Occupancy Raw Data'!AE$1,FALSE)</f>
        <v>-3.6257309941520401</v>
      </c>
      <c r="W40" s="63"/>
      <c r="X40" s="64">
        <f>VLOOKUP($A40,'ADR Raw Data'!$B$6:$BE$43,'ADR Raw Data'!G$1,FALSE)</f>
        <v>82.937547683923697</v>
      </c>
      <c r="Y40" s="65">
        <f>VLOOKUP($A40,'ADR Raw Data'!$B$6:$BE$43,'ADR Raw Data'!H$1,FALSE)</f>
        <v>85.549197530864106</v>
      </c>
      <c r="Z40" s="65">
        <f>VLOOKUP($A40,'ADR Raw Data'!$B$6:$BE$43,'ADR Raw Data'!I$1,FALSE)</f>
        <v>87.746104868913804</v>
      </c>
      <c r="AA40" s="65">
        <f>VLOOKUP($A40,'ADR Raw Data'!$B$6:$BE$43,'ADR Raw Data'!J$1,FALSE)</f>
        <v>86.176718750000006</v>
      </c>
      <c r="AB40" s="65">
        <f>VLOOKUP($A40,'ADR Raw Data'!$B$6:$BE$43,'ADR Raw Data'!K$1,FALSE)</f>
        <v>84.7664692482915</v>
      </c>
      <c r="AC40" s="66">
        <f>VLOOKUP($A40,'ADR Raw Data'!$B$6:$BE$43,'ADR Raw Data'!L$1,FALSE)</f>
        <v>85.631467065868193</v>
      </c>
      <c r="AD40" s="65">
        <f>VLOOKUP($A40,'ADR Raw Data'!$B$6:$BE$43,'ADR Raw Data'!N$1,FALSE)</f>
        <v>85.397537796976195</v>
      </c>
      <c r="AE40" s="65">
        <f>VLOOKUP($A40,'ADR Raw Data'!$B$6:$BE$43,'ADR Raw Data'!O$1,FALSE)</f>
        <v>87.320606060605996</v>
      </c>
      <c r="AF40" s="66">
        <f>VLOOKUP($A40,'ADR Raw Data'!$B$6:$BE$43,'ADR Raw Data'!P$1,FALSE)</f>
        <v>86.391189979123098</v>
      </c>
      <c r="AG40" s="67">
        <f>VLOOKUP($A40,'ADR Raw Data'!$B$6:$BE$43,'ADR Raw Data'!R$1,FALSE)</f>
        <v>85.852284587378605</v>
      </c>
      <c r="AH40" s="63"/>
      <c r="AI40" s="59">
        <f>VLOOKUP($A40,'ADR Raw Data'!$B$6:$BE$43,'ADR Raw Data'!T$1,FALSE)</f>
        <v>11.695083018232101</v>
      </c>
      <c r="AJ40" s="60">
        <f>VLOOKUP($A40,'ADR Raw Data'!$B$6:$BE$43,'ADR Raw Data'!U$1,FALSE)</f>
        <v>12.599928166474401</v>
      </c>
      <c r="AK40" s="60">
        <f>VLOOKUP($A40,'ADR Raw Data'!$B$6:$BE$43,'ADR Raw Data'!V$1,FALSE)</f>
        <v>14.5605020875036</v>
      </c>
      <c r="AL40" s="60">
        <f>VLOOKUP($A40,'ADR Raw Data'!$B$6:$BE$43,'ADR Raw Data'!W$1,FALSE)</f>
        <v>14.569702163777499</v>
      </c>
      <c r="AM40" s="60">
        <f>VLOOKUP($A40,'ADR Raw Data'!$B$6:$BE$43,'ADR Raw Data'!X$1,FALSE)</f>
        <v>10.637753051354199</v>
      </c>
      <c r="AN40" s="61">
        <f>VLOOKUP($A40,'ADR Raw Data'!$B$6:$BE$43,'ADR Raw Data'!Y$1,FALSE)</f>
        <v>12.990298492172499</v>
      </c>
      <c r="AO40" s="60">
        <f>VLOOKUP($A40,'ADR Raw Data'!$B$6:$BE$43,'ADR Raw Data'!AA$1,FALSE)</f>
        <v>12.528557505479601</v>
      </c>
      <c r="AP40" s="60">
        <f>VLOOKUP($A40,'ADR Raw Data'!$B$6:$BE$43,'ADR Raw Data'!AB$1,FALSE)</f>
        <v>12.395496145486399</v>
      </c>
      <c r="AQ40" s="61">
        <f>VLOOKUP($A40,'ADR Raw Data'!$B$6:$BE$43,'ADR Raw Data'!AC$1,FALSE)</f>
        <v>12.512150095115899</v>
      </c>
      <c r="AR40" s="62">
        <f>VLOOKUP($A40,'ADR Raw Data'!$B$6:$BE$43,'ADR Raw Data'!AE$1,FALSE)</f>
        <v>12.902845769087</v>
      </c>
      <c r="AS40" s="50"/>
      <c r="AT40" s="64">
        <f>VLOOKUP($A40,'RevPAR Raw Data'!$B$6:$BE$43,'RevPAR Raw Data'!G$1,FALSE)</f>
        <v>30.316812749003901</v>
      </c>
      <c r="AU40" s="65">
        <f>VLOOKUP($A40,'RevPAR Raw Data'!$B$6:$BE$43,'RevPAR Raw Data'!H$1,FALSE)</f>
        <v>41.411264940239001</v>
      </c>
      <c r="AV40" s="65">
        <f>VLOOKUP($A40,'RevPAR Raw Data'!$B$6:$BE$43,'RevPAR Raw Data'!I$1,FALSE)</f>
        <v>46.669741035856497</v>
      </c>
      <c r="AW40" s="65">
        <f>VLOOKUP($A40,'RevPAR Raw Data'!$B$6:$BE$43,'RevPAR Raw Data'!J$1,FALSE)</f>
        <v>43.9466932270916</v>
      </c>
      <c r="AX40" s="65">
        <f>VLOOKUP($A40,'RevPAR Raw Data'!$B$6:$BE$43,'RevPAR Raw Data'!K$1,FALSE)</f>
        <v>37.064223107569703</v>
      </c>
      <c r="AY40" s="66">
        <f>VLOOKUP($A40,'RevPAR Raw Data'!$B$6:$BE$43,'RevPAR Raw Data'!L$1,FALSE)</f>
        <v>39.8817470119521</v>
      </c>
      <c r="AZ40" s="65">
        <f>VLOOKUP($A40,'RevPAR Raw Data'!$B$6:$BE$43,'RevPAR Raw Data'!N$1,FALSE)</f>
        <v>39.381533864541801</v>
      </c>
      <c r="BA40" s="65">
        <f>VLOOKUP($A40,'RevPAR Raw Data'!$B$6:$BE$43,'RevPAR Raw Data'!O$1,FALSE)</f>
        <v>43.051494023904297</v>
      </c>
      <c r="BB40" s="66">
        <f>VLOOKUP($A40,'RevPAR Raw Data'!$B$6:$BE$43,'RevPAR Raw Data'!P$1,FALSE)</f>
        <v>41.216513944223102</v>
      </c>
      <c r="BC40" s="67">
        <f>VLOOKUP($A40,'RevPAR Raw Data'!$B$6:$BE$43,'RevPAR Raw Data'!R$1,FALSE)</f>
        <v>40.263108992600998</v>
      </c>
      <c r="BD40" s="63"/>
      <c r="BE40" s="59">
        <f>VLOOKUP($A40,'RevPAR Raw Data'!$B$6:$BE$43,'RevPAR Raw Data'!T$1,FALSE)</f>
        <v>-0.74553155522714998</v>
      </c>
      <c r="BF40" s="60">
        <f>VLOOKUP($A40,'RevPAR Raw Data'!$B$6:$BE$43,'RevPAR Raw Data'!U$1,FALSE)</f>
        <v>4.8344158791313996</v>
      </c>
      <c r="BG40" s="60">
        <f>VLOOKUP($A40,'RevPAR Raw Data'!$B$6:$BE$43,'RevPAR Raw Data'!V$1,FALSE)</f>
        <v>9.8299966153087404</v>
      </c>
      <c r="BH40" s="60">
        <f>VLOOKUP($A40,'RevPAR Raw Data'!$B$6:$BE$43,'RevPAR Raw Data'!W$1,FALSE)</f>
        <v>3.6390238654666298</v>
      </c>
      <c r="BI40" s="60">
        <f>VLOOKUP($A40,'RevPAR Raw Data'!$B$6:$BE$43,'RevPAR Raw Data'!X$1,FALSE)</f>
        <v>-0.87760491929694595</v>
      </c>
      <c r="BJ40" s="61">
        <f>VLOOKUP($A40,'RevPAR Raw Data'!$B$6:$BE$43,'RevPAR Raw Data'!Y$1,FALSE)</f>
        <v>3.67791125380668</v>
      </c>
      <c r="BK40" s="60">
        <f>VLOOKUP($A40,'RevPAR Raw Data'!$B$6:$BE$43,'RevPAR Raw Data'!AA$1,FALSE)</f>
        <v>18.680460421496701</v>
      </c>
      <c r="BL40" s="60">
        <f>VLOOKUP($A40,'RevPAR Raw Data'!$B$6:$BE$43,'RevPAR Raw Data'!AB$1,FALSE)</f>
        <v>28.489077579713101</v>
      </c>
      <c r="BM40" s="61">
        <f>VLOOKUP($A40,'RevPAR Raw Data'!$B$6:$BE$43,'RevPAR Raw Data'!AC$1,FALSE)</f>
        <v>23.608531870551701</v>
      </c>
      <c r="BN40" s="62">
        <f>VLOOKUP($A40,'RevPAR Raw Data'!$B$6:$BE$43,'RevPAR Raw Data'!AE$1,FALSE)</f>
        <v>8.8092922967575404</v>
      </c>
    </row>
    <row r="41" spans="1:66" x14ac:dyDescent="0.25">
      <c r="A41" s="81" t="s">
        <v>80</v>
      </c>
      <c r="B41" s="59">
        <f>VLOOKUP($A41,'Occupancy Raw Data'!$B$6:$BE$43,'Occupancy Raw Data'!G$1,FALSE)</f>
        <v>39.283204497540403</v>
      </c>
      <c r="C41" s="60">
        <f>VLOOKUP($A41,'Occupancy Raw Data'!$B$6:$BE$43,'Occupancy Raw Data'!H$1,FALSE)</f>
        <v>38.791286015460201</v>
      </c>
      <c r="D41" s="60">
        <f>VLOOKUP($A41,'Occupancy Raw Data'!$B$6:$BE$43,'Occupancy Raw Data'!I$1,FALSE)</f>
        <v>41.250878425860797</v>
      </c>
      <c r="E41" s="60">
        <f>VLOOKUP($A41,'Occupancy Raw Data'!$B$6:$BE$43,'Occupancy Raw Data'!J$1,FALSE)</f>
        <v>39.985945186226203</v>
      </c>
      <c r="F41" s="60">
        <f>VLOOKUP($A41,'Occupancy Raw Data'!$B$6:$BE$43,'Occupancy Raw Data'!K$1,FALSE)</f>
        <v>36.542515811665403</v>
      </c>
      <c r="G41" s="61">
        <f>VLOOKUP($A41,'Occupancy Raw Data'!$B$6:$BE$43,'Occupancy Raw Data'!L$1,FALSE)</f>
        <v>39.170765987350599</v>
      </c>
      <c r="H41" s="60">
        <f>VLOOKUP($A41,'Occupancy Raw Data'!$B$6:$BE$43,'Occupancy Raw Data'!N$1,FALSE)</f>
        <v>46.029515108924798</v>
      </c>
      <c r="I41" s="60">
        <f>VLOOKUP($A41,'Occupancy Raw Data'!$B$6:$BE$43,'Occupancy Raw Data'!O$1,FALSE)</f>
        <v>49.402670414616999</v>
      </c>
      <c r="J41" s="61">
        <f>VLOOKUP($A41,'Occupancy Raw Data'!$B$6:$BE$43,'Occupancy Raw Data'!P$1,FALSE)</f>
        <v>47.716092761770902</v>
      </c>
      <c r="K41" s="62">
        <f>VLOOKUP($A41,'Occupancy Raw Data'!$B$6:$BE$43,'Occupancy Raw Data'!R$1,FALSE)</f>
        <v>41.612287922899299</v>
      </c>
      <c r="L41" s="63"/>
      <c r="M41" s="59">
        <f>VLOOKUP($A41,'Occupancy Raw Data'!$B$6:$BE$43,'Occupancy Raw Data'!T$1,FALSE)</f>
        <v>24.776785714285701</v>
      </c>
      <c r="N41" s="60">
        <f>VLOOKUP($A41,'Occupancy Raw Data'!$B$6:$BE$43,'Occupancy Raw Data'!U$1,FALSE)</f>
        <v>4.3478260869565197</v>
      </c>
      <c r="O41" s="60">
        <f>VLOOKUP($A41,'Occupancy Raw Data'!$B$6:$BE$43,'Occupancy Raw Data'!V$1,FALSE)</f>
        <v>2.4432809773123898</v>
      </c>
      <c r="P41" s="60">
        <f>VLOOKUP($A41,'Occupancy Raw Data'!$B$6:$BE$43,'Occupancy Raw Data'!W$1,FALSE)</f>
        <v>-3.5593220338983</v>
      </c>
      <c r="Q41" s="60">
        <f>VLOOKUP($A41,'Occupancy Raw Data'!$B$6:$BE$43,'Occupancy Raw Data'!X$1,FALSE)</f>
        <v>-10.1899827288428</v>
      </c>
      <c r="R41" s="61">
        <f>VLOOKUP($A41,'Occupancy Raw Data'!$B$6:$BE$43,'Occupancy Raw Data'!Y$1,FALSE)</f>
        <v>2.5009194556822298</v>
      </c>
      <c r="S41" s="60">
        <f>VLOOKUP($A41,'Occupancy Raw Data'!$B$6:$BE$43,'Occupancy Raw Data'!AA$1,FALSE)</f>
        <v>6.8515497553017903</v>
      </c>
      <c r="T41" s="60">
        <f>VLOOKUP($A41,'Occupancy Raw Data'!$B$6:$BE$43,'Occupancy Raw Data'!AB$1,FALSE)</f>
        <v>13.022508038585199</v>
      </c>
      <c r="U41" s="61">
        <f>VLOOKUP($A41,'Occupancy Raw Data'!$B$6:$BE$43,'Occupancy Raw Data'!AC$1,FALSE)</f>
        <v>9.9595141700404799</v>
      </c>
      <c r="V41" s="62">
        <f>VLOOKUP($A41,'Occupancy Raw Data'!$B$6:$BE$43,'Occupancy Raw Data'!AE$1,FALSE)</f>
        <v>4.8305513404147602</v>
      </c>
      <c r="W41" s="63"/>
      <c r="X41" s="64">
        <f>VLOOKUP($A41,'ADR Raw Data'!$B$6:$BE$43,'ADR Raw Data'!G$1,FALSE)</f>
        <v>104.44812164579599</v>
      </c>
      <c r="Y41" s="65">
        <f>VLOOKUP($A41,'ADR Raw Data'!$B$6:$BE$43,'ADR Raw Data'!H$1,FALSE)</f>
        <v>92.809347826086906</v>
      </c>
      <c r="Z41" s="65">
        <f>VLOOKUP($A41,'ADR Raw Data'!$B$6:$BE$43,'ADR Raw Data'!I$1,FALSE)</f>
        <v>95.260289608177104</v>
      </c>
      <c r="AA41" s="65">
        <f>VLOOKUP($A41,'ADR Raw Data'!$B$6:$BE$43,'ADR Raw Data'!J$1,FALSE)</f>
        <v>93.783585237258293</v>
      </c>
      <c r="AB41" s="65">
        <f>VLOOKUP($A41,'ADR Raw Data'!$B$6:$BE$43,'ADR Raw Data'!K$1,FALSE)</f>
        <v>92.487826923076895</v>
      </c>
      <c r="AC41" s="66">
        <f>VLOOKUP($A41,'ADR Raw Data'!$B$6:$BE$43,'ADR Raw Data'!L$1,FALSE)</f>
        <v>95.798916397560106</v>
      </c>
      <c r="AD41" s="65">
        <f>VLOOKUP($A41,'ADR Raw Data'!$B$6:$BE$43,'ADR Raw Data'!N$1,FALSE)</f>
        <v>101.03955725190799</v>
      </c>
      <c r="AE41" s="65">
        <f>VLOOKUP($A41,'ADR Raw Data'!$B$6:$BE$43,'ADR Raw Data'!O$1,FALSE)</f>
        <v>100.906315789473</v>
      </c>
      <c r="AF41" s="66">
        <f>VLOOKUP($A41,'ADR Raw Data'!$B$6:$BE$43,'ADR Raw Data'!P$1,FALSE)</f>
        <v>100.970581737849</v>
      </c>
      <c r="AG41" s="67">
        <f>VLOOKUP($A41,'ADR Raw Data'!$B$6:$BE$43,'ADR Raw Data'!R$1,FALSE)</f>
        <v>97.493276236429395</v>
      </c>
      <c r="AH41" s="63"/>
      <c r="AI41" s="59">
        <f>VLOOKUP($A41,'ADR Raw Data'!$B$6:$BE$43,'ADR Raw Data'!T$1,FALSE)</f>
        <v>19.528694129100302</v>
      </c>
      <c r="AJ41" s="60">
        <f>VLOOKUP($A41,'ADR Raw Data'!$B$6:$BE$43,'ADR Raw Data'!U$1,FALSE)</f>
        <v>14.545384765060801</v>
      </c>
      <c r="AK41" s="60">
        <f>VLOOKUP($A41,'ADR Raw Data'!$B$6:$BE$43,'ADR Raw Data'!V$1,FALSE)</f>
        <v>15.8259931419701</v>
      </c>
      <c r="AL41" s="60">
        <f>VLOOKUP($A41,'ADR Raw Data'!$B$6:$BE$43,'ADR Raw Data'!W$1,FALSE)</f>
        <v>14.821632980386701</v>
      </c>
      <c r="AM41" s="60">
        <f>VLOOKUP($A41,'ADR Raw Data'!$B$6:$BE$43,'ADR Raw Data'!X$1,FALSE)</f>
        <v>11.8885941425645</v>
      </c>
      <c r="AN41" s="61">
        <f>VLOOKUP($A41,'ADR Raw Data'!$B$6:$BE$43,'ADR Raw Data'!Y$1,FALSE)</f>
        <v>15.672169361404499</v>
      </c>
      <c r="AO41" s="60">
        <f>VLOOKUP($A41,'ADR Raw Data'!$B$6:$BE$43,'ADR Raw Data'!AA$1,FALSE)</f>
        <v>13.7471556813385</v>
      </c>
      <c r="AP41" s="60">
        <f>VLOOKUP($A41,'ADR Raw Data'!$B$6:$BE$43,'ADR Raw Data'!AB$1,FALSE)</f>
        <v>15.034324821163199</v>
      </c>
      <c r="AQ41" s="61">
        <f>VLOOKUP($A41,'ADR Raw Data'!$B$6:$BE$43,'ADR Raw Data'!AC$1,FALSE)</f>
        <v>14.389267114032</v>
      </c>
      <c r="AR41" s="62">
        <f>VLOOKUP($A41,'ADR Raw Data'!$B$6:$BE$43,'ADR Raw Data'!AE$1,FALSE)</f>
        <v>15.3472028940306</v>
      </c>
      <c r="AS41" s="50"/>
      <c r="AT41" s="64">
        <f>VLOOKUP($A41,'RevPAR Raw Data'!$B$6:$BE$43,'RevPAR Raw Data'!G$1,FALSE)</f>
        <v>41.030569219957798</v>
      </c>
      <c r="AU41" s="65">
        <f>VLOOKUP($A41,'RevPAR Raw Data'!$B$6:$BE$43,'RevPAR Raw Data'!H$1,FALSE)</f>
        <v>36.001939564300699</v>
      </c>
      <c r="AV41" s="65">
        <f>VLOOKUP($A41,'RevPAR Raw Data'!$B$6:$BE$43,'RevPAR Raw Data'!I$1,FALSE)</f>
        <v>39.295706254392101</v>
      </c>
      <c r="AW41" s="65">
        <f>VLOOKUP($A41,'RevPAR Raw Data'!$B$6:$BE$43,'RevPAR Raw Data'!J$1,FALSE)</f>
        <v>37.500252986647901</v>
      </c>
      <c r="AX41" s="65">
        <f>VLOOKUP($A41,'RevPAR Raw Data'!$B$6:$BE$43,'RevPAR Raw Data'!K$1,FALSE)</f>
        <v>33.797378777231202</v>
      </c>
      <c r="AY41" s="66">
        <f>VLOOKUP($A41,'RevPAR Raw Data'!$B$6:$BE$43,'RevPAR Raw Data'!L$1,FALSE)</f>
        <v>37.525169360505899</v>
      </c>
      <c r="AZ41" s="65">
        <f>VLOOKUP($A41,'RevPAR Raw Data'!$B$6:$BE$43,'RevPAR Raw Data'!N$1,FALSE)</f>
        <v>46.508018271257903</v>
      </c>
      <c r="BA41" s="65">
        <f>VLOOKUP($A41,'RevPAR Raw Data'!$B$6:$BE$43,'RevPAR Raw Data'!O$1,FALSE)</f>
        <v>49.850414617006301</v>
      </c>
      <c r="BB41" s="66">
        <f>VLOOKUP($A41,'RevPAR Raw Data'!$B$6:$BE$43,'RevPAR Raw Data'!P$1,FALSE)</f>
        <v>48.179216444132102</v>
      </c>
      <c r="BC41" s="67">
        <f>VLOOKUP($A41,'RevPAR Raw Data'!$B$6:$BE$43,'RevPAR Raw Data'!R$1,FALSE)</f>
        <v>40.569182812970503</v>
      </c>
      <c r="BD41" s="63"/>
      <c r="BE41" s="59">
        <f>VLOOKUP($A41,'RevPAR Raw Data'!$B$6:$BE$43,'RevPAR Raw Data'!T$1,FALSE)</f>
        <v>49.144062540551502</v>
      </c>
      <c r="BF41" s="60">
        <f>VLOOKUP($A41,'RevPAR Raw Data'!$B$6:$BE$43,'RevPAR Raw Data'!U$1,FALSE)</f>
        <v>19.525618885280899</v>
      </c>
      <c r="BG41" s="60">
        <f>VLOOKUP($A41,'RevPAR Raw Data'!$B$6:$BE$43,'RevPAR Raw Data'!V$1,FALSE)</f>
        <v>18.655947599190998</v>
      </c>
      <c r="BH41" s="60">
        <f>VLOOKUP($A41,'RevPAR Raw Data'!$B$6:$BE$43,'RevPAR Raw Data'!W$1,FALSE)</f>
        <v>10.734761298034</v>
      </c>
      <c r="BI41" s="60">
        <f>VLOOKUP($A41,'RevPAR Raw Data'!$B$6:$BE$43,'RevPAR Raw Data'!X$1,FALSE)</f>
        <v>0.48716572389220197</v>
      </c>
      <c r="BJ41" s="61">
        <f>VLOOKUP($A41,'RevPAR Raw Data'!$B$6:$BE$43,'RevPAR Raw Data'!Y$1,FALSE)</f>
        <v>18.565037149773499</v>
      </c>
      <c r="BK41" s="60">
        <f>VLOOKUP($A41,'RevPAR Raw Data'!$B$6:$BE$43,'RevPAR Raw Data'!AA$1,FALSE)</f>
        <v>21.540598648086</v>
      </c>
      <c r="BL41" s="60">
        <f>VLOOKUP($A41,'RevPAR Raw Data'!$B$6:$BE$43,'RevPAR Raw Data'!AB$1,FALSE)</f>
        <v>30.0146790181314</v>
      </c>
      <c r="BM41" s="61">
        <f>VLOOKUP($A41,'RevPAR Raw Data'!$B$6:$BE$43,'RevPAR Raw Data'!AC$1,FALSE)</f>
        <v>25.7818823812595</v>
      </c>
      <c r="BN41" s="62">
        <f>VLOOKUP($A41,'RevPAR Raw Data'!$B$6:$BE$43,'RevPAR Raw Data'!AE$1,FALSE)</f>
        <v>20.9191087495592</v>
      </c>
    </row>
    <row r="42" spans="1:66" x14ac:dyDescent="0.25">
      <c r="A42" s="81" t="s">
        <v>81</v>
      </c>
      <c r="B42" s="59">
        <f>VLOOKUP($A42,'Occupancy Raw Data'!$B$6:$BE$43,'Occupancy Raw Data'!G$1,FALSE)</f>
        <v>51.965830686671701</v>
      </c>
      <c r="C42" s="60">
        <f>VLOOKUP($A42,'Occupancy Raw Data'!$B$6:$BE$43,'Occupancy Raw Data'!H$1,FALSE)</f>
        <v>47.418136020151103</v>
      </c>
      <c r="D42" s="60">
        <f>VLOOKUP($A42,'Occupancy Raw Data'!$B$6:$BE$43,'Occupancy Raw Data'!I$1,FALSE)</f>
        <v>51.223852809111797</v>
      </c>
      <c r="E42" s="60">
        <f>VLOOKUP($A42,'Occupancy Raw Data'!$B$6:$BE$43,'Occupancy Raw Data'!J$1,FALSE)</f>
        <v>52.516153761909898</v>
      </c>
      <c r="F42" s="60">
        <f>VLOOKUP($A42,'Occupancy Raw Data'!$B$6:$BE$43,'Occupancy Raw Data'!K$1,FALSE)</f>
        <v>54.380681195925902</v>
      </c>
      <c r="G42" s="61">
        <f>VLOOKUP($A42,'Occupancy Raw Data'!$B$6:$BE$43,'Occupancy Raw Data'!L$1,FALSE)</f>
        <v>51.500930894754099</v>
      </c>
      <c r="H42" s="60">
        <f>VLOOKUP($A42,'Occupancy Raw Data'!$B$6:$BE$43,'Occupancy Raw Data'!N$1,FALSE)</f>
        <v>69.940313218705498</v>
      </c>
      <c r="I42" s="60">
        <f>VLOOKUP($A42,'Occupancy Raw Data'!$B$6:$BE$43,'Occupancy Raw Data'!O$1,FALSE)</f>
        <v>68.294819844485801</v>
      </c>
      <c r="J42" s="61">
        <f>VLOOKUP($A42,'Occupancy Raw Data'!$B$6:$BE$43,'Occupancy Raw Data'!P$1,FALSE)</f>
        <v>69.1175665315956</v>
      </c>
      <c r="K42" s="62">
        <f>VLOOKUP($A42,'Occupancy Raw Data'!$B$6:$BE$43,'Occupancy Raw Data'!R$1,FALSE)</f>
        <v>56.534255362423103</v>
      </c>
      <c r="L42" s="63"/>
      <c r="M42" s="59">
        <f>VLOOKUP($A42,'Occupancy Raw Data'!$B$6:$BE$43,'Occupancy Raw Data'!T$1,FALSE)</f>
        <v>28.044794621368101</v>
      </c>
      <c r="N42" s="60">
        <f>VLOOKUP($A42,'Occupancy Raw Data'!$B$6:$BE$43,'Occupancy Raw Data'!U$1,FALSE)</f>
        <v>12.3761832746578</v>
      </c>
      <c r="O42" s="60">
        <f>VLOOKUP($A42,'Occupancy Raw Data'!$B$6:$BE$43,'Occupancy Raw Data'!V$1,FALSE)</f>
        <v>13.8499533194558</v>
      </c>
      <c r="P42" s="60">
        <f>VLOOKUP($A42,'Occupancy Raw Data'!$B$6:$BE$43,'Occupancy Raw Data'!W$1,FALSE)</f>
        <v>14.2593094825873</v>
      </c>
      <c r="Q42" s="60">
        <f>VLOOKUP($A42,'Occupancy Raw Data'!$B$6:$BE$43,'Occupancy Raw Data'!X$1,FALSE)</f>
        <v>13.531597584477</v>
      </c>
      <c r="R42" s="61">
        <f>VLOOKUP($A42,'Occupancy Raw Data'!$B$6:$BE$43,'Occupancy Raw Data'!Y$1,FALSE)</f>
        <v>16.184722335664201</v>
      </c>
      <c r="S42" s="60">
        <f>VLOOKUP($A42,'Occupancy Raw Data'!$B$6:$BE$43,'Occupancy Raw Data'!AA$1,FALSE)</f>
        <v>24.484291304085701</v>
      </c>
      <c r="T42" s="60">
        <f>VLOOKUP($A42,'Occupancy Raw Data'!$B$6:$BE$43,'Occupancy Raw Data'!AB$1,FALSE)</f>
        <v>11.0953964797244</v>
      </c>
      <c r="U42" s="61">
        <f>VLOOKUP($A42,'Occupancy Raw Data'!$B$6:$BE$43,'Occupancy Raw Data'!AC$1,FALSE)</f>
        <v>17.4888571217808</v>
      </c>
      <c r="V42" s="62">
        <f>VLOOKUP($A42,'Occupancy Raw Data'!$B$6:$BE$43,'Occupancy Raw Data'!AE$1,FALSE)</f>
        <v>16.6369641616782</v>
      </c>
      <c r="W42" s="63"/>
      <c r="X42" s="64">
        <f>VLOOKUP($A42,'ADR Raw Data'!$B$6:$BE$43,'ADR Raw Data'!G$1,FALSE)</f>
        <v>98.475367228661696</v>
      </c>
      <c r="Y42" s="65">
        <f>VLOOKUP($A42,'ADR Raw Data'!$B$6:$BE$43,'ADR Raw Data'!H$1,FALSE)</f>
        <v>88.711810728101995</v>
      </c>
      <c r="Z42" s="65">
        <f>VLOOKUP($A42,'ADR Raw Data'!$B$6:$BE$43,'ADR Raw Data'!I$1,FALSE)</f>
        <v>89.693073387139805</v>
      </c>
      <c r="AA42" s="65">
        <f>VLOOKUP($A42,'ADR Raw Data'!$B$6:$BE$43,'ADR Raw Data'!J$1,FALSE)</f>
        <v>90.945146759814307</v>
      </c>
      <c r="AB42" s="65">
        <f>VLOOKUP($A42,'ADR Raw Data'!$B$6:$BE$43,'ADR Raw Data'!K$1,FALSE)</f>
        <v>91.912433793172795</v>
      </c>
      <c r="AC42" s="66">
        <f>VLOOKUP($A42,'ADR Raw Data'!$B$6:$BE$43,'ADR Raw Data'!L$1,FALSE)</f>
        <v>92.008736217584001</v>
      </c>
      <c r="AD42" s="65">
        <f>VLOOKUP($A42,'ADR Raw Data'!$B$6:$BE$43,'ADR Raw Data'!N$1,FALSE)</f>
        <v>111.443313368565</v>
      </c>
      <c r="AE42" s="65">
        <f>VLOOKUP($A42,'ADR Raw Data'!$B$6:$BE$43,'ADR Raw Data'!O$1,FALSE)</f>
        <v>113.18120590121799</v>
      </c>
      <c r="AF42" s="66">
        <f>VLOOKUP($A42,'ADR Raw Data'!$B$6:$BE$43,'ADR Raw Data'!P$1,FALSE)</f>
        <v>112.301916060924</v>
      </c>
      <c r="AG42" s="67">
        <f>VLOOKUP($A42,'ADR Raw Data'!$B$6:$BE$43,'ADR Raw Data'!R$1,FALSE)</f>
        <v>99.097309326138003</v>
      </c>
      <c r="AH42" s="63"/>
      <c r="AI42" s="59">
        <f>VLOOKUP($A42,'ADR Raw Data'!$B$6:$BE$43,'ADR Raw Data'!T$1,FALSE)</f>
        <v>38.544136407880202</v>
      </c>
      <c r="AJ42" s="60">
        <f>VLOOKUP($A42,'ADR Raw Data'!$B$6:$BE$43,'ADR Raw Data'!U$1,FALSE)</f>
        <v>26.011804215396999</v>
      </c>
      <c r="AK42" s="60">
        <f>VLOOKUP($A42,'ADR Raw Data'!$B$6:$BE$43,'ADR Raw Data'!V$1,FALSE)</f>
        <v>24.737857431974302</v>
      </c>
      <c r="AL42" s="60">
        <f>VLOOKUP($A42,'ADR Raw Data'!$B$6:$BE$43,'ADR Raw Data'!W$1,FALSE)</f>
        <v>25.058030599916901</v>
      </c>
      <c r="AM42" s="60">
        <f>VLOOKUP($A42,'ADR Raw Data'!$B$6:$BE$43,'ADR Raw Data'!X$1,FALSE)</f>
        <v>22.035220955543199</v>
      </c>
      <c r="AN42" s="61">
        <f>VLOOKUP($A42,'ADR Raw Data'!$B$6:$BE$43,'ADR Raw Data'!Y$1,FALSE)</f>
        <v>27.129737268213201</v>
      </c>
      <c r="AO42" s="60">
        <f>VLOOKUP($A42,'ADR Raw Data'!$B$6:$BE$43,'ADR Raw Data'!AA$1,FALSE)</f>
        <v>33.5737731309083</v>
      </c>
      <c r="AP42" s="60">
        <f>VLOOKUP($A42,'ADR Raw Data'!$B$6:$BE$43,'ADR Raw Data'!AB$1,FALSE)</f>
        <v>28.934001893864199</v>
      </c>
      <c r="AQ42" s="61">
        <f>VLOOKUP($A42,'ADR Raw Data'!$B$6:$BE$43,'ADR Raw Data'!AC$1,FALSE)</f>
        <v>31.033172507358699</v>
      </c>
      <c r="AR42" s="62">
        <f>VLOOKUP($A42,'ADR Raw Data'!$B$6:$BE$43,'ADR Raw Data'!AE$1,FALSE)</f>
        <v>28.7031971744616</v>
      </c>
      <c r="AS42" s="50"/>
      <c r="AT42" s="64">
        <f>VLOOKUP($A42,'RevPAR Raw Data'!$B$6:$BE$43,'RevPAR Raw Data'!G$1,FALSE)</f>
        <v>51.173542602124598</v>
      </c>
      <c r="AU42" s="65">
        <f>VLOOKUP($A42,'RevPAR Raw Data'!$B$6:$BE$43,'RevPAR Raw Data'!H$1,FALSE)</f>
        <v>42.065487076990401</v>
      </c>
      <c r="AV42" s="65">
        <f>VLOOKUP($A42,'RevPAR Raw Data'!$B$6:$BE$43,'RevPAR Raw Data'!I$1,FALSE)</f>
        <v>45.944247891797097</v>
      </c>
      <c r="AW42" s="65">
        <f>VLOOKUP($A42,'RevPAR Raw Data'!$B$6:$BE$43,'RevPAR Raw Data'!J$1,FALSE)</f>
        <v>47.760893111378799</v>
      </c>
      <c r="AX42" s="65">
        <f>VLOOKUP($A42,'RevPAR Raw Data'!$B$6:$BE$43,'RevPAR Raw Data'!K$1,FALSE)</f>
        <v>49.982607600481799</v>
      </c>
      <c r="AY42" s="66">
        <f>VLOOKUP($A42,'RevPAR Raw Data'!$B$6:$BE$43,'RevPAR Raw Data'!L$1,FALSE)</f>
        <v>47.385355656554502</v>
      </c>
      <c r="AZ42" s="65">
        <f>VLOOKUP($A42,'RevPAR Raw Data'!$B$6:$BE$43,'RevPAR Raw Data'!N$1,FALSE)</f>
        <v>77.943802431278002</v>
      </c>
      <c r="BA42" s="65">
        <f>VLOOKUP($A42,'RevPAR Raw Data'!$B$6:$BE$43,'RevPAR Raw Data'!O$1,FALSE)</f>
        <v>77.296900668053794</v>
      </c>
      <c r="BB42" s="66">
        <f>VLOOKUP($A42,'RevPAR Raw Data'!$B$6:$BE$43,'RevPAR Raw Data'!P$1,FALSE)</f>
        <v>77.620351549665898</v>
      </c>
      <c r="BC42" s="67">
        <f>VLOOKUP($A42,'RevPAR Raw Data'!$B$6:$BE$43,'RevPAR Raw Data'!R$1,FALSE)</f>
        <v>56.023925911729201</v>
      </c>
      <c r="BD42" s="63"/>
      <c r="BE42" s="59">
        <f>VLOOKUP($A42,'RevPAR Raw Data'!$B$6:$BE$43,'RevPAR Raw Data'!T$1,FALSE)</f>
        <v>77.398554923418303</v>
      </c>
      <c r="BF42" s="60">
        <f>VLOOKUP($A42,'RevPAR Raw Data'!$B$6:$BE$43,'RevPAR Raw Data'!U$1,FALSE)</f>
        <v>41.607256052797602</v>
      </c>
      <c r="BG42" s="60">
        <f>VLOOKUP($A42,'RevPAR Raw Data'!$B$6:$BE$43,'RevPAR Raw Data'!V$1,FALSE)</f>
        <v>42.013992457992103</v>
      </c>
      <c r="BH42" s="60">
        <f>VLOOKUP($A42,'RevPAR Raw Data'!$B$6:$BE$43,'RevPAR Raw Data'!W$1,FALSE)</f>
        <v>42.890442215987903</v>
      </c>
      <c r="BI42" s="60">
        <f>VLOOKUP($A42,'RevPAR Raw Data'!$B$6:$BE$43,'RevPAR Raw Data'!X$1,FALSE)</f>
        <v>38.548535966574697</v>
      </c>
      <c r="BJ42" s="61">
        <f>VLOOKUP($A42,'RevPAR Raw Data'!$B$6:$BE$43,'RevPAR Raw Data'!Y$1,FALSE)</f>
        <v>47.705332251133001</v>
      </c>
      <c r="BK42" s="60">
        <f>VLOOKUP($A42,'RevPAR Raw Data'!$B$6:$BE$43,'RevPAR Raw Data'!AA$1,FALSE)</f>
        <v>66.278364850138402</v>
      </c>
      <c r="BL42" s="60">
        <f>VLOOKUP($A42,'RevPAR Raw Data'!$B$6:$BE$43,'RevPAR Raw Data'!AB$1,FALSE)</f>
        <v>43.239740601164002</v>
      </c>
      <c r="BM42" s="61">
        <f>VLOOKUP($A42,'RevPAR Raw Data'!$B$6:$BE$43,'RevPAR Raw Data'!AC$1,FALSE)</f>
        <v>53.949376829307297</v>
      </c>
      <c r="BN42" s="62">
        <f>VLOOKUP($A42,'RevPAR Raw Data'!$B$6:$BE$43,'RevPAR Raw Data'!AE$1,FALSE)</f>
        <v>50.115501963310898</v>
      </c>
    </row>
    <row r="43" spans="1:66" x14ac:dyDescent="0.25">
      <c r="A43" s="82" t="s">
        <v>82</v>
      </c>
      <c r="B43" s="59">
        <f>VLOOKUP($A43,'Occupancy Raw Data'!$B$6:$BE$43,'Occupancy Raw Data'!G$1,FALSE)</f>
        <v>51.983943803311497</v>
      </c>
      <c r="C43" s="60">
        <f>VLOOKUP($A43,'Occupancy Raw Data'!$B$6:$BE$43,'Occupancy Raw Data'!H$1,FALSE)</f>
        <v>44.730556949322597</v>
      </c>
      <c r="D43" s="60">
        <f>VLOOKUP($A43,'Occupancy Raw Data'!$B$6:$BE$43,'Occupancy Raw Data'!I$1,FALSE)</f>
        <v>50.514801806322097</v>
      </c>
      <c r="E43" s="60">
        <f>VLOOKUP($A43,'Occupancy Raw Data'!$B$6:$BE$43,'Occupancy Raw Data'!J$1,FALSE)</f>
        <v>51.239337681886603</v>
      </c>
      <c r="F43" s="60">
        <f>VLOOKUP($A43,'Occupancy Raw Data'!$B$6:$BE$43,'Occupancy Raw Data'!K$1,FALSE)</f>
        <v>50.179628700451502</v>
      </c>
      <c r="G43" s="61">
        <f>VLOOKUP($A43,'Occupancy Raw Data'!$B$6:$BE$43,'Occupancy Raw Data'!L$1,FALSE)</f>
        <v>49.729653788258901</v>
      </c>
      <c r="H43" s="60">
        <f>VLOOKUP($A43,'Occupancy Raw Data'!$B$6:$BE$43,'Occupancy Raw Data'!N$1,FALSE)</f>
        <v>53.310587054691403</v>
      </c>
      <c r="I43" s="60">
        <f>VLOOKUP($A43,'Occupancy Raw Data'!$B$6:$BE$43,'Occupancy Raw Data'!O$1,FALSE)</f>
        <v>58.544907175112797</v>
      </c>
      <c r="J43" s="61">
        <f>VLOOKUP($A43,'Occupancy Raw Data'!$B$6:$BE$43,'Occupancy Raw Data'!P$1,FALSE)</f>
        <v>55.927747114902097</v>
      </c>
      <c r="K43" s="62">
        <f>VLOOKUP($A43,'Occupancy Raw Data'!$B$6:$BE$43,'Occupancy Raw Data'!R$1,FALSE)</f>
        <v>51.500537595871201</v>
      </c>
      <c r="L43" s="63"/>
      <c r="M43" s="59">
        <f>VLOOKUP($A43,'Occupancy Raw Data'!$B$6:$BE$43,'Occupancy Raw Data'!T$1,FALSE)</f>
        <v>71.592746224179507</v>
      </c>
      <c r="N43" s="60">
        <f>VLOOKUP($A43,'Occupancy Raw Data'!$B$6:$BE$43,'Occupancy Raw Data'!U$1,FALSE)</f>
        <v>38.026738238308099</v>
      </c>
      <c r="O43" s="60">
        <f>VLOOKUP($A43,'Occupancy Raw Data'!$B$6:$BE$43,'Occupancy Raw Data'!V$1,FALSE)</f>
        <v>46.607811130228001</v>
      </c>
      <c r="P43" s="60">
        <f>VLOOKUP($A43,'Occupancy Raw Data'!$B$6:$BE$43,'Occupancy Raw Data'!W$1,FALSE)</f>
        <v>45.5186770959995</v>
      </c>
      <c r="Q43" s="60">
        <f>VLOOKUP($A43,'Occupancy Raw Data'!$B$6:$BE$43,'Occupancy Raw Data'!X$1,FALSE)</f>
        <v>48.436874238395298</v>
      </c>
      <c r="R43" s="61">
        <f>VLOOKUP($A43,'Occupancy Raw Data'!$B$6:$BE$43,'Occupancy Raw Data'!Y$1,FALSE)</f>
        <v>49.630600640319599</v>
      </c>
      <c r="S43" s="60">
        <f>VLOOKUP($A43,'Occupancy Raw Data'!$B$6:$BE$43,'Occupancy Raw Data'!AA$1,FALSE)</f>
        <v>45.082706713008299</v>
      </c>
      <c r="T43" s="60">
        <f>VLOOKUP($A43,'Occupancy Raw Data'!$B$6:$BE$43,'Occupancy Raw Data'!AB$1,FALSE)</f>
        <v>47.555235242743997</v>
      </c>
      <c r="U43" s="61">
        <f>VLOOKUP($A43,'Occupancy Raw Data'!$B$6:$BE$43,'Occupancy Raw Data'!AC$1,FALSE)</f>
        <v>46.366395856244303</v>
      </c>
      <c r="V43" s="62">
        <f>VLOOKUP($A43,'Occupancy Raw Data'!$B$6:$BE$43,'Occupancy Raw Data'!AE$1,FALSE)</f>
        <v>48.602325955971899</v>
      </c>
      <c r="W43" s="63"/>
      <c r="X43" s="64">
        <f>VLOOKUP($A43,'ADR Raw Data'!$B$6:$BE$43,'ADR Raw Data'!G$1,FALSE)</f>
        <v>106.15925215242601</v>
      </c>
      <c r="Y43" s="65">
        <f>VLOOKUP($A43,'ADR Raw Data'!$B$6:$BE$43,'ADR Raw Data'!H$1,FALSE)</f>
        <v>105.465378920446</v>
      </c>
      <c r="Z43" s="65">
        <f>VLOOKUP($A43,'ADR Raw Data'!$B$6:$BE$43,'ADR Raw Data'!I$1,FALSE)</f>
        <v>111.860141443839</v>
      </c>
      <c r="AA43" s="65">
        <f>VLOOKUP($A43,'ADR Raw Data'!$B$6:$BE$43,'ADR Raw Data'!J$1,FALSE)</f>
        <v>111.86092166079101</v>
      </c>
      <c r="AB43" s="65">
        <f>VLOOKUP($A43,'ADR Raw Data'!$B$6:$BE$43,'ADR Raw Data'!K$1,FALSE)</f>
        <v>105.89944604431599</v>
      </c>
      <c r="AC43" s="66">
        <f>VLOOKUP($A43,'ADR Raw Data'!$B$6:$BE$43,'ADR Raw Data'!L$1,FALSE)</f>
        <v>108.315127816028</v>
      </c>
      <c r="AD43" s="65">
        <f>VLOOKUP($A43,'ADR Raw Data'!$B$6:$BE$43,'ADR Raw Data'!N$1,FALSE)</f>
        <v>103.39990023341601</v>
      </c>
      <c r="AE43" s="65">
        <f>VLOOKUP($A43,'ADR Raw Data'!$B$6:$BE$43,'ADR Raw Data'!O$1,FALSE)</f>
        <v>105.43595440521</v>
      </c>
      <c r="AF43" s="66">
        <f>VLOOKUP($A43,'ADR Raw Data'!$B$6:$BE$43,'ADR Raw Data'!P$1,FALSE)</f>
        <v>104.465566281489</v>
      </c>
      <c r="AG43" s="67">
        <f>VLOOKUP($A43,'ADR Raw Data'!$B$6:$BE$43,'ADR Raw Data'!R$1,FALSE)</f>
        <v>107.120703091509</v>
      </c>
      <c r="AH43" s="63"/>
      <c r="AI43" s="59">
        <f>VLOOKUP($A43,'ADR Raw Data'!$B$6:$BE$43,'ADR Raw Data'!T$1,FALSE)</f>
        <v>29.4577680234589</v>
      </c>
      <c r="AJ43" s="60">
        <f>VLOOKUP($A43,'ADR Raw Data'!$B$6:$BE$43,'ADR Raw Data'!U$1,FALSE)</f>
        <v>26.148180624670399</v>
      </c>
      <c r="AK43" s="60">
        <f>VLOOKUP($A43,'ADR Raw Data'!$B$6:$BE$43,'ADR Raw Data'!V$1,FALSE)</f>
        <v>32.631233874264403</v>
      </c>
      <c r="AL43" s="60">
        <f>VLOOKUP($A43,'ADR Raw Data'!$B$6:$BE$43,'ADR Raw Data'!W$1,FALSE)</f>
        <v>32.6113367586495</v>
      </c>
      <c r="AM43" s="60">
        <f>VLOOKUP($A43,'ADR Raw Data'!$B$6:$BE$43,'ADR Raw Data'!X$1,FALSE)</f>
        <v>28.5588268709799</v>
      </c>
      <c r="AN43" s="61">
        <f>VLOOKUP($A43,'ADR Raw Data'!$B$6:$BE$43,'ADR Raw Data'!Y$1,FALSE)</f>
        <v>29.916197451626601</v>
      </c>
      <c r="AO43" s="60">
        <f>VLOOKUP($A43,'ADR Raw Data'!$B$6:$BE$43,'ADR Raw Data'!AA$1,FALSE)</f>
        <v>24.876058395413398</v>
      </c>
      <c r="AP43" s="60">
        <f>VLOOKUP($A43,'ADR Raw Data'!$B$6:$BE$43,'ADR Raw Data'!AB$1,FALSE)</f>
        <v>25.764656493173302</v>
      </c>
      <c r="AQ43" s="61">
        <f>VLOOKUP($A43,'ADR Raw Data'!$B$6:$BE$43,'ADR Raw Data'!AC$1,FALSE)</f>
        <v>25.350455811912699</v>
      </c>
      <c r="AR43" s="62">
        <f>VLOOKUP($A43,'ADR Raw Data'!$B$6:$BE$43,'ADR Raw Data'!AE$1,FALSE)</f>
        <v>28.500211706785301</v>
      </c>
      <c r="AS43" s="50"/>
      <c r="AT43" s="64">
        <f>VLOOKUP($A43,'RevPAR Raw Data'!$B$6:$BE$43,'RevPAR Raw Data'!G$1,FALSE)</f>
        <v>55.185765980933198</v>
      </c>
      <c r="AU43" s="65">
        <f>VLOOKUP($A43,'RevPAR Raw Data'!$B$6:$BE$43,'RevPAR Raw Data'!H$1,FALSE)</f>
        <v>47.175251379829398</v>
      </c>
      <c r="AV43" s="65">
        <f>VLOOKUP($A43,'RevPAR Raw Data'!$B$6:$BE$43,'RevPAR Raw Data'!I$1,FALSE)</f>
        <v>56.505928750627099</v>
      </c>
      <c r="AW43" s="65">
        <f>VLOOKUP($A43,'RevPAR Raw Data'!$B$6:$BE$43,'RevPAR Raw Data'!J$1,FALSE)</f>
        <v>57.316795383843399</v>
      </c>
      <c r="AX43" s="65">
        <f>VLOOKUP($A43,'RevPAR Raw Data'!$B$6:$BE$43,'RevPAR Raw Data'!K$1,FALSE)</f>
        <v>53.139948820873002</v>
      </c>
      <c r="AY43" s="66">
        <f>VLOOKUP($A43,'RevPAR Raw Data'!$B$6:$BE$43,'RevPAR Raw Data'!L$1,FALSE)</f>
        <v>53.864738063221203</v>
      </c>
      <c r="AZ43" s="65">
        <f>VLOOKUP($A43,'RevPAR Raw Data'!$B$6:$BE$43,'RevPAR Raw Data'!N$1,FALSE)</f>
        <v>55.123093828399298</v>
      </c>
      <c r="BA43" s="65">
        <f>VLOOKUP($A43,'RevPAR Raw Data'!$B$6:$BE$43,'RevPAR Raw Data'!O$1,FALSE)</f>
        <v>61.727381635725003</v>
      </c>
      <c r="BB43" s="66">
        <f>VLOOKUP($A43,'RevPAR Raw Data'!$B$6:$BE$43,'RevPAR Raw Data'!P$1,FALSE)</f>
        <v>58.4252377320622</v>
      </c>
      <c r="BC43" s="67">
        <f>VLOOKUP($A43,'RevPAR Raw Data'!$B$6:$BE$43,'RevPAR Raw Data'!R$1,FALSE)</f>
        <v>55.167737968604399</v>
      </c>
      <c r="BD43" s="63"/>
      <c r="BE43" s="59">
        <f>VLOOKUP($A43,'RevPAR Raw Data'!$B$6:$BE$43,'RevPAR Raw Data'!T$1,FALSE)</f>
        <v>122.14013935198101</v>
      </c>
      <c r="BF43" s="60">
        <f>VLOOKUP($A43,'RevPAR Raw Data'!$B$6:$BE$43,'RevPAR Raw Data'!U$1,FALSE)</f>
        <v>74.118219063202005</v>
      </c>
      <c r="BG43" s="60">
        <f>VLOOKUP($A43,'RevPAR Raw Data'!$B$6:$BE$43,'RevPAR Raw Data'!V$1,FALSE)</f>
        <v>94.4477488580726</v>
      </c>
      <c r="BH43" s="60">
        <f>VLOOKUP($A43,'RevPAR Raw Data'!$B$6:$BE$43,'RevPAR Raw Data'!W$1,FALSE)</f>
        <v>92.974262930507805</v>
      </c>
      <c r="BI43" s="60">
        <f>VLOOKUP($A43,'RevPAR Raw Data'!$B$6:$BE$43,'RevPAR Raw Data'!X$1,FALSE)</f>
        <v>90.8287041648328</v>
      </c>
      <c r="BJ43" s="61">
        <f>VLOOKUP($A43,'RevPAR Raw Data'!$B$6:$BE$43,'RevPAR Raw Data'!Y$1,FALSE)</f>
        <v>94.3943865759326</v>
      </c>
      <c r="BK43" s="60">
        <f>VLOOKUP($A43,'RevPAR Raw Data'!$B$6:$BE$43,'RevPAR Raw Data'!AA$1,FALSE)</f>
        <v>81.173565556582801</v>
      </c>
      <c r="BL43" s="60">
        <f>VLOOKUP($A43,'RevPAR Raw Data'!$B$6:$BE$43,'RevPAR Raw Data'!AB$1,FALSE)</f>
        <v>85.572334740730895</v>
      </c>
      <c r="BM43" s="61">
        <f>VLOOKUP($A43,'RevPAR Raw Data'!$B$6:$BE$43,'RevPAR Raw Data'!AC$1,FALSE)</f>
        <v>83.470944361270796</v>
      </c>
      <c r="BN43" s="62">
        <f>VLOOKUP($A43,'RevPAR Raw Data'!$B$6:$BE$43,'RevPAR Raw Data'!AE$1,FALSE)</f>
        <v>90.954303454631102</v>
      </c>
    </row>
    <row r="44" spans="1:66" x14ac:dyDescent="0.25">
      <c r="A44" s="81" t="s">
        <v>83</v>
      </c>
      <c r="B44" s="59">
        <f>VLOOKUP($A44,'Occupancy Raw Data'!$B$6:$BE$43,'Occupancy Raw Data'!G$1,FALSE)</f>
        <v>46.832753959057499</v>
      </c>
      <c r="C44" s="60">
        <f>VLOOKUP($A44,'Occupancy Raw Data'!$B$6:$BE$43,'Occupancy Raw Data'!H$1,FALSE)</f>
        <v>43.626882966396202</v>
      </c>
      <c r="D44" s="60">
        <f>VLOOKUP($A44,'Occupancy Raw Data'!$B$6:$BE$43,'Occupancy Raw Data'!I$1,FALSE)</f>
        <v>44.901506373117002</v>
      </c>
      <c r="E44" s="60">
        <f>VLOOKUP($A44,'Occupancy Raw Data'!$B$6:$BE$43,'Occupancy Raw Data'!J$1,FALSE)</f>
        <v>46.900347624565399</v>
      </c>
      <c r="F44" s="60">
        <f>VLOOKUP($A44,'Occupancy Raw Data'!$B$6:$BE$43,'Occupancy Raw Data'!K$1,FALSE)</f>
        <v>47.885283893395098</v>
      </c>
      <c r="G44" s="61">
        <f>VLOOKUP($A44,'Occupancy Raw Data'!$B$6:$BE$43,'Occupancy Raw Data'!L$1,FALSE)</f>
        <v>46.029354963306197</v>
      </c>
      <c r="H44" s="60">
        <f>VLOOKUP($A44,'Occupancy Raw Data'!$B$6:$BE$43,'Occupancy Raw Data'!N$1,FALSE)</f>
        <v>60.274237157203501</v>
      </c>
      <c r="I44" s="60">
        <f>VLOOKUP($A44,'Occupancy Raw Data'!$B$6:$BE$43,'Occupancy Raw Data'!O$1,FALSE)</f>
        <v>67.458478176902204</v>
      </c>
      <c r="J44" s="61">
        <f>VLOOKUP($A44,'Occupancy Raw Data'!$B$6:$BE$43,'Occupancy Raw Data'!P$1,FALSE)</f>
        <v>63.866357667052903</v>
      </c>
      <c r="K44" s="62">
        <f>VLOOKUP($A44,'Occupancy Raw Data'!$B$6:$BE$43,'Occupancy Raw Data'!R$1,FALSE)</f>
        <v>51.125641450091003</v>
      </c>
      <c r="L44" s="63"/>
      <c r="M44" s="59">
        <f>VLOOKUP($A44,'Occupancy Raw Data'!$B$6:$BE$43,'Occupancy Raw Data'!T$1,FALSE)</f>
        <v>33.286373910093403</v>
      </c>
      <c r="N44" s="60">
        <f>VLOOKUP($A44,'Occupancy Raw Data'!$B$6:$BE$43,'Occupancy Raw Data'!U$1,FALSE)</f>
        <v>13.7795188165422</v>
      </c>
      <c r="O44" s="60">
        <f>VLOOKUP($A44,'Occupancy Raw Data'!$B$6:$BE$43,'Occupancy Raw Data'!V$1,FALSE)</f>
        <v>5.1212880437652801</v>
      </c>
      <c r="P44" s="60">
        <f>VLOOKUP($A44,'Occupancy Raw Data'!$B$6:$BE$43,'Occupancy Raw Data'!W$1,FALSE)</f>
        <v>10.4424141028812</v>
      </c>
      <c r="Q44" s="60">
        <f>VLOOKUP($A44,'Occupancy Raw Data'!$B$6:$BE$43,'Occupancy Raw Data'!X$1,FALSE)</f>
        <v>17.185868733976498</v>
      </c>
      <c r="R44" s="61">
        <f>VLOOKUP($A44,'Occupancy Raw Data'!$B$6:$BE$43,'Occupancy Raw Data'!Y$1,FALSE)</f>
        <v>15.348577257625401</v>
      </c>
      <c r="S44" s="60">
        <f>VLOOKUP($A44,'Occupancy Raw Data'!$B$6:$BE$43,'Occupancy Raw Data'!AA$1,FALSE)</f>
        <v>31.476630135373799</v>
      </c>
      <c r="T44" s="60">
        <f>VLOOKUP($A44,'Occupancy Raw Data'!$B$6:$BE$43,'Occupancy Raw Data'!AB$1,FALSE)</f>
        <v>46.659210127750796</v>
      </c>
      <c r="U44" s="61">
        <f>VLOOKUP($A44,'Occupancy Raw Data'!$B$6:$BE$43,'Occupancy Raw Data'!AC$1,FALSE)</f>
        <v>39.080540730059703</v>
      </c>
      <c r="V44" s="62">
        <f>VLOOKUP($A44,'Occupancy Raw Data'!$B$6:$BE$43,'Occupancy Raw Data'!AE$1,FALSE)</f>
        <v>22.829135899663498</v>
      </c>
      <c r="W44" s="63"/>
      <c r="X44" s="64">
        <f>VLOOKUP($A44,'ADR Raw Data'!$B$6:$BE$43,'ADR Raw Data'!G$1,FALSE)</f>
        <v>86.242729896907207</v>
      </c>
      <c r="Y44" s="65">
        <f>VLOOKUP($A44,'ADR Raw Data'!$B$6:$BE$43,'ADR Raw Data'!H$1,FALSE)</f>
        <v>82.999276228419603</v>
      </c>
      <c r="Z44" s="65">
        <f>VLOOKUP($A44,'ADR Raw Data'!$B$6:$BE$43,'ADR Raw Data'!I$1,FALSE)</f>
        <v>84.247799999999998</v>
      </c>
      <c r="AA44" s="65">
        <f>VLOOKUP($A44,'ADR Raw Data'!$B$6:$BE$43,'ADR Raw Data'!J$1,FALSE)</f>
        <v>83.612159769404897</v>
      </c>
      <c r="AB44" s="65">
        <f>VLOOKUP($A44,'ADR Raw Data'!$B$6:$BE$43,'ADR Raw Data'!K$1,FALSE)</f>
        <v>84.122766686831994</v>
      </c>
      <c r="AC44" s="66">
        <f>VLOOKUP($A44,'ADR Raw Data'!$B$6:$BE$43,'ADR Raw Data'!L$1,FALSE)</f>
        <v>84.261529747419601</v>
      </c>
      <c r="AD44" s="65">
        <f>VLOOKUP($A44,'ADR Raw Data'!$B$6:$BE$43,'ADR Raw Data'!N$1,FALSE)</f>
        <v>98.028505286767</v>
      </c>
      <c r="AE44" s="65">
        <f>VLOOKUP($A44,'ADR Raw Data'!$B$6:$BE$43,'ADR Raw Data'!O$1,FALSE)</f>
        <v>100.87421414257</v>
      </c>
      <c r="AF44" s="66">
        <f>VLOOKUP($A44,'ADR Raw Data'!$B$6:$BE$43,'ADR Raw Data'!P$1,FALSE)</f>
        <v>99.531387208950704</v>
      </c>
      <c r="AG44" s="67">
        <f>VLOOKUP($A44,'ADR Raw Data'!$B$6:$BE$43,'ADR Raw Data'!R$1,FALSE)</f>
        <v>89.711577626679599</v>
      </c>
      <c r="AH44" s="63"/>
      <c r="AI44" s="59">
        <f>VLOOKUP($A44,'ADR Raw Data'!$B$6:$BE$43,'ADR Raw Data'!T$1,FALSE)</f>
        <v>14.076951472407201</v>
      </c>
      <c r="AJ44" s="60">
        <f>VLOOKUP($A44,'ADR Raw Data'!$B$6:$BE$43,'ADR Raw Data'!U$1,FALSE)</f>
        <v>13.223546864542399</v>
      </c>
      <c r="AK44" s="60">
        <f>VLOOKUP($A44,'ADR Raw Data'!$B$6:$BE$43,'ADR Raw Data'!V$1,FALSE)</f>
        <v>10.2631514880342</v>
      </c>
      <c r="AL44" s="60">
        <f>VLOOKUP($A44,'ADR Raw Data'!$B$6:$BE$43,'ADR Raw Data'!W$1,FALSE)</f>
        <v>12.203777617281499</v>
      </c>
      <c r="AM44" s="60">
        <f>VLOOKUP($A44,'ADR Raw Data'!$B$6:$BE$43,'ADR Raw Data'!X$1,FALSE)</f>
        <v>12.0436349372045</v>
      </c>
      <c r="AN44" s="61">
        <f>VLOOKUP($A44,'ADR Raw Data'!$B$6:$BE$43,'ADR Raw Data'!Y$1,FALSE)</f>
        <v>12.3561028737992</v>
      </c>
      <c r="AO44" s="60">
        <f>VLOOKUP($A44,'ADR Raw Data'!$B$6:$BE$43,'ADR Raw Data'!AA$1,FALSE)</f>
        <v>19.400964823637601</v>
      </c>
      <c r="AP44" s="60">
        <f>VLOOKUP($A44,'ADR Raw Data'!$B$6:$BE$43,'ADR Raw Data'!AB$1,FALSE)</f>
        <v>23.536849217032</v>
      </c>
      <c r="AQ44" s="61">
        <f>VLOOKUP($A44,'ADR Raw Data'!$B$6:$BE$43,'ADR Raw Data'!AC$1,FALSE)</f>
        <v>21.5615757704673</v>
      </c>
      <c r="AR44" s="62">
        <f>VLOOKUP($A44,'ADR Raw Data'!$B$6:$BE$43,'ADR Raw Data'!AE$1,FALSE)</f>
        <v>16.260277136471299</v>
      </c>
      <c r="AS44" s="50"/>
      <c r="AT44" s="64">
        <f>VLOOKUP($A44,'RevPAR Raw Data'!$B$6:$BE$43,'RevPAR Raw Data'!G$1,FALSE)</f>
        <v>40.389845500193097</v>
      </c>
      <c r="AU44" s="65">
        <f>VLOOKUP($A44,'RevPAR Raw Data'!$B$6:$BE$43,'RevPAR Raw Data'!H$1,FALSE)</f>
        <v>36.2099971031286</v>
      </c>
      <c r="AV44" s="65">
        <f>VLOOKUP($A44,'RevPAR Raw Data'!$B$6:$BE$43,'RevPAR Raw Data'!I$1,FALSE)</f>
        <v>37.828531286210797</v>
      </c>
      <c r="AW44" s="65">
        <f>VLOOKUP($A44,'RevPAR Raw Data'!$B$6:$BE$43,'RevPAR Raw Data'!J$1,FALSE)</f>
        <v>39.214393588257998</v>
      </c>
      <c r="AX44" s="65">
        <f>VLOOKUP($A44,'RevPAR Raw Data'!$B$6:$BE$43,'RevPAR Raw Data'!K$1,FALSE)</f>
        <v>40.282425646967901</v>
      </c>
      <c r="AY44" s="66">
        <f>VLOOKUP($A44,'RevPAR Raw Data'!$B$6:$BE$43,'RevPAR Raw Data'!L$1,FALSE)</f>
        <v>38.785038624951703</v>
      </c>
      <c r="AZ44" s="65">
        <f>VLOOKUP($A44,'RevPAR Raw Data'!$B$6:$BE$43,'RevPAR Raw Data'!N$1,FALSE)</f>
        <v>59.085933758207801</v>
      </c>
      <c r="BA44" s="65">
        <f>VLOOKUP($A44,'RevPAR Raw Data'!$B$6:$BE$43,'RevPAR Raw Data'!O$1,FALSE)</f>
        <v>68.048209733487795</v>
      </c>
      <c r="BB44" s="66">
        <f>VLOOKUP($A44,'RevPAR Raw Data'!$B$6:$BE$43,'RevPAR Raw Data'!P$1,FALSE)</f>
        <v>63.567071745847798</v>
      </c>
      <c r="BC44" s="67">
        <f>VLOOKUP($A44,'RevPAR Raw Data'!$B$6:$BE$43,'RevPAR Raw Data'!R$1,FALSE)</f>
        <v>45.865619516636301</v>
      </c>
      <c r="BD44" s="63"/>
      <c r="BE44" s="59">
        <f>VLOOKUP($A44,'RevPAR Raw Data'!$B$6:$BE$43,'RevPAR Raw Data'!T$1,FALSE)</f>
        <v>52.049032084748497</v>
      </c>
      <c r="BF44" s="60">
        <f>VLOOKUP($A44,'RevPAR Raw Data'!$B$6:$BE$43,'RevPAR Raw Data'!U$1,FALSE)</f>
        <v>28.8252068094985</v>
      </c>
      <c r="BG44" s="60">
        <f>VLOOKUP($A44,'RevPAR Raw Data'!$B$6:$BE$43,'RevPAR Raw Data'!V$1,FALSE)</f>
        <v>15.910045081869701</v>
      </c>
      <c r="BH44" s="60">
        <f>VLOOKUP($A44,'RevPAR Raw Data'!$B$6:$BE$43,'RevPAR Raw Data'!W$1,FALSE)</f>
        <v>23.9205607151541</v>
      </c>
      <c r="BI44" s="60">
        <f>VLOOKUP($A44,'RevPAR Raw Data'!$B$6:$BE$43,'RevPAR Raw Data'!X$1,FALSE)</f>
        <v>31.299306962288298</v>
      </c>
      <c r="BJ44" s="61">
        <f>VLOOKUP($A44,'RevPAR Raw Data'!$B$6:$BE$43,'RevPAR Raw Data'!Y$1,FALSE)</f>
        <v>29.601166127041498</v>
      </c>
      <c r="BK44" s="60">
        <f>VLOOKUP($A44,'RevPAR Raw Data'!$B$6:$BE$43,'RevPAR Raw Data'!AA$1,FALSE)</f>
        <v>56.984364899241903</v>
      </c>
      <c r="BL44" s="60">
        <f>VLOOKUP($A44,'RevPAR Raw Data'!$B$6:$BE$43,'RevPAR Raw Data'!AB$1,FALSE)</f>
        <v>81.178167278409802</v>
      </c>
      <c r="BM44" s="61">
        <f>VLOOKUP($A44,'RevPAR Raw Data'!$B$6:$BE$43,'RevPAR Raw Data'!AC$1,FALSE)</f>
        <v>69.068496901547206</v>
      </c>
      <c r="BN44" s="62">
        <f>VLOOKUP($A44,'RevPAR Raw Data'!$B$6:$BE$43,'RevPAR Raw Data'!AE$1,FALSE)</f>
        <v>42.801493801281801</v>
      </c>
    </row>
    <row r="45" spans="1:66" x14ac:dyDescent="0.25">
      <c r="A45" s="83" t="s">
        <v>84</v>
      </c>
      <c r="B45" s="59">
        <f>VLOOKUP($A45,'Occupancy Raw Data'!$B$6:$BE$43,'Occupancy Raw Data'!G$1,FALSE)</f>
        <v>39.808032331396802</v>
      </c>
      <c r="C45" s="60">
        <f>VLOOKUP($A45,'Occupancy Raw Data'!$B$6:$BE$43,'Occupancy Raw Data'!H$1,FALSE)</f>
        <v>48.724425359939303</v>
      </c>
      <c r="D45" s="60">
        <f>VLOOKUP($A45,'Occupancy Raw Data'!$B$6:$BE$43,'Occupancy Raw Data'!I$1,FALSE)</f>
        <v>51.452386966405598</v>
      </c>
      <c r="E45" s="60">
        <f>VLOOKUP($A45,'Occupancy Raw Data'!$B$6:$BE$43,'Occupancy Raw Data'!J$1,FALSE)</f>
        <v>50.0378883556453</v>
      </c>
      <c r="F45" s="60">
        <f>VLOOKUP($A45,'Occupancy Raw Data'!$B$6:$BE$43,'Occupancy Raw Data'!K$1,FALSE)</f>
        <v>46.476382924981003</v>
      </c>
      <c r="G45" s="61">
        <f>VLOOKUP($A45,'Occupancy Raw Data'!$B$6:$BE$43,'Occupancy Raw Data'!L$1,FALSE)</f>
        <v>47.299823187673603</v>
      </c>
      <c r="H45" s="60">
        <f>VLOOKUP($A45,'Occupancy Raw Data'!$B$6:$BE$43,'Occupancy Raw Data'!N$1,FALSE)</f>
        <v>56.731497852993101</v>
      </c>
      <c r="I45" s="60">
        <f>VLOOKUP($A45,'Occupancy Raw Data'!$B$6:$BE$43,'Occupancy Raw Data'!O$1,FALSE)</f>
        <v>60.141449861075998</v>
      </c>
      <c r="J45" s="61">
        <f>VLOOKUP($A45,'Occupancy Raw Data'!$B$6:$BE$43,'Occupancy Raw Data'!P$1,FALSE)</f>
        <v>58.436473857034599</v>
      </c>
      <c r="K45" s="62">
        <f>VLOOKUP($A45,'Occupancy Raw Data'!$B$6:$BE$43,'Occupancy Raw Data'!R$1,FALSE)</f>
        <v>50.481723378919597</v>
      </c>
      <c r="L45" s="63"/>
      <c r="M45" s="59">
        <f>VLOOKUP($A45,'Occupancy Raw Data'!$B$6:$BE$43,'Occupancy Raw Data'!T$1,FALSE)</f>
        <v>-10.555624529963101</v>
      </c>
      <c r="N45" s="60">
        <f>VLOOKUP($A45,'Occupancy Raw Data'!$B$6:$BE$43,'Occupancy Raw Data'!U$1,FALSE)</f>
        <v>-0.88130963862971401</v>
      </c>
      <c r="O45" s="60">
        <f>VLOOKUP($A45,'Occupancy Raw Data'!$B$6:$BE$43,'Occupancy Raw Data'!V$1,FALSE)</f>
        <v>-1.24220899353508</v>
      </c>
      <c r="P45" s="60">
        <f>VLOOKUP($A45,'Occupancy Raw Data'!$B$6:$BE$43,'Occupancy Raw Data'!W$1,FALSE)</f>
        <v>-0.99468557691461801</v>
      </c>
      <c r="Q45" s="60">
        <f>VLOOKUP($A45,'Occupancy Raw Data'!$B$6:$BE$43,'Occupancy Raw Data'!X$1,FALSE)</f>
        <v>2.5161258417357999</v>
      </c>
      <c r="R45" s="61">
        <f>VLOOKUP($A45,'Occupancy Raw Data'!$B$6:$BE$43,'Occupancy Raw Data'!Y$1,FALSE)</f>
        <v>-2.1272649233204302</v>
      </c>
      <c r="S45" s="60">
        <f>VLOOKUP($A45,'Occupancy Raw Data'!$B$6:$BE$43,'Occupancy Raw Data'!AA$1,FALSE)</f>
        <v>13.720346250682301</v>
      </c>
      <c r="T45" s="60">
        <f>VLOOKUP($A45,'Occupancy Raw Data'!$B$6:$BE$43,'Occupancy Raw Data'!AB$1,FALSE)</f>
        <v>16.447198684274198</v>
      </c>
      <c r="U45" s="61">
        <f>VLOOKUP($A45,'Occupancy Raw Data'!$B$6:$BE$43,'Occupancy Raw Data'!AC$1,FALSE)</f>
        <v>15.1074078897605</v>
      </c>
      <c r="V45" s="62">
        <f>VLOOKUP($A45,'Occupancy Raw Data'!$B$6:$BE$43,'Occupancy Raw Data'!AE$1,FALSE)</f>
        <v>2.9719150898112399</v>
      </c>
      <c r="W45" s="63"/>
      <c r="X45" s="64">
        <f>VLOOKUP($A45,'ADR Raw Data'!$B$6:$BE$43,'ADR Raw Data'!G$1,FALSE)</f>
        <v>84.264447969543099</v>
      </c>
      <c r="Y45" s="65">
        <f>VLOOKUP($A45,'ADR Raw Data'!$B$6:$BE$43,'ADR Raw Data'!H$1,FALSE)</f>
        <v>85.831560393986507</v>
      </c>
      <c r="Z45" s="65">
        <f>VLOOKUP($A45,'ADR Raw Data'!$B$6:$BE$43,'ADR Raw Data'!I$1,FALSE)</f>
        <v>87.618448699067201</v>
      </c>
      <c r="AA45" s="65">
        <f>VLOOKUP($A45,'ADR Raw Data'!$B$6:$BE$43,'ADR Raw Data'!J$1,FALSE)</f>
        <v>87.319893992932805</v>
      </c>
      <c r="AB45" s="65">
        <f>VLOOKUP($A45,'ADR Raw Data'!$B$6:$BE$43,'ADR Raw Data'!K$1,FALSE)</f>
        <v>85.184603260869494</v>
      </c>
      <c r="AC45" s="66">
        <f>VLOOKUP($A45,'ADR Raw Data'!$B$6:$BE$43,'ADR Raw Data'!L$1,FALSE)</f>
        <v>86.144292427640707</v>
      </c>
      <c r="AD45" s="65">
        <f>VLOOKUP($A45,'ADR Raw Data'!$B$6:$BE$43,'ADR Raw Data'!N$1,FALSE)</f>
        <v>88.957186108637501</v>
      </c>
      <c r="AE45" s="65">
        <f>VLOOKUP($A45,'ADR Raw Data'!$B$6:$BE$43,'ADR Raw Data'!O$1,FALSE)</f>
        <v>90.376971860562705</v>
      </c>
      <c r="AF45" s="66">
        <f>VLOOKUP($A45,'ADR Raw Data'!$B$6:$BE$43,'ADR Raw Data'!P$1,FALSE)</f>
        <v>89.687791225416007</v>
      </c>
      <c r="AG45" s="67">
        <f>VLOOKUP($A45,'ADR Raw Data'!$B$6:$BE$43,'ADR Raw Data'!R$1,FALSE)</f>
        <v>87.316255897069297</v>
      </c>
      <c r="AH45" s="63"/>
      <c r="AI45" s="59">
        <f>VLOOKUP($A45,'ADR Raw Data'!$B$6:$BE$43,'ADR Raw Data'!T$1,FALSE)</f>
        <v>4.4358193553417902</v>
      </c>
      <c r="AJ45" s="60">
        <f>VLOOKUP($A45,'ADR Raw Data'!$B$6:$BE$43,'ADR Raw Data'!U$1,FALSE)</f>
        <v>13.9117663848077</v>
      </c>
      <c r="AK45" s="60">
        <f>VLOOKUP($A45,'ADR Raw Data'!$B$6:$BE$43,'ADR Raw Data'!V$1,FALSE)</f>
        <v>14.3537910761024</v>
      </c>
      <c r="AL45" s="60">
        <f>VLOOKUP($A45,'ADR Raw Data'!$B$6:$BE$43,'ADR Raw Data'!W$1,FALSE)</f>
        <v>12.394086450204799</v>
      </c>
      <c r="AM45" s="60">
        <f>VLOOKUP($A45,'ADR Raw Data'!$B$6:$BE$43,'ADR Raw Data'!X$1,FALSE)</f>
        <v>12.743621611365899</v>
      </c>
      <c r="AN45" s="61">
        <f>VLOOKUP($A45,'ADR Raw Data'!$B$6:$BE$43,'ADR Raw Data'!Y$1,FALSE)</f>
        <v>11.6803299040483</v>
      </c>
      <c r="AO45" s="60">
        <f>VLOOKUP($A45,'ADR Raw Data'!$B$6:$BE$43,'ADR Raw Data'!AA$1,FALSE)</f>
        <v>12.0504863742478</v>
      </c>
      <c r="AP45" s="60">
        <f>VLOOKUP($A45,'ADR Raw Data'!$B$6:$BE$43,'ADR Raw Data'!AB$1,FALSE)</f>
        <v>13.6683187175267</v>
      </c>
      <c r="AQ45" s="61">
        <f>VLOOKUP($A45,'ADR Raw Data'!$B$6:$BE$43,'ADR Raw Data'!AC$1,FALSE)</f>
        <v>12.884611658304101</v>
      </c>
      <c r="AR45" s="62">
        <f>VLOOKUP($A45,'ADR Raw Data'!$B$6:$BE$43,'ADR Raw Data'!AE$1,FALSE)</f>
        <v>12.2028781014349</v>
      </c>
      <c r="AS45" s="50"/>
      <c r="AT45" s="64">
        <f>VLOOKUP($A45,'RevPAR Raw Data'!$B$6:$BE$43,'RevPAR Raw Data'!G$1,FALSE)</f>
        <v>33.544018691588697</v>
      </c>
      <c r="AU45" s="65">
        <f>VLOOKUP($A45,'RevPAR Raw Data'!$B$6:$BE$43,'RevPAR Raw Data'!H$1,FALSE)</f>
        <v>41.820934579439196</v>
      </c>
      <c r="AV45" s="65">
        <f>VLOOKUP($A45,'RevPAR Raw Data'!$B$6:$BE$43,'RevPAR Raw Data'!I$1,FALSE)</f>
        <v>45.081783278605698</v>
      </c>
      <c r="AW45" s="65">
        <f>VLOOKUP($A45,'RevPAR Raw Data'!$B$6:$BE$43,'RevPAR Raw Data'!J$1,FALSE)</f>
        <v>43.693031068451603</v>
      </c>
      <c r="AX45" s="65">
        <f>VLOOKUP($A45,'RevPAR Raw Data'!$B$6:$BE$43,'RevPAR Raw Data'!K$1,FALSE)</f>
        <v>39.5907224046476</v>
      </c>
      <c r="AY45" s="66">
        <f>VLOOKUP($A45,'RevPAR Raw Data'!$B$6:$BE$43,'RevPAR Raw Data'!L$1,FALSE)</f>
        <v>40.746098004546603</v>
      </c>
      <c r="AZ45" s="65">
        <f>VLOOKUP($A45,'RevPAR Raw Data'!$B$6:$BE$43,'RevPAR Raw Data'!N$1,FALSE)</f>
        <v>50.4667441273048</v>
      </c>
      <c r="BA45" s="65">
        <f>VLOOKUP($A45,'RevPAR Raw Data'!$B$6:$BE$43,'RevPAR Raw Data'!O$1,FALSE)</f>
        <v>54.354021217479101</v>
      </c>
      <c r="BB45" s="66">
        <f>VLOOKUP($A45,'RevPAR Raw Data'!$B$6:$BE$43,'RevPAR Raw Data'!P$1,FALSE)</f>
        <v>52.410382672391997</v>
      </c>
      <c r="BC45" s="67">
        <f>VLOOKUP($A45,'RevPAR Raw Data'!$B$6:$BE$43,'RevPAR Raw Data'!R$1,FALSE)</f>
        <v>44.078750766788097</v>
      </c>
      <c r="BD45" s="63"/>
      <c r="BE45" s="59">
        <f>VLOOKUP($A45,'RevPAR Raw Data'!$B$6:$BE$43,'RevPAR Raw Data'!T$1,FALSE)</f>
        <v>-6.5880336105987096</v>
      </c>
      <c r="BF45" s="60">
        <f>VLOOKUP($A45,'RevPAR Raw Data'!$B$6:$BE$43,'RevPAR Raw Data'!U$1,FALSE)</f>
        <v>12.907851008125</v>
      </c>
      <c r="BG45" s="60">
        <f>VLOOKUP($A45,'RevPAR Raw Data'!$B$6:$BE$43,'RevPAR Raw Data'!V$1,FALSE)</f>
        <v>12.933277998906799</v>
      </c>
      <c r="BH45" s="60">
        <f>VLOOKUP($A45,'RevPAR Raw Data'!$B$6:$BE$43,'RevPAR Raw Data'!W$1,FALSE)</f>
        <v>11.2761186829797</v>
      </c>
      <c r="BI45" s="60">
        <f>VLOOKUP($A45,'RevPAR Raw Data'!$B$6:$BE$43,'RevPAR Raw Data'!X$1,FALSE)</f>
        <v>15.5803930096383</v>
      </c>
      <c r="BJ45" s="61">
        <f>VLOOKUP($A45,'RevPAR Raw Data'!$B$6:$BE$43,'RevPAR Raw Data'!Y$1,FALSE)</f>
        <v>9.3045934197509492</v>
      </c>
      <c r="BK45" s="60">
        <f>VLOOKUP($A45,'RevPAR Raw Data'!$B$6:$BE$43,'RevPAR Raw Data'!AA$1,FALSE)</f>
        <v>27.424201080368299</v>
      </c>
      <c r="BL45" s="60">
        <f>VLOOKUP($A45,'RevPAR Raw Data'!$B$6:$BE$43,'RevPAR Raw Data'!AB$1,FALSE)</f>
        <v>32.363572938072501</v>
      </c>
      <c r="BM45" s="61">
        <f>VLOOKUP($A45,'RevPAR Raw Data'!$B$6:$BE$43,'RevPAR Raw Data'!AC$1,FALSE)</f>
        <v>29.938550386296399</v>
      </c>
      <c r="BN45" s="62">
        <f>VLOOKUP($A45,'RevPAR Raw Data'!$B$6:$BE$43,'RevPAR Raw Data'!AE$1,FALSE)</f>
        <v>15.537452366934</v>
      </c>
    </row>
    <row r="46" spans="1:66" x14ac:dyDescent="0.25">
      <c r="A46" s="84" t="s">
        <v>85</v>
      </c>
      <c r="B46" s="59">
        <f>VLOOKUP($A46,'Occupancy Raw Data'!$B$6:$BE$43,'Occupancy Raw Data'!G$1,FALSE)</f>
        <v>37.904588587027099</v>
      </c>
      <c r="C46" s="60">
        <f>VLOOKUP($A46,'Occupancy Raw Data'!$B$6:$BE$43,'Occupancy Raw Data'!H$1,FALSE)</f>
        <v>44.157025867671898</v>
      </c>
      <c r="D46" s="60">
        <f>VLOOKUP($A46,'Occupancy Raw Data'!$B$6:$BE$43,'Occupancy Raw Data'!I$1,FALSE)</f>
        <v>48.004679578837901</v>
      </c>
      <c r="E46" s="60">
        <f>VLOOKUP($A46,'Occupancy Raw Data'!$B$6:$BE$43,'Occupancy Raw Data'!J$1,FALSE)</f>
        <v>51.371376576108098</v>
      </c>
      <c r="F46" s="60">
        <f>VLOOKUP($A46,'Occupancy Raw Data'!$B$6:$BE$43,'Occupancy Raw Data'!K$1,FALSE)</f>
        <v>54.075133238008497</v>
      </c>
      <c r="G46" s="61">
        <f>VLOOKUP($A46,'Occupancy Raw Data'!$B$6:$BE$43,'Occupancy Raw Data'!L$1,FALSE)</f>
        <v>47.102560769530697</v>
      </c>
      <c r="H46" s="60">
        <f>VLOOKUP($A46,'Occupancy Raw Data'!$B$6:$BE$43,'Occupancy Raw Data'!N$1,FALSE)</f>
        <v>58.065774080332702</v>
      </c>
      <c r="I46" s="60">
        <f>VLOOKUP($A46,'Occupancy Raw Data'!$B$6:$BE$43,'Occupancy Raw Data'!O$1,FALSE)</f>
        <v>53.217210451059401</v>
      </c>
      <c r="J46" s="61">
        <f>VLOOKUP($A46,'Occupancy Raw Data'!$B$6:$BE$43,'Occupancy Raw Data'!P$1,FALSE)</f>
        <v>55.641492265696002</v>
      </c>
      <c r="K46" s="62">
        <f>VLOOKUP($A46,'Occupancy Raw Data'!$B$6:$BE$43,'Occupancy Raw Data'!R$1,FALSE)</f>
        <v>49.542255482720797</v>
      </c>
      <c r="L46" s="63"/>
      <c r="M46" s="59">
        <f>VLOOKUP($A46,'Occupancy Raw Data'!$B$6:$BE$43,'Occupancy Raw Data'!T$1,FALSE)</f>
        <v>53.615373593358598</v>
      </c>
      <c r="N46" s="60">
        <f>VLOOKUP($A46,'Occupancy Raw Data'!$B$6:$BE$43,'Occupancy Raw Data'!U$1,FALSE)</f>
        <v>23.799050229852899</v>
      </c>
      <c r="O46" s="60">
        <f>VLOOKUP($A46,'Occupancy Raw Data'!$B$6:$BE$43,'Occupancy Raw Data'!V$1,FALSE)</f>
        <v>25.857404468276801</v>
      </c>
      <c r="P46" s="60">
        <f>VLOOKUP($A46,'Occupancy Raw Data'!$B$6:$BE$43,'Occupancy Raw Data'!W$1,FALSE)</f>
        <v>30.8310564488925</v>
      </c>
      <c r="Q46" s="60">
        <f>VLOOKUP($A46,'Occupancy Raw Data'!$B$6:$BE$43,'Occupancy Raw Data'!X$1,FALSE)</f>
        <v>47.229306063485197</v>
      </c>
      <c r="R46" s="61">
        <f>VLOOKUP($A46,'Occupancy Raw Data'!$B$6:$BE$43,'Occupancy Raw Data'!Y$1,FALSE)</f>
        <v>34.980320087164301</v>
      </c>
      <c r="S46" s="60">
        <f>VLOOKUP($A46,'Occupancy Raw Data'!$B$6:$BE$43,'Occupancy Raw Data'!AA$1,FALSE)</f>
        <v>63.778970465815704</v>
      </c>
      <c r="T46" s="60">
        <f>VLOOKUP($A46,'Occupancy Raw Data'!$B$6:$BE$43,'Occupancy Raw Data'!AB$1,FALSE)</f>
        <v>37.074108713830803</v>
      </c>
      <c r="U46" s="61">
        <f>VLOOKUP($A46,'Occupancy Raw Data'!$B$6:$BE$43,'Occupancy Raw Data'!AC$1,FALSE)</f>
        <v>49.820745359765503</v>
      </c>
      <c r="V46" s="62">
        <f>VLOOKUP($A46,'Occupancy Raw Data'!$B$6:$BE$43,'Occupancy Raw Data'!AE$1,FALSE)</f>
        <v>39.411590203824602</v>
      </c>
      <c r="W46" s="63"/>
      <c r="X46" s="64">
        <f>VLOOKUP($A46,'ADR Raw Data'!$B$6:$BE$43,'ADR Raw Data'!G$1,FALSE)</f>
        <v>96.342640603566494</v>
      </c>
      <c r="Y46" s="65">
        <f>VLOOKUP($A46,'ADR Raw Data'!$B$6:$BE$43,'ADR Raw Data'!H$1,FALSE)</f>
        <v>94.254854283190994</v>
      </c>
      <c r="Z46" s="65">
        <f>VLOOKUP($A46,'ADR Raw Data'!$B$6:$BE$43,'ADR Raw Data'!I$1,FALSE)</f>
        <v>97.865599783373895</v>
      </c>
      <c r="AA46" s="65">
        <f>VLOOKUP($A46,'ADR Raw Data'!$B$6:$BE$43,'ADR Raw Data'!J$1,FALSE)</f>
        <v>98.081115890688196</v>
      </c>
      <c r="AB46" s="65">
        <f>VLOOKUP($A46,'ADR Raw Data'!$B$6:$BE$43,'ADR Raw Data'!K$1,FALSE)</f>
        <v>103.37016826923001</v>
      </c>
      <c r="AC46" s="66">
        <f>VLOOKUP($A46,'ADR Raw Data'!$B$6:$BE$43,'ADR Raw Data'!L$1,FALSE)</f>
        <v>98.254388453471606</v>
      </c>
      <c r="AD46" s="65">
        <f>VLOOKUP($A46,'ADR Raw Data'!$B$6:$BE$43,'ADR Raw Data'!N$1,FALSE)</f>
        <v>110.973055742108</v>
      </c>
      <c r="AE46" s="65">
        <f>VLOOKUP($A46,'ADR Raw Data'!$B$6:$BE$43,'ADR Raw Data'!O$1,FALSE)</f>
        <v>104.11308988764</v>
      </c>
      <c r="AF46" s="66">
        <f>VLOOKUP($A46,'ADR Raw Data'!$B$6:$BE$43,'ADR Raw Data'!P$1,FALSE)</f>
        <v>107.692516061207</v>
      </c>
      <c r="AG46" s="67">
        <f>VLOOKUP($A46,'ADR Raw Data'!$B$6:$BE$43,'ADR Raw Data'!R$1,FALSE)</f>
        <v>101.282980621462</v>
      </c>
      <c r="AH46" s="63"/>
      <c r="AI46" s="59">
        <f>VLOOKUP($A46,'ADR Raw Data'!$B$6:$BE$43,'ADR Raw Data'!T$1,FALSE)</f>
        <v>35.445461196606999</v>
      </c>
      <c r="AJ46" s="60">
        <f>VLOOKUP($A46,'ADR Raw Data'!$B$6:$BE$43,'ADR Raw Data'!U$1,FALSE)</f>
        <v>32.153971030626302</v>
      </c>
      <c r="AK46" s="60">
        <f>VLOOKUP($A46,'ADR Raw Data'!$B$6:$BE$43,'ADR Raw Data'!V$1,FALSE)</f>
        <v>37.438667257048003</v>
      </c>
      <c r="AL46" s="60">
        <f>VLOOKUP($A46,'ADR Raw Data'!$B$6:$BE$43,'ADR Raw Data'!W$1,FALSE)</f>
        <v>35.780131017654803</v>
      </c>
      <c r="AM46" s="60">
        <f>VLOOKUP($A46,'ADR Raw Data'!$B$6:$BE$43,'ADR Raw Data'!X$1,FALSE)</f>
        <v>42.963937383416301</v>
      </c>
      <c r="AN46" s="61">
        <f>VLOOKUP($A46,'ADR Raw Data'!$B$6:$BE$43,'ADR Raw Data'!Y$1,FALSE)</f>
        <v>37.069551488130202</v>
      </c>
      <c r="AO46" s="60">
        <f>VLOOKUP($A46,'ADR Raw Data'!$B$6:$BE$43,'ADR Raw Data'!AA$1,FALSE)</f>
        <v>39.639792823366598</v>
      </c>
      <c r="AP46" s="60">
        <f>VLOOKUP($A46,'ADR Raw Data'!$B$6:$BE$43,'ADR Raw Data'!AB$1,FALSE)</f>
        <v>28.951542283430399</v>
      </c>
      <c r="AQ46" s="61">
        <f>VLOOKUP($A46,'ADR Raw Data'!$B$6:$BE$43,'ADR Raw Data'!AC$1,FALSE)</f>
        <v>34.391729273034002</v>
      </c>
      <c r="AR46" s="62">
        <f>VLOOKUP($A46,'ADR Raw Data'!$B$6:$BE$43,'ADR Raw Data'!AE$1,FALSE)</f>
        <v>36.489657881306997</v>
      </c>
      <c r="AS46" s="50"/>
      <c r="AT46" s="64">
        <f>VLOOKUP($A46,'RevPAR Raw Data'!$B$6:$BE$43,'RevPAR Raw Data'!G$1,FALSE)</f>
        <v>36.51828155466</v>
      </c>
      <c r="AU46" s="65">
        <f>VLOOKUP($A46,'RevPAR Raw Data'!$B$6:$BE$43,'RevPAR Raw Data'!H$1,FALSE)</f>
        <v>41.620140387365097</v>
      </c>
      <c r="AV46" s="65">
        <f>VLOOKUP($A46,'RevPAR Raw Data'!$B$6:$BE$43,'RevPAR Raw Data'!I$1,FALSE)</f>
        <v>46.980067593916502</v>
      </c>
      <c r="AW46" s="65">
        <f>VLOOKUP($A46,'RevPAR Raw Data'!$B$6:$BE$43,'RevPAR Raw Data'!J$1,FALSE)</f>
        <v>50.385619394254498</v>
      </c>
      <c r="AX46" s="65">
        <f>VLOOKUP($A46,'RevPAR Raw Data'!$B$6:$BE$43,'RevPAR Raw Data'!K$1,FALSE)</f>
        <v>55.897556219940199</v>
      </c>
      <c r="AY46" s="66">
        <f>VLOOKUP($A46,'RevPAR Raw Data'!$B$6:$BE$43,'RevPAR Raw Data'!L$1,FALSE)</f>
        <v>46.280333030027201</v>
      </c>
      <c r="AZ46" s="65">
        <f>VLOOKUP($A46,'RevPAR Raw Data'!$B$6:$BE$43,'RevPAR Raw Data'!N$1,FALSE)</f>
        <v>64.437363837254594</v>
      </c>
      <c r="BA46" s="65">
        <f>VLOOKUP($A46,'RevPAR Raw Data'!$B$6:$BE$43,'RevPAR Raw Data'!O$1,FALSE)</f>
        <v>55.406082152606203</v>
      </c>
      <c r="BB46" s="66">
        <f>VLOOKUP($A46,'RevPAR Raw Data'!$B$6:$BE$43,'RevPAR Raw Data'!P$1,FALSE)</f>
        <v>59.921722994930398</v>
      </c>
      <c r="BC46" s="67">
        <f>VLOOKUP($A46,'RevPAR Raw Data'!$B$6:$BE$43,'RevPAR Raw Data'!R$1,FALSE)</f>
        <v>50.177873019999602</v>
      </c>
      <c r="BD46" s="63"/>
      <c r="BE46" s="59">
        <f>VLOOKUP($A46,'RevPAR Raw Data'!$B$6:$BE$43,'RevPAR Raw Data'!T$1,FALSE)</f>
        <v>108.065051232415</v>
      </c>
      <c r="BF46" s="60">
        <f>VLOOKUP($A46,'RevPAR Raw Data'!$B$6:$BE$43,'RevPAR Raw Data'!U$1,FALSE)</f>
        <v>63.605360976950401</v>
      </c>
      <c r="BG46" s="60">
        <f>VLOOKUP($A46,'RevPAR Raw Data'!$B$6:$BE$43,'RevPAR Raw Data'!V$1,FALSE)</f>
        <v>72.9767393455122</v>
      </c>
      <c r="BH46" s="60">
        <f>VLOOKUP($A46,'RevPAR Raw Data'!$B$6:$BE$43,'RevPAR Raw Data'!W$1,FALSE)</f>
        <v>77.642579858088197</v>
      </c>
      <c r="BI46" s="60">
        <f>VLOOKUP($A46,'RevPAR Raw Data'!$B$6:$BE$43,'RevPAR Raw Data'!X$1,FALSE)</f>
        <v>110.48481293063899</v>
      </c>
      <c r="BJ46" s="61">
        <f>VLOOKUP($A46,'RevPAR Raw Data'!$B$6:$BE$43,'RevPAR Raw Data'!Y$1,FALSE)</f>
        <v>85.0169193407188</v>
      </c>
      <c r="BK46" s="60">
        <f>VLOOKUP($A46,'RevPAR Raw Data'!$B$6:$BE$43,'RevPAR Raw Data'!AA$1,FALSE)</f>
        <v>128.70061504670701</v>
      </c>
      <c r="BL46" s="60">
        <f>VLOOKUP($A46,'RevPAR Raw Data'!$B$6:$BE$43,'RevPAR Raw Data'!AB$1,FALSE)</f>
        <v>76.759177257750906</v>
      </c>
      <c r="BM46" s="61">
        <f>VLOOKUP($A46,'RevPAR Raw Data'!$B$6:$BE$43,'RevPAR Raw Data'!AC$1,FALSE)</f>
        <v>101.346690498737</v>
      </c>
      <c r="BN46" s="62">
        <f>VLOOKUP($A46,'RevPAR Raw Data'!$B$6:$BE$43,'RevPAR Raw Data'!AE$1,FALSE)</f>
        <v>90.282402516090102</v>
      </c>
    </row>
    <row r="47" spans="1:66" x14ac:dyDescent="0.25">
      <c r="A47" s="81" t="s">
        <v>86</v>
      </c>
      <c r="B47" s="59">
        <f>VLOOKUP($A47,'Occupancy Raw Data'!$B$6:$BE$43,'Occupancy Raw Data'!G$1,FALSE)</f>
        <v>31.963788300835599</v>
      </c>
      <c r="C47" s="60">
        <f>VLOOKUP($A47,'Occupancy Raw Data'!$B$6:$BE$43,'Occupancy Raw Data'!H$1,FALSE)</f>
        <v>42.130919220055702</v>
      </c>
      <c r="D47" s="60">
        <f>VLOOKUP($A47,'Occupancy Raw Data'!$B$6:$BE$43,'Occupancy Raw Data'!I$1,FALSE)</f>
        <v>42.688022284122503</v>
      </c>
      <c r="E47" s="60">
        <f>VLOOKUP($A47,'Occupancy Raw Data'!$B$6:$BE$43,'Occupancy Raw Data'!J$1,FALSE)</f>
        <v>42.270194986072397</v>
      </c>
      <c r="F47" s="60">
        <f>VLOOKUP($A47,'Occupancy Raw Data'!$B$6:$BE$43,'Occupancy Raw Data'!K$1,FALSE)</f>
        <v>37.325905292479099</v>
      </c>
      <c r="G47" s="61">
        <f>VLOOKUP($A47,'Occupancy Raw Data'!$B$6:$BE$43,'Occupancy Raw Data'!L$1,FALSE)</f>
        <v>39.275766016713</v>
      </c>
      <c r="H47" s="60">
        <f>VLOOKUP($A47,'Occupancy Raw Data'!$B$6:$BE$43,'Occupancy Raw Data'!N$1,FALSE)</f>
        <v>40.25069637883</v>
      </c>
      <c r="I47" s="60">
        <f>VLOOKUP($A47,'Occupancy Raw Data'!$B$6:$BE$43,'Occupancy Raw Data'!O$1,FALSE)</f>
        <v>41.991643454038901</v>
      </c>
      <c r="J47" s="61">
        <f>VLOOKUP($A47,'Occupancy Raw Data'!$B$6:$BE$43,'Occupancy Raw Data'!P$1,FALSE)</f>
        <v>41.121169916434503</v>
      </c>
      <c r="K47" s="62">
        <f>VLOOKUP($A47,'Occupancy Raw Data'!$B$6:$BE$43,'Occupancy Raw Data'!R$1,FALSE)</f>
        <v>39.803024273776302</v>
      </c>
      <c r="L47" s="63"/>
      <c r="M47" s="59">
        <f>VLOOKUP($A47,'Occupancy Raw Data'!$B$6:$BE$43,'Occupancy Raw Data'!T$1,FALSE)</f>
        <v>26.795580110497198</v>
      </c>
      <c r="N47" s="60">
        <f>VLOOKUP($A47,'Occupancy Raw Data'!$B$6:$BE$43,'Occupancy Raw Data'!U$1,FALSE)</f>
        <v>17.248062015503798</v>
      </c>
      <c r="O47" s="60">
        <f>VLOOKUP($A47,'Occupancy Raw Data'!$B$6:$BE$43,'Occupancy Raw Data'!V$1,FALSE)</f>
        <v>11.861313868613101</v>
      </c>
      <c r="P47" s="60">
        <f>VLOOKUP($A47,'Occupancy Raw Data'!$B$6:$BE$43,'Occupancy Raw Data'!W$1,FALSE)</f>
        <v>15.180265654648901</v>
      </c>
      <c r="Q47" s="60">
        <f>VLOOKUP($A47,'Occupancy Raw Data'!$B$6:$BE$43,'Occupancy Raw Data'!X$1,FALSE)</f>
        <v>16.268980477223401</v>
      </c>
      <c r="R47" s="61">
        <f>VLOOKUP($A47,'Occupancy Raw Data'!$B$6:$BE$43,'Occupancy Raw Data'!Y$1,FALSE)</f>
        <v>16.818558409279198</v>
      </c>
      <c r="S47" s="60">
        <f>VLOOKUP($A47,'Occupancy Raw Data'!$B$6:$BE$43,'Occupancy Raw Data'!AA$1,FALSE)</f>
        <v>20.920502092050199</v>
      </c>
      <c r="T47" s="60">
        <f>VLOOKUP($A47,'Occupancy Raw Data'!$B$6:$BE$43,'Occupancy Raw Data'!AB$1,FALSE)</f>
        <v>20.6</v>
      </c>
      <c r="U47" s="61">
        <f>VLOOKUP($A47,'Occupancy Raw Data'!$B$6:$BE$43,'Occupancy Raw Data'!AC$1,FALSE)</f>
        <v>20.7566462167689</v>
      </c>
      <c r="V47" s="62">
        <f>VLOOKUP($A47,'Occupancy Raw Data'!$B$6:$BE$43,'Occupancy Raw Data'!AE$1,FALSE)</f>
        <v>17.954009433962199</v>
      </c>
      <c r="W47" s="63"/>
      <c r="X47" s="64">
        <f>VLOOKUP($A47,'ADR Raw Data'!$B$6:$BE$43,'ADR Raw Data'!G$1,FALSE)</f>
        <v>83.137429193899706</v>
      </c>
      <c r="Y47" s="65">
        <f>VLOOKUP($A47,'ADR Raw Data'!$B$6:$BE$43,'ADR Raw Data'!H$1,FALSE)</f>
        <v>80.400743801652794</v>
      </c>
      <c r="Z47" s="65">
        <f>VLOOKUP($A47,'ADR Raw Data'!$B$6:$BE$43,'ADR Raw Data'!I$1,FALSE)</f>
        <v>82.745611745513798</v>
      </c>
      <c r="AA47" s="65">
        <f>VLOOKUP($A47,'ADR Raw Data'!$B$6:$BE$43,'ADR Raw Data'!J$1,FALSE)</f>
        <v>84.355205930807202</v>
      </c>
      <c r="AB47" s="65">
        <f>VLOOKUP($A47,'ADR Raw Data'!$B$6:$BE$43,'ADR Raw Data'!K$1,FALSE)</f>
        <v>84.624141791044707</v>
      </c>
      <c r="AC47" s="66">
        <f>VLOOKUP($A47,'ADR Raw Data'!$B$6:$BE$43,'ADR Raw Data'!L$1,FALSE)</f>
        <v>83.009836879432598</v>
      </c>
      <c r="AD47" s="65">
        <f>VLOOKUP($A47,'ADR Raw Data'!$B$6:$BE$43,'ADR Raw Data'!N$1,FALSE)</f>
        <v>87.179013840830393</v>
      </c>
      <c r="AE47" s="65">
        <f>VLOOKUP($A47,'ADR Raw Data'!$B$6:$BE$43,'ADR Raw Data'!O$1,FALSE)</f>
        <v>89.736782752902101</v>
      </c>
      <c r="AF47" s="66">
        <f>VLOOKUP($A47,'ADR Raw Data'!$B$6:$BE$43,'ADR Raw Data'!P$1,FALSE)</f>
        <v>88.484970364098203</v>
      </c>
      <c r="AG47" s="67">
        <f>VLOOKUP($A47,'ADR Raw Data'!$B$6:$BE$43,'ADR Raw Data'!R$1,FALSE)</f>
        <v>84.625966008497798</v>
      </c>
      <c r="AH47" s="63"/>
      <c r="AI47" s="59">
        <f>VLOOKUP($A47,'ADR Raw Data'!$B$6:$BE$43,'ADR Raw Data'!T$1,FALSE)</f>
        <v>14.884970420354</v>
      </c>
      <c r="AJ47" s="60">
        <f>VLOOKUP($A47,'ADR Raw Data'!$B$6:$BE$43,'ADR Raw Data'!U$1,FALSE)</f>
        <v>11.134283878769001</v>
      </c>
      <c r="AK47" s="60">
        <f>VLOOKUP($A47,'ADR Raw Data'!$B$6:$BE$43,'ADR Raw Data'!V$1,FALSE)</f>
        <v>12.242792241778201</v>
      </c>
      <c r="AL47" s="60">
        <f>VLOOKUP($A47,'ADR Raw Data'!$B$6:$BE$43,'ADR Raw Data'!W$1,FALSE)</f>
        <v>13.751393644983599</v>
      </c>
      <c r="AM47" s="60">
        <f>VLOOKUP($A47,'ADR Raw Data'!$B$6:$BE$43,'ADR Raw Data'!X$1,FALSE)</f>
        <v>16.204730987016202</v>
      </c>
      <c r="AN47" s="61">
        <f>VLOOKUP($A47,'ADR Raw Data'!$B$6:$BE$43,'ADR Raw Data'!Y$1,FALSE)</f>
        <v>13.482868914480299</v>
      </c>
      <c r="AO47" s="60">
        <f>VLOOKUP($A47,'ADR Raw Data'!$B$6:$BE$43,'ADR Raw Data'!AA$1,FALSE)</f>
        <v>12.1677317289948</v>
      </c>
      <c r="AP47" s="60">
        <f>VLOOKUP($A47,'ADR Raw Data'!$B$6:$BE$43,'ADR Raw Data'!AB$1,FALSE)</f>
        <v>11.4207823138088</v>
      </c>
      <c r="AQ47" s="61">
        <f>VLOOKUP($A47,'ADR Raw Data'!$B$6:$BE$43,'ADR Raw Data'!AC$1,FALSE)</f>
        <v>11.777072070486801</v>
      </c>
      <c r="AR47" s="62">
        <f>VLOOKUP($A47,'ADR Raw Data'!$B$6:$BE$43,'ADR Raw Data'!AE$1,FALSE)</f>
        <v>13.013021105456801</v>
      </c>
      <c r="AS47" s="50"/>
      <c r="AT47" s="64">
        <f>VLOOKUP($A47,'RevPAR Raw Data'!$B$6:$BE$43,'RevPAR Raw Data'!G$1,FALSE)</f>
        <v>26.5738718662952</v>
      </c>
      <c r="AU47" s="65">
        <f>VLOOKUP($A47,'RevPAR Raw Data'!$B$6:$BE$43,'RevPAR Raw Data'!H$1,FALSE)</f>
        <v>33.873572423398301</v>
      </c>
      <c r="AV47" s="65">
        <f>VLOOKUP($A47,'RevPAR Raw Data'!$B$6:$BE$43,'RevPAR Raw Data'!I$1,FALSE)</f>
        <v>35.322465181058398</v>
      </c>
      <c r="AW47" s="65">
        <f>VLOOKUP($A47,'RevPAR Raw Data'!$B$6:$BE$43,'RevPAR Raw Data'!J$1,FALSE)</f>
        <v>35.657110027855097</v>
      </c>
      <c r="AX47" s="65">
        <f>VLOOKUP($A47,'RevPAR Raw Data'!$B$6:$BE$43,'RevPAR Raw Data'!K$1,FALSE)</f>
        <v>31.5867270194986</v>
      </c>
      <c r="AY47" s="66">
        <f>VLOOKUP($A47,'RevPAR Raw Data'!$B$6:$BE$43,'RevPAR Raw Data'!L$1,FALSE)</f>
        <v>32.602749303621103</v>
      </c>
      <c r="AZ47" s="65">
        <f>VLOOKUP($A47,'RevPAR Raw Data'!$B$6:$BE$43,'RevPAR Raw Data'!N$1,FALSE)</f>
        <v>35.090160167130897</v>
      </c>
      <c r="BA47" s="65">
        <f>VLOOKUP($A47,'RevPAR Raw Data'!$B$6:$BE$43,'RevPAR Raw Data'!O$1,FALSE)</f>
        <v>37.681949860724202</v>
      </c>
      <c r="BB47" s="66">
        <f>VLOOKUP($A47,'RevPAR Raw Data'!$B$6:$BE$43,'RevPAR Raw Data'!P$1,FALSE)</f>
        <v>36.386055013927503</v>
      </c>
      <c r="BC47" s="67">
        <f>VLOOKUP($A47,'RevPAR Raw Data'!$B$6:$BE$43,'RevPAR Raw Data'!R$1,FALSE)</f>
        <v>33.683693792280103</v>
      </c>
      <c r="BD47" s="63"/>
      <c r="BE47" s="59">
        <f>VLOOKUP($A47,'RevPAR Raw Data'!$B$6:$BE$43,'RevPAR Raw Data'!T$1,FALSE)</f>
        <v>45.669064704261103</v>
      </c>
      <c r="BF47" s="60">
        <f>VLOOKUP($A47,'RevPAR Raw Data'!$B$6:$BE$43,'RevPAR Raw Data'!U$1,FALSE)</f>
        <v>30.302794082665201</v>
      </c>
      <c r="BG47" s="60">
        <f>VLOOKUP($A47,'RevPAR Raw Data'!$B$6:$BE$43,'RevPAR Raw Data'!V$1,FALSE)</f>
        <v>25.556262124470901</v>
      </c>
      <c r="BH47" s="60">
        <f>VLOOKUP($A47,'RevPAR Raw Data'!$B$6:$BE$43,'RevPAR Raw Data'!W$1,FALSE)</f>
        <v>31.019157386157602</v>
      </c>
      <c r="BI47" s="60">
        <f>VLOOKUP($A47,'RevPAR Raw Data'!$B$6:$BE$43,'RevPAR Raw Data'!X$1,FALSE)</f>
        <v>35.110055984903802</v>
      </c>
      <c r="BJ47" s="61">
        <f>VLOOKUP($A47,'RevPAR Raw Data'!$B$6:$BE$43,'RevPAR Raw Data'!Y$1,FALSE)</f>
        <v>32.569051507387897</v>
      </c>
      <c r="BK47" s="60">
        <f>VLOOKUP($A47,'RevPAR Raw Data'!$B$6:$BE$43,'RevPAR Raw Data'!AA$1,FALSE)</f>
        <v>35.633784391964397</v>
      </c>
      <c r="BL47" s="60">
        <f>VLOOKUP($A47,'RevPAR Raw Data'!$B$6:$BE$43,'RevPAR Raw Data'!AB$1,FALSE)</f>
        <v>34.373463470453402</v>
      </c>
      <c r="BM47" s="61">
        <f>VLOOKUP($A47,'RevPAR Raw Data'!$B$6:$BE$43,'RevPAR Raw Data'!AC$1,FALSE)</f>
        <v>34.978243471620601</v>
      </c>
      <c r="BN47" s="62">
        <f>VLOOKUP($A47,'RevPAR Raw Data'!$B$6:$BE$43,'RevPAR Raw Data'!AE$1,FALSE)</f>
        <v>33.303389576336301</v>
      </c>
    </row>
    <row r="48" spans="1:66" ht="15" thickBot="1" x14ac:dyDescent="0.3">
      <c r="A48" s="81" t="s">
        <v>87</v>
      </c>
      <c r="B48" s="85">
        <f>VLOOKUP($A48,'Occupancy Raw Data'!$B$6:$BE$43,'Occupancy Raw Data'!G$1,FALSE)</f>
        <v>39.799918886034803</v>
      </c>
      <c r="C48" s="86">
        <f>VLOOKUP($A48,'Occupancy Raw Data'!$B$6:$BE$43,'Occupancy Raw Data'!H$1,FALSE)</f>
        <v>43.720427200216299</v>
      </c>
      <c r="D48" s="86">
        <f>VLOOKUP($A48,'Occupancy Raw Data'!$B$6:$BE$43,'Occupancy Raw Data'!I$1,FALSE)</f>
        <v>47.600378531837201</v>
      </c>
      <c r="E48" s="86">
        <f>VLOOKUP($A48,'Occupancy Raw Data'!$B$6:$BE$43,'Occupancy Raw Data'!J$1,FALSE)</f>
        <v>50.128430444774899</v>
      </c>
      <c r="F48" s="86">
        <f>VLOOKUP($A48,'Occupancy Raw Data'!$B$6:$BE$43,'Occupancy Raw Data'!K$1,FALSE)</f>
        <v>53.427065026362001</v>
      </c>
      <c r="G48" s="87">
        <f>VLOOKUP($A48,'Occupancy Raw Data'!$B$6:$BE$43,'Occupancy Raw Data'!L$1,FALSE)</f>
        <v>46.935244017845001</v>
      </c>
      <c r="H48" s="86">
        <f>VLOOKUP($A48,'Occupancy Raw Data'!$B$6:$BE$43,'Occupancy Raw Data'!N$1,FALSE)</f>
        <v>58.510206840610998</v>
      </c>
      <c r="I48" s="86">
        <f>VLOOKUP($A48,'Occupancy Raw Data'!$B$6:$BE$43,'Occupancy Raw Data'!O$1,FALSE)</f>
        <v>61.822360416385003</v>
      </c>
      <c r="J48" s="87">
        <f>VLOOKUP($A48,'Occupancy Raw Data'!$B$6:$BE$43,'Occupancy Raw Data'!P$1,FALSE)</f>
        <v>60.166283628498</v>
      </c>
      <c r="K48" s="88">
        <f>VLOOKUP($A48,'Occupancy Raw Data'!$B$6:$BE$43,'Occupancy Raw Data'!R$1,FALSE)</f>
        <v>50.715541049460199</v>
      </c>
      <c r="L48" s="63"/>
      <c r="M48" s="85">
        <f>VLOOKUP($A48,'Occupancy Raw Data'!$B$6:$BE$43,'Occupancy Raw Data'!T$1,FALSE)</f>
        <v>26.087518406125099</v>
      </c>
      <c r="N48" s="86">
        <f>VLOOKUP($A48,'Occupancy Raw Data'!$B$6:$BE$43,'Occupancy Raw Data'!U$1,FALSE)</f>
        <v>16.8959581065936</v>
      </c>
      <c r="O48" s="86">
        <f>VLOOKUP($A48,'Occupancy Raw Data'!$B$6:$BE$43,'Occupancy Raw Data'!V$1,FALSE)</f>
        <v>16.483542259757801</v>
      </c>
      <c r="P48" s="86">
        <f>VLOOKUP($A48,'Occupancy Raw Data'!$B$6:$BE$43,'Occupancy Raw Data'!W$1,FALSE)</f>
        <v>25.133393084403998</v>
      </c>
      <c r="Q48" s="86">
        <f>VLOOKUP($A48,'Occupancy Raw Data'!$B$6:$BE$43,'Occupancy Raw Data'!X$1,FALSE)</f>
        <v>38.604207606416402</v>
      </c>
      <c r="R48" s="87">
        <f>VLOOKUP($A48,'Occupancy Raw Data'!$B$6:$BE$43,'Occupancy Raw Data'!Y$1,FALSE)</f>
        <v>24.538017231141701</v>
      </c>
      <c r="S48" s="86">
        <f>VLOOKUP($A48,'Occupancy Raw Data'!$B$6:$BE$43,'Occupancy Raw Data'!AA$1,FALSE)</f>
        <v>34.645075923765702</v>
      </c>
      <c r="T48" s="86">
        <f>VLOOKUP($A48,'Occupancy Raw Data'!$B$6:$BE$43,'Occupancy Raw Data'!AB$1,FALSE)</f>
        <v>48.123224859120398</v>
      </c>
      <c r="U48" s="61">
        <f>VLOOKUP($A48,'Occupancy Raw Data'!$B$6:$BE$43,'Occupancy Raw Data'!AC$1,FALSE)</f>
        <v>41.248247161141002</v>
      </c>
      <c r="V48" s="88">
        <f>VLOOKUP($A48,'Occupancy Raw Data'!$B$6:$BE$43,'Occupancy Raw Data'!AE$1,FALSE)</f>
        <v>29.740604265357099</v>
      </c>
      <c r="W48" s="63"/>
      <c r="X48" s="89">
        <f>VLOOKUP($A48,'ADR Raw Data'!$B$6:$BE$43,'ADR Raw Data'!G$1,FALSE)</f>
        <v>101.204147418478</v>
      </c>
      <c r="Y48" s="90">
        <f>VLOOKUP($A48,'ADR Raw Data'!$B$6:$BE$43,'ADR Raw Data'!H$1,FALSE)</f>
        <v>86.480602968460104</v>
      </c>
      <c r="Z48" s="90">
        <f>VLOOKUP($A48,'ADR Raw Data'!$B$6:$BE$43,'ADR Raw Data'!I$1,FALSE)</f>
        <v>89.416691280886099</v>
      </c>
      <c r="AA48" s="90">
        <f>VLOOKUP($A48,'ADR Raw Data'!$B$6:$BE$43,'ADR Raw Data'!J$1,FALSE)</f>
        <v>90.764217907227604</v>
      </c>
      <c r="AB48" s="90">
        <f>VLOOKUP($A48,'ADR Raw Data'!$B$6:$BE$43,'ADR Raw Data'!K$1,FALSE)</f>
        <v>97.154716599190195</v>
      </c>
      <c r="AC48" s="91">
        <f>VLOOKUP($A48,'ADR Raw Data'!$B$6:$BE$43,'ADR Raw Data'!L$1,FALSE)</f>
        <v>92.918290800161202</v>
      </c>
      <c r="AD48" s="90">
        <f>VLOOKUP($A48,'ADR Raw Data'!$B$6:$BE$43,'ADR Raw Data'!N$1,FALSE)</f>
        <v>110.307197319778</v>
      </c>
      <c r="AE48" s="90">
        <f>VLOOKUP($A48,'ADR Raw Data'!$B$6:$BE$43,'ADR Raw Data'!O$1,FALSE)</f>
        <v>112.07054887382399</v>
      </c>
      <c r="AF48" s="91">
        <f>VLOOKUP($A48,'ADR Raw Data'!$B$6:$BE$43,'ADR Raw Data'!P$1,FALSE)</f>
        <v>111.213141220087</v>
      </c>
      <c r="AG48" s="92">
        <f>VLOOKUP($A48,'ADR Raw Data'!$B$6:$BE$43,'ADR Raw Data'!R$1,FALSE)</f>
        <v>99.119450875856799</v>
      </c>
      <c r="AH48" s="63"/>
      <c r="AI48" s="85">
        <f>VLOOKUP($A48,'ADR Raw Data'!$B$6:$BE$43,'ADR Raw Data'!T$1,FALSE)</f>
        <v>32.703888975612799</v>
      </c>
      <c r="AJ48" s="86">
        <f>VLOOKUP($A48,'ADR Raw Data'!$B$6:$BE$43,'ADR Raw Data'!U$1,FALSE)</f>
        <v>18.972524120868002</v>
      </c>
      <c r="AK48" s="86">
        <f>VLOOKUP($A48,'ADR Raw Data'!$B$6:$BE$43,'ADR Raw Data'!V$1,FALSE)</f>
        <v>25.076106163779102</v>
      </c>
      <c r="AL48" s="86">
        <f>VLOOKUP($A48,'ADR Raw Data'!$B$6:$BE$43,'ADR Raw Data'!W$1,FALSE)</f>
        <v>25.0259612506112</v>
      </c>
      <c r="AM48" s="86">
        <f>VLOOKUP($A48,'ADR Raw Data'!$B$6:$BE$43,'ADR Raw Data'!X$1,FALSE)</f>
        <v>24.854951296750201</v>
      </c>
      <c r="AN48" s="87">
        <f>VLOOKUP($A48,'ADR Raw Data'!$B$6:$BE$43,'ADR Raw Data'!Y$1,FALSE)</f>
        <v>25.4695717696721</v>
      </c>
      <c r="AO48" s="86">
        <f>VLOOKUP($A48,'ADR Raw Data'!$B$6:$BE$43,'ADR Raw Data'!AA$1,FALSE)</f>
        <v>20.131931177980601</v>
      </c>
      <c r="AP48" s="86">
        <f>VLOOKUP($A48,'ADR Raw Data'!$B$6:$BE$43,'ADR Raw Data'!AB$1,FALSE)</f>
        <v>22.8544658492903</v>
      </c>
      <c r="AQ48" s="87">
        <f>VLOOKUP($A48,'ADR Raw Data'!$B$6:$BE$43,'ADR Raw Data'!AC$1,FALSE)</f>
        <v>21.507230692800899</v>
      </c>
      <c r="AR48" s="88">
        <f>VLOOKUP($A48,'ADR Raw Data'!$B$6:$BE$43,'ADR Raw Data'!AE$1,FALSE)</f>
        <v>24.6847379752477</v>
      </c>
      <c r="AS48" s="50"/>
      <c r="AT48" s="89">
        <f>VLOOKUP($A48,'RevPAR Raw Data'!$B$6:$BE$43,'RevPAR Raw Data'!G$1,FALSE)</f>
        <v>40.279168581857498</v>
      </c>
      <c r="AU48" s="90">
        <f>VLOOKUP($A48,'RevPAR Raw Data'!$B$6:$BE$43,'RevPAR Raw Data'!H$1,FALSE)</f>
        <v>37.809689063133703</v>
      </c>
      <c r="AV48" s="90">
        <f>VLOOKUP($A48,'RevPAR Raw Data'!$B$6:$BE$43,'RevPAR Raw Data'!I$1,FALSE)</f>
        <v>42.562683520345999</v>
      </c>
      <c r="AW48" s="90">
        <f>VLOOKUP($A48,'RevPAR Raw Data'!$B$6:$BE$43,'RevPAR Raw Data'!J$1,FALSE)</f>
        <v>45.498677842368501</v>
      </c>
      <c r="AX48" s="90">
        <f>VLOOKUP($A48,'RevPAR Raw Data'!$B$6:$BE$43,'RevPAR Raw Data'!K$1,FALSE)</f>
        <v>51.906913613627097</v>
      </c>
      <c r="AY48" s="91">
        <f>VLOOKUP($A48,'RevPAR Raw Data'!$B$6:$BE$43,'RevPAR Raw Data'!L$1,FALSE)</f>
        <v>43.611426524266498</v>
      </c>
      <c r="AZ48" s="90">
        <f>VLOOKUP($A48,'RevPAR Raw Data'!$B$6:$BE$43,'RevPAR Raw Data'!N$1,FALSE)</f>
        <v>64.540969311883103</v>
      </c>
      <c r="BA48" s="90">
        <f>VLOOKUP($A48,'RevPAR Raw Data'!$B$6:$BE$43,'RevPAR Raw Data'!O$1,FALSE)</f>
        <v>69.284658645396703</v>
      </c>
      <c r="BB48" s="91">
        <f>VLOOKUP($A48,'RevPAR Raw Data'!$B$6:$BE$43,'RevPAR Raw Data'!P$1,FALSE)</f>
        <v>66.912813978639903</v>
      </c>
      <c r="BC48" s="92">
        <f>VLOOKUP($A48,'RevPAR Raw Data'!$B$6:$BE$43,'RevPAR Raw Data'!R$1,FALSE)</f>
        <v>50.268965796944698</v>
      </c>
      <c r="BD48" s="63"/>
      <c r="BE48" s="85">
        <f>VLOOKUP($A48,'RevPAR Raw Data'!$B$6:$BE$43,'RevPAR Raw Data'!T$1,FALSE)</f>
        <v>67.323040437769805</v>
      </c>
      <c r="BF48" s="86">
        <f>VLOOKUP($A48,'RevPAR Raw Data'!$B$6:$BE$43,'RevPAR Raw Data'!U$1,FALSE)</f>
        <v>39.0740719546869</v>
      </c>
      <c r="BG48" s="86">
        <f>VLOOKUP($A48,'RevPAR Raw Data'!$B$6:$BE$43,'RevPAR Raw Data'!V$1,FALSE)</f>
        <v>45.693078980145202</v>
      </c>
      <c r="BH48" s="86">
        <f>VLOOKUP($A48,'RevPAR Raw Data'!$B$6:$BE$43,'RevPAR Raw Data'!W$1,FALSE)</f>
        <v>56.449227549282099</v>
      </c>
      <c r="BI48" s="86">
        <f>VLOOKUP($A48,'RevPAR Raw Data'!$B$6:$BE$43,'RevPAR Raw Data'!X$1,FALSE)</f>
        <v>73.054215902237701</v>
      </c>
      <c r="BJ48" s="87">
        <f>VLOOKUP($A48,'RevPAR Raw Data'!$B$6:$BE$43,'RevPAR Raw Data'!Y$1,FALSE)</f>
        <v>56.257316910354</v>
      </c>
      <c r="BK48" s="86">
        <f>VLOOKUP($A48,'RevPAR Raw Data'!$B$6:$BE$43,'RevPAR Raw Data'!AA$1,FALSE)</f>
        <v>61.751729943278001</v>
      </c>
      <c r="BL48" s="86">
        <f>VLOOKUP($A48,'RevPAR Raw Data'!$B$6:$BE$43,'RevPAR Raw Data'!AB$1,FALSE)</f>
        <v>81.975996699415603</v>
      </c>
      <c r="BM48" s="87">
        <f>VLOOKUP($A48,'RevPAR Raw Data'!$B$6:$BE$43,'RevPAR Raw Data'!AC$1,FALSE)</f>
        <v>71.626833527625195</v>
      </c>
      <c r="BN48" s="88">
        <f>VLOOKUP($A48,'RevPAR Raw Data'!$B$6:$BE$43,'RevPAR Raw Data'!AE$1,FALSE)</f>
        <v>61.766732475763597</v>
      </c>
    </row>
    <row r="49" spans="45:45" x14ac:dyDescent="0.25">
      <c r="AS49" s="50"/>
    </row>
    <row r="50" spans="45:45" x14ac:dyDescent="0.25">
      <c r="AS50" s="50"/>
    </row>
    <row r="51" spans="45:45" x14ac:dyDescent="0.25">
      <c r="AS51" s="50"/>
    </row>
    <row r="52" spans="45:45" x14ac:dyDescent="0.25">
      <c r="AS52" s="50"/>
    </row>
    <row r="53" spans="45:45" x14ac:dyDescent="0.25">
      <c r="AS53" s="50"/>
    </row>
    <row r="54" spans="45:45" x14ac:dyDescent="0.25">
      <c r="AS54" s="50"/>
    </row>
    <row r="55" spans="45:45" x14ac:dyDescent="0.25">
      <c r="AS55" s="50"/>
    </row>
    <row r="56" spans="45:45" x14ac:dyDescent="0.25">
      <c r="AS56" s="50"/>
    </row>
    <row r="57" spans="45:45" x14ac:dyDescent="0.25">
      <c r="AS57" s="50"/>
    </row>
    <row r="58" spans="45:45" x14ac:dyDescent="0.25">
      <c r="AS58" s="50"/>
    </row>
    <row r="59" spans="45:45" x14ac:dyDescent="0.25">
      <c r="AS59" s="50"/>
    </row>
    <row r="60" spans="45:45" x14ac:dyDescent="0.25">
      <c r="AS60" s="50"/>
    </row>
    <row r="61" spans="45:45" x14ac:dyDescent="0.25">
      <c r="AS61" s="50"/>
    </row>
    <row r="62" spans="45:45" x14ac:dyDescent="0.25">
      <c r="AS62" s="50"/>
    </row>
    <row r="63" spans="45:45" x14ac:dyDescent="0.25">
      <c r="AS63" s="50"/>
    </row>
    <row r="64" spans="45: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AtX8OGrO2qPTgIzOm6SO50C11tEyZVVZXXkHOGdxsgghUGmLLC5iX4dCcKke8tF0BxuYeMJMfIQjc+HIPENomA==" saltValue="brgCWQRImbvvQZuCHZDG1A=="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E23" sqref="E23"/>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45" t="s">
        <v>123</v>
      </c>
      <c r="B1" s="139" t="s">
        <v>67</v>
      </c>
      <c r="C1" s="140"/>
      <c r="D1" s="140"/>
      <c r="E1" s="140"/>
      <c r="F1" s="140"/>
      <c r="G1" s="140"/>
      <c r="H1" s="140"/>
      <c r="I1" s="140"/>
      <c r="J1" s="140"/>
      <c r="K1" s="141"/>
      <c r="L1" s="50"/>
      <c r="M1" s="139" t="s">
        <v>74</v>
      </c>
      <c r="N1" s="140"/>
      <c r="O1" s="140"/>
      <c r="P1" s="140"/>
      <c r="Q1" s="140"/>
      <c r="R1" s="140"/>
      <c r="S1" s="140"/>
      <c r="T1" s="140"/>
      <c r="U1" s="140"/>
      <c r="V1" s="141"/>
      <c r="X1" s="139" t="s">
        <v>68</v>
      </c>
      <c r="Y1" s="140"/>
      <c r="Z1" s="140"/>
      <c r="AA1" s="140"/>
      <c r="AB1" s="140"/>
      <c r="AC1" s="140"/>
      <c r="AD1" s="140"/>
      <c r="AE1" s="140"/>
      <c r="AF1" s="140"/>
      <c r="AG1" s="141"/>
      <c r="AI1" s="139" t="s">
        <v>75</v>
      </c>
      <c r="AJ1" s="140"/>
      <c r="AK1" s="140"/>
      <c r="AL1" s="140"/>
      <c r="AM1" s="140"/>
      <c r="AN1" s="140"/>
      <c r="AO1" s="140"/>
      <c r="AP1" s="140"/>
      <c r="AQ1" s="140"/>
      <c r="AR1" s="141"/>
      <c r="AS1" s="50"/>
      <c r="AT1" s="139" t="s">
        <v>69</v>
      </c>
      <c r="AU1" s="140"/>
      <c r="AV1" s="140"/>
      <c r="AW1" s="140"/>
      <c r="AX1" s="140"/>
      <c r="AY1" s="140"/>
      <c r="AZ1" s="140"/>
      <c r="BA1" s="140"/>
      <c r="BB1" s="140"/>
      <c r="BC1" s="141"/>
      <c r="BE1" s="139" t="s">
        <v>76</v>
      </c>
      <c r="BF1" s="140"/>
      <c r="BG1" s="140"/>
      <c r="BH1" s="140"/>
      <c r="BI1" s="140"/>
      <c r="BJ1" s="140"/>
      <c r="BK1" s="140"/>
      <c r="BL1" s="140"/>
      <c r="BM1" s="140"/>
      <c r="BN1" s="141"/>
    </row>
    <row r="2" spans="1:66" x14ac:dyDescent="0.25">
      <c r="A2" s="145"/>
      <c r="B2" s="52"/>
      <c r="C2" s="53"/>
      <c r="D2" s="53"/>
      <c r="E2" s="53"/>
      <c r="F2" s="53"/>
      <c r="G2" s="142" t="s">
        <v>65</v>
      </c>
      <c r="H2" s="53"/>
      <c r="I2" s="53"/>
      <c r="J2" s="142" t="s">
        <v>66</v>
      </c>
      <c r="K2" s="143" t="s">
        <v>57</v>
      </c>
      <c r="L2" s="55"/>
      <c r="M2" s="52"/>
      <c r="N2" s="53"/>
      <c r="O2" s="53"/>
      <c r="P2" s="53"/>
      <c r="Q2" s="53"/>
      <c r="R2" s="142" t="s">
        <v>65</v>
      </c>
      <c r="S2" s="53"/>
      <c r="T2" s="53"/>
      <c r="U2" s="142" t="s">
        <v>66</v>
      </c>
      <c r="V2" s="143" t="s">
        <v>57</v>
      </c>
      <c r="X2" s="52"/>
      <c r="Y2" s="53"/>
      <c r="Z2" s="53"/>
      <c r="AA2" s="53"/>
      <c r="AB2" s="53"/>
      <c r="AC2" s="142" t="s">
        <v>65</v>
      </c>
      <c r="AD2" s="53"/>
      <c r="AE2" s="53"/>
      <c r="AF2" s="142" t="s">
        <v>66</v>
      </c>
      <c r="AG2" s="143" t="s">
        <v>57</v>
      </c>
      <c r="AI2" s="52"/>
      <c r="AJ2" s="53"/>
      <c r="AK2" s="53"/>
      <c r="AL2" s="53"/>
      <c r="AM2" s="53"/>
      <c r="AN2" s="142" t="s">
        <v>65</v>
      </c>
      <c r="AO2" s="53"/>
      <c r="AP2" s="53"/>
      <c r="AQ2" s="142" t="s">
        <v>66</v>
      </c>
      <c r="AR2" s="143" t="s">
        <v>57</v>
      </c>
      <c r="AS2" s="55"/>
      <c r="AT2" s="52"/>
      <c r="AU2" s="53"/>
      <c r="AV2" s="53"/>
      <c r="AW2" s="53"/>
      <c r="AX2" s="53"/>
      <c r="AY2" s="142" t="s">
        <v>65</v>
      </c>
      <c r="AZ2" s="53"/>
      <c r="BA2" s="53"/>
      <c r="BB2" s="142" t="s">
        <v>66</v>
      </c>
      <c r="BC2" s="143" t="s">
        <v>57</v>
      </c>
      <c r="BE2" s="52"/>
      <c r="BF2" s="53"/>
      <c r="BG2" s="53"/>
      <c r="BH2" s="53"/>
      <c r="BI2" s="53"/>
      <c r="BJ2" s="142" t="s">
        <v>65</v>
      </c>
      <c r="BK2" s="53"/>
      <c r="BL2" s="53"/>
      <c r="BM2" s="142" t="s">
        <v>66</v>
      </c>
      <c r="BN2" s="143" t="s">
        <v>57</v>
      </c>
    </row>
    <row r="3" spans="1:66" x14ac:dyDescent="0.25">
      <c r="A3" s="145"/>
      <c r="B3" s="56" t="s">
        <v>58</v>
      </c>
      <c r="C3" s="57" t="s">
        <v>59</v>
      </c>
      <c r="D3" s="57" t="s">
        <v>60</v>
      </c>
      <c r="E3" s="57" t="s">
        <v>61</v>
      </c>
      <c r="F3" s="57" t="s">
        <v>62</v>
      </c>
      <c r="G3" s="142"/>
      <c r="H3" s="57" t="s">
        <v>63</v>
      </c>
      <c r="I3" s="57" t="s">
        <v>64</v>
      </c>
      <c r="J3" s="142"/>
      <c r="K3" s="143"/>
      <c r="L3" s="55"/>
      <c r="M3" s="56" t="s">
        <v>58</v>
      </c>
      <c r="N3" s="57" t="s">
        <v>59</v>
      </c>
      <c r="O3" s="57" t="s">
        <v>60</v>
      </c>
      <c r="P3" s="57" t="s">
        <v>61</v>
      </c>
      <c r="Q3" s="57" t="s">
        <v>62</v>
      </c>
      <c r="R3" s="142"/>
      <c r="S3" s="57" t="s">
        <v>63</v>
      </c>
      <c r="T3" s="57" t="s">
        <v>64</v>
      </c>
      <c r="U3" s="142"/>
      <c r="V3" s="143"/>
      <c r="X3" s="56" t="s">
        <v>58</v>
      </c>
      <c r="Y3" s="57" t="s">
        <v>59</v>
      </c>
      <c r="Z3" s="57" t="s">
        <v>60</v>
      </c>
      <c r="AA3" s="57" t="s">
        <v>61</v>
      </c>
      <c r="AB3" s="57" t="s">
        <v>62</v>
      </c>
      <c r="AC3" s="142"/>
      <c r="AD3" s="57" t="s">
        <v>63</v>
      </c>
      <c r="AE3" s="57" t="s">
        <v>64</v>
      </c>
      <c r="AF3" s="142"/>
      <c r="AG3" s="143"/>
      <c r="AI3" s="56" t="s">
        <v>58</v>
      </c>
      <c r="AJ3" s="57" t="s">
        <v>59</v>
      </c>
      <c r="AK3" s="57" t="s">
        <v>60</v>
      </c>
      <c r="AL3" s="57" t="s">
        <v>61</v>
      </c>
      <c r="AM3" s="57" t="s">
        <v>62</v>
      </c>
      <c r="AN3" s="142"/>
      <c r="AO3" s="57" t="s">
        <v>63</v>
      </c>
      <c r="AP3" s="57" t="s">
        <v>64</v>
      </c>
      <c r="AQ3" s="142"/>
      <c r="AR3" s="143"/>
      <c r="AS3" s="55"/>
      <c r="AT3" s="56" t="s">
        <v>58</v>
      </c>
      <c r="AU3" s="57" t="s">
        <v>59</v>
      </c>
      <c r="AV3" s="57" t="s">
        <v>60</v>
      </c>
      <c r="AW3" s="57" t="s">
        <v>61</v>
      </c>
      <c r="AX3" s="57" t="s">
        <v>62</v>
      </c>
      <c r="AY3" s="142"/>
      <c r="AZ3" s="57" t="s">
        <v>63</v>
      </c>
      <c r="BA3" s="57" t="s">
        <v>64</v>
      </c>
      <c r="BB3" s="142"/>
      <c r="BC3" s="143"/>
      <c r="BE3" s="56" t="s">
        <v>58</v>
      </c>
      <c r="BF3" s="57" t="s">
        <v>59</v>
      </c>
      <c r="BG3" s="57" t="s">
        <v>60</v>
      </c>
      <c r="BH3" s="57" t="s">
        <v>61</v>
      </c>
      <c r="BI3" s="57" t="s">
        <v>62</v>
      </c>
      <c r="BJ3" s="142"/>
      <c r="BK3" s="57" t="s">
        <v>63</v>
      </c>
      <c r="BL3" s="57" t="s">
        <v>64</v>
      </c>
      <c r="BM3" s="142"/>
      <c r="BN3" s="143"/>
    </row>
    <row r="4" spans="1:66" x14ac:dyDescent="0.25">
      <c r="A4" s="58" t="s">
        <v>15</v>
      </c>
      <c r="B4" s="59">
        <f>VLOOKUP($A4,'Occupancy Raw Data'!$B$6:$BE$43,'Occupancy Raw Data'!AG$1,FALSE)</f>
        <v>46.5197715648494</v>
      </c>
      <c r="C4" s="60">
        <f>VLOOKUP($A4,'Occupancy Raw Data'!$B$6:$BE$43,'Occupancy Raw Data'!AH$1,FALSE)</f>
        <v>50.696209610697501</v>
      </c>
      <c r="D4" s="60">
        <f>VLOOKUP($A4,'Occupancy Raw Data'!$B$6:$BE$43,'Occupancy Raw Data'!AI$1,FALSE)</f>
        <v>53.952953370941202</v>
      </c>
      <c r="E4" s="60">
        <f>VLOOKUP($A4,'Occupancy Raw Data'!$B$6:$BE$43,'Occupancy Raw Data'!AJ$1,FALSE)</f>
        <v>55.455865800874598</v>
      </c>
      <c r="F4" s="60">
        <f>VLOOKUP($A4,'Occupancy Raw Data'!$B$6:$BE$43,'Occupancy Raw Data'!AK$1,FALSE)</f>
        <v>56.2638795691037</v>
      </c>
      <c r="G4" s="61">
        <f>VLOOKUP($A4,'Occupancy Raw Data'!$B$6:$BE$43,'Occupancy Raw Data'!AL$1,FALSE)</f>
        <v>52.5779559729027</v>
      </c>
      <c r="H4" s="60">
        <f>VLOOKUP($A4,'Occupancy Raw Data'!$B$6:$BE$43,'Occupancy Raw Data'!AN$1,FALSE)</f>
        <v>64.460689883558999</v>
      </c>
      <c r="I4" s="60">
        <f>VLOOKUP($A4,'Occupancy Raw Data'!$B$6:$BE$43,'Occupancy Raw Data'!AO$1,FALSE)</f>
        <v>68.458476004229794</v>
      </c>
      <c r="J4" s="61">
        <f>VLOOKUP($A4,'Occupancy Raw Data'!$B$6:$BE$43,'Occupancy Raw Data'!AP$1,FALSE)</f>
        <v>66.459587630427905</v>
      </c>
      <c r="K4" s="62">
        <f>VLOOKUP($A4,'Occupancy Raw Data'!$B$6:$BE$43,'Occupancy Raw Data'!AR$1,FALSE)</f>
        <v>56.544500584069802</v>
      </c>
      <c r="M4" s="59">
        <f>VLOOKUP($A4,'Occupancy Raw Data'!$B$6:$BE$43,'Occupancy Raw Data'!AT$1,FALSE)</f>
        <v>15.997319683152</v>
      </c>
      <c r="N4" s="60">
        <f>VLOOKUP($A4,'Occupancy Raw Data'!$B$6:$BE$43,'Occupancy Raw Data'!AU$1,FALSE)</f>
        <v>22.762751839611099</v>
      </c>
      <c r="O4" s="60">
        <f>VLOOKUP($A4,'Occupancy Raw Data'!$B$6:$BE$43,'Occupancy Raw Data'!AV$1,FALSE)</f>
        <v>27.608777191061801</v>
      </c>
      <c r="P4" s="60">
        <f>VLOOKUP($A4,'Occupancy Raw Data'!$B$6:$BE$43,'Occupancy Raw Data'!AW$1,FALSE)</f>
        <v>28.490879635256601</v>
      </c>
      <c r="Q4" s="60">
        <f>VLOOKUP($A4,'Occupancy Raw Data'!$B$6:$BE$43,'Occupancy Raw Data'!AX$1,FALSE)</f>
        <v>28.845790725008101</v>
      </c>
      <c r="R4" s="61">
        <f>VLOOKUP($A4,'Occupancy Raw Data'!$B$6:$BE$43,'Occupancy Raw Data'!AY$1,FALSE)</f>
        <v>24.883063662517699</v>
      </c>
      <c r="S4" s="60">
        <f>VLOOKUP($A4,'Occupancy Raw Data'!$B$6:$BE$43,'Occupancy Raw Data'!BA$1,FALSE)</f>
        <v>26.932657467138299</v>
      </c>
      <c r="T4" s="60">
        <f>VLOOKUP($A4,'Occupancy Raw Data'!$B$6:$BE$43,'Occupancy Raw Data'!BB$1,FALSE)</f>
        <v>22.4355446837586</v>
      </c>
      <c r="U4" s="61">
        <f>VLOOKUP($A4,'Occupancy Raw Data'!$B$6:$BE$43,'Occupancy Raw Data'!BC$1,FALSE)</f>
        <v>24.5759911009111</v>
      </c>
      <c r="V4" s="62">
        <f>VLOOKUP($A4,'Occupancy Raw Data'!$B$6:$BE$43,'Occupancy Raw Data'!BE$1,FALSE)</f>
        <v>24.779412521752501</v>
      </c>
      <c r="X4" s="64">
        <f>VLOOKUP($A4,'ADR Raw Data'!$B$6:$BE$43,'ADR Raw Data'!AG$1,FALSE)</f>
        <v>133.079644251698</v>
      </c>
      <c r="Y4" s="65">
        <f>VLOOKUP($A4,'ADR Raw Data'!$B$6:$BE$43,'ADR Raw Data'!AH$1,FALSE)</f>
        <v>125.978140340294</v>
      </c>
      <c r="Z4" s="65">
        <f>VLOOKUP($A4,'ADR Raw Data'!$B$6:$BE$43,'ADR Raw Data'!AI$1,FALSE)</f>
        <v>127.386795152967</v>
      </c>
      <c r="AA4" s="65">
        <f>VLOOKUP($A4,'ADR Raw Data'!$B$6:$BE$43,'ADR Raw Data'!AJ$1,FALSE)</f>
        <v>128.88900537508201</v>
      </c>
      <c r="AB4" s="65">
        <f>VLOOKUP($A4,'ADR Raw Data'!$B$6:$BE$43,'ADR Raw Data'!AK$1,FALSE)</f>
        <v>132.85681261574399</v>
      </c>
      <c r="AC4" s="66">
        <f>VLOOKUP($A4,'ADR Raw Data'!$B$6:$BE$43,'ADR Raw Data'!AL$1,FALSE)</f>
        <v>129.61016138786499</v>
      </c>
      <c r="AD4" s="65">
        <f>VLOOKUP($A4,'ADR Raw Data'!$B$6:$BE$43,'ADR Raw Data'!AN$1,FALSE)</f>
        <v>147.755966724606</v>
      </c>
      <c r="AE4" s="65">
        <f>VLOOKUP($A4,'ADR Raw Data'!$B$6:$BE$43,'ADR Raw Data'!AO$1,FALSE)</f>
        <v>152.65827094594499</v>
      </c>
      <c r="AF4" s="66">
        <f>VLOOKUP($A4,'ADR Raw Data'!$B$6:$BE$43,'ADR Raw Data'!AP$1,FALSE)</f>
        <v>150.28084744320199</v>
      </c>
      <c r="AG4" s="67">
        <f>VLOOKUP($A4,'ADR Raw Data'!$B$6:$BE$43,'ADR Raw Data'!AR$1,FALSE)</f>
        <v>136.55231129184801</v>
      </c>
      <c r="AI4" s="59">
        <f>VLOOKUP($A4,'ADR Raw Data'!$B$6:$BE$43,'ADR Raw Data'!AT$1,FALSE)</f>
        <v>36.355000884234798</v>
      </c>
      <c r="AJ4" s="60">
        <f>VLOOKUP($A4,'ADR Raw Data'!$B$6:$BE$43,'ADR Raw Data'!AU$1,FALSE)</f>
        <v>38.682542765946103</v>
      </c>
      <c r="AK4" s="60">
        <f>VLOOKUP($A4,'ADR Raw Data'!$B$6:$BE$43,'ADR Raw Data'!AV$1,FALSE)</f>
        <v>40.692642218262698</v>
      </c>
      <c r="AL4" s="60">
        <f>VLOOKUP($A4,'ADR Raw Data'!$B$6:$BE$43,'ADR Raw Data'!AW$1,FALSE)</f>
        <v>41.1563960195435</v>
      </c>
      <c r="AM4" s="60">
        <f>VLOOKUP($A4,'ADR Raw Data'!$B$6:$BE$43,'ADR Raw Data'!AX$1,FALSE)</f>
        <v>40.716905643168097</v>
      </c>
      <c r="AN4" s="61">
        <f>VLOOKUP($A4,'ADR Raw Data'!$B$6:$BE$43,'ADR Raw Data'!AY$1,FALSE)</f>
        <v>39.508883545166903</v>
      </c>
      <c r="AO4" s="60">
        <f>VLOOKUP($A4,'ADR Raw Data'!$B$6:$BE$43,'ADR Raw Data'!BA$1,FALSE)</f>
        <v>39.955520553796703</v>
      </c>
      <c r="AP4" s="60">
        <f>VLOOKUP($A4,'ADR Raw Data'!$B$6:$BE$43,'ADR Raw Data'!BB$1,FALSE)</f>
        <v>38.591228889973799</v>
      </c>
      <c r="AQ4" s="61">
        <f>VLOOKUP($A4,'ADR Raw Data'!$B$6:$BE$43,'ADR Raw Data'!BC$1,FALSE)</f>
        <v>39.1852758979987</v>
      </c>
      <c r="AR4" s="62">
        <f>VLOOKUP($A4,'ADR Raw Data'!$B$6:$BE$43,'ADR Raw Data'!BE$1,FALSE)</f>
        <v>39.377055738024097</v>
      </c>
      <c r="AT4" s="64">
        <f>VLOOKUP($A4,'RevPAR Raw Data'!$B$6:$BE$43,'RevPAR Raw Data'!AG$1,FALSE)</f>
        <v>61.9083465052042</v>
      </c>
      <c r="AU4" s="65">
        <f>VLOOKUP($A4,'RevPAR Raw Data'!$B$6:$BE$43,'RevPAR Raw Data'!AH$1,FALSE)</f>
        <v>63.8661420905744</v>
      </c>
      <c r="AV4" s="65">
        <f>VLOOKUP($A4,'RevPAR Raw Data'!$B$6:$BE$43,'RevPAR Raw Data'!AI$1,FALSE)</f>
        <v>68.728938189616997</v>
      </c>
      <c r="AW4" s="65">
        <f>VLOOKUP($A4,'RevPAR Raw Data'!$B$6:$BE$43,'RevPAR Raw Data'!AJ$1,FALSE)</f>
        <v>71.476513852887706</v>
      </c>
      <c r="AX4" s="65">
        <f>VLOOKUP($A4,'RevPAR Raw Data'!$B$6:$BE$43,'RevPAR Raw Data'!AK$1,FALSE)</f>
        <v>74.750397049472397</v>
      </c>
      <c r="AY4" s="66">
        <f>VLOOKUP($A4,'RevPAR Raw Data'!$B$6:$BE$43,'RevPAR Raw Data'!AL$1,FALSE)</f>
        <v>68.146373590920007</v>
      </c>
      <c r="AZ4" s="65">
        <f>VLOOKUP($A4,'RevPAR Raw Data'!$B$6:$BE$43,'RevPAR Raw Data'!AN$1,FALSE)</f>
        <v>95.244515494803096</v>
      </c>
      <c r="BA4" s="65">
        <f>VLOOKUP($A4,'RevPAR Raw Data'!$B$6:$BE$43,'RevPAR Raw Data'!AO$1,FALSE)</f>
        <v>104.507525784002</v>
      </c>
      <c r="BB4" s="66">
        <f>VLOOKUP($A4,'RevPAR Raw Data'!$B$6:$BE$43,'RevPAR Raw Data'!AP$1,FALSE)</f>
        <v>99.876031498264894</v>
      </c>
      <c r="BC4" s="67">
        <f>VLOOKUP($A4,'RevPAR Raw Data'!$B$6:$BE$43,'RevPAR Raw Data'!AR$1,FALSE)</f>
        <v>77.212822455980202</v>
      </c>
      <c r="BE4" s="59">
        <f>VLOOKUP($A4,'RevPAR Raw Data'!$B$6:$BE$43,'RevPAR Raw Data'!AT$1,FALSE)</f>
        <v>58.168146279650699</v>
      </c>
      <c r="BF4" s="60">
        <f>VLOOKUP($A4,'RevPAR Raw Data'!$B$6:$BE$43,'RevPAR Raw Data'!AU$1,FALSE)</f>
        <v>70.250505820621001</v>
      </c>
      <c r="BG4" s="60">
        <f>VLOOKUP($A4,'RevPAR Raw Data'!$B$6:$BE$43,'RevPAR Raw Data'!AV$1,FALSE)</f>
        <v>79.536160332520595</v>
      </c>
      <c r="BH4" s="60">
        <f>VLOOKUP($A4,'RevPAR Raw Data'!$B$6:$BE$43,'RevPAR Raw Data'!AW$1,FALSE)</f>
        <v>81.373094906937794</v>
      </c>
      <c r="BI4" s="60">
        <f>VLOOKUP($A4,'RevPAR Raw Data'!$B$6:$BE$43,'RevPAR Raw Data'!AX$1,FALSE)</f>
        <v>81.307809759703503</v>
      </c>
      <c r="BJ4" s="61">
        <f>VLOOKUP($A4,'RevPAR Raw Data'!$B$6:$BE$43,'RevPAR Raw Data'!AY$1,FALSE)</f>
        <v>74.222967852578506</v>
      </c>
      <c r="BK4" s="60">
        <f>VLOOKUP($A4,'RevPAR Raw Data'!$B$6:$BE$43,'RevPAR Raw Data'!BA$1,FALSE)</f>
        <v>77.649261510901198</v>
      </c>
      <c r="BL4" s="60">
        <f>VLOOKUP($A4,'RevPAR Raw Data'!$B$6:$BE$43,'RevPAR Raw Data'!BB$1,FALSE)</f>
        <v>69.684925975354105</v>
      </c>
      <c r="BM4" s="61">
        <f>VLOOKUP($A4,'RevPAR Raw Data'!$B$6:$BE$43,'RevPAR Raw Data'!BC$1,FALSE)</f>
        <v>73.391436916469402</v>
      </c>
      <c r="BN4" s="62">
        <f>VLOOKUP($A4,'RevPAR Raw Data'!$B$6:$BE$43,'RevPAR Raw Data'!BE$1,FALSE)</f>
        <v>73.913871340022098</v>
      </c>
    </row>
    <row r="5" spans="1:66" x14ac:dyDescent="0.25">
      <c r="A5" s="58" t="s">
        <v>70</v>
      </c>
      <c r="B5" s="59">
        <f>VLOOKUP($A5,'Occupancy Raw Data'!$B$6:$BE$43,'Occupancy Raw Data'!AG$1,FALSE)</f>
        <v>40.075259763930099</v>
      </c>
      <c r="C5" s="60">
        <f>VLOOKUP($A5,'Occupancy Raw Data'!$B$6:$BE$43,'Occupancy Raw Data'!AH$1,FALSE)</f>
        <v>45.5782378756574</v>
      </c>
      <c r="D5" s="60">
        <f>VLOOKUP($A5,'Occupancy Raw Data'!$B$6:$BE$43,'Occupancy Raw Data'!AI$1,FALSE)</f>
        <v>49.073660336208398</v>
      </c>
      <c r="E5" s="60">
        <f>VLOOKUP($A5,'Occupancy Raw Data'!$B$6:$BE$43,'Occupancy Raw Data'!AJ$1,FALSE)</f>
        <v>49.825217409539697</v>
      </c>
      <c r="F5" s="60">
        <f>VLOOKUP($A5,'Occupancy Raw Data'!$B$6:$BE$43,'Occupancy Raw Data'!AK$1,FALSE)</f>
        <v>48.874992741888597</v>
      </c>
      <c r="G5" s="61">
        <f>VLOOKUP($A5,'Occupancy Raw Data'!$B$6:$BE$43,'Occupancy Raw Data'!AL$1,FALSE)</f>
        <v>46.685340863230401</v>
      </c>
      <c r="H5" s="60">
        <f>VLOOKUP($A5,'Occupancy Raw Data'!$B$6:$BE$43,'Occupancy Raw Data'!AN$1,FALSE)</f>
        <v>56.796172878534698</v>
      </c>
      <c r="I5" s="60">
        <f>VLOOKUP($A5,'Occupancy Raw Data'!$B$6:$BE$43,'Occupancy Raw Data'!AO$1,FALSE)</f>
        <v>60.546842237691799</v>
      </c>
      <c r="J5" s="61">
        <f>VLOOKUP($A5,'Occupancy Raw Data'!$B$6:$BE$43,'Occupancy Raw Data'!AP$1,FALSE)</f>
        <v>58.671507558113198</v>
      </c>
      <c r="K5" s="62">
        <f>VLOOKUP($A5,'Occupancy Raw Data'!$B$6:$BE$43,'Occupancy Raw Data'!AR$1,FALSE)</f>
        <v>50.110085388471802</v>
      </c>
      <c r="M5" s="59">
        <f>VLOOKUP($A5,'Occupancy Raw Data'!$B$6:$BE$43,'Occupancy Raw Data'!AT$1,FALSE)</f>
        <v>0.80134461340448704</v>
      </c>
      <c r="N5" s="60">
        <f>VLOOKUP($A5,'Occupancy Raw Data'!$B$6:$BE$43,'Occupancy Raw Data'!AU$1,FALSE)</f>
        <v>14.3099115325206</v>
      </c>
      <c r="O5" s="60">
        <f>VLOOKUP($A5,'Occupancy Raw Data'!$B$6:$BE$43,'Occupancy Raw Data'!AV$1,FALSE)</f>
        <v>18.265730990394701</v>
      </c>
      <c r="P5" s="60">
        <f>VLOOKUP($A5,'Occupancy Raw Data'!$B$6:$BE$43,'Occupancy Raw Data'!AW$1,FALSE)</f>
        <v>15.417284279868401</v>
      </c>
      <c r="Q5" s="60">
        <f>VLOOKUP($A5,'Occupancy Raw Data'!$B$6:$BE$43,'Occupancy Raw Data'!AX$1,FALSE)</f>
        <v>15.205514506082601</v>
      </c>
      <c r="R5" s="61">
        <f>VLOOKUP($A5,'Occupancy Raw Data'!$B$6:$BE$43,'Occupancy Raw Data'!AY$1,FALSE)</f>
        <v>12.920553552044201</v>
      </c>
      <c r="S5" s="60">
        <f>VLOOKUP($A5,'Occupancy Raw Data'!$B$6:$BE$43,'Occupancy Raw Data'!BA$1,FALSE)</f>
        <v>23.965667589267301</v>
      </c>
      <c r="T5" s="60">
        <f>VLOOKUP($A5,'Occupancy Raw Data'!$B$6:$BE$43,'Occupancy Raw Data'!BB$1,FALSE)</f>
        <v>19.2357704772351</v>
      </c>
      <c r="U5" s="61">
        <f>VLOOKUP($A5,'Occupancy Raw Data'!$B$6:$BE$43,'Occupancy Raw Data'!BC$1,FALSE)</f>
        <v>21.479208378347298</v>
      </c>
      <c r="V5" s="62">
        <f>VLOOKUP($A5,'Occupancy Raw Data'!$B$6:$BE$43,'Occupancy Raw Data'!BE$1,FALSE)</f>
        <v>15.6463808413317</v>
      </c>
      <c r="X5" s="64">
        <f>VLOOKUP($A5,'ADR Raw Data'!$B$6:$BE$43,'ADR Raw Data'!AG$1,FALSE)</f>
        <v>92.125133554561799</v>
      </c>
      <c r="Y5" s="65">
        <f>VLOOKUP($A5,'ADR Raw Data'!$B$6:$BE$43,'ADR Raw Data'!AH$1,FALSE)</f>
        <v>93.020637523134099</v>
      </c>
      <c r="Z5" s="65">
        <f>VLOOKUP($A5,'ADR Raw Data'!$B$6:$BE$43,'ADR Raw Data'!AI$1,FALSE)</f>
        <v>95.834859932481706</v>
      </c>
      <c r="AA5" s="65">
        <f>VLOOKUP($A5,'ADR Raw Data'!$B$6:$BE$43,'ADR Raw Data'!AJ$1,FALSE)</f>
        <v>96.271301641774997</v>
      </c>
      <c r="AB5" s="65">
        <f>VLOOKUP($A5,'ADR Raw Data'!$B$6:$BE$43,'ADR Raw Data'!AK$1,FALSE)</f>
        <v>95.250573337007395</v>
      </c>
      <c r="AC5" s="66">
        <f>VLOOKUP($A5,'ADR Raw Data'!$B$6:$BE$43,'ADR Raw Data'!AL$1,FALSE)</f>
        <v>94.619209253836104</v>
      </c>
      <c r="AD5" s="65">
        <f>VLOOKUP($A5,'ADR Raw Data'!$B$6:$BE$43,'ADR Raw Data'!AN$1,FALSE)</f>
        <v>105.768001562473</v>
      </c>
      <c r="AE5" s="65">
        <f>VLOOKUP($A5,'ADR Raw Data'!$B$6:$BE$43,'ADR Raw Data'!AO$1,FALSE)</f>
        <v>108.891161070412</v>
      </c>
      <c r="AF5" s="66">
        <f>VLOOKUP($A5,'ADR Raw Data'!$B$6:$BE$43,'ADR Raw Data'!AP$1,FALSE)</f>
        <v>107.37949455013</v>
      </c>
      <c r="AG5" s="67">
        <f>VLOOKUP($A5,'ADR Raw Data'!$B$6:$BE$43,'ADR Raw Data'!AR$1,FALSE)</f>
        <v>98.888053959241802</v>
      </c>
      <c r="AI5" s="59">
        <f>VLOOKUP($A5,'ADR Raw Data'!$B$6:$BE$43,'ADR Raw Data'!AT$1,FALSE)</f>
        <v>15.9292765738491</v>
      </c>
      <c r="AJ5" s="60">
        <f>VLOOKUP($A5,'ADR Raw Data'!$B$6:$BE$43,'ADR Raw Data'!AU$1,FALSE)</f>
        <v>21.213962898861102</v>
      </c>
      <c r="AK5" s="60">
        <f>VLOOKUP($A5,'ADR Raw Data'!$B$6:$BE$43,'ADR Raw Data'!AV$1,FALSE)</f>
        <v>23.979933092947899</v>
      </c>
      <c r="AL5" s="60">
        <f>VLOOKUP($A5,'ADR Raw Data'!$B$6:$BE$43,'ADR Raw Data'!AW$1,FALSE)</f>
        <v>24.029425445499399</v>
      </c>
      <c r="AM5" s="60">
        <f>VLOOKUP($A5,'ADR Raw Data'!$B$6:$BE$43,'ADR Raw Data'!AX$1,FALSE)</f>
        <v>21.982469871083001</v>
      </c>
      <c r="AN5" s="61">
        <f>VLOOKUP($A5,'ADR Raw Data'!$B$6:$BE$43,'ADR Raw Data'!AY$1,FALSE)</f>
        <v>21.561475694415702</v>
      </c>
      <c r="AO5" s="60">
        <f>VLOOKUP($A5,'ADR Raw Data'!$B$6:$BE$43,'ADR Raw Data'!BA$1,FALSE)</f>
        <v>25.534804458385999</v>
      </c>
      <c r="AP5" s="60">
        <f>VLOOKUP($A5,'ADR Raw Data'!$B$6:$BE$43,'ADR Raw Data'!BB$1,FALSE)</f>
        <v>23.7293628278514</v>
      </c>
      <c r="AQ5" s="61">
        <f>VLOOKUP($A5,'ADR Raw Data'!$B$6:$BE$43,'ADR Raw Data'!BC$1,FALSE)</f>
        <v>24.530941943720698</v>
      </c>
      <c r="AR5" s="62">
        <f>VLOOKUP($A5,'ADR Raw Data'!$B$6:$BE$43,'ADR Raw Data'!BE$1,FALSE)</f>
        <v>22.8290139663853</v>
      </c>
      <c r="AT5" s="64">
        <f>VLOOKUP($A5,'RevPAR Raw Data'!$B$6:$BE$43,'RevPAR Raw Data'!AG$1,FALSE)</f>
        <v>36.919386579858198</v>
      </c>
      <c r="AU5" s="65">
        <f>VLOOKUP($A5,'RevPAR Raw Data'!$B$6:$BE$43,'RevPAR Raw Data'!AH$1,FALSE)</f>
        <v>42.397167443747101</v>
      </c>
      <c r="AV5" s="65">
        <f>VLOOKUP($A5,'RevPAR Raw Data'!$B$6:$BE$43,'RevPAR Raw Data'!AI$1,FALSE)</f>
        <v>47.029673646947202</v>
      </c>
      <c r="AW5" s="65">
        <f>VLOOKUP($A5,'RevPAR Raw Data'!$B$6:$BE$43,'RevPAR Raw Data'!AJ$1,FALSE)</f>
        <v>47.9673853460082</v>
      </c>
      <c r="AX5" s="65">
        <f>VLOOKUP($A5,'RevPAR Raw Data'!$B$6:$BE$43,'RevPAR Raw Data'!AK$1,FALSE)</f>
        <v>46.553710805069699</v>
      </c>
      <c r="AY5" s="66">
        <f>VLOOKUP($A5,'RevPAR Raw Data'!$B$6:$BE$43,'RevPAR Raw Data'!AL$1,FALSE)</f>
        <v>44.1733003622467</v>
      </c>
      <c r="AZ5" s="65">
        <f>VLOOKUP($A5,'RevPAR Raw Data'!$B$6:$BE$43,'RevPAR Raw Data'!AN$1,FALSE)</f>
        <v>60.072177017593603</v>
      </c>
      <c r="BA5" s="65">
        <f>VLOOKUP($A5,'RevPAR Raw Data'!$B$6:$BE$43,'RevPAR Raw Data'!AO$1,FALSE)</f>
        <v>65.930159504093496</v>
      </c>
      <c r="BB5" s="66">
        <f>VLOOKUP($A5,'RevPAR Raw Data'!$B$6:$BE$43,'RevPAR Raw Data'!AP$1,FALSE)</f>
        <v>63.001168260843599</v>
      </c>
      <c r="BC5" s="67">
        <f>VLOOKUP($A5,'RevPAR Raw Data'!$B$6:$BE$43,'RevPAR Raw Data'!AR$1,FALSE)</f>
        <v>49.552888277974098</v>
      </c>
      <c r="BE5" s="59">
        <f>VLOOKUP($A5,'RevPAR Raw Data'!$B$6:$BE$43,'RevPAR Raw Data'!AT$1,FALSE)</f>
        <v>16.858269587032499</v>
      </c>
      <c r="BF5" s="60">
        <f>VLOOKUP($A5,'RevPAR Raw Data'!$B$6:$BE$43,'RevPAR Raw Data'!AU$1,FALSE)</f>
        <v>38.559573754750602</v>
      </c>
      <c r="BG5" s="60">
        <f>VLOOKUP($A5,'RevPAR Raw Data'!$B$6:$BE$43,'RevPAR Raw Data'!AV$1,FALSE)</f>
        <v>46.625774153777201</v>
      </c>
      <c r="BH5" s="60">
        <f>VLOOKUP($A5,'RevPAR Raw Data'!$B$6:$BE$43,'RevPAR Raw Data'!AW$1,FALSE)</f>
        <v>43.151394557119602</v>
      </c>
      <c r="BI5" s="60">
        <f>VLOOKUP($A5,'RevPAR Raw Data'!$B$6:$BE$43,'RevPAR Raw Data'!AX$1,FALSE)</f>
        <v>40.530532022208398</v>
      </c>
      <c r="BJ5" s="61">
        <f>VLOOKUP($A5,'RevPAR Raw Data'!$B$6:$BE$43,'RevPAR Raw Data'!AY$1,FALSE)</f>
        <v>37.2678912601679</v>
      </c>
      <c r="BK5" s="60">
        <f>VLOOKUP($A5,'RevPAR Raw Data'!$B$6:$BE$43,'RevPAR Raw Data'!BA$1,FALSE)</f>
        <v>55.620058403719497</v>
      </c>
      <c r="BL5" s="60">
        <f>VLOOKUP($A5,'RevPAR Raw Data'!$B$6:$BE$43,'RevPAR Raw Data'!BB$1,FALSE)</f>
        <v>47.529659074362399</v>
      </c>
      <c r="BM5" s="61">
        <f>VLOOKUP($A5,'RevPAR Raw Data'!$B$6:$BE$43,'RevPAR Raw Data'!BC$1,FALSE)</f>
        <v>51.279202459331202</v>
      </c>
      <c r="BN5" s="62">
        <f>VLOOKUP($A5,'RevPAR Raw Data'!$B$6:$BE$43,'RevPAR Raw Data'!BE$1,FALSE)</f>
        <v>42.047309275218403</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Data'!$B$6:$BE$43,'Occupancy Raw Data'!AG$1,FALSE)</f>
        <v>38.203554971572501</v>
      </c>
      <c r="C7" s="60">
        <f>VLOOKUP($A7,'Occupancy Raw Data'!$B$6:$BE$43,'Occupancy Raw Data'!AH$1,FALSE)</f>
        <v>38.723683821674001</v>
      </c>
      <c r="D7" s="60">
        <f>VLOOKUP($A7,'Occupancy Raw Data'!$B$6:$BE$43,'Occupancy Raw Data'!AI$1,FALSE)</f>
        <v>41.468840033082103</v>
      </c>
      <c r="E7" s="60">
        <f>VLOOKUP($A7,'Occupancy Raw Data'!$B$6:$BE$43,'Occupancy Raw Data'!AJ$1,FALSE)</f>
        <v>41.762853429550297</v>
      </c>
      <c r="F7" s="60">
        <f>VLOOKUP($A7,'Occupancy Raw Data'!$B$6:$BE$43,'Occupancy Raw Data'!AK$1,FALSE)</f>
        <v>41.107344427378202</v>
      </c>
      <c r="G7" s="61">
        <f>VLOOKUP($A7,'Occupancy Raw Data'!$B$6:$BE$43,'Occupancy Raw Data'!AL$1,FALSE)</f>
        <v>40.253621376918602</v>
      </c>
      <c r="H7" s="60">
        <f>VLOOKUP($A7,'Occupancy Raw Data'!$B$6:$BE$43,'Occupancy Raw Data'!AN$1,FALSE)</f>
        <v>50.744576429850298</v>
      </c>
      <c r="I7" s="60">
        <f>VLOOKUP($A7,'Occupancy Raw Data'!$B$6:$BE$43,'Occupancy Raw Data'!AO$1,FALSE)</f>
        <v>58.308945823373797</v>
      </c>
      <c r="J7" s="61">
        <f>VLOOKUP($A7,'Occupancy Raw Data'!$B$6:$BE$43,'Occupancy Raw Data'!AP$1,FALSE)</f>
        <v>54.526761126612001</v>
      </c>
      <c r="K7" s="62">
        <f>VLOOKUP($A7,'Occupancy Raw Data'!$B$6:$BE$43,'Occupancy Raw Data'!AR$1,FALSE)</f>
        <v>44.332257052904801</v>
      </c>
      <c r="M7" s="59">
        <f>VLOOKUP($A7,'Occupancy Raw Data'!$B$6:$BE$43,'Occupancy Raw Data'!AT$1,FALSE)</f>
        <v>5.3683567436413604</v>
      </c>
      <c r="N7" s="60">
        <f>VLOOKUP($A7,'Occupancy Raw Data'!$B$6:$BE$43,'Occupancy Raw Data'!AU$1,FALSE)</f>
        <v>13.3500662057077</v>
      </c>
      <c r="O7" s="60">
        <f>VLOOKUP($A7,'Occupancy Raw Data'!$B$6:$BE$43,'Occupancy Raw Data'!AV$1,FALSE)</f>
        <v>20.406549494880998</v>
      </c>
      <c r="P7" s="60">
        <f>VLOOKUP($A7,'Occupancy Raw Data'!$B$6:$BE$43,'Occupancy Raw Data'!AW$1,FALSE)</f>
        <v>15.893225971085901</v>
      </c>
      <c r="Q7" s="60">
        <f>VLOOKUP($A7,'Occupancy Raw Data'!$B$6:$BE$43,'Occupancy Raw Data'!AX$1,FALSE)</f>
        <v>15.837719687943499</v>
      </c>
      <c r="R7" s="61">
        <f>VLOOKUP($A7,'Occupancy Raw Data'!$B$6:$BE$43,'Occupancy Raw Data'!AY$1,FALSE)</f>
        <v>14.1084712727548</v>
      </c>
      <c r="S7" s="60">
        <f>VLOOKUP($A7,'Occupancy Raw Data'!$B$6:$BE$43,'Occupancy Raw Data'!BA$1,FALSE)</f>
        <v>32.621452872981898</v>
      </c>
      <c r="T7" s="60">
        <f>VLOOKUP($A7,'Occupancy Raw Data'!$B$6:$BE$43,'Occupancy Raw Data'!BB$1,FALSE)</f>
        <v>35.938731544133702</v>
      </c>
      <c r="U7" s="61">
        <f>VLOOKUP($A7,'Occupancy Raw Data'!$B$6:$BE$43,'Occupancy Raw Data'!BC$1,FALSE)</f>
        <v>34.374735208739999</v>
      </c>
      <c r="V7" s="62">
        <f>VLOOKUP($A7,'Occupancy Raw Data'!$B$6:$BE$43,'Occupancy Raw Data'!BE$1,FALSE)</f>
        <v>20.496244589083702</v>
      </c>
      <c r="X7" s="64">
        <f>VLOOKUP($A7,'ADR Raw Data'!$B$6:$BE$43,'ADR Raw Data'!AG$1,FALSE)</f>
        <v>123.316309936091</v>
      </c>
      <c r="Y7" s="65">
        <f>VLOOKUP($A7,'ADR Raw Data'!$B$6:$BE$43,'ADR Raw Data'!AH$1,FALSE)</f>
        <v>120.159322774183</v>
      </c>
      <c r="Z7" s="65">
        <f>VLOOKUP($A7,'ADR Raw Data'!$B$6:$BE$43,'ADR Raw Data'!AI$1,FALSE)</f>
        <v>125.04548657341201</v>
      </c>
      <c r="AA7" s="65">
        <f>VLOOKUP($A7,'ADR Raw Data'!$B$6:$BE$43,'ADR Raw Data'!AJ$1,FALSE)</f>
        <v>122.375519273142</v>
      </c>
      <c r="AB7" s="65">
        <f>VLOOKUP($A7,'ADR Raw Data'!$B$6:$BE$43,'ADR Raw Data'!AK$1,FALSE)</f>
        <v>118.666236734468</v>
      </c>
      <c r="AC7" s="66">
        <f>VLOOKUP($A7,'ADR Raw Data'!$B$6:$BE$43,'ADR Raw Data'!AL$1,FALSE)</f>
        <v>121.92025940796999</v>
      </c>
      <c r="AD7" s="65">
        <f>VLOOKUP($A7,'ADR Raw Data'!$B$6:$BE$43,'ADR Raw Data'!AN$1,FALSE)</f>
        <v>125.962725322945</v>
      </c>
      <c r="AE7" s="65">
        <f>VLOOKUP($A7,'ADR Raw Data'!$B$6:$BE$43,'ADR Raw Data'!AO$1,FALSE)</f>
        <v>133.28122925490999</v>
      </c>
      <c r="AF7" s="66">
        <f>VLOOKUP($A7,'ADR Raw Data'!$B$6:$BE$43,'ADR Raw Data'!AP$1,FALSE)</f>
        <v>129.87579700059501</v>
      </c>
      <c r="AG7" s="67">
        <f>VLOOKUP($A7,'ADR Raw Data'!$B$6:$BE$43,'ADR Raw Data'!AR$1,FALSE)</f>
        <v>124.716372845809</v>
      </c>
      <c r="AI7" s="59">
        <f>VLOOKUP($A7,'ADR Raw Data'!$B$6:$BE$43,'ADR Raw Data'!AT$1,FALSE)</f>
        <v>24.912832023152301</v>
      </c>
      <c r="AJ7" s="60">
        <f>VLOOKUP($A7,'ADR Raw Data'!$B$6:$BE$43,'ADR Raw Data'!AU$1,FALSE)</f>
        <v>22.9515992610716</v>
      </c>
      <c r="AK7" s="60">
        <f>VLOOKUP($A7,'ADR Raw Data'!$B$6:$BE$43,'ADR Raw Data'!AV$1,FALSE)</f>
        <v>28.251865700887201</v>
      </c>
      <c r="AL7" s="60">
        <f>VLOOKUP($A7,'ADR Raw Data'!$B$6:$BE$43,'ADR Raw Data'!AW$1,FALSE)</f>
        <v>25.403118170305898</v>
      </c>
      <c r="AM7" s="60">
        <f>VLOOKUP($A7,'ADR Raw Data'!$B$6:$BE$43,'ADR Raw Data'!AX$1,FALSE)</f>
        <v>20.333490808179601</v>
      </c>
      <c r="AN7" s="61">
        <f>VLOOKUP($A7,'ADR Raw Data'!$B$6:$BE$43,'ADR Raw Data'!AY$1,FALSE)</f>
        <v>24.361215812792</v>
      </c>
      <c r="AO7" s="60">
        <f>VLOOKUP($A7,'ADR Raw Data'!$B$6:$BE$43,'ADR Raw Data'!BA$1,FALSE)</f>
        <v>27.399697552490601</v>
      </c>
      <c r="AP7" s="60">
        <f>VLOOKUP($A7,'ADR Raw Data'!$B$6:$BE$43,'ADR Raw Data'!BB$1,FALSE)</f>
        <v>30.469066586900901</v>
      </c>
      <c r="AQ7" s="61">
        <f>VLOOKUP($A7,'ADR Raw Data'!$B$6:$BE$43,'ADR Raw Data'!BC$1,FALSE)</f>
        <v>29.091661692220899</v>
      </c>
      <c r="AR7" s="62">
        <f>VLOOKUP($A7,'ADR Raw Data'!$B$6:$BE$43,'ADR Raw Data'!BE$1,FALSE)</f>
        <v>26.170913909938101</v>
      </c>
      <c r="AT7" s="64">
        <f>VLOOKUP($A7,'RevPAR Raw Data'!$B$6:$BE$43,'RevPAR Raw Data'!AG$1,FALSE)</f>
        <v>47.111214255349601</v>
      </c>
      <c r="AU7" s="65">
        <f>VLOOKUP($A7,'RevPAR Raw Data'!$B$6:$BE$43,'RevPAR Raw Data'!AH$1,FALSE)</f>
        <v>46.530116233339598</v>
      </c>
      <c r="AV7" s="65">
        <f>VLOOKUP($A7,'RevPAR Raw Data'!$B$6:$BE$43,'RevPAR Raw Data'!AI$1,FALSE)</f>
        <v>51.854912795717397</v>
      </c>
      <c r="AW7" s="65">
        <f>VLOOKUP($A7,'RevPAR Raw Data'!$B$6:$BE$43,'RevPAR Raw Data'!AJ$1,FALSE)</f>
        <v>51.1075087476937</v>
      </c>
      <c r="AX7" s="65">
        <f>VLOOKUP($A7,'RevPAR Raw Data'!$B$6:$BE$43,'RevPAR Raw Data'!AK$1,FALSE)</f>
        <v>48.780538653445902</v>
      </c>
      <c r="AY7" s="66">
        <f>VLOOKUP($A7,'RevPAR Raw Data'!$B$6:$BE$43,'RevPAR Raw Data'!AL$1,FALSE)</f>
        <v>49.077319603841502</v>
      </c>
      <c r="AZ7" s="65">
        <f>VLOOKUP($A7,'RevPAR Raw Data'!$B$6:$BE$43,'RevPAR Raw Data'!AN$1,FALSE)</f>
        <v>63.919251424624399</v>
      </c>
      <c r="BA7" s="65">
        <f>VLOOKUP($A7,'RevPAR Raw Data'!$B$6:$BE$43,'RevPAR Raw Data'!AO$1,FALSE)</f>
        <v>77.7148797589726</v>
      </c>
      <c r="BB7" s="66">
        <f>VLOOKUP($A7,'RevPAR Raw Data'!$B$6:$BE$43,'RevPAR Raw Data'!AP$1,FALSE)</f>
        <v>70.817065591798496</v>
      </c>
      <c r="BC7" s="67">
        <f>VLOOKUP($A7,'RevPAR Raw Data'!$B$6:$BE$43,'RevPAR Raw Data'!AR$1,FALSE)</f>
        <v>55.289582997063299</v>
      </c>
      <c r="BE7" s="59">
        <f>VLOOKUP($A7,'RevPAR Raw Data'!$B$6:$BE$43,'RevPAR Raw Data'!AT$1,FALSE)</f>
        <v>31.6185984647406</v>
      </c>
      <c r="BF7" s="60">
        <f>VLOOKUP($A7,'RevPAR Raw Data'!$B$6:$BE$43,'RevPAR Raw Data'!AU$1,FALSE)</f>
        <v>39.365719163401202</v>
      </c>
      <c r="BG7" s="60">
        <f>VLOOKUP($A7,'RevPAR Raw Data'!$B$6:$BE$43,'RevPAR Raw Data'!AV$1,FALSE)</f>
        <v>54.423646153247098</v>
      </c>
      <c r="BH7" s="60">
        <f>VLOOKUP($A7,'RevPAR Raw Data'!$B$6:$BE$43,'RevPAR Raw Data'!AW$1,FALSE)</f>
        <v>45.3337191159005</v>
      </c>
      <c r="BI7" s="60">
        <f>VLOOKUP($A7,'RevPAR Raw Data'!$B$6:$BE$43,'RevPAR Raw Data'!AX$1,FALSE)</f>
        <v>39.391571773096501</v>
      </c>
      <c r="BJ7" s="61">
        <f>VLOOKUP($A7,'RevPAR Raw Data'!$B$6:$BE$43,'RevPAR Raw Data'!AY$1,FALSE)</f>
        <v>41.906682220188401</v>
      </c>
      <c r="BK7" s="60">
        <f>VLOOKUP($A7,'RevPAR Raw Data'!$B$6:$BE$43,'RevPAR Raw Data'!BA$1,FALSE)</f>
        <v>68.959329849897799</v>
      </c>
      <c r="BL7" s="60">
        <f>VLOOKUP($A7,'RevPAR Raw Data'!$B$6:$BE$43,'RevPAR Raw Data'!BB$1,FALSE)</f>
        <v>77.357994175704306</v>
      </c>
      <c r="BM7" s="61">
        <f>VLOOKUP($A7,'RevPAR Raw Data'!$B$6:$BE$43,'RevPAR Raw Data'!BC$1,FALSE)</f>
        <v>73.466578575484306</v>
      </c>
      <c r="BN7" s="62">
        <f>VLOOKUP($A7,'RevPAR Raw Data'!$B$6:$BE$43,'RevPAR Raw Data'!BE$1,FALSE)</f>
        <v>52.031213025201403</v>
      </c>
    </row>
    <row r="8" spans="1:66" x14ac:dyDescent="0.25">
      <c r="A8" s="76" t="s">
        <v>89</v>
      </c>
      <c r="B8" s="59">
        <f>VLOOKUP($A8,'Occupancy Raw Data'!$B$6:$BE$43,'Occupancy Raw Data'!AG$1,FALSE)</f>
        <v>37.356846052498199</v>
      </c>
      <c r="C8" s="60">
        <f>VLOOKUP($A8,'Occupancy Raw Data'!$B$6:$BE$43,'Occupancy Raw Data'!AH$1,FALSE)</f>
        <v>37.149082801256696</v>
      </c>
      <c r="D8" s="60">
        <f>VLOOKUP($A8,'Occupancy Raw Data'!$B$6:$BE$43,'Occupancy Raw Data'!AI$1,FALSE)</f>
        <v>42.241816154859599</v>
      </c>
      <c r="E8" s="60">
        <f>VLOOKUP($A8,'Occupancy Raw Data'!$B$6:$BE$43,'Occupancy Raw Data'!AJ$1,FALSE)</f>
        <v>42.507854464376202</v>
      </c>
      <c r="F8" s="60">
        <f>VLOOKUP($A8,'Occupancy Raw Data'!$B$6:$BE$43,'Occupancy Raw Data'!AK$1,FALSE)</f>
        <v>43.247694334650802</v>
      </c>
      <c r="G8" s="61">
        <f>VLOOKUP($A8,'Occupancy Raw Data'!$B$6:$BE$43,'Occupancy Raw Data'!AL$1,FALSE)</f>
        <v>40.5006587615283</v>
      </c>
      <c r="H8" s="60">
        <f>VLOOKUP($A8,'Occupancy Raw Data'!$B$6:$BE$43,'Occupancy Raw Data'!AN$1,FALSE)</f>
        <v>50.121617512921802</v>
      </c>
      <c r="I8" s="60">
        <f>VLOOKUP($A8,'Occupancy Raw Data'!$B$6:$BE$43,'Occupancy Raw Data'!AO$1,FALSE)</f>
        <v>54.545454545454497</v>
      </c>
      <c r="J8" s="61">
        <f>VLOOKUP($A8,'Occupancy Raw Data'!$B$6:$BE$43,'Occupancy Raw Data'!AP$1,FALSE)</f>
        <v>52.333536029188203</v>
      </c>
      <c r="K8" s="62">
        <f>VLOOKUP($A8,'Occupancy Raw Data'!$B$6:$BE$43,'Occupancy Raw Data'!AR$1,FALSE)</f>
        <v>43.881480838002503</v>
      </c>
      <c r="M8" s="59">
        <f>VLOOKUP($A8,'Occupancy Raw Data'!$B$6:$BE$43,'Occupancy Raw Data'!AT$1,FALSE)</f>
        <v>41.947810714123001</v>
      </c>
      <c r="N8" s="60">
        <f>VLOOKUP($A8,'Occupancy Raw Data'!$B$6:$BE$43,'Occupancy Raw Data'!AU$1,FALSE)</f>
        <v>75.712326488140306</v>
      </c>
      <c r="O8" s="60">
        <f>VLOOKUP($A8,'Occupancy Raw Data'!$B$6:$BE$43,'Occupancy Raw Data'!AV$1,FALSE)</f>
        <v>98.804167971709305</v>
      </c>
      <c r="P8" s="60">
        <f>VLOOKUP($A8,'Occupancy Raw Data'!$B$6:$BE$43,'Occupancy Raw Data'!AW$1,FALSE)</f>
        <v>88.377390477988996</v>
      </c>
      <c r="Q8" s="60">
        <f>VLOOKUP($A8,'Occupancy Raw Data'!$B$6:$BE$43,'Occupancy Raw Data'!AX$1,FALSE)</f>
        <v>89.252530251031899</v>
      </c>
      <c r="R8" s="61">
        <f>VLOOKUP($A8,'Occupancy Raw Data'!$B$6:$BE$43,'Occupancy Raw Data'!AY$1,FALSE)</f>
        <v>77.440899197461604</v>
      </c>
      <c r="S8" s="60">
        <f>VLOOKUP($A8,'Occupancy Raw Data'!$B$6:$BE$43,'Occupancy Raw Data'!BA$1,FALSE)</f>
        <v>91.3969142547882</v>
      </c>
      <c r="T8" s="60">
        <f>VLOOKUP($A8,'Occupancy Raw Data'!$B$6:$BE$43,'Occupancy Raw Data'!BB$1,FALSE)</f>
        <v>85.1050551279384</v>
      </c>
      <c r="U8" s="61">
        <f>VLOOKUP($A8,'Occupancy Raw Data'!$B$6:$BE$43,'Occupancy Raw Data'!BC$1,FALSE)</f>
        <v>88.065577678581604</v>
      </c>
      <c r="V8" s="62">
        <f>VLOOKUP($A8,'Occupancy Raw Data'!$B$6:$BE$43,'Occupancy Raw Data'!BE$1,FALSE)</f>
        <v>80.923733275940506</v>
      </c>
      <c r="X8" s="64">
        <f>VLOOKUP($A8,'ADR Raw Data'!$B$6:$BE$43,'ADR Raw Data'!AG$1,FALSE)</f>
        <v>120.517358247422</v>
      </c>
      <c r="Y8" s="65">
        <f>VLOOKUP($A8,'ADR Raw Data'!$B$6:$BE$43,'ADR Raw Data'!AH$1,FALSE)</f>
        <v>132.70288159869</v>
      </c>
      <c r="Z8" s="65">
        <f>VLOOKUP($A8,'ADR Raw Data'!$B$6:$BE$43,'ADR Raw Data'!AI$1,FALSE)</f>
        <v>137.81713291746601</v>
      </c>
      <c r="AA8" s="65">
        <f>VLOOKUP($A8,'ADR Raw Data'!$B$6:$BE$43,'ADR Raw Data'!AJ$1,FALSE)</f>
        <v>138.03072301364901</v>
      </c>
      <c r="AB8" s="65">
        <f>VLOOKUP($A8,'ADR Raw Data'!$B$6:$BE$43,'ADR Raw Data'!AK$1,FALSE)</f>
        <v>126.093142539105</v>
      </c>
      <c r="AC8" s="66">
        <f>VLOOKUP($A8,'ADR Raw Data'!$B$6:$BE$43,'ADR Raw Data'!AL$1,FALSE)</f>
        <v>131.228543491316</v>
      </c>
      <c r="AD8" s="65">
        <f>VLOOKUP($A8,'ADR Raw Data'!$B$6:$BE$43,'ADR Raw Data'!AN$1,FALSE)</f>
        <v>116.33938075017601</v>
      </c>
      <c r="AE8" s="65">
        <f>VLOOKUP($A8,'ADR Raw Data'!$B$6:$BE$43,'ADR Raw Data'!AO$1,FALSE)</f>
        <v>116.508072277963</v>
      </c>
      <c r="AF8" s="66">
        <f>VLOOKUP($A8,'ADR Raw Data'!$B$6:$BE$43,'ADR Raw Data'!AP$1,FALSE)</f>
        <v>116.42729145485301</v>
      </c>
      <c r="AG8" s="67">
        <f>VLOOKUP($A8,'ADR Raw Data'!$B$6:$BE$43,'ADR Raw Data'!AR$1,FALSE)</f>
        <v>126.18507613375699</v>
      </c>
      <c r="AI8" s="59">
        <f>VLOOKUP($A8,'ADR Raw Data'!$B$6:$BE$43,'ADR Raw Data'!AT$1,FALSE)</f>
        <v>14.026767451529601</v>
      </c>
      <c r="AJ8" s="60">
        <f>VLOOKUP($A8,'ADR Raw Data'!$B$6:$BE$43,'ADR Raw Data'!AU$1,FALSE)</f>
        <v>19.036050172999801</v>
      </c>
      <c r="AK8" s="60">
        <f>VLOOKUP($A8,'ADR Raw Data'!$B$6:$BE$43,'ADR Raw Data'!AV$1,FALSE)</f>
        <v>22.5013832457369</v>
      </c>
      <c r="AL8" s="60">
        <f>VLOOKUP($A8,'ADR Raw Data'!$B$6:$BE$43,'ADR Raw Data'!AW$1,FALSE)</f>
        <v>24.7719063002104</v>
      </c>
      <c r="AM8" s="60">
        <f>VLOOKUP($A8,'ADR Raw Data'!$B$6:$BE$43,'ADR Raw Data'!AX$1,FALSE)</f>
        <v>18.180035758842401</v>
      </c>
      <c r="AN8" s="61">
        <f>VLOOKUP($A8,'ADR Raw Data'!$B$6:$BE$43,'ADR Raw Data'!AY$1,FALSE)</f>
        <v>20.1625568565278</v>
      </c>
      <c r="AO8" s="60">
        <f>VLOOKUP($A8,'ADR Raw Data'!$B$6:$BE$43,'ADR Raw Data'!BA$1,FALSE)</f>
        <v>19.101350263178599</v>
      </c>
      <c r="AP8" s="60">
        <f>VLOOKUP($A8,'ADR Raw Data'!$B$6:$BE$43,'ADR Raw Data'!BB$1,FALSE)</f>
        <v>21.519696097028699</v>
      </c>
      <c r="AQ8" s="61">
        <f>VLOOKUP($A8,'ADR Raw Data'!$B$6:$BE$43,'ADR Raw Data'!BC$1,FALSE)</f>
        <v>20.369089004732199</v>
      </c>
      <c r="AR8" s="62">
        <f>VLOOKUP($A8,'ADR Raw Data'!$B$6:$BE$43,'ADR Raw Data'!BE$1,FALSE)</f>
        <v>20.0426505786318</v>
      </c>
      <c r="AT8" s="64">
        <f>VLOOKUP($A8,'RevPAR Raw Data'!$B$6:$BE$43,'RevPAR Raw Data'!AG$1,FALSE)</f>
        <v>45.021483987027402</v>
      </c>
      <c r="AU8" s="65">
        <f>VLOOKUP($A8,'RevPAR Raw Data'!$B$6:$BE$43,'RevPAR Raw Data'!AH$1,FALSE)</f>
        <v>49.2979033647511</v>
      </c>
      <c r="AV8" s="65">
        <f>VLOOKUP($A8,'RevPAR Raw Data'!$B$6:$BE$43,'RevPAR Raw Data'!AI$1,FALSE)</f>
        <v>58.2164599168946</v>
      </c>
      <c r="AW8" s="65">
        <f>VLOOKUP($A8,'RevPAR Raw Data'!$B$6:$BE$43,'RevPAR Raw Data'!AJ$1,FALSE)</f>
        <v>58.673898854768403</v>
      </c>
      <c r="AX8" s="65">
        <f>VLOOKUP($A8,'RevPAR Raw Data'!$B$6:$BE$43,'RevPAR Raw Data'!AK$1,FALSE)</f>
        <v>54.532376862268102</v>
      </c>
      <c r="AY8" s="66">
        <f>VLOOKUP($A8,'RevPAR Raw Data'!$B$6:$BE$43,'RevPAR Raw Data'!AL$1,FALSE)</f>
        <v>53.148424597141897</v>
      </c>
      <c r="AZ8" s="65">
        <f>VLOOKUP($A8,'RevPAR Raw Data'!$B$6:$BE$43,'RevPAR Raw Data'!AN$1,FALSE)</f>
        <v>58.311179436505498</v>
      </c>
      <c r="BA8" s="65">
        <f>VLOOKUP($A8,'RevPAR Raw Data'!$B$6:$BE$43,'RevPAR Raw Data'!AO$1,FALSE)</f>
        <v>63.5498576061619</v>
      </c>
      <c r="BB8" s="66">
        <f>VLOOKUP($A8,'RevPAR Raw Data'!$B$6:$BE$43,'RevPAR Raw Data'!AP$1,FALSE)</f>
        <v>60.930518521333703</v>
      </c>
      <c r="BC8" s="67">
        <f>VLOOKUP($A8,'RevPAR Raw Data'!$B$6:$BE$43,'RevPAR Raw Data'!AR$1,FALSE)</f>
        <v>55.371880004053899</v>
      </c>
      <c r="BE8" s="59">
        <f>VLOOKUP($A8,'RevPAR Raw Data'!$B$6:$BE$43,'RevPAR Raw Data'!AT$1,FALSE)</f>
        <v>61.858500025530503</v>
      </c>
      <c r="BF8" s="60">
        <f>VLOOKUP($A8,'RevPAR Raw Data'!$B$6:$BE$43,'RevPAR Raw Data'!AU$1,FALSE)</f>
        <v>109.161013118567</v>
      </c>
      <c r="BG8" s="60">
        <f>VLOOKUP($A8,'RevPAR Raw Data'!$B$6:$BE$43,'RevPAR Raw Data'!AV$1,FALSE)</f>
        <v>143.537855715522</v>
      </c>
      <c r="BH8" s="60">
        <f>VLOOKUP($A8,'RevPAR Raw Data'!$B$6:$BE$43,'RevPAR Raw Data'!AW$1,FALSE)</f>
        <v>135.04206113797699</v>
      </c>
      <c r="BI8" s="60">
        <f>VLOOKUP($A8,'RevPAR Raw Data'!$B$6:$BE$43,'RevPAR Raw Data'!AX$1,FALSE)</f>
        <v>123.65870792518299</v>
      </c>
      <c r="BJ8" s="61">
        <f>VLOOKUP($A8,'RevPAR Raw Data'!$B$6:$BE$43,'RevPAR Raw Data'!AY$1,FALSE)</f>
        <v>113.21752138488399</v>
      </c>
      <c r="BK8" s="60">
        <f>VLOOKUP($A8,'RevPAR Raw Data'!$B$6:$BE$43,'RevPAR Raw Data'!BA$1,FALSE)</f>
        <v>127.956309239511</v>
      </c>
      <c r="BL8" s="60">
        <f>VLOOKUP($A8,'RevPAR Raw Data'!$B$6:$BE$43,'RevPAR Raw Data'!BB$1,FALSE)</f>
        <v>124.939100451708</v>
      </c>
      <c r="BM8" s="61">
        <f>VLOOKUP($A8,'RevPAR Raw Data'!$B$6:$BE$43,'RevPAR Raw Data'!BC$1,FALSE)</f>
        <v>126.372822583195</v>
      </c>
      <c r="BN8" s="62">
        <f>VLOOKUP($A8,'RevPAR Raw Data'!$B$6:$BE$43,'RevPAR Raw Data'!BE$1,FALSE)</f>
        <v>117.18564495025301</v>
      </c>
    </row>
    <row r="9" spans="1:66" x14ac:dyDescent="0.25">
      <c r="A9" s="76" t="s">
        <v>90</v>
      </c>
      <c r="B9" s="59">
        <f>VLOOKUP($A9,'Occupancy Raw Data'!$B$6:$BE$43,'Occupancy Raw Data'!AG$1,FALSE)</f>
        <v>38.897656913924898</v>
      </c>
      <c r="C9" s="60">
        <f>VLOOKUP($A9,'Occupancy Raw Data'!$B$6:$BE$43,'Occupancy Raw Data'!AH$1,FALSE)</f>
        <v>39.489498603860604</v>
      </c>
      <c r="D9" s="60">
        <f>VLOOKUP($A9,'Occupancy Raw Data'!$B$6:$BE$43,'Occupancy Raw Data'!AI$1,FALSE)</f>
        <v>41.784023309457297</v>
      </c>
      <c r="E9" s="60">
        <f>VLOOKUP($A9,'Occupancy Raw Data'!$B$6:$BE$43,'Occupancy Raw Data'!AJ$1,FALSE)</f>
        <v>42.561005220347198</v>
      </c>
      <c r="F9" s="60">
        <f>VLOOKUP($A9,'Occupancy Raw Data'!$B$6:$BE$43,'Occupancy Raw Data'!AK$1,FALSE)</f>
        <v>42.366759742624701</v>
      </c>
      <c r="G9" s="61">
        <f>VLOOKUP($A9,'Occupancy Raw Data'!$B$6:$BE$43,'Occupancy Raw Data'!AL$1,FALSE)</f>
        <v>41.0197887580429</v>
      </c>
      <c r="H9" s="60">
        <f>VLOOKUP($A9,'Occupancy Raw Data'!$B$6:$BE$43,'Occupancy Raw Data'!AN$1,FALSE)</f>
        <v>54.470681073206201</v>
      </c>
      <c r="I9" s="60">
        <f>VLOOKUP($A9,'Occupancy Raw Data'!$B$6:$BE$43,'Occupancy Raw Data'!AO$1,FALSE)</f>
        <v>61.864149569017798</v>
      </c>
      <c r="J9" s="61">
        <f>VLOOKUP($A9,'Occupancy Raw Data'!$B$6:$BE$43,'Occupancy Raw Data'!AP$1,FALSE)</f>
        <v>58.167415321112003</v>
      </c>
      <c r="K9" s="62">
        <f>VLOOKUP($A9,'Occupancy Raw Data'!$B$6:$BE$43,'Occupancy Raw Data'!AR$1,FALSE)</f>
        <v>45.919110633205499</v>
      </c>
      <c r="M9" s="59">
        <f>VLOOKUP($A9,'Occupancy Raw Data'!$B$6:$BE$43,'Occupancy Raw Data'!AT$1,FALSE)</f>
        <v>10.343503537592801</v>
      </c>
      <c r="N9" s="60">
        <f>VLOOKUP($A9,'Occupancy Raw Data'!$B$6:$BE$43,'Occupancy Raw Data'!AU$1,FALSE)</f>
        <v>29.757753377988301</v>
      </c>
      <c r="O9" s="60">
        <f>VLOOKUP($A9,'Occupancy Raw Data'!$B$6:$BE$43,'Occupancy Raw Data'!AV$1,FALSE)</f>
        <v>35.965566300746303</v>
      </c>
      <c r="P9" s="60">
        <f>VLOOKUP($A9,'Occupancy Raw Data'!$B$6:$BE$43,'Occupancy Raw Data'!AW$1,FALSE)</f>
        <v>36.392067909238897</v>
      </c>
      <c r="Q9" s="60">
        <f>VLOOKUP($A9,'Occupancy Raw Data'!$B$6:$BE$43,'Occupancy Raw Data'!AX$1,FALSE)</f>
        <v>34.633917332483797</v>
      </c>
      <c r="R9" s="61">
        <f>VLOOKUP($A9,'Occupancy Raw Data'!$B$6:$BE$43,'Occupancy Raw Data'!AY$1,FALSE)</f>
        <v>28.920870803888398</v>
      </c>
      <c r="S9" s="60">
        <f>VLOOKUP($A9,'Occupancy Raw Data'!$B$6:$BE$43,'Occupancy Raw Data'!BA$1,FALSE)</f>
        <v>46.186051270128601</v>
      </c>
      <c r="T9" s="60">
        <f>VLOOKUP($A9,'Occupancy Raw Data'!$B$6:$BE$43,'Occupancy Raw Data'!BB$1,FALSE)</f>
        <v>41.661510388245802</v>
      </c>
      <c r="U9" s="61">
        <f>VLOOKUP($A9,'Occupancy Raw Data'!$B$6:$BE$43,'Occupancy Raw Data'!BC$1,FALSE)</f>
        <v>43.744625360055402</v>
      </c>
      <c r="V9" s="62">
        <f>VLOOKUP($A9,'Occupancy Raw Data'!$B$6:$BE$43,'Occupancy Raw Data'!BE$1,FALSE)</f>
        <v>33.919234007632497</v>
      </c>
      <c r="X9" s="64">
        <f>VLOOKUP($A9,'ADR Raw Data'!$B$6:$BE$43,'ADR Raw Data'!AG$1,FALSE)</f>
        <v>104.265991729088</v>
      </c>
      <c r="Y9" s="65">
        <f>VLOOKUP($A9,'ADR Raw Data'!$B$6:$BE$43,'ADR Raw Data'!AH$1,FALSE)</f>
        <v>108.024081930674</v>
      </c>
      <c r="Z9" s="65">
        <f>VLOOKUP($A9,'ADR Raw Data'!$B$6:$BE$43,'ADR Raw Data'!AI$1,FALSE)</f>
        <v>111.49876443669601</v>
      </c>
      <c r="AA9" s="65">
        <f>VLOOKUP($A9,'ADR Raw Data'!$B$6:$BE$43,'ADR Raw Data'!AJ$1,FALSE)</f>
        <v>112.26634315053801</v>
      </c>
      <c r="AB9" s="65">
        <f>VLOOKUP($A9,'ADR Raw Data'!$B$6:$BE$43,'ADR Raw Data'!AK$1,FALSE)</f>
        <v>108.593642811089</v>
      </c>
      <c r="AC9" s="66">
        <f>VLOOKUP($A9,'ADR Raw Data'!$B$6:$BE$43,'ADR Raw Data'!AL$1,FALSE)</f>
        <v>109.017215579495</v>
      </c>
      <c r="AD9" s="65">
        <f>VLOOKUP($A9,'ADR Raw Data'!$B$6:$BE$43,'ADR Raw Data'!AN$1,FALSE)</f>
        <v>111.45323508107199</v>
      </c>
      <c r="AE9" s="65">
        <f>VLOOKUP($A9,'ADR Raw Data'!$B$6:$BE$43,'ADR Raw Data'!AO$1,FALSE)</f>
        <v>115.694255997645</v>
      </c>
      <c r="AF9" s="66">
        <f>VLOOKUP($A9,'ADR Raw Data'!$B$6:$BE$43,'ADR Raw Data'!AP$1,FALSE)</f>
        <v>113.70851108792</v>
      </c>
      <c r="AG9" s="67">
        <f>VLOOKUP($A9,'ADR Raw Data'!$B$6:$BE$43,'ADR Raw Data'!AR$1,FALSE)</f>
        <v>110.71511141956</v>
      </c>
      <c r="AI9" s="59">
        <f>VLOOKUP($A9,'ADR Raw Data'!$B$6:$BE$43,'ADR Raw Data'!AT$1,FALSE)</f>
        <v>17.058776499849898</v>
      </c>
      <c r="AJ9" s="60">
        <f>VLOOKUP($A9,'ADR Raw Data'!$B$6:$BE$43,'ADR Raw Data'!AU$1,FALSE)</f>
        <v>26.3027696568682</v>
      </c>
      <c r="AK9" s="60">
        <f>VLOOKUP($A9,'ADR Raw Data'!$B$6:$BE$43,'ADR Raw Data'!AV$1,FALSE)</f>
        <v>29.4187782508574</v>
      </c>
      <c r="AL9" s="60">
        <f>VLOOKUP($A9,'ADR Raw Data'!$B$6:$BE$43,'ADR Raw Data'!AW$1,FALSE)</f>
        <v>31.219529870592201</v>
      </c>
      <c r="AM9" s="60">
        <f>VLOOKUP($A9,'ADR Raw Data'!$B$6:$BE$43,'ADR Raw Data'!AX$1,FALSE)</f>
        <v>29.132490718376602</v>
      </c>
      <c r="AN9" s="61">
        <f>VLOOKUP($A9,'ADR Raw Data'!$B$6:$BE$43,'ADR Raw Data'!AY$1,FALSE)</f>
        <v>26.534688344787</v>
      </c>
      <c r="AO9" s="60">
        <f>VLOOKUP($A9,'ADR Raw Data'!$B$6:$BE$43,'ADR Raw Data'!BA$1,FALSE)</f>
        <v>32.334982247690903</v>
      </c>
      <c r="AP9" s="60">
        <f>VLOOKUP($A9,'ADR Raw Data'!$B$6:$BE$43,'ADR Raw Data'!BB$1,FALSE)</f>
        <v>33.859575063294201</v>
      </c>
      <c r="AQ9" s="61">
        <f>VLOOKUP($A9,'ADR Raw Data'!$B$6:$BE$43,'ADR Raw Data'!BC$1,FALSE)</f>
        <v>33.128615362196598</v>
      </c>
      <c r="AR9" s="62">
        <f>VLOOKUP($A9,'ADR Raw Data'!$B$6:$BE$43,'ADR Raw Data'!BE$1,FALSE)</f>
        <v>28.8804126259745</v>
      </c>
      <c r="AT9" s="64">
        <f>VLOOKUP($A9,'RevPAR Raw Data'!$B$6:$BE$43,'RevPAR Raw Data'!AG$1,FALSE)</f>
        <v>40.557027740682202</v>
      </c>
      <c r="AU9" s="65">
        <f>VLOOKUP($A9,'RevPAR Raw Data'!$B$6:$BE$43,'RevPAR Raw Data'!AH$1,FALSE)</f>
        <v>42.658168325846702</v>
      </c>
      <c r="AV9" s="65">
        <f>VLOOKUP($A9,'RevPAR Raw Data'!$B$6:$BE$43,'RevPAR Raw Data'!AI$1,FALSE)</f>
        <v>46.588669721986101</v>
      </c>
      <c r="AW9" s="65">
        <f>VLOOKUP($A9,'RevPAR Raw Data'!$B$6:$BE$43,'RevPAR Raw Data'!AJ$1,FALSE)</f>
        <v>47.7816841689935</v>
      </c>
      <c r="AX9" s="65">
        <f>VLOOKUP($A9,'RevPAR Raw Data'!$B$6:$BE$43,'RevPAR Raw Data'!AK$1,FALSE)</f>
        <v>46.007607745538401</v>
      </c>
      <c r="AY9" s="66">
        <f>VLOOKUP($A9,'RevPAR Raw Data'!$B$6:$BE$43,'RevPAR Raw Data'!AL$1,FALSE)</f>
        <v>44.718631540609401</v>
      </c>
      <c r="AZ9" s="65">
        <f>VLOOKUP($A9,'RevPAR Raw Data'!$B$6:$BE$43,'RevPAR Raw Data'!AN$1,FALSE)</f>
        <v>60.709336226781502</v>
      </c>
      <c r="BA9" s="65">
        <f>VLOOKUP($A9,'RevPAR Raw Data'!$B$6:$BE$43,'RevPAR Raw Data'!AO$1,FALSE)</f>
        <v>71.5732675731455</v>
      </c>
      <c r="BB9" s="66">
        <f>VLOOKUP($A9,'RevPAR Raw Data'!$B$6:$BE$43,'RevPAR Raw Data'!AP$1,FALSE)</f>
        <v>66.141301899963494</v>
      </c>
      <c r="BC9" s="67">
        <f>VLOOKUP($A9,'RevPAR Raw Data'!$B$6:$BE$43,'RevPAR Raw Data'!AR$1,FALSE)</f>
        <v>50.839394500424902</v>
      </c>
      <c r="BE9" s="59">
        <f>VLOOKUP($A9,'RevPAR Raw Data'!$B$6:$BE$43,'RevPAR Raw Data'!AT$1,FALSE)</f>
        <v>29.166755188174701</v>
      </c>
      <c r="BF9" s="60">
        <f>VLOOKUP($A9,'RevPAR Raw Data'!$B$6:$BE$43,'RevPAR Raw Data'!AU$1,FALSE)</f>
        <v>63.887636360927601</v>
      </c>
      <c r="BG9" s="60">
        <f>VLOOKUP($A9,'RevPAR Raw Data'!$B$6:$BE$43,'RevPAR Raw Data'!AV$1,FALSE)</f>
        <v>75.964974748285499</v>
      </c>
      <c r="BH9" s="60">
        <f>VLOOKUP($A9,'RevPAR Raw Data'!$B$6:$BE$43,'RevPAR Raw Data'!AW$1,FALSE)</f>
        <v>78.9730302912822</v>
      </c>
      <c r="BI9" s="60">
        <f>VLOOKUP($A9,'RevPAR Raw Data'!$B$6:$BE$43,'RevPAR Raw Data'!AX$1,FALSE)</f>
        <v>73.856130803156503</v>
      </c>
      <c r="BJ9" s="61">
        <f>VLOOKUP($A9,'RevPAR Raw Data'!$B$6:$BE$43,'RevPAR Raw Data'!AY$1,FALSE)</f>
        <v>63.129622083085799</v>
      </c>
      <c r="BK9" s="60">
        <f>VLOOKUP($A9,'RevPAR Raw Data'!$B$6:$BE$43,'RevPAR Raw Data'!BA$1,FALSE)</f>
        <v>93.455284996925201</v>
      </c>
      <c r="BL9" s="60">
        <f>VLOOKUP($A9,'RevPAR Raw Data'!$B$6:$BE$43,'RevPAR Raw Data'!BB$1,FALSE)</f>
        <v>89.627495833950206</v>
      </c>
      <c r="BM9" s="61">
        <f>VLOOKUP($A9,'RevPAR Raw Data'!$B$6:$BE$43,'RevPAR Raw Data'!BC$1,FALSE)</f>
        <v>91.365229399418695</v>
      </c>
      <c r="BN9" s="62">
        <f>VLOOKUP($A9,'RevPAR Raw Data'!$B$6:$BE$43,'RevPAR Raw Data'!BE$1,FALSE)</f>
        <v>72.595661374581297</v>
      </c>
    </row>
    <row r="10" spans="1:66" x14ac:dyDescent="0.25">
      <c r="A10" s="76" t="s">
        <v>26</v>
      </c>
      <c r="B10" s="59">
        <f>VLOOKUP($A10,'Occupancy Raw Data'!$B$6:$BE$43,'Occupancy Raw Data'!AG$1,FALSE)</f>
        <v>35.592926490984702</v>
      </c>
      <c r="C10" s="60">
        <f>VLOOKUP($A10,'Occupancy Raw Data'!$B$6:$BE$43,'Occupancy Raw Data'!AH$1,FALSE)</f>
        <v>40.106333795654102</v>
      </c>
      <c r="D10" s="60">
        <f>VLOOKUP($A10,'Occupancy Raw Data'!$B$6:$BE$43,'Occupancy Raw Data'!AI$1,FALSE)</f>
        <v>45.119625520110901</v>
      </c>
      <c r="E10" s="60">
        <f>VLOOKUP($A10,'Occupancy Raw Data'!$B$6:$BE$43,'Occupancy Raw Data'!AJ$1,FALSE)</f>
        <v>44.651525658807202</v>
      </c>
      <c r="F10" s="60">
        <f>VLOOKUP($A10,'Occupancy Raw Data'!$B$6:$BE$43,'Occupancy Raw Data'!AK$1,FALSE)</f>
        <v>40.600439204808097</v>
      </c>
      <c r="G10" s="61">
        <f>VLOOKUP($A10,'Occupancy Raw Data'!$B$6:$BE$43,'Occupancy Raw Data'!AL$1,FALSE)</f>
        <v>41.214170134073001</v>
      </c>
      <c r="H10" s="60">
        <f>VLOOKUP($A10,'Occupancy Raw Data'!$B$6:$BE$43,'Occupancy Raw Data'!AN$1,FALSE)</f>
        <v>45.9460240406842</v>
      </c>
      <c r="I10" s="60">
        <f>VLOOKUP($A10,'Occupancy Raw Data'!$B$6:$BE$43,'Occupancy Raw Data'!AO$1,FALSE)</f>
        <v>52.632339343504299</v>
      </c>
      <c r="J10" s="61">
        <f>VLOOKUP($A10,'Occupancy Raw Data'!$B$6:$BE$43,'Occupancy Raw Data'!AP$1,FALSE)</f>
        <v>49.289181692094303</v>
      </c>
      <c r="K10" s="62">
        <f>VLOOKUP($A10,'Occupancy Raw Data'!$B$6:$BE$43,'Occupancy Raw Data'!AR$1,FALSE)</f>
        <v>43.521316293507603</v>
      </c>
      <c r="M10" s="59">
        <f>VLOOKUP($A10,'Occupancy Raw Data'!$B$6:$BE$43,'Occupancy Raw Data'!AT$1,FALSE)</f>
        <v>3.54997220024761</v>
      </c>
      <c r="N10" s="60">
        <f>VLOOKUP($A10,'Occupancy Raw Data'!$B$6:$BE$43,'Occupancy Raw Data'!AU$1,FALSE)</f>
        <v>29.423816376219801</v>
      </c>
      <c r="O10" s="60">
        <f>VLOOKUP($A10,'Occupancy Raw Data'!$B$6:$BE$43,'Occupancy Raw Data'!AV$1,FALSE)</f>
        <v>43.100675659668603</v>
      </c>
      <c r="P10" s="60">
        <f>VLOOKUP($A10,'Occupancy Raw Data'!$B$6:$BE$43,'Occupancy Raw Data'!AW$1,FALSE)</f>
        <v>37.557678971513901</v>
      </c>
      <c r="Q10" s="60">
        <f>VLOOKUP($A10,'Occupancy Raw Data'!$B$6:$BE$43,'Occupancy Raw Data'!AX$1,FALSE)</f>
        <v>29.4839809908392</v>
      </c>
      <c r="R10" s="61">
        <f>VLOOKUP($A10,'Occupancy Raw Data'!$B$6:$BE$43,'Occupancy Raw Data'!AY$1,FALSE)</f>
        <v>28.227791844999601</v>
      </c>
      <c r="S10" s="60">
        <f>VLOOKUP($A10,'Occupancy Raw Data'!$B$6:$BE$43,'Occupancy Raw Data'!BA$1,FALSE)</f>
        <v>33.018786822250199</v>
      </c>
      <c r="T10" s="60">
        <f>VLOOKUP($A10,'Occupancy Raw Data'!$B$6:$BE$43,'Occupancy Raw Data'!BB$1,FALSE)</f>
        <v>29.451708417680699</v>
      </c>
      <c r="U10" s="61">
        <f>VLOOKUP($A10,'Occupancy Raw Data'!$B$6:$BE$43,'Occupancy Raw Data'!BC$1,FALSE)</f>
        <v>31.0901694972648</v>
      </c>
      <c r="V10" s="62">
        <f>VLOOKUP($A10,'Occupancy Raw Data'!$B$6:$BE$43,'Occupancy Raw Data'!BE$1,FALSE)</f>
        <v>29.1402225244872</v>
      </c>
      <c r="X10" s="64">
        <f>VLOOKUP($A10,'ADR Raw Data'!$B$6:$BE$43,'ADR Raw Data'!AG$1,FALSE)</f>
        <v>113.09982058775699</v>
      </c>
      <c r="Y10" s="65">
        <f>VLOOKUP($A10,'ADR Raw Data'!$B$6:$BE$43,'ADR Raw Data'!AH$1,FALSE)</f>
        <v>122.33012680115201</v>
      </c>
      <c r="Z10" s="65">
        <f>VLOOKUP($A10,'ADR Raw Data'!$B$6:$BE$43,'ADR Raw Data'!AI$1,FALSE)</f>
        <v>128.862588536663</v>
      </c>
      <c r="AA10" s="65">
        <f>VLOOKUP($A10,'ADR Raw Data'!$B$6:$BE$43,'ADR Raw Data'!AJ$1,FALSE)</f>
        <v>127.81466511357</v>
      </c>
      <c r="AB10" s="65">
        <f>VLOOKUP($A10,'ADR Raw Data'!$B$6:$BE$43,'ADR Raw Data'!AK$1,FALSE)</f>
        <v>117.458365952601</v>
      </c>
      <c r="AC10" s="66">
        <f>VLOOKUP($A10,'ADR Raw Data'!$B$6:$BE$43,'ADR Raw Data'!AL$1,FALSE)</f>
        <v>122.394696776364</v>
      </c>
      <c r="AD10" s="65">
        <f>VLOOKUP($A10,'ADR Raw Data'!$B$6:$BE$43,'ADR Raw Data'!AN$1,FALSE)</f>
        <v>109.909023960757</v>
      </c>
      <c r="AE10" s="65">
        <f>VLOOKUP($A10,'ADR Raw Data'!$B$6:$BE$43,'ADR Raw Data'!AO$1,FALSE)</f>
        <v>113.079620093329</v>
      </c>
      <c r="AF10" s="66">
        <f>VLOOKUP($A10,'ADR Raw Data'!$B$6:$BE$43,'ADR Raw Data'!AP$1,FALSE)</f>
        <v>111.601848692695</v>
      </c>
      <c r="AG10" s="67">
        <f>VLOOKUP($A10,'ADR Raw Data'!$B$6:$BE$43,'ADR Raw Data'!AR$1,FALSE)</f>
        <v>118.902348031451</v>
      </c>
      <c r="AI10" s="59">
        <f>VLOOKUP($A10,'ADR Raw Data'!$B$6:$BE$43,'ADR Raw Data'!AT$1,FALSE)</f>
        <v>23.716997921198701</v>
      </c>
      <c r="AJ10" s="60">
        <f>VLOOKUP($A10,'ADR Raw Data'!$B$6:$BE$43,'ADR Raw Data'!AU$1,FALSE)</f>
        <v>37.687709500822798</v>
      </c>
      <c r="AK10" s="60">
        <f>VLOOKUP($A10,'ADR Raw Data'!$B$6:$BE$43,'ADR Raw Data'!AV$1,FALSE)</f>
        <v>43.588867094940902</v>
      </c>
      <c r="AL10" s="60">
        <f>VLOOKUP($A10,'ADR Raw Data'!$B$6:$BE$43,'ADR Raw Data'!AW$1,FALSE)</f>
        <v>42.304757128685701</v>
      </c>
      <c r="AM10" s="60">
        <f>VLOOKUP($A10,'ADR Raw Data'!$B$6:$BE$43,'ADR Raw Data'!AX$1,FALSE)</f>
        <v>35.903343611554398</v>
      </c>
      <c r="AN10" s="61">
        <f>VLOOKUP($A10,'ADR Raw Data'!$B$6:$BE$43,'ADR Raw Data'!AY$1,FALSE)</f>
        <v>37.065024834684799</v>
      </c>
      <c r="AO10" s="60">
        <f>VLOOKUP($A10,'ADR Raw Data'!$B$6:$BE$43,'ADR Raw Data'!BA$1,FALSE)</f>
        <v>25.0479719755579</v>
      </c>
      <c r="AP10" s="60">
        <f>VLOOKUP($A10,'ADR Raw Data'!$B$6:$BE$43,'ADR Raw Data'!BB$1,FALSE)</f>
        <v>22.248681557976301</v>
      </c>
      <c r="AQ10" s="61">
        <f>VLOOKUP($A10,'ADR Raw Data'!$B$6:$BE$43,'ADR Raw Data'!BC$1,FALSE)</f>
        <v>23.475341540952801</v>
      </c>
      <c r="AR10" s="62">
        <f>VLOOKUP($A10,'ADR Raw Data'!$B$6:$BE$43,'ADR Raw Data'!BE$1,FALSE)</f>
        <v>32.639348995718997</v>
      </c>
      <c r="AT10" s="64">
        <f>VLOOKUP($A10,'RevPAR Raw Data'!$B$6:$BE$43,'RevPAR Raw Data'!AG$1,FALSE)</f>
        <v>40.255536003236202</v>
      </c>
      <c r="AU10" s="65">
        <f>VLOOKUP($A10,'RevPAR Raw Data'!$B$6:$BE$43,'RevPAR Raw Data'!AH$1,FALSE)</f>
        <v>49.062128987517298</v>
      </c>
      <c r="AV10" s="65">
        <f>VLOOKUP($A10,'RevPAR Raw Data'!$B$6:$BE$43,'RevPAR Raw Data'!AI$1,FALSE)</f>
        <v>58.142317383263901</v>
      </c>
      <c r="AW10" s="65">
        <f>VLOOKUP($A10,'RevPAR Raw Data'!$B$6:$BE$43,'RevPAR Raw Data'!AJ$1,FALSE)</f>
        <v>57.071197988904203</v>
      </c>
      <c r="AX10" s="65">
        <f>VLOOKUP($A10,'RevPAR Raw Data'!$B$6:$BE$43,'RevPAR Raw Data'!AK$1,FALSE)</f>
        <v>47.688612459546903</v>
      </c>
      <c r="AY10" s="66">
        <f>VLOOKUP($A10,'RevPAR Raw Data'!$B$6:$BE$43,'RevPAR Raw Data'!AL$1,FALSE)</f>
        <v>50.443958564493698</v>
      </c>
      <c r="AZ10" s="65">
        <f>VLOOKUP($A10,'RevPAR Raw Data'!$B$6:$BE$43,'RevPAR Raw Data'!AN$1,FALSE)</f>
        <v>50.498826571890802</v>
      </c>
      <c r="BA10" s="65">
        <f>VLOOKUP($A10,'RevPAR Raw Data'!$B$6:$BE$43,'RevPAR Raw Data'!AO$1,FALSE)</f>
        <v>59.516449375866799</v>
      </c>
      <c r="BB10" s="66">
        <f>VLOOKUP($A10,'RevPAR Raw Data'!$B$6:$BE$43,'RevPAR Raw Data'!AP$1,FALSE)</f>
        <v>55.007637973878801</v>
      </c>
      <c r="BC10" s="67">
        <f>VLOOKUP($A10,'RevPAR Raw Data'!$B$6:$BE$43,'RevPAR Raw Data'!AR$1,FALSE)</f>
        <v>51.747866967175199</v>
      </c>
      <c r="BE10" s="59">
        <f>VLOOKUP($A10,'RevPAR Raw Data'!$B$6:$BE$43,'RevPAR Raw Data'!AT$1,FALSE)</f>
        <v>28.108916954382199</v>
      </c>
      <c r="BF10" s="60">
        <f>VLOOKUP($A10,'RevPAR Raw Data'!$B$6:$BE$43,'RevPAR Raw Data'!AU$1,FALSE)</f>
        <v>78.200688316967998</v>
      </c>
      <c r="BG10" s="60">
        <f>VLOOKUP($A10,'RevPAR Raw Data'!$B$6:$BE$43,'RevPAR Raw Data'!AV$1,FALSE)</f>
        <v>105.47663898492399</v>
      </c>
      <c r="BH10" s="60">
        <f>VLOOKUP($A10,'RevPAR Raw Data'!$B$6:$BE$43,'RevPAR Raw Data'!AW$1,FALSE)</f>
        <v>95.751120972270002</v>
      </c>
      <c r="BI10" s="60">
        <f>VLOOKUP($A10,'RevPAR Raw Data'!$B$6:$BE$43,'RevPAR Raw Data'!AX$1,FALSE)</f>
        <v>75.973059607899998</v>
      </c>
      <c r="BJ10" s="61">
        <f>VLOOKUP($A10,'RevPAR Raw Data'!$B$6:$BE$43,'RevPAR Raw Data'!AY$1,FALSE)</f>
        <v>75.755454737316796</v>
      </c>
      <c r="BK10" s="60">
        <f>VLOOKUP($A10,'RevPAR Raw Data'!$B$6:$BE$43,'RevPAR Raw Data'!BA$1,FALSE)</f>
        <v>66.337295267714595</v>
      </c>
      <c r="BL10" s="60">
        <f>VLOOKUP($A10,'RevPAR Raw Data'!$B$6:$BE$43,'RevPAR Raw Data'!BB$1,FALSE)</f>
        <v>58.253006794890403</v>
      </c>
      <c r="BM10" s="61">
        <f>VLOOKUP($A10,'RevPAR Raw Data'!$B$6:$BE$43,'RevPAR Raw Data'!BC$1,FALSE)</f>
        <v>61.864034513361801</v>
      </c>
      <c r="BN10" s="62">
        <f>VLOOKUP($A10,'RevPAR Raw Data'!$B$6:$BE$43,'RevPAR Raw Data'!BE$1,FALSE)</f>
        <v>71.290750448102798</v>
      </c>
    </row>
    <row r="11" spans="1:66" x14ac:dyDescent="0.25">
      <c r="A11" s="76" t="s">
        <v>24</v>
      </c>
      <c r="B11" s="59">
        <f>VLOOKUP($A11,'Occupancy Raw Data'!$B$6:$BE$43,'Occupancy Raw Data'!AG$1,FALSE)</f>
        <v>42.404647084612002</v>
      </c>
      <c r="C11" s="60">
        <f>VLOOKUP($A11,'Occupancy Raw Data'!$B$6:$BE$43,'Occupancy Raw Data'!AH$1,FALSE)</f>
        <v>48.830922110185497</v>
      </c>
      <c r="D11" s="60">
        <f>VLOOKUP($A11,'Occupancy Raw Data'!$B$6:$BE$43,'Occupancy Raw Data'!AI$1,FALSE)</f>
        <v>52.239514832675702</v>
      </c>
      <c r="E11" s="60">
        <f>VLOOKUP($A11,'Occupancy Raw Data'!$B$6:$BE$43,'Occupancy Raw Data'!AJ$1,FALSE)</f>
        <v>52.732719567441102</v>
      </c>
      <c r="F11" s="60">
        <f>VLOOKUP($A11,'Occupancy Raw Data'!$B$6:$BE$43,'Occupancy Raw Data'!AK$1,FALSE)</f>
        <v>50.336109893321598</v>
      </c>
      <c r="G11" s="61">
        <f>VLOOKUP($A11,'Occupancy Raw Data'!$B$6:$BE$43,'Occupancy Raw Data'!AL$1,FALSE)</f>
        <v>49.308782697647203</v>
      </c>
      <c r="H11" s="60">
        <f>VLOOKUP($A11,'Occupancy Raw Data'!$B$6:$BE$43,'Occupancy Raw Data'!AN$1,FALSE)</f>
        <v>54.9539675580885</v>
      </c>
      <c r="I11" s="60">
        <f>VLOOKUP($A11,'Occupancy Raw Data'!$B$6:$BE$43,'Occupancy Raw Data'!AO$1,FALSE)</f>
        <v>61.310828583954397</v>
      </c>
      <c r="J11" s="61">
        <f>VLOOKUP($A11,'Occupancy Raw Data'!$B$6:$BE$43,'Occupancy Raw Data'!AP$1,FALSE)</f>
        <v>58.132398071021399</v>
      </c>
      <c r="K11" s="62">
        <f>VLOOKUP($A11,'Occupancy Raw Data'!$B$6:$BE$43,'Occupancy Raw Data'!AR$1,FALSE)</f>
        <v>51.829815661468402</v>
      </c>
      <c r="M11" s="59">
        <f>VLOOKUP($A11,'Occupancy Raw Data'!$B$6:$BE$43,'Occupancy Raw Data'!AT$1,FALSE)</f>
        <v>6.2564669032623197</v>
      </c>
      <c r="N11" s="60">
        <f>VLOOKUP($A11,'Occupancy Raw Data'!$B$6:$BE$43,'Occupancy Raw Data'!AU$1,FALSE)</f>
        <v>18.375097100395401</v>
      </c>
      <c r="O11" s="60">
        <f>VLOOKUP($A11,'Occupancy Raw Data'!$B$6:$BE$43,'Occupancy Raw Data'!AV$1,FALSE)</f>
        <v>25.409810956293001</v>
      </c>
      <c r="P11" s="60">
        <f>VLOOKUP($A11,'Occupancy Raw Data'!$B$6:$BE$43,'Occupancy Raw Data'!AW$1,FALSE)</f>
        <v>16.2977647834918</v>
      </c>
      <c r="Q11" s="60">
        <f>VLOOKUP($A11,'Occupancy Raw Data'!$B$6:$BE$43,'Occupancy Raw Data'!AX$1,FALSE)</f>
        <v>14.6490834805241</v>
      </c>
      <c r="R11" s="61">
        <f>VLOOKUP($A11,'Occupancy Raw Data'!$B$6:$BE$43,'Occupancy Raw Data'!AY$1,FALSE)</f>
        <v>16.260718160800501</v>
      </c>
      <c r="S11" s="60">
        <f>VLOOKUP($A11,'Occupancy Raw Data'!$B$6:$BE$43,'Occupancy Raw Data'!BA$1,FALSE)</f>
        <v>26.586499036379699</v>
      </c>
      <c r="T11" s="60">
        <f>VLOOKUP($A11,'Occupancy Raw Data'!$B$6:$BE$43,'Occupancy Raw Data'!BB$1,FALSE)</f>
        <v>23.029183692703</v>
      </c>
      <c r="U11" s="61">
        <f>VLOOKUP($A11,'Occupancy Raw Data'!$B$6:$BE$43,'Occupancy Raw Data'!BC$1,FALSE)</f>
        <v>24.685339483095301</v>
      </c>
      <c r="V11" s="62">
        <f>VLOOKUP($A11,'Occupancy Raw Data'!$B$6:$BE$43,'Occupancy Raw Data'!BE$1,FALSE)</f>
        <v>18.833751023369</v>
      </c>
      <c r="X11" s="64">
        <f>VLOOKUP($A11,'ADR Raw Data'!$B$6:$BE$43,'ADR Raw Data'!AG$1,FALSE)</f>
        <v>100.212730248987</v>
      </c>
      <c r="Y11" s="65">
        <f>VLOOKUP($A11,'ADR Raw Data'!$B$6:$BE$43,'ADR Raw Data'!AH$1,FALSE)</f>
        <v>91.202008080203498</v>
      </c>
      <c r="Z11" s="65">
        <f>VLOOKUP($A11,'ADR Raw Data'!$B$6:$BE$43,'ADR Raw Data'!AI$1,FALSE)</f>
        <v>92.887430589551698</v>
      </c>
      <c r="AA11" s="65">
        <f>VLOOKUP($A11,'ADR Raw Data'!$B$6:$BE$43,'ADR Raw Data'!AJ$1,FALSE)</f>
        <v>95.406089095191902</v>
      </c>
      <c r="AB11" s="65">
        <f>VLOOKUP($A11,'ADR Raw Data'!$B$6:$BE$43,'ADR Raw Data'!AK$1,FALSE)</f>
        <v>97.744269124691499</v>
      </c>
      <c r="AC11" s="66">
        <f>VLOOKUP($A11,'ADR Raw Data'!$B$6:$BE$43,'ADR Raw Data'!AL$1,FALSE)</f>
        <v>95.343853357832899</v>
      </c>
      <c r="AD11" s="65">
        <f>VLOOKUP($A11,'ADR Raw Data'!$B$6:$BE$43,'ADR Raw Data'!AN$1,FALSE)</f>
        <v>123.271761069006</v>
      </c>
      <c r="AE11" s="65">
        <f>VLOOKUP($A11,'ADR Raw Data'!$B$6:$BE$43,'ADR Raw Data'!AO$1,FALSE)</f>
        <v>133.63972291741101</v>
      </c>
      <c r="AF11" s="66">
        <f>VLOOKUP($A11,'ADR Raw Data'!$B$6:$BE$43,'ADR Raw Data'!AP$1,FALSE)</f>
        <v>128.739179864253</v>
      </c>
      <c r="AG11" s="67">
        <f>VLOOKUP($A11,'ADR Raw Data'!$B$6:$BE$43,'ADR Raw Data'!AR$1,FALSE)</f>
        <v>106.04563841785099</v>
      </c>
      <c r="AI11" s="59">
        <f>VLOOKUP($A11,'ADR Raw Data'!$B$6:$BE$43,'ADR Raw Data'!AT$1,FALSE)</f>
        <v>7.2546589896689699</v>
      </c>
      <c r="AJ11" s="60">
        <f>VLOOKUP($A11,'ADR Raw Data'!$B$6:$BE$43,'ADR Raw Data'!AU$1,FALSE)</f>
        <v>8.3787848279882997</v>
      </c>
      <c r="AK11" s="60">
        <f>VLOOKUP($A11,'ADR Raw Data'!$B$6:$BE$43,'ADR Raw Data'!AV$1,FALSE)</f>
        <v>13.1906643528523</v>
      </c>
      <c r="AL11" s="60">
        <f>VLOOKUP($A11,'ADR Raw Data'!$B$6:$BE$43,'ADR Raw Data'!AW$1,FALSE)</f>
        <v>17.659197661716298</v>
      </c>
      <c r="AM11" s="60">
        <f>VLOOKUP($A11,'ADR Raw Data'!$B$6:$BE$43,'ADR Raw Data'!AX$1,FALSE)</f>
        <v>17.258027872417902</v>
      </c>
      <c r="AN11" s="61">
        <f>VLOOKUP($A11,'ADR Raw Data'!$B$6:$BE$43,'ADR Raw Data'!AY$1,FALSE)</f>
        <v>12.6083029127131</v>
      </c>
      <c r="AO11" s="60">
        <f>VLOOKUP($A11,'ADR Raw Data'!$B$6:$BE$43,'ADR Raw Data'!BA$1,FALSE)</f>
        <v>15.923908254275601</v>
      </c>
      <c r="AP11" s="60">
        <f>VLOOKUP($A11,'ADR Raw Data'!$B$6:$BE$43,'ADR Raw Data'!BB$1,FALSE)</f>
        <v>13.582353662858701</v>
      </c>
      <c r="AQ11" s="61">
        <f>VLOOKUP($A11,'ADR Raw Data'!$B$6:$BE$43,'ADR Raw Data'!BC$1,FALSE)</f>
        <v>14.5483252818506</v>
      </c>
      <c r="AR11" s="62">
        <f>VLOOKUP($A11,'ADR Raw Data'!$B$6:$BE$43,'ADR Raw Data'!BE$1,FALSE)</f>
        <v>13.8625782356246</v>
      </c>
      <c r="AT11" s="64">
        <f>VLOOKUP($A11,'RevPAR Raw Data'!$B$6:$BE$43,'RevPAR Raw Data'!AG$1,FALSE)</f>
        <v>42.494854595937397</v>
      </c>
      <c r="AU11" s="65">
        <f>VLOOKUP($A11,'RevPAR Raw Data'!$B$6:$BE$43,'RevPAR Raw Data'!AH$1,FALSE)</f>
        <v>44.534781528569297</v>
      </c>
      <c r="AV11" s="65">
        <f>VLOOKUP($A11,'RevPAR Raw Data'!$B$6:$BE$43,'RevPAR Raw Data'!AI$1,FALSE)</f>
        <v>48.523943080520198</v>
      </c>
      <c r="AW11" s="65">
        <f>VLOOKUP($A11,'RevPAR Raw Data'!$B$6:$BE$43,'RevPAR Raw Data'!AJ$1,FALSE)</f>
        <v>50.310225412830597</v>
      </c>
      <c r="AX11" s="65">
        <f>VLOOKUP($A11,'RevPAR Raw Data'!$B$6:$BE$43,'RevPAR Raw Data'!AK$1,FALSE)</f>
        <v>49.200662721028699</v>
      </c>
      <c r="AY11" s="66">
        <f>VLOOKUP($A11,'RevPAR Raw Data'!$B$6:$BE$43,'RevPAR Raw Data'!AL$1,FALSE)</f>
        <v>47.012893467777197</v>
      </c>
      <c r="AZ11" s="65">
        <f>VLOOKUP($A11,'RevPAR Raw Data'!$B$6:$BE$43,'RevPAR Raw Data'!AN$1,FALSE)</f>
        <v>67.742723586146397</v>
      </c>
      <c r="BA11" s="65">
        <f>VLOOKUP($A11,'RevPAR Raw Data'!$B$6:$BE$43,'RevPAR Raw Data'!AO$1,FALSE)</f>
        <v>81.935621437965807</v>
      </c>
      <c r="BB11" s="66">
        <f>VLOOKUP($A11,'RevPAR Raw Data'!$B$6:$BE$43,'RevPAR Raw Data'!AP$1,FALSE)</f>
        <v>74.839172512056095</v>
      </c>
      <c r="BC11" s="67">
        <f>VLOOKUP($A11,'RevPAR Raw Data'!$B$6:$BE$43,'RevPAR Raw Data'!AR$1,FALSE)</f>
        <v>54.963258908999798</v>
      </c>
      <c r="BE11" s="59">
        <f>VLOOKUP($A11,'RevPAR Raw Data'!$B$6:$BE$43,'RevPAR Raw Data'!AT$1,FALSE)</f>
        <v>13.9650112315644</v>
      </c>
      <c r="BF11" s="60">
        <f>VLOOKUP($A11,'RevPAR Raw Data'!$B$6:$BE$43,'RevPAR Raw Data'!AU$1,FALSE)</f>
        <v>28.293491776359801</v>
      </c>
      <c r="BG11" s="60">
        <f>VLOOKUP($A11,'RevPAR Raw Data'!$B$6:$BE$43,'RevPAR Raw Data'!AV$1,FALSE)</f>
        <v>41.9521981850842</v>
      </c>
      <c r="BH11" s="60">
        <f>VLOOKUP($A11,'RevPAR Raw Data'!$B$6:$BE$43,'RevPAR Raw Data'!AW$1,FALSE)</f>
        <v>36.8350169427666</v>
      </c>
      <c r="BI11" s="60">
        <f>VLOOKUP($A11,'RevPAR Raw Data'!$B$6:$BE$43,'RevPAR Raw Data'!AX$1,FALSE)</f>
        <v>34.435254263064699</v>
      </c>
      <c r="BJ11" s="61">
        <f>VLOOKUP($A11,'RevPAR Raw Data'!$B$6:$BE$43,'RevPAR Raw Data'!AY$1,FALSE)</f>
        <v>30.91922167501</v>
      </c>
      <c r="BK11" s="60">
        <f>VLOOKUP($A11,'RevPAR Raw Data'!$B$6:$BE$43,'RevPAR Raw Data'!BA$1,FALSE)</f>
        <v>46.744017005232401</v>
      </c>
      <c r="BL11" s="60">
        <f>VLOOKUP($A11,'RevPAR Raw Data'!$B$6:$BE$43,'RevPAR Raw Data'!BB$1,FALSE)</f>
        <v>39.739442530373999</v>
      </c>
      <c r="BM11" s="61">
        <f>VLOOKUP($A11,'RevPAR Raw Data'!$B$6:$BE$43,'RevPAR Raw Data'!BC$1,FALSE)</f>
        <v>42.824968249875802</v>
      </c>
      <c r="BN11" s="62">
        <f>VLOOKUP($A11,'RevPAR Raw Data'!$B$6:$BE$43,'RevPAR Raw Data'!BE$1,FALSE)</f>
        <v>35.307172729310999</v>
      </c>
    </row>
    <row r="12" spans="1:66" x14ac:dyDescent="0.25">
      <c r="A12" s="76" t="s">
        <v>27</v>
      </c>
      <c r="B12" s="59">
        <f>VLOOKUP($A12,'Occupancy Raw Data'!$B$6:$BE$43,'Occupancy Raw Data'!AG$1,FALSE)</f>
        <v>45.737559241706101</v>
      </c>
      <c r="C12" s="60">
        <f>VLOOKUP($A12,'Occupancy Raw Data'!$B$6:$BE$43,'Occupancy Raw Data'!AH$1,FALSE)</f>
        <v>49.816350710900402</v>
      </c>
      <c r="D12" s="60">
        <f>VLOOKUP($A12,'Occupancy Raw Data'!$B$6:$BE$43,'Occupancy Raw Data'!AI$1,FALSE)</f>
        <v>51.830568720379098</v>
      </c>
      <c r="E12" s="60">
        <f>VLOOKUP($A12,'Occupancy Raw Data'!$B$6:$BE$43,'Occupancy Raw Data'!AJ$1,FALSE)</f>
        <v>52.816943127961999</v>
      </c>
      <c r="F12" s="60">
        <f>VLOOKUP($A12,'Occupancy Raw Data'!$B$6:$BE$43,'Occupancy Raw Data'!AK$1,FALSE)</f>
        <v>52.5829383886255</v>
      </c>
      <c r="G12" s="61">
        <f>VLOOKUP($A12,'Occupancy Raw Data'!$B$6:$BE$43,'Occupancy Raw Data'!AL$1,FALSE)</f>
        <v>50.556872037914601</v>
      </c>
      <c r="H12" s="60">
        <f>VLOOKUP($A12,'Occupancy Raw Data'!$B$6:$BE$43,'Occupancy Raw Data'!AN$1,FALSE)</f>
        <v>57.574052132701397</v>
      </c>
      <c r="I12" s="60">
        <f>VLOOKUP($A12,'Occupancy Raw Data'!$B$6:$BE$43,'Occupancy Raw Data'!AO$1,FALSE)</f>
        <v>62.772511848341203</v>
      </c>
      <c r="J12" s="61">
        <f>VLOOKUP($A12,'Occupancy Raw Data'!$B$6:$BE$43,'Occupancy Raw Data'!AP$1,FALSE)</f>
        <v>60.173281990521303</v>
      </c>
      <c r="K12" s="62">
        <f>VLOOKUP($A12,'Occupancy Raw Data'!$B$6:$BE$43,'Occupancy Raw Data'!AR$1,FALSE)</f>
        <v>53.304417738659403</v>
      </c>
      <c r="M12" s="59">
        <f>VLOOKUP($A12,'Occupancy Raw Data'!$B$6:$BE$43,'Occupancy Raw Data'!AT$1,FALSE)</f>
        <v>9.6682910142003706</v>
      </c>
      <c r="N12" s="60">
        <f>VLOOKUP($A12,'Occupancy Raw Data'!$B$6:$BE$43,'Occupancy Raw Data'!AU$1,FALSE)</f>
        <v>25.410573155419598</v>
      </c>
      <c r="O12" s="60">
        <f>VLOOKUP($A12,'Occupancy Raw Data'!$B$6:$BE$43,'Occupancy Raw Data'!AV$1,FALSE)</f>
        <v>22.988640612609501</v>
      </c>
      <c r="P12" s="60">
        <f>VLOOKUP($A12,'Occupancy Raw Data'!$B$6:$BE$43,'Occupancy Raw Data'!AW$1,FALSE)</f>
        <v>15.535547355282301</v>
      </c>
      <c r="Q12" s="60">
        <f>VLOOKUP($A12,'Occupancy Raw Data'!$B$6:$BE$43,'Occupancy Raw Data'!AX$1,FALSE)</f>
        <v>15.227745392553899</v>
      </c>
      <c r="R12" s="61">
        <f>VLOOKUP($A12,'Occupancy Raw Data'!$B$6:$BE$43,'Occupancy Raw Data'!AY$1,FALSE)</f>
        <v>17.618244882709</v>
      </c>
      <c r="S12" s="60">
        <f>VLOOKUP($A12,'Occupancy Raw Data'!$B$6:$BE$43,'Occupancy Raw Data'!BA$1,FALSE)</f>
        <v>21.789583590601801</v>
      </c>
      <c r="T12" s="60">
        <f>VLOOKUP($A12,'Occupancy Raw Data'!$B$6:$BE$43,'Occupancy Raw Data'!BB$1,FALSE)</f>
        <v>20.487488597688301</v>
      </c>
      <c r="U12" s="61">
        <f>VLOOKUP($A12,'Occupancy Raw Data'!$B$6:$BE$43,'Occupancy Raw Data'!BC$1,FALSE)</f>
        <v>21.1069219579371</v>
      </c>
      <c r="V12" s="62">
        <f>VLOOKUP($A12,'Occupancy Raw Data'!$B$6:$BE$43,'Occupancy Raw Data'!BE$1,FALSE)</f>
        <v>18.721288941094699</v>
      </c>
      <c r="X12" s="64">
        <f>VLOOKUP($A12,'ADR Raw Data'!$B$6:$BE$43,'ADR Raw Data'!AG$1,FALSE)</f>
        <v>78.297050061524502</v>
      </c>
      <c r="Y12" s="65">
        <f>VLOOKUP($A12,'ADR Raw Data'!$B$6:$BE$43,'ADR Raw Data'!AH$1,FALSE)</f>
        <v>79.449100368652594</v>
      </c>
      <c r="Z12" s="65">
        <f>VLOOKUP($A12,'ADR Raw Data'!$B$6:$BE$43,'ADR Raw Data'!AI$1,FALSE)</f>
        <v>80.655055434906799</v>
      </c>
      <c r="AA12" s="65">
        <f>VLOOKUP($A12,'ADR Raw Data'!$B$6:$BE$43,'ADR Raw Data'!AJ$1,FALSE)</f>
        <v>80.484782681846198</v>
      </c>
      <c r="AB12" s="65">
        <f>VLOOKUP($A12,'ADR Raw Data'!$B$6:$BE$43,'ADR Raw Data'!AK$1,FALSE)</f>
        <v>81.347830103650196</v>
      </c>
      <c r="AC12" s="66">
        <f>VLOOKUP($A12,'ADR Raw Data'!$B$6:$BE$43,'ADR Raw Data'!AL$1,FALSE)</f>
        <v>80.0992819310991</v>
      </c>
      <c r="AD12" s="65">
        <f>VLOOKUP($A12,'ADR Raw Data'!$B$6:$BE$43,'ADR Raw Data'!AN$1,FALSE)</f>
        <v>85.230872562638197</v>
      </c>
      <c r="AE12" s="65">
        <f>VLOOKUP($A12,'ADR Raw Data'!$B$6:$BE$43,'ADR Raw Data'!AO$1,FALSE)</f>
        <v>86.2989580973952</v>
      </c>
      <c r="AF12" s="66">
        <f>VLOOKUP($A12,'ADR Raw Data'!$B$6:$BE$43,'ADR Raw Data'!AP$1,FALSE)</f>
        <v>85.787983706219606</v>
      </c>
      <c r="AG12" s="67">
        <f>VLOOKUP($A12,'ADR Raw Data'!$B$6:$BE$43,'ADR Raw Data'!AR$1,FALSE)</f>
        <v>81.9340687788265</v>
      </c>
      <c r="AI12" s="59">
        <f>VLOOKUP($A12,'ADR Raw Data'!$B$6:$BE$43,'ADR Raw Data'!AT$1,FALSE)</f>
        <v>10.1068463547665</v>
      </c>
      <c r="AJ12" s="60">
        <f>VLOOKUP($A12,'ADR Raw Data'!$B$6:$BE$43,'ADR Raw Data'!AU$1,FALSE)</f>
        <v>14.338079644427999</v>
      </c>
      <c r="AK12" s="60">
        <f>VLOOKUP($A12,'ADR Raw Data'!$B$6:$BE$43,'ADR Raw Data'!AV$1,FALSE)</f>
        <v>15.3180173684257</v>
      </c>
      <c r="AL12" s="60">
        <f>VLOOKUP($A12,'ADR Raw Data'!$B$6:$BE$43,'ADR Raw Data'!AW$1,FALSE)</f>
        <v>13.582029542233499</v>
      </c>
      <c r="AM12" s="60">
        <f>VLOOKUP($A12,'ADR Raw Data'!$B$6:$BE$43,'ADR Raw Data'!AX$1,FALSE)</f>
        <v>14.427209106508</v>
      </c>
      <c r="AN12" s="61">
        <f>VLOOKUP($A12,'ADR Raw Data'!$B$6:$BE$43,'ADR Raw Data'!AY$1,FALSE)</f>
        <v>13.577819967536101</v>
      </c>
      <c r="AO12" s="60">
        <f>VLOOKUP($A12,'ADR Raw Data'!$B$6:$BE$43,'ADR Raw Data'!BA$1,FALSE)</f>
        <v>18.1160485302211</v>
      </c>
      <c r="AP12" s="60">
        <f>VLOOKUP($A12,'ADR Raw Data'!$B$6:$BE$43,'ADR Raw Data'!BB$1,FALSE)</f>
        <v>17.7883804314502</v>
      </c>
      <c r="AQ12" s="61">
        <f>VLOOKUP($A12,'ADR Raw Data'!$B$6:$BE$43,'ADR Raw Data'!BC$1,FALSE)</f>
        <v>17.939077020616502</v>
      </c>
      <c r="AR12" s="62">
        <f>VLOOKUP($A12,'ADR Raw Data'!$B$6:$BE$43,'ADR Raw Data'!BE$1,FALSE)</f>
        <v>15.0368315619389</v>
      </c>
      <c r="AT12" s="64">
        <f>VLOOKUP($A12,'RevPAR Raw Data'!$B$6:$BE$43,'RevPAR Raw Data'!AG$1,FALSE)</f>
        <v>35.811159656398097</v>
      </c>
      <c r="AU12" s="65">
        <f>VLOOKUP($A12,'RevPAR Raw Data'!$B$6:$BE$43,'RevPAR Raw Data'!AH$1,FALSE)</f>
        <v>39.578642476303301</v>
      </c>
      <c r="AV12" s="65">
        <f>VLOOKUP($A12,'RevPAR Raw Data'!$B$6:$BE$43,'RevPAR Raw Data'!AI$1,FALSE)</f>
        <v>41.803973933649203</v>
      </c>
      <c r="AW12" s="65">
        <f>VLOOKUP($A12,'RevPAR Raw Data'!$B$6:$BE$43,'RevPAR Raw Data'!AJ$1,FALSE)</f>
        <v>42.509601895734498</v>
      </c>
      <c r="AX12" s="65">
        <f>VLOOKUP($A12,'RevPAR Raw Data'!$B$6:$BE$43,'RevPAR Raw Data'!AK$1,FALSE)</f>
        <v>42.775079383886201</v>
      </c>
      <c r="AY12" s="66">
        <f>VLOOKUP($A12,'RevPAR Raw Data'!$B$6:$BE$43,'RevPAR Raw Data'!AL$1,FALSE)</f>
        <v>40.495691469194298</v>
      </c>
      <c r="AZ12" s="65">
        <f>VLOOKUP($A12,'RevPAR Raw Data'!$B$6:$BE$43,'RevPAR Raw Data'!AN$1,FALSE)</f>
        <v>49.070867002369603</v>
      </c>
      <c r="BA12" s="65">
        <f>VLOOKUP($A12,'RevPAR Raw Data'!$B$6:$BE$43,'RevPAR Raw Data'!AO$1,FALSE)</f>
        <v>54.172023696682402</v>
      </c>
      <c r="BB12" s="66">
        <f>VLOOKUP($A12,'RevPAR Raw Data'!$B$6:$BE$43,'RevPAR Raw Data'!AP$1,FALSE)</f>
        <v>51.621445349525999</v>
      </c>
      <c r="BC12" s="67">
        <f>VLOOKUP($A12,'RevPAR Raw Data'!$B$6:$BE$43,'RevPAR Raw Data'!AR$1,FALSE)</f>
        <v>43.674478292146198</v>
      </c>
      <c r="BE12" s="59">
        <f>VLOOKUP($A12,'RevPAR Raw Data'!$B$6:$BE$43,'RevPAR Raw Data'!AT$1,FALSE)</f>
        <v>20.752296686903801</v>
      </c>
      <c r="BF12" s="60">
        <f>VLOOKUP($A12,'RevPAR Raw Data'!$B$6:$BE$43,'RevPAR Raw Data'!AU$1,FALSE)</f>
        <v>43.392041016977302</v>
      </c>
      <c r="BG12" s="60">
        <f>VLOOKUP($A12,'RevPAR Raw Data'!$B$6:$BE$43,'RevPAR Raw Data'!AV$1,FALSE)</f>
        <v>41.828061942839803</v>
      </c>
      <c r="BH12" s="60">
        <f>VLOOKUP($A12,'RevPAR Raw Data'!$B$6:$BE$43,'RevPAR Raw Data'!AW$1,FALSE)</f>
        <v>31.227619528858</v>
      </c>
      <c r="BI12" s="60">
        <f>VLOOKUP($A12,'RevPAR Raw Data'!$B$6:$BE$43,'RevPAR Raw Data'!AX$1,FALSE)</f>
        <v>31.851893169052399</v>
      </c>
      <c r="BJ12" s="61">
        <f>VLOOKUP($A12,'RevPAR Raw Data'!$B$6:$BE$43,'RevPAR Raw Data'!AY$1,FALSE)</f>
        <v>33.588238421859003</v>
      </c>
      <c r="BK12" s="60">
        <f>VLOOKUP($A12,'RevPAR Raw Data'!$B$6:$BE$43,'RevPAR Raw Data'!BA$1,FALSE)</f>
        <v>43.853043658629602</v>
      </c>
      <c r="BL12" s="60">
        <f>VLOOKUP($A12,'RevPAR Raw Data'!$B$6:$BE$43,'RevPAR Raw Data'!BB$1,FALSE)</f>
        <v>41.920261441745403</v>
      </c>
      <c r="BM12" s="61">
        <f>VLOOKUP($A12,'RevPAR Raw Data'!$B$6:$BE$43,'RevPAR Raw Data'!BC$1,FALSE)</f>
        <v>42.832385965269403</v>
      </c>
      <c r="BN12" s="62">
        <f>VLOOKUP($A12,'RevPAR Raw Data'!$B$6:$BE$43,'RevPAR Raw Data'!BE$1,FALSE)</f>
        <v>36.573209187329901</v>
      </c>
    </row>
    <row r="13" spans="1:66" x14ac:dyDescent="0.25">
      <c r="A13" s="76" t="s">
        <v>91</v>
      </c>
      <c r="B13" s="59">
        <f>VLOOKUP($A13,'Occupancy Raw Data'!$B$6:$BE$43,'Occupancy Raw Data'!AG$1,FALSE)</f>
        <v>39.5144724556489</v>
      </c>
      <c r="C13" s="60">
        <f>VLOOKUP($A13,'Occupancy Raw Data'!$B$6:$BE$43,'Occupancy Raw Data'!AH$1,FALSE)</f>
        <v>44.883286647992499</v>
      </c>
      <c r="D13" s="60">
        <f>VLOOKUP($A13,'Occupancy Raw Data'!$B$6:$BE$43,'Occupancy Raw Data'!AI$1,FALSE)</f>
        <v>49.953314659196998</v>
      </c>
      <c r="E13" s="60">
        <f>VLOOKUP($A13,'Occupancy Raw Data'!$B$6:$BE$43,'Occupancy Raw Data'!AJ$1,FALSE)</f>
        <v>51.162464985994298</v>
      </c>
      <c r="F13" s="60">
        <f>VLOOKUP($A13,'Occupancy Raw Data'!$B$6:$BE$43,'Occupancy Raw Data'!AK$1,FALSE)</f>
        <v>48.807189542483599</v>
      </c>
      <c r="G13" s="61">
        <f>VLOOKUP($A13,'Occupancy Raw Data'!$B$6:$BE$43,'Occupancy Raw Data'!AL$1,FALSE)</f>
        <v>46.864145658263297</v>
      </c>
      <c r="H13" s="60">
        <f>VLOOKUP($A13,'Occupancy Raw Data'!$B$6:$BE$43,'Occupancy Raw Data'!AN$1,FALSE)</f>
        <v>49.425770308123198</v>
      </c>
      <c r="I13" s="60">
        <f>VLOOKUP($A13,'Occupancy Raw Data'!$B$6:$BE$43,'Occupancy Raw Data'!AO$1,FALSE)</f>
        <v>52.2152194211017</v>
      </c>
      <c r="J13" s="61">
        <f>VLOOKUP($A13,'Occupancy Raw Data'!$B$6:$BE$43,'Occupancy Raw Data'!AP$1,FALSE)</f>
        <v>50.820494864612499</v>
      </c>
      <c r="K13" s="62">
        <f>VLOOKUP($A13,'Occupancy Raw Data'!$B$6:$BE$43,'Occupancy Raw Data'!AR$1,FALSE)</f>
        <v>47.994531145791598</v>
      </c>
      <c r="M13" s="59">
        <f>VLOOKUP($A13,'Occupancy Raw Data'!$B$6:$BE$43,'Occupancy Raw Data'!AT$1,FALSE)</f>
        <v>8.4446298649358695</v>
      </c>
      <c r="N13" s="60">
        <f>VLOOKUP($A13,'Occupancy Raw Data'!$B$6:$BE$43,'Occupancy Raw Data'!AU$1,FALSE)</f>
        <v>18.948373816524001</v>
      </c>
      <c r="O13" s="60">
        <f>VLOOKUP($A13,'Occupancy Raw Data'!$B$6:$BE$43,'Occupancy Raw Data'!AV$1,FALSE)</f>
        <v>35.083169524850703</v>
      </c>
      <c r="P13" s="60">
        <f>VLOOKUP($A13,'Occupancy Raw Data'!$B$6:$BE$43,'Occupancy Raw Data'!AW$1,FALSE)</f>
        <v>30.331982653699399</v>
      </c>
      <c r="Q13" s="60">
        <f>VLOOKUP($A13,'Occupancy Raw Data'!$B$6:$BE$43,'Occupancy Raw Data'!AX$1,FALSE)</f>
        <v>32.620381309676702</v>
      </c>
      <c r="R13" s="61">
        <f>VLOOKUP($A13,'Occupancy Raw Data'!$B$6:$BE$43,'Occupancy Raw Data'!AY$1,FALSE)</f>
        <v>25.165827822134698</v>
      </c>
      <c r="S13" s="60">
        <f>VLOOKUP($A13,'Occupancy Raw Data'!$B$6:$BE$43,'Occupancy Raw Data'!BA$1,FALSE)</f>
        <v>49.843954093505303</v>
      </c>
      <c r="T13" s="60">
        <f>VLOOKUP($A13,'Occupancy Raw Data'!$B$6:$BE$43,'Occupancy Raw Data'!BB$1,FALSE)</f>
        <v>42.587314544258199</v>
      </c>
      <c r="U13" s="61">
        <f>VLOOKUP($A13,'Occupancy Raw Data'!$B$6:$BE$43,'Occupancy Raw Data'!BC$1,FALSE)</f>
        <v>46.026151031668199</v>
      </c>
      <c r="V13" s="62">
        <f>VLOOKUP($A13,'Occupancy Raw Data'!$B$6:$BE$43,'Occupancy Raw Data'!BE$1,FALSE)</f>
        <v>30.819654416209001</v>
      </c>
      <c r="X13" s="64">
        <f>VLOOKUP($A13,'ADR Raw Data'!$B$6:$BE$43,'ADR Raw Data'!AG$1,FALSE)</f>
        <v>93.269985822306197</v>
      </c>
      <c r="Y13" s="65">
        <f>VLOOKUP($A13,'ADR Raw Data'!$B$6:$BE$43,'ADR Raw Data'!AH$1,FALSE)</f>
        <v>98.948317557728302</v>
      </c>
      <c r="Z13" s="65">
        <f>VLOOKUP($A13,'ADR Raw Data'!$B$6:$BE$43,'ADR Raw Data'!AI$1,FALSE)</f>
        <v>104.094786448598</v>
      </c>
      <c r="AA13" s="65">
        <f>VLOOKUP($A13,'ADR Raw Data'!$B$6:$BE$43,'ADR Raw Data'!AJ$1,FALSE)</f>
        <v>103.005430696231</v>
      </c>
      <c r="AB13" s="65">
        <f>VLOOKUP($A13,'ADR Raw Data'!$B$6:$BE$43,'ADR Raw Data'!AK$1,FALSE)</f>
        <v>96.590301783920694</v>
      </c>
      <c r="AC13" s="66">
        <f>VLOOKUP($A13,'ADR Raw Data'!$B$6:$BE$43,'ADR Raw Data'!AL$1,FALSE)</f>
        <v>99.482588187242797</v>
      </c>
      <c r="AD13" s="65">
        <f>VLOOKUP($A13,'ADR Raw Data'!$B$6:$BE$43,'ADR Raw Data'!AN$1,FALSE)</f>
        <v>92.734153206762997</v>
      </c>
      <c r="AE13" s="65">
        <f>VLOOKUP($A13,'ADR Raw Data'!$B$6:$BE$43,'ADR Raw Data'!AO$1,FALSE)</f>
        <v>92.595777638696404</v>
      </c>
      <c r="AF13" s="66">
        <f>VLOOKUP($A13,'ADR Raw Data'!$B$6:$BE$43,'ADR Raw Data'!AP$1,FALSE)</f>
        <v>92.663066623797107</v>
      </c>
      <c r="AG13" s="67">
        <f>VLOOKUP($A13,'ADR Raw Data'!$B$6:$BE$43,'ADR Raw Data'!AR$1,FALSE)</f>
        <v>97.419427761488507</v>
      </c>
      <c r="AI13" s="59">
        <f>VLOOKUP($A13,'ADR Raw Data'!$B$6:$BE$43,'ADR Raw Data'!AT$1,FALSE)</f>
        <v>22.155327142857999</v>
      </c>
      <c r="AJ13" s="60">
        <f>VLOOKUP($A13,'ADR Raw Data'!$B$6:$BE$43,'ADR Raw Data'!AU$1,FALSE)</f>
        <v>26.715021112243701</v>
      </c>
      <c r="AK13" s="60">
        <f>VLOOKUP($A13,'ADR Raw Data'!$B$6:$BE$43,'ADR Raw Data'!AV$1,FALSE)</f>
        <v>33.156038989898597</v>
      </c>
      <c r="AL13" s="60">
        <f>VLOOKUP($A13,'ADR Raw Data'!$B$6:$BE$43,'ADR Raw Data'!AW$1,FALSE)</f>
        <v>30.735695193628299</v>
      </c>
      <c r="AM13" s="60">
        <f>VLOOKUP($A13,'ADR Raw Data'!$B$6:$BE$43,'ADR Raw Data'!AX$1,FALSE)</f>
        <v>27.7111398175958</v>
      </c>
      <c r="AN13" s="61">
        <f>VLOOKUP($A13,'ADR Raw Data'!$B$6:$BE$43,'ADR Raw Data'!AY$1,FALSE)</f>
        <v>28.477960544702199</v>
      </c>
      <c r="AO13" s="60">
        <f>VLOOKUP($A13,'ADR Raw Data'!$B$6:$BE$43,'ADR Raw Data'!BA$1,FALSE)</f>
        <v>26.448440126495001</v>
      </c>
      <c r="AP13" s="60">
        <f>VLOOKUP($A13,'ADR Raw Data'!$B$6:$BE$43,'ADR Raw Data'!BB$1,FALSE)</f>
        <v>27.330388184585001</v>
      </c>
      <c r="AQ13" s="61">
        <f>VLOOKUP($A13,'ADR Raw Data'!$B$6:$BE$43,'ADR Raw Data'!BC$1,FALSE)</f>
        <v>26.912934356295398</v>
      </c>
      <c r="AR13" s="62">
        <f>VLOOKUP($A13,'ADR Raw Data'!$B$6:$BE$43,'ADR Raw Data'!BE$1,FALSE)</f>
        <v>27.789882378128802</v>
      </c>
      <c r="AT13" s="64">
        <f>VLOOKUP($A13,'RevPAR Raw Data'!$B$6:$BE$43,'RevPAR Raw Data'!AG$1,FALSE)</f>
        <v>36.855142857142802</v>
      </c>
      <c r="AU13" s="65">
        <f>VLOOKUP($A13,'RevPAR Raw Data'!$B$6:$BE$43,'RevPAR Raw Data'!AH$1,FALSE)</f>
        <v>44.411257002801101</v>
      </c>
      <c r="AV13" s="65">
        <f>VLOOKUP($A13,'RevPAR Raw Data'!$B$6:$BE$43,'RevPAR Raw Data'!AI$1,FALSE)</f>
        <v>51.9987962184873</v>
      </c>
      <c r="AW13" s="65">
        <f>VLOOKUP($A13,'RevPAR Raw Data'!$B$6:$BE$43,'RevPAR Raw Data'!AJ$1,FALSE)</f>
        <v>52.7001174136321</v>
      </c>
      <c r="AX13" s="65">
        <f>VLOOKUP($A13,'RevPAR Raw Data'!$B$6:$BE$43,'RevPAR Raw Data'!AK$1,FALSE)</f>
        <v>47.143011671335202</v>
      </c>
      <c r="AY13" s="66">
        <f>VLOOKUP($A13,'RevPAR Raw Data'!$B$6:$BE$43,'RevPAR Raw Data'!AL$1,FALSE)</f>
        <v>46.621665032679701</v>
      </c>
      <c r="AZ13" s="65">
        <f>VLOOKUP($A13,'RevPAR Raw Data'!$B$6:$BE$43,'RevPAR Raw Data'!AN$1,FALSE)</f>
        <v>45.8345695611577</v>
      </c>
      <c r="BA13" s="65">
        <f>VLOOKUP($A13,'RevPAR Raw Data'!$B$6:$BE$43,'RevPAR Raw Data'!AO$1,FALSE)</f>
        <v>48.349088468720801</v>
      </c>
      <c r="BB13" s="66">
        <f>VLOOKUP($A13,'RevPAR Raw Data'!$B$6:$BE$43,'RevPAR Raw Data'!AP$1,FALSE)</f>
        <v>47.0918290149393</v>
      </c>
      <c r="BC13" s="67">
        <f>VLOOKUP($A13,'RevPAR Raw Data'!$B$6:$BE$43,'RevPAR Raw Data'!AR$1,FALSE)</f>
        <v>46.755997599039603</v>
      </c>
      <c r="BE13" s="59">
        <f>VLOOKUP($A13,'RevPAR Raw Data'!$B$6:$BE$43,'RevPAR Raw Data'!AT$1,FALSE)</f>
        <v>32.470892380373897</v>
      </c>
      <c r="BF13" s="60">
        <f>VLOOKUP($A13,'RevPAR Raw Data'!$B$6:$BE$43,'RevPAR Raw Data'!AU$1,FALSE)</f>
        <v>50.725456994279</v>
      </c>
      <c r="BG13" s="60">
        <f>VLOOKUP($A13,'RevPAR Raw Data'!$B$6:$BE$43,'RevPAR Raw Data'!AV$1,FALSE)</f>
        <v>79.871397881301107</v>
      </c>
      <c r="BH13" s="60">
        <f>VLOOKUP($A13,'RevPAR Raw Data'!$B$6:$BE$43,'RevPAR Raw Data'!AW$1,FALSE)</f>
        <v>70.390423581953002</v>
      </c>
      <c r="BI13" s="60">
        <f>VLOOKUP($A13,'RevPAR Raw Data'!$B$6:$BE$43,'RevPAR Raw Data'!AX$1,FALSE)</f>
        <v>69.371000601030005</v>
      </c>
      <c r="BJ13" s="61">
        <f>VLOOKUP($A13,'RevPAR Raw Data'!$B$6:$BE$43,'RevPAR Raw Data'!AY$1,FALSE)</f>
        <v>60.810502884772198</v>
      </c>
      <c r="BK13" s="60">
        <f>VLOOKUP($A13,'RevPAR Raw Data'!$B$6:$BE$43,'RevPAR Raw Data'!BA$1,FALSE)</f>
        <v>89.475342575098693</v>
      </c>
      <c r="BL13" s="60">
        <f>VLOOKUP($A13,'RevPAR Raw Data'!$B$6:$BE$43,'RevPAR Raw Data'!BB$1,FALSE)</f>
        <v>81.556981111179297</v>
      </c>
      <c r="BM13" s="61">
        <f>VLOOKUP($A13,'RevPAR Raw Data'!$B$6:$BE$43,'RevPAR Raw Data'!BC$1,FALSE)</f>
        <v>85.326073201845901</v>
      </c>
      <c r="BN13" s="62">
        <f>VLOOKUP($A13,'RevPAR Raw Data'!$B$6:$BE$43,'RevPAR Raw Data'!BE$1,FALSE)</f>
        <v>67.174282505948099</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Data'!$B$6:$BE$43,'Occupancy Raw Data'!AG$1,FALSE)</f>
        <v>42.598911802243499</v>
      </c>
      <c r="C15" s="60">
        <f>VLOOKUP($A15,'Occupancy Raw Data'!$B$6:$BE$43,'Occupancy Raw Data'!AH$1,FALSE)</f>
        <v>45.597501175522197</v>
      </c>
      <c r="D15" s="60">
        <f>VLOOKUP($A15,'Occupancy Raw Data'!$B$6:$BE$43,'Occupancy Raw Data'!AI$1,FALSE)</f>
        <v>47.998549284044799</v>
      </c>
      <c r="E15" s="60">
        <f>VLOOKUP($A15,'Occupancy Raw Data'!$B$6:$BE$43,'Occupancy Raw Data'!AJ$1,FALSE)</f>
        <v>48.285334336297403</v>
      </c>
      <c r="F15" s="60">
        <f>VLOOKUP($A15,'Occupancy Raw Data'!$B$6:$BE$43,'Occupancy Raw Data'!AK$1,FALSE)</f>
        <v>49.408289981540499</v>
      </c>
      <c r="G15" s="61">
        <f>VLOOKUP($A15,'Occupancy Raw Data'!$B$6:$BE$43,'Occupancy Raw Data'!AL$1,FALSE)</f>
        <v>46.778168943141601</v>
      </c>
      <c r="H15" s="60">
        <f>VLOOKUP($A15,'Occupancy Raw Data'!$B$6:$BE$43,'Occupancy Raw Data'!AN$1,FALSE)</f>
        <v>62.440006712535599</v>
      </c>
      <c r="I15" s="60">
        <f>VLOOKUP($A15,'Occupancy Raw Data'!$B$6:$BE$43,'Occupancy Raw Data'!AO$1,FALSE)</f>
        <v>66.597751300553696</v>
      </c>
      <c r="J15" s="61">
        <f>VLOOKUP($A15,'Occupancy Raw Data'!$B$6:$BE$43,'Occupancy Raw Data'!AP$1,FALSE)</f>
        <v>64.518879006544694</v>
      </c>
      <c r="K15" s="62">
        <f>VLOOKUP($A15,'Occupancy Raw Data'!$B$6:$BE$43,'Occupancy Raw Data'!AR$1,FALSE)</f>
        <v>51.848771498653598</v>
      </c>
      <c r="M15" s="59">
        <f>VLOOKUP($A15,'Occupancy Raw Data'!$B$6:$BE$43,'Occupancy Raw Data'!AT$1,FALSE)</f>
        <v>-2.6938956539154102</v>
      </c>
      <c r="N15" s="60">
        <f>VLOOKUP($A15,'Occupancy Raw Data'!$B$6:$BE$43,'Occupancy Raw Data'!AU$1,FALSE)</f>
        <v>7.5965105203715204</v>
      </c>
      <c r="O15" s="60">
        <f>VLOOKUP($A15,'Occupancy Raw Data'!$B$6:$BE$43,'Occupancy Raw Data'!AV$1,FALSE)</f>
        <v>9.4788795681585096</v>
      </c>
      <c r="P15" s="60">
        <f>VLOOKUP($A15,'Occupancy Raw Data'!$B$6:$BE$43,'Occupancy Raw Data'!AW$1,FALSE)</f>
        <v>8.50042726779931</v>
      </c>
      <c r="Q15" s="60">
        <f>VLOOKUP($A15,'Occupancy Raw Data'!$B$6:$BE$43,'Occupancy Raw Data'!AX$1,FALSE)</f>
        <v>9.5276287358849601</v>
      </c>
      <c r="R15" s="61">
        <f>VLOOKUP($A15,'Occupancy Raw Data'!$B$6:$BE$43,'Occupancy Raw Data'!AY$1,FALSE)</f>
        <v>6.5018330196455203</v>
      </c>
      <c r="S15" s="60">
        <f>VLOOKUP($A15,'Occupancy Raw Data'!$B$6:$BE$43,'Occupancy Raw Data'!BA$1,FALSE)</f>
        <v>16.578868520539601</v>
      </c>
      <c r="T15" s="60">
        <f>VLOOKUP($A15,'Occupancy Raw Data'!$B$6:$BE$43,'Occupancy Raw Data'!BB$1,FALSE)</f>
        <v>10.8532441122696</v>
      </c>
      <c r="U15" s="61">
        <f>VLOOKUP($A15,'Occupancy Raw Data'!$B$6:$BE$43,'Occupancy Raw Data'!BC$1,FALSE)</f>
        <v>13.551874841041201</v>
      </c>
      <c r="V15" s="62">
        <f>VLOOKUP($A15,'Occupancy Raw Data'!$B$6:$BE$43,'Occupancy Raw Data'!BE$1,FALSE)</f>
        <v>8.9095488169816708</v>
      </c>
      <c r="X15" s="64">
        <f>VLOOKUP($A15,'ADR Raw Data'!$B$6:$BE$43,'ADR Raw Data'!AG$1,FALSE)</f>
        <v>87.036450044940594</v>
      </c>
      <c r="Y15" s="65">
        <f>VLOOKUP($A15,'ADR Raw Data'!$B$6:$BE$43,'ADR Raw Data'!AH$1,FALSE)</f>
        <v>84.235161719774297</v>
      </c>
      <c r="Z15" s="65">
        <f>VLOOKUP($A15,'ADR Raw Data'!$B$6:$BE$43,'ADR Raw Data'!AI$1,FALSE)</f>
        <v>85.240304292950398</v>
      </c>
      <c r="AA15" s="65">
        <f>VLOOKUP($A15,'ADR Raw Data'!$B$6:$BE$43,'ADR Raw Data'!AJ$1,FALSE)</f>
        <v>85.378004513652201</v>
      </c>
      <c r="AB15" s="65">
        <f>VLOOKUP($A15,'ADR Raw Data'!$B$6:$BE$43,'ADR Raw Data'!AK$1,FALSE)</f>
        <v>87.407840480395606</v>
      </c>
      <c r="AC15" s="66">
        <f>VLOOKUP($A15,'ADR Raw Data'!$B$6:$BE$43,'ADR Raw Data'!AL$1,FALSE)</f>
        <v>85.857996791792402</v>
      </c>
      <c r="AD15" s="65">
        <f>VLOOKUP($A15,'ADR Raw Data'!$B$6:$BE$43,'ADR Raw Data'!AN$1,FALSE)</f>
        <v>105.27497935497701</v>
      </c>
      <c r="AE15" s="65">
        <f>VLOOKUP($A15,'ADR Raw Data'!$B$6:$BE$43,'ADR Raw Data'!AO$1,FALSE)</f>
        <v>109.211664839639</v>
      </c>
      <c r="AF15" s="66">
        <f>VLOOKUP($A15,'ADR Raw Data'!$B$6:$BE$43,'ADR Raw Data'!AP$1,FALSE)</f>
        <v>107.306744358438</v>
      </c>
      <c r="AG15" s="67">
        <f>VLOOKUP($A15,'ADR Raw Data'!$B$6:$BE$43,'ADR Raw Data'!AR$1,FALSE)</f>
        <v>93.486491565540604</v>
      </c>
      <c r="AI15" s="59">
        <f>VLOOKUP($A15,'ADR Raw Data'!$B$6:$BE$43,'ADR Raw Data'!AT$1,FALSE)</f>
        <v>16.052915139015798</v>
      </c>
      <c r="AJ15" s="60">
        <f>VLOOKUP($A15,'ADR Raw Data'!$B$6:$BE$43,'ADR Raw Data'!AU$1,FALSE)</f>
        <v>18.845939750877498</v>
      </c>
      <c r="AK15" s="60">
        <f>VLOOKUP($A15,'ADR Raw Data'!$B$6:$BE$43,'ADR Raw Data'!AV$1,FALSE)</f>
        <v>19.1751769878434</v>
      </c>
      <c r="AL15" s="60">
        <f>VLOOKUP($A15,'ADR Raw Data'!$B$6:$BE$43,'ADR Raw Data'!AW$1,FALSE)</f>
        <v>18.553221840149199</v>
      </c>
      <c r="AM15" s="60">
        <f>VLOOKUP($A15,'ADR Raw Data'!$B$6:$BE$43,'ADR Raw Data'!AX$1,FALSE)</f>
        <v>19.808931640333199</v>
      </c>
      <c r="AN15" s="61">
        <f>VLOOKUP($A15,'ADR Raw Data'!$B$6:$BE$43,'ADR Raw Data'!AY$1,FALSE)</f>
        <v>18.448068096353701</v>
      </c>
      <c r="AO15" s="60">
        <f>VLOOKUP($A15,'ADR Raw Data'!$B$6:$BE$43,'ADR Raw Data'!BA$1,FALSE)</f>
        <v>28.0668824354874</v>
      </c>
      <c r="AP15" s="60">
        <f>VLOOKUP($A15,'ADR Raw Data'!$B$6:$BE$43,'ADR Raw Data'!BB$1,FALSE)</f>
        <v>23.268103724017902</v>
      </c>
      <c r="AQ15" s="61">
        <f>VLOOKUP($A15,'ADR Raw Data'!$B$6:$BE$43,'ADR Raw Data'!BC$1,FALSE)</f>
        <v>25.382763609699101</v>
      </c>
      <c r="AR15" s="62">
        <f>VLOOKUP($A15,'ADR Raw Data'!$B$6:$BE$43,'ADR Raw Data'!BE$1,FALSE)</f>
        <v>21.486587342312301</v>
      </c>
      <c r="AT15" s="64">
        <f>VLOOKUP($A15,'RevPAR Raw Data'!$B$6:$BE$43,'RevPAR Raw Data'!AG$1,FALSE)</f>
        <v>37.076580590448003</v>
      </c>
      <c r="AU15" s="65">
        <f>VLOOKUP($A15,'RevPAR Raw Data'!$B$6:$BE$43,'RevPAR Raw Data'!AH$1,FALSE)</f>
        <v>38.409128855377098</v>
      </c>
      <c r="AV15" s="65">
        <f>VLOOKUP($A15,'RevPAR Raw Data'!$B$6:$BE$43,'RevPAR Raw Data'!AI$1,FALSE)</f>
        <v>40.914109465921598</v>
      </c>
      <c r="AW15" s="65">
        <f>VLOOKUP($A15,'RevPAR Raw Data'!$B$6:$BE$43,'RevPAR Raw Data'!AJ$1,FALSE)</f>
        <v>41.225054929076101</v>
      </c>
      <c r="AX15" s="65">
        <f>VLOOKUP($A15,'RevPAR Raw Data'!$B$6:$BE$43,'RevPAR Raw Data'!AK$1,FALSE)</f>
        <v>43.186719291156201</v>
      </c>
      <c r="AY15" s="66">
        <f>VLOOKUP($A15,'RevPAR Raw Data'!$B$6:$BE$43,'RevPAR Raw Data'!AL$1,FALSE)</f>
        <v>40.1627987904617</v>
      </c>
      <c r="AZ15" s="65">
        <f>VLOOKUP($A15,'RevPAR Raw Data'!$B$6:$BE$43,'RevPAR Raw Data'!AN$1,FALSE)</f>
        <v>65.733704175868397</v>
      </c>
      <c r="BA15" s="65">
        <f>VLOOKUP($A15,'RevPAR Raw Data'!$B$6:$BE$43,'RevPAR Raw Data'!AO$1,FALSE)</f>
        <v>72.732512941097397</v>
      </c>
      <c r="BB15" s="66">
        <f>VLOOKUP($A15,'RevPAR Raw Data'!$B$6:$BE$43,'RevPAR Raw Data'!AP$1,FALSE)</f>
        <v>69.233108558482897</v>
      </c>
      <c r="BC15" s="67">
        <f>VLOOKUP($A15,'RevPAR Raw Data'!$B$6:$BE$43,'RevPAR Raw Data'!AR$1,FALSE)</f>
        <v>48.471597393925201</v>
      </c>
      <c r="BE15" s="59">
        <f>VLOOKUP($A15,'RevPAR Raw Data'!$B$6:$BE$43,'RevPAR Raw Data'!AT$1,FALSE)</f>
        <v>12.926570701843699</v>
      </c>
      <c r="BF15" s="60">
        <f>VLOOKUP($A15,'RevPAR Raw Data'!$B$6:$BE$43,'RevPAR Raw Data'!AU$1,FALSE)</f>
        <v>27.874084067087299</v>
      </c>
      <c r="BG15" s="60">
        <f>VLOOKUP($A15,'RevPAR Raw Data'!$B$6:$BE$43,'RevPAR Raw Data'!AV$1,FALSE)</f>
        <v>30.471648489660801</v>
      </c>
      <c r="BH15" s="60">
        <f>VLOOKUP($A15,'RevPAR Raw Data'!$B$6:$BE$43,'RevPAR Raw Data'!AW$1,FALSE)</f>
        <v>28.630752236303898</v>
      </c>
      <c r="BI15" s="60">
        <f>VLOOKUP($A15,'RevPAR Raw Data'!$B$6:$BE$43,'RevPAR Raw Data'!AX$1,FALSE)</f>
        <v>31.2238818394543</v>
      </c>
      <c r="BJ15" s="61">
        <f>VLOOKUP($A15,'RevPAR Raw Data'!$B$6:$BE$43,'RevPAR Raw Data'!AY$1,FALSE)</f>
        <v>26.1493636989747</v>
      </c>
      <c r="BK15" s="60">
        <f>VLOOKUP($A15,'RevPAR Raw Data'!$B$6:$BE$43,'RevPAR Raw Data'!BA$1,FALSE)</f>
        <v>49.298922492820999</v>
      </c>
      <c r="BL15" s="60">
        <f>VLOOKUP($A15,'RevPAR Raw Data'!$B$6:$BE$43,'RevPAR Raw Data'!BB$1,FALSE)</f>
        <v>36.646691933751399</v>
      </c>
      <c r="BM15" s="61">
        <f>VLOOKUP($A15,'RevPAR Raw Data'!$B$6:$BE$43,'RevPAR Raw Data'!BC$1,FALSE)</f>
        <v>42.374478806324198</v>
      </c>
      <c r="BN15" s="62">
        <f>VLOOKUP($A15,'RevPAR Raw Data'!$B$6:$BE$43,'RevPAR Raw Data'!BE$1,FALSE)</f>
        <v>32.310494147660698</v>
      </c>
    </row>
    <row r="16" spans="1:66" x14ac:dyDescent="0.25">
      <c r="A16" s="76" t="s">
        <v>92</v>
      </c>
      <c r="B16" s="59">
        <f>VLOOKUP($A16,'Occupancy Raw Data'!$B$6:$BE$43,'Occupancy Raw Data'!AG$1,FALSE)</f>
        <v>58.524017467248903</v>
      </c>
      <c r="C16" s="60">
        <f>VLOOKUP($A16,'Occupancy Raw Data'!$B$6:$BE$43,'Occupancy Raw Data'!AH$1,FALSE)</f>
        <v>66.781659388646204</v>
      </c>
      <c r="D16" s="60">
        <f>VLOOKUP($A16,'Occupancy Raw Data'!$B$6:$BE$43,'Occupancy Raw Data'!AI$1,FALSE)</f>
        <v>71.087336244541405</v>
      </c>
      <c r="E16" s="60">
        <f>VLOOKUP($A16,'Occupancy Raw Data'!$B$6:$BE$43,'Occupancy Raw Data'!AJ$1,FALSE)</f>
        <v>70.187772925764094</v>
      </c>
      <c r="F16" s="60">
        <f>VLOOKUP($A16,'Occupancy Raw Data'!$B$6:$BE$43,'Occupancy Raw Data'!AK$1,FALSE)</f>
        <v>66.078602620087295</v>
      </c>
      <c r="G16" s="61">
        <f>VLOOKUP($A16,'Occupancy Raw Data'!$B$6:$BE$43,'Occupancy Raw Data'!AL$1,FALSE)</f>
        <v>66.531877729257602</v>
      </c>
      <c r="H16" s="60">
        <f>VLOOKUP($A16,'Occupancy Raw Data'!$B$6:$BE$43,'Occupancy Raw Data'!AN$1,FALSE)</f>
        <v>69.152838427947501</v>
      </c>
      <c r="I16" s="60">
        <f>VLOOKUP($A16,'Occupancy Raw Data'!$B$6:$BE$43,'Occupancy Raw Data'!AO$1,FALSE)</f>
        <v>74.021834061135294</v>
      </c>
      <c r="J16" s="61">
        <f>VLOOKUP($A16,'Occupancy Raw Data'!$B$6:$BE$43,'Occupancy Raw Data'!AP$1,FALSE)</f>
        <v>71.587336244541405</v>
      </c>
      <c r="K16" s="62">
        <f>VLOOKUP($A16,'Occupancy Raw Data'!$B$6:$BE$43,'Occupancy Raw Data'!AR$1,FALSE)</f>
        <v>67.976294447910107</v>
      </c>
      <c r="M16" s="59">
        <f>VLOOKUP($A16,'Occupancy Raw Data'!$B$6:$BE$43,'Occupancy Raw Data'!AT$1,FALSE)</f>
        <v>-1.9604974396488599</v>
      </c>
      <c r="N16" s="60">
        <f>VLOOKUP($A16,'Occupancy Raw Data'!$B$6:$BE$43,'Occupancy Raw Data'!AU$1,FALSE)</f>
        <v>4.87587436565628</v>
      </c>
      <c r="O16" s="60">
        <f>VLOOKUP($A16,'Occupancy Raw Data'!$B$6:$BE$43,'Occupancy Raw Data'!AV$1,FALSE)</f>
        <v>6.6356609458928304</v>
      </c>
      <c r="P16" s="60">
        <f>VLOOKUP($A16,'Occupancy Raw Data'!$B$6:$BE$43,'Occupancy Raw Data'!AW$1,FALSE)</f>
        <v>5.3898105042292297</v>
      </c>
      <c r="Q16" s="60">
        <f>VLOOKUP($A16,'Occupancy Raw Data'!$B$6:$BE$43,'Occupancy Raw Data'!AX$1,FALSE)</f>
        <v>3.82161234991423</v>
      </c>
      <c r="R16" s="61">
        <f>VLOOKUP($A16,'Occupancy Raw Data'!$B$6:$BE$43,'Occupancy Raw Data'!AY$1,FALSE)</f>
        <v>3.8653468586387398</v>
      </c>
      <c r="S16" s="60">
        <f>VLOOKUP($A16,'Occupancy Raw Data'!$B$6:$BE$43,'Occupancy Raw Data'!BA$1,FALSE)</f>
        <v>8.2581350834016902</v>
      </c>
      <c r="T16" s="60">
        <f>VLOOKUP($A16,'Occupancy Raw Data'!$B$6:$BE$43,'Occupancy Raw Data'!BB$1,FALSE)</f>
        <v>8.7508821453775507</v>
      </c>
      <c r="U16" s="61">
        <f>VLOOKUP($A16,'Occupancy Raw Data'!$B$6:$BE$43,'Occupancy Raw Data'!BC$1,FALSE)</f>
        <v>8.5123283137514392</v>
      </c>
      <c r="V16" s="62">
        <f>VLOOKUP($A16,'Occupancy Raw Data'!$B$6:$BE$43,'Occupancy Raw Data'!BE$1,FALSE)</f>
        <v>5.2211782655297903</v>
      </c>
      <c r="X16" s="64">
        <f>VLOOKUP($A16,'ADR Raw Data'!$B$6:$BE$43,'ADR Raw Data'!AG$1,FALSE)</f>
        <v>76.008559192657799</v>
      </c>
      <c r="Y16" s="65">
        <f>VLOOKUP($A16,'ADR Raw Data'!$B$6:$BE$43,'ADR Raw Data'!AH$1,FALSE)</f>
        <v>77.464336990779998</v>
      </c>
      <c r="Z16" s="65">
        <f>VLOOKUP($A16,'ADR Raw Data'!$B$6:$BE$43,'ADR Raw Data'!AI$1,FALSE)</f>
        <v>79.474500755574596</v>
      </c>
      <c r="AA16" s="65">
        <f>VLOOKUP($A16,'ADR Raw Data'!$B$6:$BE$43,'ADR Raw Data'!AJ$1,FALSE)</f>
        <v>79.291649729359705</v>
      </c>
      <c r="AB16" s="65">
        <f>VLOOKUP($A16,'ADR Raw Data'!$B$6:$BE$43,'ADR Raw Data'!AK$1,FALSE)</f>
        <v>78.178871081152494</v>
      </c>
      <c r="AC16" s="66">
        <f>VLOOKUP($A16,'ADR Raw Data'!$B$6:$BE$43,'ADR Raw Data'!AL$1,FALSE)</f>
        <v>78.165263090878</v>
      </c>
      <c r="AD16" s="65">
        <f>VLOOKUP($A16,'ADR Raw Data'!$B$6:$BE$43,'ADR Raw Data'!AN$1,FALSE)</f>
        <v>81.092813197777204</v>
      </c>
      <c r="AE16" s="65">
        <f>VLOOKUP($A16,'ADR Raw Data'!$B$6:$BE$43,'ADR Raw Data'!AO$1,FALSE)</f>
        <v>83.689144209781105</v>
      </c>
      <c r="AF16" s="66">
        <f>VLOOKUP($A16,'ADR Raw Data'!$B$6:$BE$43,'ADR Raw Data'!AP$1,FALSE)</f>
        <v>82.435125912709296</v>
      </c>
      <c r="AG16" s="67">
        <f>VLOOKUP($A16,'ADR Raw Data'!$B$6:$BE$43,'ADR Raw Data'!AR$1,FALSE)</f>
        <v>79.450030746287794</v>
      </c>
      <c r="AI16" s="59">
        <f>VLOOKUP($A16,'ADR Raw Data'!$B$6:$BE$43,'ADR Raw Data'!AT$1,FALSE)</f>
        <v>13.385048135136</v>
      </c>
      <c r="AJ16" s="60">
        <f>VLOOKUP($A16,'ADR Raw Data'!$B$6:$BE$43,'ADR Raw Data'!AU$1,FALSE)</f>
        <v>15.6738613442469</v>
      </c>
      <c r="AK16" s="60">
        <f>VLOOKUP($A16,'ADR Raw Data'!$B$6:$BE$43,'ADR Raw Data'!AV$1,FALSE)</f>
        <v>17.402979946409701</v>
      </c>
      <c r="AL16" s="60">
        <f>VLOOKUP($A16,'ADR Raw Data'!$B$6:$BE$43,'ADR Raw Data'!AW$1,FALSE)</f>
        <v>16.783329386770799</v>
      </c>
      <c r="AM16" s="60">
        <f>VLOOKUP($A16,'ADR Raw Data'!$B$6:$BE$43,'ADR Raw Data'!AX$1,FALSE)</f>
        <v>16.652928106395901</v>
      </c>
      <c r="AN16" s="61">
        <f>VLOOKUP($A16,'ADR Raw Data'!$B$6:$BE$43,'ADR Raw Data'!AY$1,FALSE)</f>
        <v>16.0846246696252</v>
      </c>
      <c r="AO16" s="60">
        <f>VLOOKUP($A16,'ADR Raw Data'!$B$6:$BE$43,'ADR Raw Data'!BA$1,FALSE)</f>
        <v>18.834974383193099</v>
      </c>
      <c r="AP16" s="60">
        <f>VLOOKUP($A16,'ADR Raw Data'!$B$6:$BE$43,'ADR Raw Data'!BB$1,FALSE)</f>
        <v>19.467540707558499</v>
      </c>
      <c r="AQ16" s="61">
        <f>VLOOKUP($A16,'ADR Raw Data'!$B$6:$BE$43,'ADR Raw Data'!BC$1,FALSE)</f>
        <v>19.169690823649201</v>
      </c>
      <c r="AR16" s="62">
        <f>VLOOKUP($A16,'ADR Raw Data'!$B$6:$BE$43,'ADR Raw Data'!BE$1,FALSE)</f>
        <v>17.059435666938601</v>
      </c>
      <c r="AT16" s="64">
        <f>VLOOKUP($A16,'RevPAR Raw Data'!$B$6:$BE$43,'RevPAR Raw Data'!AG$1,FALSE)</f>
        <v>44.483262458515199</v>
      </c>
      <c r="AU16" s="65">
        <f>VLOOKUP($A16,'RevPAR Raw Data'!$B$6:$BE$43,'RevPAR Raw Data'!AH$1,FALSE)</f>
        <v>51.731969676855798</v>
      </c>
      <c r="AV16" s="65">
        <f>VLOOKUP($A16,'RevPAR Raw Data'!$B$6:$BE$43,'RevPAR Raw Data'!AI$1,FALSE)</f>
        <v>56.496305580786</v>
      </c>
      <c r="AW16" s="65">
        <f>VLOOKUP($A16,'RevPAR Raw Data'!$B$6:$BE$43,'RevPAR Raw Data'!AJ$1,FALSE)</f>
        <v>55.6530430611353</v>
      </c>
      <c r="AX16" s="65">
        <f>VLOOKUP($A16,'RevPAR Raw Data'!$B$6:$BE$43,'RevPAR Raw Data'!AK$1,FALSE)</f>
        <v>51.659505554585103</v>
      </c>
      <c r="AY16" s="66">
        <f>VLOOKUP($A16,'RevPAR Raw Data'!$B$6:$BE$43,'RevPAR Raw Data'!AL$1,FALSE)</f>
        <v>52.004817266375497</v>
      </c>
      <c r="AZ16" s="65">
        <f>VLOOKUP($A16,'RevPAR Raw Data'!$B$6:$BE$43,'RevPAR Raw Data'!AN$1,FALSE)</f>
        <v>56.077982087336203</v>
      </c>
      <c r="BA16" s="65">
        <f>VLOOKUP($A16,'RevPAR Raw Data'!$B$6:$BE$43,'RevPAR Raw Data'!AO$1,FALSE)</f>
        <v>61.9482394541484</v>
      </c>
      <c r="BB16" s="66">
        <f>VLOOKUP($A16,'RevPAR Raw Data'!$B$6:$BE$43,'RevPAR Raw Data'!AP$1,FALSE)</f>
        <v>59.013110770742301</v>
      </c>
      <c r="BC16" s="67">
        <f>VLOOKUP($A16,'RevPAR Raw Data'!$B$6:$BE$43,'RevPAR Raw Data'!AR$1,FALSE)</f>
        <v>54.007186839051698</v>
      </c>
      <c r="BE16" s="59">
        <f>VLOOKUP($A16,'RevPAR Raw Data'!$B$6:$BE$43,'RevPAR Raw Data'!AT$1,FALSE)</f>
        <v>11.162137169502</v>
      </c>
      <c r="BF16" s="60">
        <f>VLOOKUP($A16,'RevPAR Raw Data'!$B$6:$BE$43,'RevPAR Raw Data'!AU$1,FALSE)</f>
        <v>21.313973497295802</v>
      </c>
      <c r="BG16" s="60">
        <f>VLOOKUP($A16,'RevPAR Raw Data'!$B$6:$BE$43,'RevPAR Raw Data'!AV$1,FALSE)</f>
        <v>25.193443636028</v>
      </c>
      <c r="BH16" s="60">
        <f>VLOOKUP($A16,'RevPAR Raw Data'!$B$6:$BE$43,'RevPAR Raw Data'!AW$1,FALSE)</f>
        <v>23.077729541247599</v>
      </c>
      <c r="BI16" s="60">
        <f>VLOOKUP($A16,'RevPAR Raw Data'!$B$6:$BE$43,'RevPAR Raw Data'!AX$1,FALSE)</f>
        <v>21.1109508134465</v>
      </c>
      <c r="BJ16" s="61">
        <f>VLOOKUP($A16,'RevPAR Raw Data'!$B$6:$BE$43,'RevPAR Raw Data'!AY$1,FALSE)</f>
        <v>20.571698062655202</v>
      </c>
      <c r="BK16" s="60">
        <f>VLOOKUP($A16,'RevPAR Raw Data'!$B$6:$BE$43,'RevPAR Raw Data'!BA$1,FALSE)</f>
        <v>28.648527094083001</v>
      </c>
      <c r="BL16" s="60">
        <f>VLOOKUP($A16,'RevPAR Raw Data'!$B$6:$BE$43,'RevPAR Raw Data'!BB$1,FALSE)</f>
        <v>29.922004396858</v>
      </c>
      <c r="BM16" s="61">
        <f>VLOOKUP($A16,'RevPAR Raw Data'!$B$6:$BE$43,'RevPAR Raw Data'!BC$1,FALSE)</f>
        <v>29.313806157040698</v>
      </c>
      <c r="BN16" s="62">
        <f>VLOOKUP($A16,'RevPAR Raw Data'!$B$6:$BE$43,'RevPAR Raw Data'!BE$1,FALSE)</f>
        <v>23.1713174797326</v>
      </c>
    </row>
    <row r="17" spans="1:66" x14ac:dyDescent="0.25">
      <c r="A17" s="78" t="s">
        <v>32</v>
      </c>
      <c r="B17" s="59">
        <f>VLOOKUP($A17,'Occupancy Raw Data'!$B$6:$BE$43,'Occupancy Raw Data'!AG$1,FALSE)</f>
        <v>46.794326241134698</v>
      </c>
      <c r="C17" s="60">
        <f>VLOOKUP($A17,'Occupancy Raw Data'!$B$6:$BE$43,'Occupancy Raw Data'!AH$1,FALSE)</f>
        <v>50.9326241134751</v>
      </c>
      <c r="D17" s="60">
        <f>VLOOKUP($A17,'Occupancy Raw Data'!$B$6:$BE$43,'Occupancy Raw Data'!AI$1,FALSE)</f>
        <v>53.609929078014098</v>
      </c>
      <c r="E17" s="60">
        <f>VLOOKUP($A17,'Occupancy Raw Data'!$B$6:$BE$43,'Occupancy Raw Data'!AJ$1,FALSE)</f>
        <v>54.812056737588598</v>
      </c>
      <c r="F17" s="60">
        <f>VLOOKUP($A17,'Occupancy Raw Data'!$B$6:$BE$43,'Occupancy Raw Data'!AK$1,FALSE)</f>
        <v>54.8156028368794</v>
      </c>
      <c r="G17" s="61">
        <f>VLOOKUP($A17,'Occupancy Raw Data'!$B$6:$BE$43,'Occupancy Raw Data'!AL$1,FALSE)</f>
        <v>52.1929078014184</v>
      </c>
      <c r="H17" s="60">
        <f>VLOOKUP($A17,'Occupancy Raw Data'!$B$6:$BE$43,'Occupancy Raw Data'!AN$1,FALSE)</f>
        <v>69.117021276595693</v>
      </c>
      <c r="I17" s="60">
        <f>VLOOKUP($A17,'Occupancy Raw Data'!$B$6:$BE$43,'Occupancy Raw Data'!AO$1,FALSE)</f>
        <v>69.081560283687907</v>
      </c>
      <c r="J17" s="61">
        <f>VLOOKUP($A17,'Occupancy Raw Data'!$B$6:$BE$43,'Occupancy Raw Data'!AP$1,FALSE)</f>
        <v>69.0992907801418</v>
      </c>
      <c r="K17" s="62">
        <f>VLOOKUP($A17,'Occupancy Raw Data'!$B$6:$BE$43,'Occupancy Raw Data'!AR$1,FALSE)</f>
        <v>57.023302938196501</v>
      </c>
      <c r="M17" s="59">
        <f>VLOOKUP($A17,'Occupancy Raw Data'!$B$6:$BE$43,'Occupancy Raw Data'!AT$1,FALSE)</f>
        <v>-5.1053340965277698</v>
      </c>
      <c r="N17" s="60">
        <f>VLOOKUP($A17,'Occupancy Raw Data'!$B$6:$BE$43,'Occupancy Raw Data'!AU$1,FALSE)</f>
        <v>2.9239867398102</v>
      </c>
      <c r="O17" s="60">
        <f>VLOOKUP($A17,'Occupancy Raw Data'!$B$6:$BE$43,'Occupancy Raw Data'!AV$1,FALSE)</f>
        <v>5.2926794320311998</v>
      </c>
      <c r="P17" s="60">
        <f>VLOOKUP($A17,'Occupancy Raw Data'!$B$6:$BE$43,'Occupancy Raw Data'!AW$1,FALSE)</f>
        <v>6.9015222100380003</v>
      </c>
      <c r="Q17" s="60">
        <f>VLOOKUP($A17,'Occupancy Raw Data'!$B$6:$BE$43,'Occupancy Raw Data'!AX$1,FALSE)</f>
        <v>8.3703699282822495</v>
      </c>
      <c r="R17" s="61">
        <f>VLOOKUP($A17,'Occupancy Raw Data'!$B$6:$BE$43,'Occupancy Raw Data'!AY$1,FALSE)</f>
        <v>3.7352624529475</v>
      </c>
      <c r="S17" s="60">
        <f>VLOOKUP($A17,'Occupancy Raw Data'!$B$6:$BE$43,'Occupancy Raw Data'!BA$1,FALSE)</f>
        <v>18.8138453554748</v>
      </c>
      <c r="T17" s="60">
        <f>VLOOKUP($A17,'Occupancy Raw Data'!$B$6:$BE$43,'Occupancy Raw Data'!BB$1,FALSE)</f>
        <v>9.1735718099518095</v>
      </c>
      <c r="U17" s="61">
        <f>VLOOKUP($A17,'Occupancy Raw Data'!$B$6:$BE$43,'Occupancy Raw Data'!BC$1,FALSE)</f>
        <v>13.791127408730301</v>
      </c>
      <c r="V17" s="62">
        <f>VLOOKUP($A17,'Occupancy Raw Data'!$B$6:$BE$43,'Occupancy Raw Data'!BE$1,FALSE)</f>
        <v>7.0093161441547798</v>
      </c>
      <c r="X17" s="64">
        <f>VLOOKUP($A17,'ADR Raw Data'!$B$6:$BE$43,'ADR Raw Data'!AG$1,FALSE)</f>
        <v>69.126746301909606</v>
      </c>
      <c r="Y17" s="65">
        <f>VLOOKUP($A17,'ADR Raw Data'!$B$6:$BE$43,'ADR Raw Data'!AH$1,FALSE)</f>
        <v>70.639409350414198</v>
      </c>
      <c r="Z17" s="65">
        <f>VLOOKUP($A17,'ADR Raw Data'!$B$6:$BE$43,'ADR Raw Data'!AI$1,FALSE)</f>
        <v>73.360875254663299</v>
      </c>
      <c r="AA17" s="65">
        <f>VLOOKUP($A17,'ADR Raw Data'!$B$6:$BE$43,'ADR Raw Data'!AJ$1,FALSE)</f>
        <v>74.048206864203905</v>
      </c>
      <c r="AB17" s="65">
        <f>VLOOKUP($A17,'ADR Raw Data'!$B$6:$BE$43,'ADR Raw Data'!AK$1,FALSE)</f>
        <v>74.9076142385819</v>
      </c>
      <c r="AC17" s="66">
        <f>VLOOKUP($A17,'ADR Raw Data'!$B$6:$BE$43,'ADR Raw Data'!AL$1,FALSE)</f>
        <v>72.539747896510406</v>
      </c>
      <c r="AD17" s="65">
        <f>VLOOKUP($A17,'ADR Raw Data'!$B$6:$BE$43,'ADR Raw Data'!AN$1,FALSE)</f>
        <v>92.730561248781399</v>
      </c>
      <c r="AE17" s="65">
        <f>VLOOKUP($A17,'ADR Raw Data'!$B$6:$BE$43,'ADR Raw Data'!AO$1,FALSE)</f>
        <v>90.603254781581995</v>
      </c>
      <c r="AF17" s="66">
        <f>VLOOKUP($A17,'ADR Raw Data'!$B$6:$BE$43,'ADR Raw Data'!AP$1,FALSE)</f>
        <v>91.667180942728095</v>
      </c>
      <c r="AG17" s="67">
        <f>VLOOKUP($A17,'ADR Raw Data'!$B$6:$BE$43,'ADR Raw Data'!AR$1,FALSE)</f>
        <v>79.162063385274095</v>
      </c>
      <c r="AI17" s="59">
        <f>VLOOKUP($A17,'ADR Raw Data'!$B$6:$BE$43,'ADR Raw Data'!AT$1,FALSE)</f>
        <v>16.3153981669718</v>
      </c>
      <c r="AJ17" s="60">
        <f>VLOOKUP($A17,'ADR Raw Data'!$B$6:$BE$43,'ADR Raw Data'!AU$1,FALSE)</f>
        <v>18.2595328794349</v>
      </c>
      <c r="AK17" s="60">
        <f>VLOOKUP($A17,'ADR Raw Data'!$B$6:$BE$43,'ADR Raw Data'!AV$1,FALSE)</f>
        <v>21.8275491859733</v>
      </c>
      <c r="AL17" s="60">
        <f>VLOOKUP($A17,'ADR Raw Data'!$B$6:$BE$43,'ADR Raw Data'!AW$1,FALSE)</f>
        <v>22.1769600086532</v>
      </c>
      <c r="AM17" s="60">
        <f>VLOOKUP($A17,'ADR Raw Data'!$B$6:$BE$43,'ADR Raw Data'!AX$1,FALSE)</f>
        <v>25.613233051585301</v>
      </c>
      <c r="AN17" s="61">
        <f>VLOOKUP($A17,'ADR Raw Data'!$B$6:$BE$43,'ADR Raw Data'!AY$1,FALSE)</f>
        <v>21.041281501120601</v>
      </c>
      <c r="AO17" s="60">
        <f>VLOOKUP($A17,'ADR Raw Data'!$B$6:$BE$43,'ADR Raw Data'!BA$1,FALSE)</f>
        <v>44.405835052562402</v>
      </c>
      <c r="AP17" s="60">
        <f>VLOOKUP($A17,'ADR Raw Data'!$B$6:$BE$43,'ADR Raw Data'!BB$1,FALSE)</f>
        <v>37.462878995298098</v>
      </c>
      <c r="AQ17" s="61">
        <f>VLOOKUP($A17,'ADR Raw Data'!$B$6:$BE$43,'ADR Raw Data'!BC$1,FALSE)</f>
        <v>40.812410459162301</v>
      </c>
      <c r="AR17" s="62">
        <f>VLOOKUP($A17,'ADR Raw Data'!$B$6:$BE$43,'ADR Raw Data'!BE$1,FALSE)</f>
        <v>28.4832982541446</v>
      </c>
      <c r="AT17" s="64">
        <f>VLOOKUP($A17,'RevPAR Raw Data'!$B$6:$BE$43,'RevPAR Raw Data'!AG$1,FALSE)</f>
        <v>32.347395184397101</v>
      </c>
      <c r="AU17" s="65">
        <f>VLOOKUP($A17,'RevPAR Raw Data'!$B$6:$BE$43,'RevPAR Raw Data'!AH$1,FALSE)</f>
        <v>35.978504840425501</v>
      </c>
      <c r="AV17" s="65">
        <f>VLOOKUP($A17,'RevPAR Raw Data'!$B$6:$BE$43,'RevPAR Raw Data'!AI$1,FALSE)</f>
        <v>39.328713195035398</v>
      </c>
      <c r="AW17" s="65">
        <f>VLOOKUP($A17,'RevPAR Raw Data'!$B$6:$BE$43,'RevPAR Raw Data'!AJ$1,FALSE)</f>
        <v>40.587345159574397</v>
      </c>
      <c r="AX17" s="65">
        <f>VLOOKUP($A17,'RevPAR Raw Data'!$B$6:$BE$43,'RevPAR Raw Data'!AK$1,FALSE)</f>
        <v>41.061060315602802</v>
      </c>
      <c r="AY17" s="66">
        <f>VLOOKUP($A17,'RevPAR Raw Data'!$B$6:$BE$43,'RevPAR Raw Data'!AL$1,FALSE)</f>
        <v>37.860603739006997</v>
      </c>
      <c r="AZ17" s="65">
        <f>VLOOKUP($A17,'RevPAR Raw Data'!$B$6:$BE$43,'RevPAR Raw Data'!AN$1,FALSE)</f>
        <v>64.092601748226897</v>
      </c>
      <c r="BA17" s="65">
        <f>VLOOKUP($A17,'RevPAR Raw Data'!$B$6:$BE$43,'RevPAR Raw Data'!AO$1,FALSE)</f>
        <v>62.5901420709219</v>
      </c>
      <c r="BB17" s="66">
        <f>VLOOKUP($A17,'RevPAR Raw Data'!$B$6:$BE$43,'RevPAR Raw Data'!AP$1,FALSE)</f>
        <v>63.341371909574399</v>
      </c>
      <c r="BC17" s="67">
        <f>VLOOKUP($A17,'RevPAR Raw Data'!$B$6:$BE$43,'RevPAR Raw Data'!AR$1,FALSE)</f>
        <v>45.140823216312</v>
      </c>
      <c r="BE17" s="59">
        <f>VLOOKUP($A17,'RevPAR Raw Data'!$B$6:$BE$43,'RevPAR Raw Data'!AT$1,FALSE)</f>
        <v>10.377108484841401</v>
      </c>
      <c r="BF17" s="60">
        <f>VLOOKUP($A17,'RevPAR Raw Data'!$B$6:$BE$43,'RevPAR Raw Data'!AU$1,FALSE)</f>
        <v>21.717425939391099</v>
      </c>
      <c r="BG17" s="60">
        <f>VLOOKUP($A17,'RevPAR Raw Data'!$B$6:$BE$43,'RevPAR Raw Data'!AV$1,FALSE)</f>
        <v>28.2754908242871</v>
      </c>
      <c r="BH17" s="60">
        <f>VLOOKUP($A17,'RevPAR Raw Data'!$B$6:$BE$43,'RevPAR Raw Data'!AW$1,FALSE)</f>
        <v>30.609030039199698</v>
      </c>
      <c r="BI17" s="60">
        <f>VLOOKUP($A17,'RevPAR Raw Data'!$B$6:$BE$43,'RevPAR Raw Data'!AX$1,FALSE)</f>
        <v>36.1275253368783</v>
      </c>
      <c r="BJ17" s="61">
        <f>VLOOKUP($A17,'RevPAR Raw Data'!$B$6:$BE$43,'RevPAR Raw Data'!AY$1,FALSE)</f>
        <v>25.562491041598498</v>
      </c>
      <c r="BK17" s="60">
        <f>VLOOKUP($A17,'RevPAR Raw Data'!$B$6:$BE$43,'RevPAR Raw Data'!BA$1,FALSE)</f>
        <v>71.574125543633599</v>
      </c>
      <c r="BL17" s="60">
        <f>VLOOKUP($A17,'RevPAR Raw Data'!$B$6:$BE$43,'RevPAR Raw Data'!BB$1,FALSE)</f>
        <v>50.073134911959002</v>
      </c>
      <c r="BM17" s="61">
        <f>VLOOKUP($A17,'RevPAR Raw Data'!$B$6:$BE$43,'RevPAR Raw Data'!BC$1,FALSE)</f>
        <v>60.2320293928897</v>
      </c>
      <c r="BN17" s="62">
        <f>VLOOKUP($A17,'RevPAR Raw Data'!$B$6:$BE$43,'RevPAR Raw Data'!BE$1,FALSE)</f>
        <v>37.489098821214903</v>
      </c>
    </row>
    <row r="18" spans="1:66" x14ac:dyDescent="0.25">
      <c r="A18" s="78" t="s">
        <v>93</v>
      </c>
      <c r="B18" s="59">
        <f>VLOOKUP($A18,'Occupancy Raw Data'!$B$6:$BE$43,'Occupancy Raw Data'!AG$1,FALSE)</f>
        <v>50.342586085734297</v>
      </c>
      <c r="C18" s="60">
        <f>VLOOKUP($A18,'Occupancy Raw Data'!$B$6:$BE$43,'Occupancy Raw Data'!AH$1,FALSE)</f>
        <v>54.967498243148199</v>
      </c>
      <c r="D18" s="60">
        <f>VLOOKUP($A18,'Occupancy Raw Data'!$B$6:$BE$43,'Occupancy Raw Data'!AI$1,FALSE)</f>
        <v>55.6307097680955</v>
      </c>
      <c r="E18" s="60">
        <f>VLOOKUP($A18,'Occupancy Raw Data'!$B$6:$BE$43,'Occupancy Raw Data'!AJ$1,FALSE)</f>
        <v>55.911806043569896</v>
      </c>
      <c r="F18" s="60">
        <f>VLOOKUP($A18,'Occupancy Raw Data'!$B$6:$BE$43,'Occupancy Raw Data'!AK$1,FALSE)</f>
        <v>56.315881939564299</v>
      </c>
      <c r="G18" s="61">
        <f>VLOOKUP($A18,'Occupancy Raw Data'!$B$6:$BE$43,'Occupancy Raw Data'!AL$1,FALSE)</f>
        <v>54.633696416022403</v>
      </c>
      <c r="H18" s="60">
        <f>VLOOKUP($A18,'Occupancy Raw Data'!$B$6:$BE$43,'Occupancy Raw Data'!AN$1,FALSE)</f>
        <v>67.493851018973899</v>
      </c>
      <c r="I18" s="60">
        <f>VLOOKUP($A18,'Occupancy Raw Data'!$B$6:$BE$43,'Occupancy Raw Data'!AO$1,FALSE)</f>
        <v>72.496486296556498</v>
      </c>
      <c r="J18" s="61">
        <f>VLOOKUP($A18,'Occupancy Raw Data'!$B$6:$BE$43,'Occupancy Raw Data'!AP$1,FALSE)</f>
        <v>69.995168657765205</v>
      </c>
      <c r="K18" s="62">
        <f>VLOOKUP($A18,'Occupancy Raw Data'!$B$6:$BE$43,'Occupancy Raw Data'!AR$1,FALSE)</f>
        <v>59.022688485091798</v>
      </c>
      <c r="M18" s="59">
        <f>VLOOKUP($A18,'Occupancy Raw Data'!$B$6:$BE$43,'Occupancy Raw Data'!AT$1,FALSE)</f>
        <v>-5.0165086670283401</v>
      </c>
      <c r="N18" s="60">
        <f>VLOOKUP($A18,'Occupancy Raw Data'!$B$6:$BE$43,'Occupancy Raw Data'!AU$1,FALSE)</f>
        <v>3.40942377819793</v>
      </c>
      <c r="O18" s="60">
        <f>VLOOKUP($A18,'Occupancy Raw Data'!$B$6:$BE$43,'Occupancy Raw Data'!AV$1,FALSE)</f>
        <v>1.91051613933206</v>
      </c>
      <c r="P18" s="60">
        <f>VLOOKUP($A18,'Occupancy Raw Data'!$B$6:$BE$43,'Occupancy Raw Data'!AW$1,FALSE)</f>
        <v>-0.17033673381897499</v>
      </c>
      <c r="Q18" s="60">
        <f>VLOOKUP($A18,'Occupancy Raw Data'!$B$6:$BE$43,'Occupancy Raw Data'!AX$1,FALSE)</f>
        <v>-0.23166917736666101</v>
      </c>
      <c r="R18" s="61">
        <f>VLOOKUP($A18,'Occupancy Raw Data'!$B$6:$BE$43,'Occupancy Raw Data'!AY$1,FALSE)</f>
        <v>-1.09061073036617E-2</v>
      </c>
      <c r="S18" s="60">
        <f>VLOOKUP($A18,'Occupancy Raw Data'!$B$6:$BE$43,'Occupancy Raw Data'!BA$1,FALSE)</f>
        <v>9.7691590757412996</v>
      </c>
      <c r="T18" s="60">
        <f>VLOOKUP($A18,'Occupancy Raw Data'!$B$6:$BE$43,'Occupancy Raw Data'!BB$1,FALSE)</f>
        <v>10.9285934752851</v>
      </c>
      <c r="U18" s="61">
        <f>VLOOKUP($A18,'Occupancy Raw Data'!$B$6:$BE$43,'Occupancy Raw Data'!BC$1,FALSE)</f>
        <v>10.366550580384301</v>
      </c>
      <c r="V18" s="62">
        <f>VLOOKUP($A18,'Occupancy Raw Data'!$B$6:$BE$43,'Occupancy Raw Data'!BE$1,FALSE)</f>
        <v>3.2794930867625101</v>
      </c>
      <c r="X18" s="64">
        <f>VLOOKUP($A18,'ADR Raw Data'!$B$6:$BE$43,'ADR Raw Data'!AG$1,FALSE)</f>
        <v>80.993986136799805</v>
      </c>
      <c r="Y18" s="65">
        <f>VLOOKUP($A18,'ADR Raw Data'!$B$6:$BE$43,'ADR Raw Data'!AH$1,FALSE)</f>
        <v>85.619344442668705</v>
      </c>
      <c r="Z18" s="65">
        <f>VLOOKUP($A18,'ADR Raw Data'!$B$6:$BE$43,'ADR Raw Data'!AI$1,FALSE)</f>
        <v>86.549943739144098</v>
      </c>
      <c r="AA18" s="65">
        <f>VLOOKUP($A18,'ADR Raw Data'!$B$6:$BE$43,'ADR Raw Data'!AJ$1,FALSE)</f>
        <v>85.522146040848298</v>
      </c>
      <c r="AB18" s="65">
        <f>VLOOKUP($A18,'ADR Raw Data'!$B$6:$BE$43,'ADR Raw Data'!AK$1,FALSE)</f>
        <v>84.595233660895303</v>
      </c>
      <c r="AC18" s="66">
        <f>VLOOKUP($A18,'ADR Raw Data'!$B$6:$BE$43,'ADR Raw Data'!AL$1,FALSE)</f>
        <v>84.725424186831702</v>
      </c>
      <c r="AD18" s="65">
        <f>VLOOKUP($A18,'ADR Raw Data'!$B$6:$BE$43,'ADR Raw Data'!AN$1,FALSE)</f>
        <v>94.0430207847985</v>
      </c>
      <c r="AE18" s="65">
        <f>VLOOKUP($A18,'ADR Raw Data'!$B$6:$BE$43,'ADR Raw Data'!AO$1,FALSE)</f>
        <v>99.830419344480703</v>
      </c>
      <c r="AF18" s="66">
        <f>VLOOKUP($A18,'ADR Raw Data'!$B$6:$BE$43,'ADR Raw Data'!AP$1,FALSE)</f>
        <v>97.040128073918297</v>
      </c>
      <c r="AG18" s="67">
        <f>VLOOKUP($A18,'ADR Raw Data'!$B$6:$BE$43,'ADR Raw Data'!AR$1,FALSE)</f>
        <v>88.898007392524505</v>
      </c>
      <c r="AI18" s="59">
        <f>VLOOKUP($A18,'ADR Raw Data'!$B$6:$BE$43,'ADR Raw Data'!AT$1,FALSE)</f>
        <v>10.379099312232199</v>
      </c>
      <c r="AJ18" s="60">
        <f>VLOOKUP($A18,'ADR Raw Data'!$B$6:$BE$43,'ADR Raw Data'!AU$1,FALSE)</f>
        <v>17.722784187541901</v>
      </c>
      <c r="AK18" s="60">
        <f>VLOOKUP($A18,'ADR Raw Data'!$B$6:$BE$43,'ADR Raw Data'!AV$1,FALSE)</f>
        <v>18.1058864552007</v>
      </c>
      <c r="AL18" s="60">
        <f>VLOOKUP($A18,'ADR Raw Data'!$B$6:$BE$43,'ADR Raw Data'!AW$1,FALSE)</f>
        <v>16.362639930352699</v>
      </c>
      <c r="AM18" s="60">
        <f>VLOOKUP($A18,'ADR Raw Data'!$B$6:$BE$43,'ADR Raw Data'!AX$1,FALSE)</f>
        <v>16.1092399568942</v>
      </c>
      <c r="AN18" s="61">
        <f>VLOOKUP($A18,'ADR Raw Data'!$B$6:$BE$43,'ADR Raw Data'!AY$1,FALSE)</f>
        <v>15.825083320300999</v>
      </c>
      <c r="AO18" s="60">
        <f>VLOOKUP($A18,'ADR Raw Data'!$B$6:$BE$43,'ADR Raw Data'!BA$1,FALSE)</f>
        <v>23.931545514115399</v>
      </c>
      <c r="AP18" s="60">
        <f>VLOOKUP($A18,'ADR Raw Data'!$B$6:$BE$43,'ADR Raw Data'!BB$1,FALSE)</f>
        <v>26.2103455145865</v>
      </c>
      <c r="AQ18" s="61">
        <f>VLOOKUP($A18,'ADR Raw Data'!$B$6:$BE$43,'ADR Raw Data'!BC$1,FALSE)</f>
        <v>25.148869701497301</v>
      </c>
      <c r="AR18" s="62">
        <f>VLOOKUP($A18,'ADR Raw Data'!$B$6:$BE$43,'ADR Raw Data'!BE$1,FALSE)</f>
        <v>19.259751354994801</v>
      </c>
      <c r="AT18" s="64">
        <f>VLOOKUP($A18,'RevPAR Raw Data'!$B$6:$BE$43,'RevPAR Raw Data'!AG$1,FALSE)</f>
        <v>40.774467195186197</v>
      </c>
      <c r="AU18" s="65">
        <f>VLOOKUP($A18,'RevPAR Raw Data'!$B$6:$BE$43,'RevPAR Raw Data'!AH$1,FALSE)</f>
        <v>47.062811652318999</v>
      </c>
      <c r="AV18" s="65">
        <f>VLOOKUP($A18,'RevPAR Raw Data'!$B$6:$BE$43,'RevPAR Raw Data'!AI$1,FALSE)</f>
        <v>48.148348005973197</v>
      </c>
      <c r="AW18" s="65">
        <f>VLOOKUP($A18,'RevPAR Raw Data'!$B$6:$BE$43,'RevPAR Raw Data'!AJ$1,FALSE)</f>
        <v>47.816976418657703</v>
      </c>
      <c r="AX18" s="65">
        <f>VLOOKUP($A18,'RevPAR Raw Data'!$B$6:$BE$43,'RevPAR Raw Data'!AK$1,FALSE)</f>
        <v>47.640551914968299</v>
      </c>
      <c r="AY18" s="66">
        <f>VLOOKUP($A18,'RevPAR Raw Data'!$B$6:$BE$43,'RevPAR Raw Data'!AL$1,FALSE)</f>
        <v>46.288631037420899</v>
      </c>
      <c r="AZ18" s="65">
        <f>VLOOKUP($A18,'RevPAR Raw Data'!$B$6:$BE$43,'RevPAR Raw Data'!AN$1,FALSE)</f>
        <v>63.473256342234698</v>
      </c>
      <c r="BA18" s="65">
        <f>VLOOKUP($A18,'RevPAR Raw Data'!$B$6:$BE$43,'RevPAR Raw Data'!AO$1,FALSE)</f>
        <v>72.373546279866403</v>
      </c>
      <c r="BB18" s="66">
        <f>VLOOKUP($A18,'RevPAR Raw Data'!$B$6:$BE$43,'RevPAR Raw Data'!AP$1,FALSE)</f>
        <v>67.923401311050497</v>
      </c>
      <c r="BC18" s="67">
        <f>VLOOKUP($A18,'RevPAR Raw Data'!$B$6:$BE$43,'RevPAR Raw Data'!AR$1,FALSE)</f>
        <v>52.469993972743701</v>
      </c>
      <c r="BE18" s="59">
        <f>VLOOKUP($A18,'RevPAR Raw Data'!$B$6:$BE$43,'RevPAR Raw Data'!AT$1,FALSE)</f>
        <v>4.8419222286463102</v>
      </c>
      <c r="BF18" s="60">
        <f>VLOOKUP($A18,'RevPAR Raw Data'!$B$6:$BE$43,'RevPAR Raw Data'!AU$1,FALSE)</f>
        <v>21.7364527839886</v>
      </c>
      <c r="BG18" s="60">
        <f>VLOOKUP($A18,'RevPAR Raw Data'!$B$6:$BE$43,'RevPAR Raw Data'!AV$1,FALSE)</f>
        <v>20.362318477428499</v>
      </c>
      <c r="BH18" s="60">
        <f>VLOOKUP($A18,'RevPAR Raw Data'!$B$6:$BE$43,'RevPAR Raw Data'!AW$1,FALSE)</f>
        <v>16.164431610109801</v>
      </c>
      <c r="BI18" s="60">
        <f>VLOOKUP($A18,'RevPAR Raw Data'!$B$6:$BE$43,'RevPAR Raw Data'!AX$1,FALSE)</f>
        <v>15.8402506358394</v>
      </c>
      <c r="BJ18" s="61">
        <f>VLOOKUP($A18,'RevPAR Raw Data'!$B$6:$BE$43,'RevPAR Raw Data'!AY$1,FALSE)</f>
        <v>15.8124513124295</v>
      </c>
      <c r="BK18" s="60">
        <f>VLOOKUP($A18,'RevPAR Raw Data'!$B$6:$BE$43,'RevPAR Raw Data'!BA$1,FALSE)</f>
        <v>36.038615340414097</v>
      </c>
      <c r="BL18" s="60">
        <f>VLOOKUP($A18,'RevPAR Raw Data'!$B$6:$BE$43,'RevPAR Raw Data'!BB$1,FALSE)</f>
        <v>40.003361099628499</v>
      </c>
      <c r="BM18" s="61">
        <f>VLOOKUP($A18,'RevPAR Raw Data'!$B$6:$BE$43,'RevPAR Raw Data'!BC$1,FALSE)</f>
        <v>38.122490579882303</v>
      </c>
      <c r="BN18" s="62">
        <f>VLOOKUP($A18,'RevPAR Raw Data'!$B$6:$BE$43,'RevPAR Raw Data'!BE$1,FALSE)</f>
        <v>23.170866655972102</v>
      </c>
    </row>
    <row r="19" spans="1:66" x14ac:dyDescent="0.25">
      <c r="A19" s="78" t="s">
        <v>94</v>
      </c>
      <c r="B19" s="59">
        <f>VLOOKUP($A19,'Occupancy Raw Data'!$B$6:$BE$43,'Occupancy Raw Data'!AG$1,FALSE)</f>
        <v>38.518171759298603</v>
      </c>
      <c r="C19" s="60">
        <f>VLOOKUP($A19,'Occupancy Raw Data'!$B$6:$BE$43,'Occupancy Raw Data'!AH$1,FALSE)</f>
        <v>39.494850625585102</v>
      </c>
      <c r="D19" s="60">
        <f>VLOOKUP($A19,'Occupancy Raw Data'!$B$6:$BE$43,'Occupancy Raw Data'!AI$1,FALSE)</f>
        <v>42.456804834453898</v>
      </c>
      <c r="E19" s="60">
        <f>VLOOKUP($A19,'Occupancy Raw Data'!$B$6:$BE$43,'Occupancy Raw Data'!AJ$1,FALSE)</f>
        <v>42.537662779811001</v>
      </c>
      <c r="F19" s="60">
        <f>VLOOKUP($A19,'Occupancy Raw Data'!$B$6:$BE$43,'Occupancy Raw Data'!AK$1,FALSE)</f>
        <v>47.216380976656197</v>
      </c>
      <c r="G19" s="61">
        <f>VLOOKUP($A19,'Occupancy Raw Data'!$B$6:$BE$43,'Occupancy Raw Data'!AL$1,FALSE)</f>
        <v>42.046600273118202</v>
      </c>
      <c r="H19" s="60">
        <f>VLOOKUP($A19,'Occupancy Raw Data'!$B$6:$BE$43,'Occupancy Raw Data'!AN$1,FALSE)</f>
        <v>62.490707109326799</v>
      </c>
      <c r="I19" s="60">
        <f>VLOOKUP($A19,'Occupancy Raw Data'!$B$6:$BE$43,'Occupancy Raw Data'!AO$1,FALSE)</f>
        <v>66.320440111302204</v>
      </c>
      <c r="J19" s="61">
        <f>VLOOKUP($A19,'Occupancy Raw Data'!$B$6:$BE$43,'Occupancy Raw Data'!AP$1,FALSE)</f>
        <v>64.405573610314505</v>
      </c>
      <c r="K19" s="62">
        <f>VLOOKUP($A19,'Occupancy Raw Data'!$B$6:$BE$43,'Occupancy Raw Data'!AR$1,FALSE)</f>
        <v>48.441320571895403</v>
      </c>
      <c r="M19" s="59">
        <f>VLOOKUP($A19,'Occupancy Raw Data'!$B$6:$BE$43,'Occupancy Raw Data'!AT$1,FALSE)</f>
        <v>-8.7933502184877597</v>
      </c>
      <c r="N19" s="60">
        <f>VLOOKUP($A19,'Occupancy Raw Data'!$B$6:$BE$43,'Occupancy Raw Data'!AU$1,FALSE)</f>
        <v>8.1061518869446996</v>
      </c>
      <c r="O19" s="60">
        <f>VLOOKUP($A19,'Occupancy Raw Data'!$B$6:$BE$43,'Occupancy Raw Data'!AV$1,FALSE)</f>
        <v>11.332702143244701</v>
      </c>
      <c r="P19" s="60">
        <f>VLOOKUP($A19,'Occupancy Raw Data'!$B$6:$BE$43,'Occupancy Raw Data'!AW$1,FALSE)</f>
        <v>8.4907268623038501</v>
      </c>
      <c r="Q19" s="60">
        <f>VLOOKUP($A19,'Occupancy Raw Data'!$B$6:$BE$43,'Occupancy Raw Data'!AX$1,FALSE)</f>
        <v>10.605206692218401</v>
      </c>
      <c r="R19" s="61">
        <f>VLOOKUP($A19,'Occupancy Raw Data'!$B$6:$BE$43,'Occupancy Raw Data'!AY$1,FALSE)</f>
        <v>5.7521187923715296</v>
      </c>
      <c r="S19" s="60">
        <f>VLOOKUP($A19,'Occupancy Raw Data'!$B$6:$BE$43,'Occupancy Raw Data'!BA$1,FALSE)</f>
        <v>8.0120057690768505</v>
      </c>
      <c r="T19" s="60">
        <f>VLOOKUP($A19,'Occupancy Raw Data'!$B$6:$BE$43,'Occupancy Raw Data'!BB$1,FALSE)</f>
        <v>-2.9345360292797902</v>
      </c>
      <c r="U19" s="61">
        <f>VLOOKUP($A19,'Occupancy Raw Data'!$B$6:$BE$43,'Occupancy Raw Data'!BC$1,FALSE)</f>
        <v>2.0845776938704601</v>
      </c>
      <c r="V19" s="62">
        <f>VLOOKUP($A19,'Occupancy Raw Data'!$B$6:$BE$43,'Occupancy Raw Data'!BE$1,FALSE)</f>
        <v>4.3419841040951503</v>
      </c>
      <c r="X19" s="64">
        <f>VLOOKUP($A19,'ADR Raw Data'!$B$6:$BE$43,'ADR Raw Data'!AG$1,FALSE)</f>
        <v>93.987090315987103</v>
      </c>
      <c r="Y19" s="65">
        <f>VLOOKUP($A19,'ADR Raw Data'!$B$6:$BE$43,'ADR Raw Data'!AH$1,FALSE)</f>
        <v>92.839408162275703</v>
      </c>
      <c r="Z19" s="65">
        <f>VLOOKUP($A19,'ADR Raw Data'!$B$6:$BE$43,'ADR Raw Data'!AI$1,FALSE)</f>
        <v>94.444690988823695</v>
      </c>
      <c r="AA19" s="65">
        <f>VLOOKUP($A19,'ADR Raw Data'!$B$6:$BE$43,'ADR Raw Data'!AJ$1,FALSE)</f>
        <v>94.308285218348203</v>
      </c>
      <c r="AB19" s="65">
        <f>VLOOKUP($A19,'ADR Raw Data'!$B$6:$BE$43,'ADR Raw Data'!AK$1,FALSE)</f>
        <v>97.3319597057897</v>
      </c>
      <c r="AC19" s="66">
        <f>VLOOKUP($A19,'ADR Raw Data'!$B$6:$BE$43,'ADR Raw Data'!AL$1,FALSE)</f>
        <v>94.681194556639198</v>
      </c>
      <c r="AD19" s="65">
        <f>VLOOKUP($A19,'ADR Raw Data'!$B$6:$BE$43,'ADR Raw Data'!AN$1,FALSE)</f>
        <v>115.764615231135</v>
      </c>
      <c r="AE19" s="65">
        <f>VLOOKUP($A19,'ADR Raw Data'!$B$6:$BE$43,'ADR Raw Data'!AO$1,FALSE)</f>
        <v>122.19649116997</v>
      </c>
      <c r="AF19" s="66">
        <f>VLOOKUP($A19,'ADR Raw Data'!$B$6:$BE$43,'ADR Raw Data'!AP$1,FALSE)</f>
        <v>119.076167470276</v>
      </c>
      <c r="AG19" s="67">
        <f>VLOOKUP($A19,'ADR Raw Data'!$B$6:$BE$43,'ADR Raw Data'!AR$1,FALSE)</f>
        <v>103.957552838304</v>
      </c>
      <c r="AI19" s="59">
        <f>VLOOKUP($A19,'ADR Raw Data'!$B$6:$BE$43,'ADR Raw Data'!AT$1,FALSE)</f>
        <v>11.301476221279099</v>
      </c>
      <c r="AJ19" s="60">
        <f>VLOOKUP($A19,'ADR Raw Data'!$B$6:$BE$43,'ADR Raw Data'!AU$1,FALSE)</f>
        <v>20.016193335056201</v>
      </c>
      <c r="AK19" s="60">
        <f>VLOOKUP($A19,'ADR Raw Data'!$B$6:$BE$43,'ADR Raw Data'!AV$1,FALSE)</f>
        <v>19.678412570639502</v>
      </c>
      <c r="AL19" s="60">
        <f>VLOOKUP($A19,'ADR Raw Data'!$B$6:$BE$43,'ADR Raw Data'!AW$1,FALSE)</f>
        <v>18.9334701966986</v>
      </c>
      <c r="AM19" s="60">
        <f>VLOOKUP($A19,'ADR Raw Data'!$B$6:$BE$43,'ADR Raw Data'!AX$1,FALSE)</f>
        <v>19.1501369475017</v>
      </c>
      <c r="AN19" s="61">
        <f>VLOOKUP($A19,'ADR Raw Data'!$B$6:$BE$43,'ADR Raw Data'!AY$1,FALSE)</f>
        <v>17.6550678866803</v>
      </c>
      <c r="AO19" s="60">
        <f>VLOOKUP($A19,'ADR Raw Data'!$B$6:$BE$43,'ADR Raw Data'!BA$1,FALSE)</f>
        <v>22.388529144737198</v>
      </c>
      <c r="AP19" s="60">
        <f>VLOOKUP($A19,'ADR Raw Data'!$B$6:$BE$43,'ADR Raw Data'!BB$1,FALSE)</f>
        <v>18.885394053533201</v>
      </c>
      <c r="AQ19" s="61">
        <f>VLOOKUP($A19,'ADR Raw Data'!$B$6:$BE$43,'ADR Raw Data'!BC$1,FALSE)</f>
        <v>20.246705116034502</v>
      </c>
      <c r="AR19" s="62">
        <f>VLOOKUP($A19,'ADR Raw Data'!$B$6:$BE$43,'ADR Raw Data'!BE$1,FALSE)</f>
        <v>18.568524298594198</v>
      </c>
      <c r="AT19" s="64">
        <f>VLOOKUP($A19,'RevPAR Raw Data'!$B$6:$BE$43,'RevPAR Raw Data'!AG$1,FALSE)</f>
        <v>36.202108879479098</v>
      </c>
      <c r="AU19" s="65">
        <f>VLOOKUP($A19,'RevPAR Raw Data'!$B$6:$BE$43,'RevPAR Raw Data'!AH$1,FALSE)</f>
        <v>36.666785575368102</v>
      </c>
      <c r="AV19" s="65">
        <f>VLOOKUP($A19,'RevPAR Raw Data'!$B$6:$BE$43,'RevPAR Raw Data'!AI$1,FALSE)</f>
        <v>40.098198129628003</v>
      </c>
      <c r="AW19" s="65">
        <f>VLOOKUP($A19,'RevPAR Raw Data'!$B$6:$BE$43,'RevPAR Raw Data'!AJ$1,FALSE)</f>
        <v>40.116540339603297</v>
      </c>
      <c r="AX19" s="65">
        <f>VLOOKUP($A19,'RevPAR Raw Data'!$B$6:$BE$43,'RevPAR Raw Data'!AK$1,FALSE)</f>
        <v>45.956628906731197</v>
      </c>
      <c r="AY19" s="66">
        <f>VLOOKUP($A19,'RevPAR Raw Data'!$B$6:$BE$43,'RevPAR Raw Data'!AL$1,FALSE)</f>
        <v>39.810223409043502</v>
      </c>
      <c r="AZ19" s="65">
        <f>VLOOKUP($A19,'RevPAR Raw Data'!$B$6:$BE$43,'RevPAR Raw Data'!AN$1,FALSE)</f>
        <v>72.342126640327905</v>
      </c>
      <c r="BA19" s="65">
        <f>VLOOKUP($A19,'RevPAR Raw Data'!$B$6:$BE$43,'RevPAR Raw Data'!AO$1,FALSE)</f>
        <v>81.041250744493198</v>
      </c>
      <c r="BB19" s="66">
        <f>VLOOKUP($A19,'RevPAR Raw Data'!$B$6:$BE$43,'RevPAR Raw Data'!AP$1,FALSE)</f>
        <v>76.691688692410594</v>
      </c>
      <c r="BC19" s="67">
        <f>VLOOKUP($A19,'RevPAR Raw Data'!$B$6:$BE$43,'RevPAR Raw Data'!AR$1,FALSE)</f>
        <v>50.358411429100798</v>
      </c>
      <c r="BE19" s="59">
        <f>VLOOKUP($A19,'RevPAR Raw Data'!$B$6:$BE$43,'RevPAR Raw Data'!AT$1,FALSE)</f>
        <v>1.5143476187951801</v>
      </c>
      <c r="BF19" s="60">
        <f>VLOOKUP($A19,'RevPAR Raw Data'!$B$6:$BE$43,'RevPAR Raw Data'!AU$1,FALSE)</f>
        <v>29.744888255725002</v>
      </c>
      <c r="BG19" s="60">
        <f>VLOOKUP($A19,'RevPAR Raw Data'!$B$6:$BE$43,'RevPAR Raw Data'!AV$1,FALSE)</f>
        <v>33.2412105970337</v>
      </c>
      <c r="BH19" s="60">
        <f>VLOOKUP($A19,'RevPAR Raw Data'!$B$6:$BE$43,'RevPAR Raw Data'!AW$1,FALSE)</f>
        <v>29.031786298959901</v>
      </c>
      <c r="BI19" s="60">
        <f>VLOOKUP($A19,'RevPAR Raw Data'!$B$6:$BE$43,'RevPAR Raw Data'!AX$1,FALSE)</f>
        <v>31.786255244845599</v>
      </c>
      <c r="BJ19" s="61">
        <f>VLOOKUP($A19,'RevPAR Raw Data'!$B$6:$BE$43,'RevPAR Raw Data'!AY$1,FALSE)</f>
        <v>24.4227271567675</v>
      </c>
      <c r="BK19" s="60">
        <f>VLOOKUP($A19,'RevPAR Raw Data'!$B$6:$BE$43,'RevPAR Raw Data'!BA$1,FALSE)</f>
        <v>32.194305160501798</v>
      </c>
      <c r="BL19" s="60">
        <f>VLOOKUP($A19,'RevPAR Raw Data'!$B$6:$BE$43,'RevPAR Raw Data'!BB$1,FALSE)</f>
        <v>15.396659331481001</v>
      </c>
      <c r="BM19" s="61">
        <f>VLOOKUP($A19,'RevPAR Raw Data'!$B$6:$BE$43,'RevPAR Raw Data'!BC$1,FALSE)</f>
        <v>22.753341108497601</v>
      </c>
      <c r="BN19" s="62">
        <f>VLOOKUP($A19,'RevPAR Raw Data'!$B$6:$BE$43,'RevPAR Raw Data'!BE$1,FALSE)</f>
        <v>23.7167507760993</v>
      </c>
    </row>
    <row r="20" spans="1:66" x14ac:dyDescent="0.25">
      <c r="A20" s="78" t="s">
        <v>29</v>
      </c>
      <c r="B20" s="59">
        <f>VLOOKUP($A20,'Occupancy Raw Data'!$B$6:$BE$43,'Occupancy Raw Data'!AG$1,FALSE)</f>
        <v>25.905163179318698</v>
      </c>
      <c r="C20" s="60">
        <f>VLOOKUP($A20,'Occupancy Raw Data'!$B$6:$BE$43,'Occupancy Raw Data'!AH$1,FALSE)</f>
        <v>25.526672855816599</v>
      </c>
      <c r="D20" s="60">
        <f>VLOOKUP($A20,'Occupancy Raw Data'!$B$6:$BE$43,'Occupancy Raw Data'!AI$1,FALSE)</f>
        <v>26.580562294848001</v>
      </c>
      <c r="E20" s="60">
        <f>VLOOKUP($A20,'Occupancy Raw Data'!$B$6:$BE$43,'Occupancy Raw Data'!AJ$1,FALSE)</f>
        <v>27.2655915513058</v>
      </c>
      <c r="F20" s="60">
        <f>VLOOKUP($A20,'Occupancy Raw Data'!$B$6:$BE$43,'Occupancy Raw Data'!AK$1,FALSE)</f>
        <v>28.4180105608677</v>
      </c>
      <c r="G20" s="61">
        <f>VLOOKUP($A20,'Occupancy Raw Data'!$B$6:$BE$43,'Occupancy Raw Data'!AL$1,FALSE)</f>
        <v>26.739521470991299</v>
      </c>
      <c r="H20" s="60">
        <f>VLOOKUP($A20,'Occupancy Raw Data'!$B$6:$BE$43,'Occupancy Raw Data'!AN$1,FALSE)</f>
        <v>46.046810332524601</v>
      </c>
      <c r="I20" s="60">
        <f>VLOOKUP($A20,'Occupancy Raw Data'!$B$6:$BE$43,'Occupancy Raw Data'!AO$1,FALSE)</f>
        <v>53.707007278435803</v>
      </c>
      <c r="J20" s="61">
        <f>VLOOKUP($A20,'Occupancy Raw Data'!$B$6:$BE$43,'Occupancy Raw Data'!AP$1,FALSE)</f>
        <v>49.876908805480198</v>
      </c>
      <c r="K20" s="62">
        <f>VLOOKUP($A20,'Occupancy Raw Data'!$B$6:$BE$43,'Occupancy Raw Data'!AR$1,FALSE)</f>
        <v>33.351686447244902</v>
      </c>
      <c r="M20" s="59">
        <f>VLOOKUP($A20,'Occupancy Raw Data'!$B$6:$BE$43,'Occupancy Raw Data'!AT$1,FALSE)</f>
        <v>27.529621185752902</v>
      </c>
      <c r="N20" s="60">
        <f>VLOOKUP($A20,'Occupancy Raw Data'!$B$6:$BE$43,'Occupancy Raw Data'!AU$1,FALSE)</f>
        <v>36.420281303159697</v>
      </c>
      <c r="O20" s="60">
        <f>VLOOKUP($A20,'Occupancy Raw Data'!$B$6:$BE$43,'Occupancy Raw Data'!AV$1,FALSE)</f>
        <v>41.568416978164301</v>
      </c>
      <c r="P20" s="60">
        <f>VLOOKUP($A20,'Occupancy Raw Data'!$B$6:$BE$43,'Occupancy Raw Data'!AW$1,FALSE)</f>
        <v>43.264030915452999</v>
      </c>
      <c r="Q20" s="60">
        <f>VLOOKUP($A20,'Occupancy Raw Data'!$B$6:$BE$43,'Occupancy Raw Data'!AX$1,FALSE)</f>
        <v>47.202259822929499</v>
      </c>
      <c r="R20" s="61">
        <f>VLOOKUP($A20,'Occupancy Raw Data'!$B$6:$BE$43,'Occupancy Raw Data'!AY$1,FALSE)</f>
        <v>39.0700351554039</v>
      </c>
      <c r="S20" s="60">
        <f>VLOOKUP($A20,'Occupancy Raw Data'!$B$6:$BE$43,'Occupancy Raw Data'!BA$1,FALSE)</f>
        <v>69.709009337689295</v>
      </c>
      <c r="T20" s="60">
        <f>VLOOKUP($A20,'Occupancy Raw Data'!$B$6:$BE$43,'Occupancy Raw Data'!BB$1,FALSE)</f>
        <v>64.405389418602496</v>
      </c>
      <c r="U20" s="61">
        <f>VLOOKUP($A20,'Occupancy Raw Data'!$B$6:$BE$43,'Occupancy Raw Data'!BC$1,FALSE)</f>
        <v>66.811769424688805</v>
      </c>
      <c r="V20" s="62">
        <f>VLOOKUP($A20,'Occupancy Raw Data'!$B$6:$BE$43,'Occupancy Raw Data'!BE$1,FALSE)</f>
        <v>49.713062302467399</v>
      </c>
      <c r="X20" s="64">
        <f>VLOOKUP($A20,'ADR Raw Data'!$B$6:$BE$43,'ADR Raw Data'!AG$1,FALSE)</f>
        <v>132.18744589937899</v>
      </c>
      <c r="Y20" s="65">
        <f>VLOOKUP($A20,'ADR Raw Data'!$B$6:$BE$43,'ADR Raw Data'!AH$1,FALSE)</f>
        <v>101.271886977199</v>
      </c>
      <c r="Z20" s="65">
        <f>VLOOKUP($A20,'ADR Raw Data'!$B$6:$BE$43,'ADR Raw Data'!AI$1,FALSE)</f>
        <v>95.067378523489893</v>
      </c>
      <c r="AA20" s="65">
        <f>VLOOKUP($A20,'ADR Raw Data'!$B$6:$BE$43,'ADR Raw Data'!AJ$1,FALSE)</f>
        <v>97.494008113059394</v>
      </c>
      <c r="AB20" s="65">
        <f>VLOOKUP($A20,'ADR Raw Data'!$B$6:$BE$43,'ADR Raw Data'!AK$1,FALSE)</f>
        <v>106.031978656622</v>
      </c>
      <c r="AC20" s="66">
        <f>VLOOKUP($A20,'ADR Raw Data'!$B$6:$BE$43,'ADR Raw Data'!AL$1,FALSE)</f>
        <v>106.266744881343</v>
      </c>
      <c r="AD20" s="65">
        <f>VLOOKUP($A20,'ADR Raw Data'!$B$6:$BE$43,'ADR Raw Data'!AN$1,FALSE)</f>
        <v>143.354047729738</v>
      </c>
      <c r="AE20" s="65">
        <f>VLOOKUP($A20,'ADR Raw Data'!$B$6:$BE$43,'ADR Raw Data'!AO$1,FALSE)</f>
        <v>145.38812728359699</v>
      </c>
      <c r="AF20" s="66">
        <f>VLOOKUP($A20,'ADR Raw Data'!$B$6:$BE$43,'ADR Raw Data'!AP$1,FALSE)</f>
        <v>144.44918702385601</v>
      </c>
      <c r="AG20" s="67">
        <f>VLOOKUP($A20,'ADR Raw Data'!$B$6:$BE$43,'ADR Raw Data'!AR$1,FALSE)</f>
        <v>122.58504050749001</v>
      </c>
      <c r="AI20" s="59">
        <f>VLOOKUP($A20,'ADR Raw Data'!$B$6:$BE$43,'ADR Raw Data'!AT$1,FALSE)</f>
        <v>27.8583654137427</v>
      </c>
      <c r="AJ20" s="60">
        <f>VLOOKUP($A20,'ADR Raw Data'!$B$6:$BE$43,'ADR Raw Data'!AU$1,FALSE)</f>
        <v>17.197288633193999</v>
      </c>
      <c r="AK20" s="60">
        <f>VLOOKUP($A20,'ADR Raw Data'!$B$6:$BE$43,'ADR Raw Data'!AV$1,FALSE)</f>
        <v>12.141702123090701</v>
      </c>
      <c r="AL20" s="60">
        <f>VLOOKUP($A20,'ADR Raw Data'!$B$6:$BE$43,'ADR Raw Data'!AW$1,FALSE)</f>
        <v>12.509162832084501</v>
      </c>
      <c r="AM20" s="60">
        <f>VLOOKUP($A20,'ADR Raw Data'!$B$6:$BE$43,'ADR Raw Data'!AX$1,FALSE)</f>
        <v>14.373705116496801</v>
      </c>
      <c r="AN20" s="61">
        <f>VLOOKUP($A20,'ADR Raw Data'!$B$6:$BE$43,'ADR Raw Data'!AY$1,FALSE)</f>
        <v>16.791513083959401</v>
      </c>
      <c r="AO20" s="60">
        <f>VLOOKUP($A20,'ADR Raw Data'!$B$6:$BE$43,'ADR Raw Data'!BA$1,FALSE)</f>
        <v>23.381179078688799</v>
      </c>
      <c r="AP20" s="60">
        <f>VLOOKUP($A20,'ADR Raw Data'!$B$6:$BE$43,'ADR Raw Data'!BB$1,FALSE)</f>
        <v>10.8746315980527</v>
      </c>
      <c r="AQ20" s="61">
        <f>VLOOKUP($A20,'ADR Raw Data'!$B$6:$BE$43,'ADR Raw Data'!BC$1,FALSE)</f>
        <v>16.163818541101801</v>
      </c>
      <c r="AR20" s="62">
        <f>VLOOKUP($A20,'ADR Raw Data'!$B$6:$BE$43,'ADR Raw Data'!BE$1,FALSE)</f>
        <v>18.116357318735702</v>
      </c>
      <c r="AT20" s="64">
        <f>VLOOKUP($A20,'RevPAR Raw Data'!$B$6:$BE$43,'RevPAR Raw Data'!AG$1,FALSE)</f>
        <v>34.243373562807903</v>
      </c>
      <c r="AU20" s="65">
        <f>VLOOKUP($A20,'RevPAR Raw Data'!$B$6:$BE$43,'RevPAR Raw Data'!AH$1,FALSE)</f>
        <v>25.851343283582001</v>
      </c>
      <c r="AV20" s="65">
        <f>VLOOKUP($A20,'RevPAR Raw Data'!$B$6:$BE$43,'RevPAR Raw Data'!AI$1,FALSE)</f>
        <v>25.2694437705151</v>
      </c>
      <c r="AW20" s="65">
        <f>VLOOKUP($A20,'RevPAR Raw Data'!$B$6:$BE$43,'RevPAR Raw Data'!AJ$1,FALSE)</f>
        <v>26.582318039103701</v>
      </c>
      <c r="AX20" s="65">
        <f>VLOOKUP($A20,'RevPAR Raw Data'!$B$6:$BE$43,'RevPAR Raw Data'!AK$1,FALSE)</f>
        <v>30.132178892536</v>
      </c>
      <c r="AY20" s="66">
        <f>VLOOKUP($A20,'RevPAR Raw Data'!$B$6:$BE$43,'RevPAR Raw Data'!AL$1,FALSE)</f>
        <v>28.4152190640703</v>
      </c>
      <c r="AZ20" s="65">
        <f>VLOOKUP($A20,'RevPAR Raw Data'!$B$6:$BE$43,'RevPAR Raw Data'!AN$1,FALSE)</f>
        <v>66.009966462109304</v>
      </c>
      <c r="BA20" s="65">
        <f>VLOOKUP($A20,'RevPAR Raw Data'!$B$6:$BE$43,'RevPAR Raw Data'!AO$1,FALSE)</f>
        <v>78.083612102183494</v>
      </c>
      <c r="BB20" s="66">
        <f>VLOOKUP($A20,'RevPAR Raw Data'!$B$6:$BE$43,'RevPAR Raw Data'!AP$1,FALSE)</f>
        <v>72.046789282146406</v>
      </c>
      <c r="BC20" s="67">
        <f>VLOOKUP($A20,'RevPAR Raw Data'!$B$6:$BE$43,'RevPAR Raw Data'!AR$1,FALSE)</f>
        <v>40.884178341286301</v>
      </c>
      <c r="BE20" s="59">
        <f>VLOOKUP($A20,'RevPAR Raw Data'!$B$6:$BE$43,'RevPAR Raw Data'!AT$1,FALSE)</f>
        <v>63.057289066441797</v>
      </c>
      <c r="BF20" s="60">
        <f>VLOOKUP($A20,'RevPAR Raw Data'!$B$6:$BE$43,'RevPAR Raw Data'!AU$1,FALSE)</f>
        <v>59.8808708330793</v>
      </c>
      <c r="BG20" s="60">
        <f>VLOOKUP($A20,'RevPAR Raw Data'!$B$6:$BE$43,'RevPAR Raw Data'!AV$1,FALSE)</f>
        <v>58.7572324680281</v>
      </c>
      <c r="BH20" s="60">
        <f>VLOOKUP($A20,'RevPAR Raw Data'!$B$6:$BE$43,'RevPAR Raw Data'!AW$1,FALSE)</f>
        <v>61.185161822475003</v>
      </c>
      <c r="BI20" s="60">
        <f>VLOOKUP($A20,'RevPAR Raw Data'!$B$6:$BE$43,'RevPAR Raw Data'!AX$1,FALSE)</f>
        <v>68.360678574696905</v>
      </c>
      <c r="BJ20" s="61">
        <f>VLOOKUP($A20,'RevPAR Raw Data'!$B$6:$BE$43,'RevPAR Raw Data'!AY$1,FALSE)</f>
        <v>62.421998304390499</v>
      </c>
      <c r="BK20" s="60">
        <f>VLOOKUP($A20,'RevPAR Raw Data'!$B$6:$BE$43,'RevPAR Raw Data'!BA$1,FALSE)</f>
        <v>109.38897672360299</v>
      </c>
      <c r="BL20" s="60">
        <f>VLOOKUP($A20,'RevPAR Raw Data'!$B$6:$BE$43,'RevPAR Raw Data'!BB$1,FALSE)</f>
        <v>82.283869845219598</v>
      </c>
      <c r="BM20" s="61">
        <f>VLOOKUP($A20,'RevPAR Raw Data'!$B$6:$BE$43,'RevPAR Raw Data'!BC$1,FALSE)</f>
        <v>93.774921139696701</v>
      </c>
      <c r="BN20" s="62">
        <f>VLOOKUP($A20,'RevPAR Raw Data'!$B$6:$BE$43,'RevPAR Raw Data'!BE$1,FALSE)</f>
        <v>76.8356156220039</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Data'!$B$6:$BE$43,'Occupancy Raw Data'!AG$1,FALSE)</f>
        <v>35.180019074868802</v>
      </c>
      <c r="C22" s="60">
        <f>VLOOKUP($A22,'Occupancy Raw Data'!$B$6:$BE$43,'Occupancy Raw Data'!AH$1,FALSE)</f>
        <v>43.8162670528706</v>
      </c>
      <c r="D22" s="60">
        <f>VLOOKUP($A22,'Occupancy Raw Data'!$B$6:$BE$43,'Occupancy Raw Data'!AI$1,FALSE)</f>
        <v>47.037246891122102</v>
      </c>
      <c r="E22" s="60">
        <f>VLOOKUP($A22,'Occupancy Raw Data'!$B$6:$BE$43,'Occupancy Raw Data'!AJ$1,FALSE)</f>
        <v>48.153758983687702</v>
      </c>
      <c r="F22" s="60">
        <f>VLOOKUP($A22,'Occupancy Raw Data'!$B$6:$BE$43,'Occupancy Raw Data'!AK$1,FALSE)</f>
        <v>47.125518146303598</v>
      </c>
      <c r="G22" s="61">
        <f>VLOOKUP($A22,'Occupancy Raw Data'!$B$6:$BE$43,'Occupancy Raw Data'!AL$1,FALSE)</f>
        <v>44.261468119664798</v>
      </c>
      <c r="H22" s="60">
        <f>VLOOKUP($A22,'Occupancy Raw Data'!$B$6:$BE$43,'Occupancy Raw Data'!AN$1,FALSE)</f>
        <v>55.136134554021403</v>
      </c>
      <c r="I22" s="60">
        <f>VLOOKUP($A22,'Occupancy Raw Data'!$B$6:$BE$43,'Occupancy Raw Data'!AO$1,FALSE)</f>
        <v>56.344496466167598</v>
      </c>
      <c r="J22" s="61">
        <f>VLOOKUP($A22,'Occupancy Raw Data'!$B$6:$BE$43,'Occupancy Raw Data'!AP$1,FALSE)</f>
        <v>55.740315510094497</v>
      </c>
      <c r="K22" s="62">
        <f>VLOOKUP($A22,'Occupancy Raw Data'!$B$6:$BE$43,'Occupancy Raw Data'!AR$1,FALSE)</f>
        <v>47.540532528248299</v>
      </c>
      <c r="M22" s="59">
        <f>VLOOKUP($A22,'Occupancy Raw Data'!$B$6:$BE$43,'Occupancy Raw Data'!AT$1,FALSE)</f>
        <v>-4.57977581048831</v>
      </c>
      <c r="N22" s="60">
        <f>VLOOKUP($A22,'Occupancy Raw Data'!$B$6:$BE$43,'Occupancy Raw Data'!AU$1,FALSE)</f>
        <v>8.3167241362886006</v>
      </c>
      <c r="O22" s="60">
        <f>VLOOKUP($A22,'Occupancy Raw Data'!$B$6:$BE$43,'Occupancy Raw Data'!AV$1,FALSE)</f>
        <v>8.04069924971785</v>
      </c>
      <c r="P22" s="60">
        <f>VLOOKUP($A22,'Occupancy Raw Data'!$B$6:$BE$43,'Occupancy Raw Data'!AW$1,FALSE)</f>
        <v>5.3359865976934104</v>
      </c>
      <c r="Q22" s="60">
        <f>VLOOKUP($A22,'Occupancy Raw Data'!$B$6:$BE$43,'Occupancy Raw Data'!AX$1,FALSE)</f>
        <v>7.5476207862492304</v>
      </c>
      <c r="R22" s="61">
        <f>VLOOKUP($A22,'Occupancy Raw Data'!$B$6:$BE$43,'Occupancy Raw Data'!AY$1,FALSE)</f>
        <v>5.1880610339328896</v>
      </c>
      <c r="S22" s="60">
        <f>VLOOKUP($A22,'Occupancy Raw Data'!$B$6:$BE$43,'Occupancy Raw Data'!BA$1,FALSE)</f>
        <v>23.525635002733502</v>
      </c>
      <c r="T22" s="60">
        <f>VLOOKUP($A22,'Occupancy Raw Data'!$B$6:$BE$43,'Occupancy Raw Data'!BB$1,FALSE)</f>
        <v>18.328765154445399</v>
      </c>
      <c r="U22" s="61">
        <f>VLOOKUP($A22,'Occupancy Raw Data'!$B$6:$BE$43,'Occupancy Raw Data'!BC$1,FALSE)</f>
        <v>20.8432205355865</v>
      </c>
      <c r="V22" s="62">
        <f>VLOOKUP($A22,'Occupancy Raw Data'!$B$6:$BE$43,'Occupancy Raw Data'!BE$1,FALSE)</f>
        <v>9.9585002075428193</v>
      </c>
      <c r="X22" s="64">
        <f>VLOOKUP($A22,'ADR Raw Data'!$B$6:$BE$43,'ADR Raw Data'!AG$1,FALSE)</f>
        <v>89.118822020400501</v>
      </c>
      <c r="Y22" s="65">
        <f>VLOOKUP($A22,'ADR Raw Data'!$B$6:$BE$43,'ADR Raw Data'!AH$1,FALSE)</f>
        <v>88.724493294159203</v>
      </c>
      <c r="Z22" s="65">
        <f>VLOOKUP($A22,'ADR Raw Data'!$B$6:$BE$43,'ADR Raw Data'!AI$1,FALSE)</f>
        <v>89.931046319660098</v>
      </c>
      <c r="AA22" s="65">
        <f>VLOOKUP($A22,'ADR Raw Data'!$B$6:$BE$43,'ADR Raw Data'!AJ$1,FALSE)</f>
        <v>91.025123487372497</v>
      </c>
      <c r="AB22" s="65">
        <f>VLOOKUP($A22,'ADR Raw Data'!$B$6:$BE$43,'ADR Raw Data'!AK$1,FALSE)</f>
        <v>92.913126839887099</v>
      </c>
      <c r="AC22" s="66">
        <f>VLOOKUP($A22,'ADR Raw Data'!$B$6:$BE$43,'ADR Raw Data'!AL$1,FALSE)</f>
        <v>90.435736910314105</v>
      </c>
      <c r="AD22" s="65">
        <f>VLOOKUP($A22,'ADR Raw Data'!$B$6:$BE$43,'ADR Raw Data'!AN$1,FALSE)</f>
        <v>107.362425598199</v>
      </c>
      <c r="AE22" s="65">
        <f>VLOOKUP($A22,'ADR Raw Data'!$B$6:$BE$43,'ADR Raw Data'!AO$1,FALSE)</f>
        <v>109.705717603472</v>
      </c>
      <c r="AF22" s="66">
        <f>VLOOKUP($A22,'ADR Raw Data'!$B$6:$BE$43,'ADR Raw Data'!AP$1,FALSE)</f>
        <v>108.54677131728999</v>
      </c>
      <c r="AG22" s="67">
        <f>VLOOKUP($A22,'ADR Raw Data'!$B$6:$BE$43,'ADR Raw Data'!AR$1,FALSE)</f>
        <v>96.501707514357605</v>
      </c>
      <c r="AH22" s="94"/>
      <c r="AI22" s="59">
        <f>VLOOKUP($A22,'ADR Raw Data'!$B$6:$BE$43,'ADR Raw Data'!AT$1,FALSE)</f>
        <v>12.022623969500801</v>
      </c>
      <c r="AJ22" s="60">
        <f>VLOOKUP($A22,'ADR Raw Data'!$B$6:$BE$43,'ADR Raw Data'!AU$1,FALSE)</f>
        <v>15.3727486135994</v>
      </c>
      <c r="AK22" s="60">
        <f>VLOOKUP($A22,'ADR Raw Data'!$B$6:$BE$43,'ADR Raw Data'!AV$1,FALSE)</f>
        <v>15.6061063767535</v>
      </c>
      <c r="AL22" s="60">
        <f>VLOOKUP($A22,'ADR Raw Data'!$B$6:$BE$43,'ADR Raw Data'!AW$1,FALSE)</f>
        <v>16.570091727914502</v>
      </c>
      <c r="AM22" s="60">
        <f>VLOOKUP($A22,'ADR Raw Data'!$B$6:$BE$43,'ADR Raw Data'!AX$1,FALSE)</f>
        <v>16.585514773688601</v>
      </c>
      <c r="AN22" s="61">
        <f>VLOOKUP($A22,'ADR Raw Data'!$B$6:$BE$43,'ADR Raw Data'!AY$1,FALSE)</f>
        <v>15.366725622327699</v>
      </c>
      <c r="AO22" s="60">
        <f>VLOOKUP($A22,'ADR Raw Data'!$B$6:$BE$43,'ADR Raw Data'!BA$1,FALSE)</f>
        <v>24.081913134549399</v>
      </c>
      <c r="AP22" s="60">
        <f>VLOOKUP($A22,'ADR Raw Data'!$B$6:$BE$43,'ADR Raw Data'!BB$1,FALSE)</f>
        <v>23.755737938147099</v>
      </c>
      <c r="AQ22" s="61">
        <f>VLOOKUP($A22,'ADR Raw Data'!$B$6:$BE$43,'ADR Raw Data'!BC$1,FALSE)</f>
        <v>23.8828595515415</v>
      </c>
      <c r="AR22" s="62">
        <f>VLOOKUP($A22,'ADR Raw Data'!$B$6:$BE$43,'ADR Raw Data'!BE$1,FALSE)</f>
        <v>18.839102660486699</v>
      </c>
      <c r="AT22" s="64">
        <f>VLOOKUP($A22,'RevPAR Raw Data'!$B$6:$BE$43,'RevPAR Raw Data'!AG$1,FALSE)</f>
        <v>31.3520185860753</v>
      </c>
      <c r="AU22" s="65">
        <f>VLOOKUP($A22,'RevPAR Raw Data'!$B$6:$BE$43,'RevPAR Raw Data'!AH$1,FALSE)</f>
        <v>38.875760923074999</v>
      </c>
      <c r="AV22" s="65">
        <f>VLOOKUP($A22,'RevPAR Raw Data'!$B$6:$BE$43,'RevPAR Raw Data'!AI$1,FALSE)</f>
        <v>42.301088289147998</v>
      </c>
      <c r="AW22" s="65">
        <f>VLOOKUP($A22,'RevPAR Raw Data'!$B$6:$BE$43,'RevPAR Raw Data'!AJ$1,FALSE)</f>
        <v>43.832018578713502</v>
      </c>
      <c r="AX22" s="65">
        <f>VLOOKUP($A22,'RevPAR Raw Data'!$B$6:$BE$43,'RevPAR Raw Data'!AK$1,FALSE)</f>
        <v>43.785792449229099</v>
      </c>
      <c r="AY22" s="66">
        <f>VLOOKUP($A22,'RevPAR Raw Data'!$B$6:$BE$43,'RevPAR Raw Data'!AL$1,FALSE)</f>
        <v>40.028184861342602</v>
      </c>
      <c r="AZ22" s="65">
        <f>VLOOKUP($A22,'RevPAR Raw Data'!$B$6:$BE$43,'RevPAR Raw Data'!AN$1,FALSE)</f>
        <v>59.195491438284598</v>
      </c>
      <c r="BA22" s="65">
        <f>VLOOKUP($A22,'RevPAR Raw Data'!$B$6:$BE$43,'RevPAR Raw Data'!AO$1,FALSE)</f>
        <v>61.813134178272101</v>
      </c>
      <c r="BB22" s="66">
        <f>VLOOKUP($A22,'RevPAR Raw Data'!$B$6:$BE$43,'RevPAR Raw Data'!AP$1,FALSE)</f>
        <v>60.504312808278399</v>
      </c>
      <c r="BC22" s="67">
        <f>VLOOKUP($A22,'RevPAR Raw Data'!$B$6:$BE$43,'RevPAR Raw Data'!AR$1,FALSE)</f>
        <v>45.877425651178299</v>
      </c>
      <c r="BE22" s="59">
        <f>VLOOKUP($A22,'RevPAR Raw Data'!$B$6:$BE$43,'RevPAR Raw Data'!AT$1,FALSE)</f>
        <v>6.8922389346713899</v>
      </c>
      <c r="BF22" s="60">
        <f>VLOOKUP($A22,'RevPAR Raw Data'!$B$6:$BE$43,'RevPAR Raw Data'!AU$1,FALSE)</f>
        <v>24.9679818442462</v>
      </c>
      <c r="BG22" s="60">
        <f>VLOOKUP($A22,'RevPAR Raw Data'!$B$6:$BE$43,'RevPAR Raw Data'!AV$1,FALSE)</f>
        <v>24.901645704817199</v>
      </c>
      <c r="BH22" s="60">
        <f>VLOOKUP($A22,'RevPAR Raw Data'!$B$6:$BE$43,'RevPAR Raw Data'!AW$1,FALSE)</f>
        <v>22.7902561994349</v>
      </c>
      <c r="BI22" s="60">
        <f>VLOOKUP($A22,'RevPAR Raw Data'!$B$6:$BE$43,'RevPAR Raw Data'!AX$1,FALSE)</f>
        <v>25.384947320503201</v>
      </c>
      <c r="BJ22" s="61">
        <f>VLOOKUP($A22,'RevPAR Raw Data'!$B$6:$BE$43,'RevPAR Raw Data'!AY$1,FALSE)</f>
        <v>21.352021760464002</v>
      </c>
      <c r="BK22" s="60">
        <f>VLOOKUP($A22,'RevPAR Raw Data'!$B$6:$BE$43,'RevPAR Raw Data'!BA$1,FALSE)</f>
        <v>53.272971122992402</v>
      </c>
      <c r="BL22" s="60">
        <f>VLOOKUP($A22,'RevPAR Raw Data'!$B$6:$BE$43,'RevPAR Raw Data'!BB$1,FALSE)</f>
        <v>46.438636509981002</v>
      </c>
      <c r="BM22" s="61">
        <f>VLOOKUP($A22,'RevPAR Raw Data'!$B$6:$BE$43,'RevPAR Raw Data'!BC$1,FALSE)</f>
        <v>49.704037173660303</v>
      </c>
      <c r="BN22" s="62">
        <f>VLOOKUP($A22,'RevPAR Raw Data'!$B$6:$BE$43,'RevPAR Raw Data'!BE$1,FALSE)</f>
        <v>30.673694945573299</v>
      </c>
    </row>
    <row r="23" spans="1:66" x14ac:dyDescent="0.25">
      <c r="A23" s="78" t="s">
        <v>71</v>
      </c>
      <c r="B23" s="59">
        <f>VLOOKUP($A23,'Occupancy Raw Data'!$B$6:$BE$43,'Occupancy Raw Data'!AG$1,FALSE)</f>
        <v>32.569568883735599</v>
      </c>
      <c r="C23" s="60">
        <f>VLOOKUP($A23,'Occupancy Raw Data'!$B$6:$BE$43,'Occupancy Raw Data'!AH$1,FALSE)</f>
        <v>41.079898808896303</v>
      </c>
      <c r="D23" s="60">
        <f>VLOOKUP($A23,'Occupancy Raw Data'!$B$6:$BE$43,'Occupancy Raw Data'!AI$1,FALSE)</f>
        <v>43.479234742278898</v>
      </c>
      <c r="E23" s="60">
        <f>VLOOKUP($A23,'Occupancy Raw Data'!$B$6:$BE$43,'Occupancy Raw Data'!AJ$1,FALSE)</f>
        <v>43.755929166227403</v>
      </c>
      <c r="F23" s="60">
        <f>VLOOKUP($A23,'Occupancy Raw Data'!$B$6:$BE$43,'Occupancy Raw Data'!AK$1,FALSE)</f>
        <v>40.656951618003497</v>
      </c>
      <c r="G23" s="61">
        <f>VLOOKUP($A23,'Occupancy Raw Data'!$B$6:$BE$43,'Occupancy Raw Data'!AL$1,FALSE)</f>
        <v>40.308316643828299</v>
      </c>
      <c r="H23" s="60">
        <f>VLOOKUP($A23,'Occupancy Raw Data'!$B$6:$BE$43,'Occupancy Raw Data'!AN$1,FALSE)</f>
        <v>47.615157584062402</v>
      </c>
      <c r="I23" s="60">
        <f>VLOOKUP($A23,'Occupancy Raw Data'!$B$6:$BE$43,'Occupancy Raw Data'!AO$1,FALSE)</f>
        <v>49.094813955939699</v>
      </c>
      <c r="J23" s="61">
        <f>VLOOKUP($A23,'Occupancy Raw Data'!$B$6:$BE$43,'Occupancy Raw Data'!AP$1,FALSE)</f>
        <v>48.354985770001001</v>
      </c>
      <c r="K23" s="62">
        <f>VLOOKUP($A23,'Occupancy Raw Data'!$B$6:$BE$43,'Occupancy Raw Data'!AR$1,FALSE)</f>
        <v>42.607364965591998</v>
      </c>
      <c r="M23" s="59">
        <f>VLOOKUP($A23,'Occupancy Raw Data'!$B$6:$BE$43,'Occupancy Raw Data'!AT$1,FALSE)</f>
        <v>-12.564621316147701</v>
      </c>
      <c r="N23" s="60">
        <f>VLOOKUP($A23,'Occupancy Raw Data'!$B$6:$BE$43,'Occupancy Raw Data'!AU$1,FALSE)</f>
        <v>-0.72867163885104402</v>
      </c>
      <c r="O23" s="60">
        <f>VLOOKUP($A23,'Occupancy Raw Data'!$B$6:$BE$43,'Occupancy Raw Data'!AV$1,FALSE)</f>
        <v>-0.201789096037472</v>
      </c>
      <c r="P23" s="60">
        <f>VLOOKUP($A23,'Occupancy Raw Data'!$B$6:$BE$43,'Occupancy Raw Data'!AW$1,FALSE)</f>
        <v>-3.1807878412961199</v>
      </c>
      <c r="Q23" s="60">
        <f>VLOOKUP($A23,'Occupancy Raw Data'!$B$6:$BE$43,'Occupancy Raw Data'!AX$1,FALSE)</f>
        <v>-3.01536744890692</v>
      </c>
      <c r="R23" s="61">
        <f>VLOOKUP($A23,'Occupancy Raw Data'!$B$6:$BE$43,'Occupancy Raw Data'!AY$1,FALSE)</f>
        <v>-3.7127830200693999</v>
      </c>
      <c r="S23" s="60">
        <f>VLOOKUP($A23,'Occupancy Raw Data'!$B$6:$BE$43,'Occupancy Raw Data'!BA$1,FALSE)</f>
        <v>12.0054486174727</v>
      </c>
      <c r="T23" s="60">
        <f>VLOOKUP($A23,'Occupancy Raw Data'!$B$6:$BE$43,'Occupancy Raw Data'!BB$1,FALSE)</f>
        <v>6.9407232527116403</v>
      </c>
      <c r="U23" s="61">
        <f>VLOOKUP($A23,'Occupancy Raw Data'!$B$6:$BE$43,'Occupancy Raw Data'!BC$1,FALSE)</f>
        <v>9.3757960446379496</v>
      </c>
      <c r="V23" s="62">
        <f>VLOOKUP($A23,'Occupancy Raw Data'!$B$6:$BE$43,'Occupancy Raw Data'!BE$1,FALSE)</f>
        <v>0.174228422980232</v>
      </c>
      <c r="X23" s="64">
        <f>VLOOKUP($A23,'ADR Raw Data'!$B$6:$BE$43,'ADR Raw Data'!AG$1,FALSE)</f>
        <v>89.259702253327305</v>
      </c>
      <c r="Y23" s="65">
        <f>VLOOKUP($A23,'ADR Raw Data'!$B$6:$BE$43,'ADR Raw Data'!AH$1,FALSE)</f>
        <v>87.314541663993793</v>
      </c>
      <c r="Z23" s="65">
        <f>VLOOKUP($A23,'ADR Raw Data'!$B$6:$BE$43,'ADR Raw Data'!AI$1,FALSE)</f>
        <v>87.867187793569499</v>
      </c>
      <c r="AA23" s="65">
        <f>VLOOKUP($A23,'ADR Raw Data'!$B$6:$BE$43,'ADR Raw Data'!AJ$1,FALSE)</f>
        <v>88.111275557830695</v>
      </c>
      <c r="AB23" s="65">
        <f>VLOOKUP($A23,'ADR Raw Data'!$B$6:$BE$43,'ADR Raw Data'!AK$1,FALSE)</f>
        <v>89.671779174903506</v>
      </c>
      <c r="AC23" s="66">
        <f>VLOOKUP($A23,'ADR Raw Data'!$B$6:$BE$43,'ADR Raw Data'!AL$1,FALSE)</f>
        <v>88.39660915783</v>
      </c>
      <c r="AD23" s="65">
        <f>VLOOKUP($A23,'ADR Raw Data'!$B$6:$BE$43,'ADR Raw Data'!AN$1,FALSE)</f>
        <v>105.155686258232</v>
      </c>
      <c r="AE23" s="65">
        <f>VLOOKUP($A23,'ADR Raw Data'!$B$6:$BE$43,'ADR Raw Data'!AO$1,FALSE)</f>
        <v>107.435655511124</v>
      </c>
      <c r="AF23" s="66">
        <f>VLOOKUP($A23,'ADR Raw Data'!$B$6:$BE$43,'ADR Raw Data'!AP$1,FALSE)</f>
        <v>106.313112576465</v>
      </c>
      <c r="AG23" s="67">
        <f>VLOOKUP($A23,'ADR Raw Data'!$B$6:$BE$43,'ADR Raw Data'!AR$1,FALSE)</f>
        <v>94.206149822628404</v>
      </c>
      <c r="AH23" s="94"/>
      <c r="AI23" s="59">
        <f>VLOOKUP($A23,'ADR Raw Data'!$B$6:$BE$43,'ADR Raw Data'!AT$1,FALSE)</f>
        <v>10.5647112109249</v>
      </c>
      <c r="AJ23" s="60">
        <f>VLOOKUP($A23,'ADR Raw Data'!$B$6:$BE$43,'ADR Raw Data'!AU$1,FALSE)</f>
        <v>14.300243808939101</v>
      </c>
      <c r="AK23" s="60">
        <f>VLOOKUP($A23,'ADR Raw Data'!$B$6:$BE$43,'ADR Raw Data'!AV$1,FALSE)</f>
        <v>13.670179389316401</v>
      </c>
      <c r="AL23" s="60">
        <f>VLOOKUP($A23,'ADR Raw Data'!$B$6:$BE$43,'ADR Raw Data'!AW$1,FALSE)</f>
        <v>14.7537000581033</v>
      </c>
      <c r="AM23" s="60">
        <f>VLOOKUP($A23,'ADR Raw Data'!$B$6:$BE$43,'ADR Raw Data'!AX$1,FALSE)</f>
        <v>13.8855740574921</v>
      </c>
      <c r="AN23" s="61">
        <f>VLOOKUP($A23,'ADR Raw Data'!$B$6:$BE$43,'ADR Raw Data'!AY$1,FALSE)</f>
        <v>13.463947040184699</v>
      </c>
      <c r="AO23" s="60">
        <f>VLOOKUP($A23,'ADR Raw Data'!$B$6:$BE$43,'ADR Raw Data'!BA$1,FALSE)</f>
        <v>18.180129415222801</v>
      </c>
      <c r="AP23" s="60">
        <f>VLOOKUP($A23,'ADR Raw Data'!$B$6:$BE$43,'ADR Raw Data'!BB$1,FALSE)</f>
        <v>17.993682601045801</v>
      </c>
      <c r="AQ23" s="61">
        <f>VLOOKUP($A23,'ADR Raw Data'!$B$6:$BE$43,'ADR Raw Data'!BC$1,FALSE)</f>
        <v>18.052987919811301</v>
      </c>
      <c r="AR23" s="62">
        <f>VLOOKUP($A23,'ADR Raw Data'!$B$6:$BE$43,'ADR Raw Data'!BE$1,FALSE)</f>
        <v>15.569152475406201</v>
      </c>
      <c r="AT23" s="64">
        <f>VLOOKUP($A23,'RevPAR Raw Data'!$B$6:$BE$43,'RevPAR Raw Data'!AG$1,FALSE)</f>
        <v>29.071500210814701</v>
      </c>
      <c r="AU23" s="65">
        <f>VLOOKUP($A23,'RevPAR Raw Data'!$B$6:$BE$43,'RevPAR Raw Data'!AH$1,FALSE)</f>
        <v>35.868725361020303</v>
      </c>
      <c r="AV23" s="65">
        <f>VLOOKUP($A23,'RevPAR Raw Data'!$B$6:$BE$43,'RevPAR Raw Data'!AI$1,FALSE)</f>
        <v>38.203980842205098</v>
      </c>
      <c r="AW23" s="65">
        <f>VLOOKUP($A23,'RevPAR Raw Data'!$B$6:$BE$43,'RevPAR Raw Data'!AJ$1,FALSE)</f>
        <v>38.5539073205439</v>
      </c>
      <c r="AX23" s="65">
        <f>VLOOKUP($A23,'RevPAR Raw Data'!$B$6:$BE$43,'RevPAR Raw Data'!AK$1,FALSE)</f>
        <v>36.457811874143502</v>
      </c>
      <c r="AY23" s="66">
        <f>VLOOKUP($A23,'RevPAR Raw Data'!$B$6:$BE$43,'RevPAR Raw Data'!AL$1,FALSE)</f>
        <v>35.631185121745503</v>
      </c>
      <c r="AZ23" s="65">
        <f>VLOOKUP($A23,'RevPAR Raw Data'!$B$6:$BE$43,'RevPAR Raw Data'!AN$1,FALSE)</f>
        <v>50.070045720459497</v>
      </c>
      <c r="BA23" s="65">
        <f>VLOOKUP($A23,'RevPAR Raw Data'!$B$6:$BE$43,'RevPAR Raw Data'!AO$1,FALSE)</f>
        <v>52.7453351955307</v>
      </c>
      <c r="BB23" s="66">
        <f>VLOOKUP($A23,'RevPAR Raw Data'!$B$6:$BE$43,'RevPAR Raw Data'!AP$1,FALSE)</f>
        <v>51.407690457995102</v>
      </c>
      <c r="BC23" s="67">
        <f>VLOOKUP($A23,'RevPAR Raw Data'!$B$6:$BE$43,'RevPAR Raw Data'!AR$1,FALSE)</f>
        <v>40.138758074959703</v>
      </c>
      <c r="BE23" s="59">
        <f>VLOOKUP($A23,'RevPAR Raw Data'!$B$6:$BE$43,'RevPAR Raw Data'!AT$1,FALSE)</f>
        <v>-3.3273260620201</v>
      </c>
      <c r="BF23" s="60">
        <f>VLOOKUP($A23,'RevPAR Raw Data'!$B$6:$BE$43,'RevPAR Raw Data'!AU$1,FALSE)</f>
        <v>13.467370349165799</v>
      </c>
      <c r="BG23" s="60">
        <f>VLOOKUP($A23,'RevPAR Raw Data'!$B$6:$BE$43,'RevPAR Raw Data'!AV$1,FALSE)</f>
        <v>13.4408053618625</v>
      </c>
      <c r="BH23" s="60">
        <f>VLOOKUP($A23,'RevPAR Raw Data'!$B$6:$BE$43,'RevPAR Raw Data'!AW$1,FALSE)</f>
        <v>11.1036283192177</v>
      </c>
      <c r="BI23" s="60">
        <f>VLOOKUP($A23,'RevPAR Raw Data'!$B$6:$BE$43,'RevPAR Raw Data'!AX$1,FALSE)</f>
        <v>10.4515055283617</v>
      </c>
      <c r="BJ23" s="61">
        <f>VLOOKUP($A23,'RevPAR Raw Data'!$B$6:$BE$43,'RevPAR Raw Data'!AY$1,FALSE)</f>
        <v>9.2512768805761905</v>
      </c>
      <c r="BK23" s="60">
        <f>VLOOKUP($A23,'RevPAR Raw Data'!$B$6:$BE$43,'RevPAR Raw Data'!BA$1,FALSE)</f>
        <v>32.368184128230098</v>
      </c>
      <c r="BL23" s="60">
        <f>VLOOKUP($A23,'RevPAR Raw Data'!$B$6:$BE$43,'RevPAR Raw Data'!BB$1,FALSE)</f>
        <v>26.183297566067399</v>
      </c>
      <c r="BM23" s="61">
        <f>VLOOKUP($A23,'RevPAR Raw Data'!$B$6:$BE$43,'RevPAR Raw Data'!BC$1,FALSE)</f>
        <v>29.121395291773901</v>
      </c>
      <c r="BN23" s="62">
        <f>VLOOKUP($A23,'RevPAR Raw Data'!$B$6:$BE$43,'RevPAR Raw Data'!BE$1,FALSE)</f>
        <v>15.7705067872157</v>
      </c>
    </row>
    <row r="24" spans="1:66" x14ac:dyDescent="0.25">
      <c r="A24" s="78" t="s">
        <v>53</v>
      </c>
      <c r="B24" s="59">
        <f>VLOOKUP($A24,'Occupancy Raw Data'!$B$6:$BE$43,'Occupancy Raw Data'!AG$1,FALSE)</f>
        <v>35.249237029501501</v>
      </c>
      <c r="C24" s="60">
        <f>VLOOKUP($A24,'Occupancy Raw Data'!$B$6:$BE$43,'Occupancy Raw Data'!AH$1,FALSE)</f>
        <v>49.372668701254597</v>
      </c>
      <c r="D24" s="60">
        <f>VLOOKUP($A24,'Occupancy Raw Data'!$B$6:$BE$43,'Occupancy Raw Data'!AI$1,FALSE)</f>
        <v>57.867073584265803</v>
      </c>
      <c r="E24" s="60">
        <f>VLOOKUP($A24,'Occupancy Raw Data'!$B$6:$BE$43,'Occupancy Raw Data'!AJ$1,FALSE)</f>
        <v>59.265852831468202</v>
      </c>
      <c r="F24" s="60">
        <f>VLOOKUP($A24,'Occupancy Raw Data'!$B$6:$BE$43,'Occupancy Raw Data'!AK$1,FALSE)</f>
        <v>63.487622923024702</v>
      </c>
      <c r="G24" s="61">
        <f>VLOOKUP($A24,'Occupancy Raw Data'!$B$6:$BE$43,'Occupancy Raw Data'!AL$1,FALSE)</f>
        <v>53.048491013903003</v>
      </c>
      <c r="H24" s="60">
        <f>VLOOKUP($A24,'Occupancy Raw Data'!$B$6:$BE$43,'Occupancy Raw Data'!AN$1,FALSE)</f>
        <v>74.584604950830695</v>
      </c>
      <c r="I24" s="60">
        <f>VLOOKUP($A24,'Occupancy Raw Data'!$B$6:$BE$43,'Occupancy Raw Data'!AO$1,FALSE)</f>
        <v>64.844014920311906</v>
      </c>
      <c r="J24" s="61">
        <f>VLOOKUP($A24,'Occupancy Raw Data'!$B$6:$BE$43,'Occupancy Raw Data'!AP$1,FALSE)</f>
        <v>69.714309935571293</v>
      </c>
      <c r="K24" s="62">
        <f>VLOOKUP($A24,'Occupancy Raw Data'!$B$6:$BE$43,'Occupancy Raw Data'!AR$1,FALSE)</f>
        <v>57.810153562951101</v>
      </c>
      <c r="M24" s="59">
        <f>VLOOKUP($A24,'Occupancy Raw Data'!$B$6:$BE$43,'Occupancy Raw Data'!AT$1,FALSE)</f>
        <v>-15.555832650198999</v>
      </c>
      <c r="N24" s="60">
        <f>VLOOKUP($A24,'Occupancy Raw Data'!$B$6:$BE$43,'Occupancy Raw Data'!AU$1,FALSE)</f>
        <v>7.0811001826881901</v>
      </c>
      <c r="O24" s="60">
        <f>VLOOKUP($A24,'Occupancy Raw Data'!$B$6:$BE$43,'Occupancy Raw Data'!AV$1,FALSE)</f>
        <v>14.707551386116201</v>
      </c>
      <c r="P24" s="60">
        <f>VLOOKUP($A24,'Occupancy Raw Data'!$B$6:$BE$43,'Occupancy Raw Data'!AW$1,FALSE)</f>
        <v>13.693676860367701</v>
      </c>
      <c r="Q24" s="60">
        <f>VLOOKUP($A24,'Occupancy Raw Data'!$B$6:$BE$43,'Occupancy Raw Data'!AX$1,FALSE)</f>
        <v>21.990169678829499</v>
      </c>
      <c r="R24" s="61">
        <f>VLOOKUP($A24,'Occupancy Raw Data'!$B$6:$BE$43,'Occupancy Raw Data'!AY$1,FALSE)</f>
        <v>9.3924241884301303</v>
      </c>
      <c r="S24" s="60">
        <f>VLOOKUP($A24,'Occupancy Raw Data'!$B$6:$BE$43,'Occupancy Raw Data'!BA$1,FALSE)</f>
        <v>34.620551819207499</v>
      </c>
      <c r="T24" s="60">
        <f>VLOOKUP($A24,'Occupancy Raw Data'!$B$6:$BE$43,'Occupancy Raw Data'!BB$1,FALSE)</f>
        <v>16.666035654895101</v>
      </c>
      <c r="U24" s="61">
        <f>VLOOKUP($A24,'Occupancy Raw Data'!$B$6:$BE$43,'Occupancy Raw Data'!BC$1,FALSE)</f>
        <v>25.6289519782285</v>
      </c>
      <c r="V24" s="62">
        <f>VLOOKUP($A24,'Occupancy Raw Data'!$B$6:$BE$43,'Occupancy Raw Data'!BE$1,FALSE)</f>
        <v>14.490700895711001</v>
      </c>
      <c r="X24" s="64">
        <f>VLOOKUP($A24,'ADR Raw Data'!$B$6:$BE$43,'ADR Raw Data'!AG$1,FALSE)</f>
        <v>93.162111592111501</v>
      </c>
      <c r="Y24" s="65">
        <f>VLOOKUP($A24,'ADR Raw Data'!$B$6:$BE$43,'ADR Raw Data'!AH$1,FALSE)</f>
        <v>97.272225274725201</v>
      </c>
      <c r="Z24" s="65">
        <f>VLOOKUP($A24,'ADR Raw Data'!$B$6:$BE$43,'ADR Raw Data'!AI$1,FALSE)</f>
        <v>100.713880750073</v>
      </c>
      <c r="AA24" s="65">
        <f>VLOOKUP($A24,'ADR Raw Data'!$B$6:$BE$43,'ADR Raw Data'!AJ$1,FALSE)</f>
        <v>101.360640823916</v>
      </c>
      <c r="AB24" s="65">
        <f>VLOOKUP($A24,'ADR Raw Data'!$B$6:$BE$43,'ADR Raw Data'!AK$1,FALSE)</f>
        <v>109.35477767392101</v>
      </c>
      <c r="AC24" s="66">
        <f>VLOOKUP($A24,'ADR Raw Data'!$B$6:$BE$43,'ADR Raw Data'!AL$1,FALSE)</f>
        <v>101.282428407057</v>
      </c>
      <c r="AD24" s="65">
        <f>VLOOKUP($A24,'ADR Raw Data'!$B$6:$BE$43,'ADR Raw Data'!AN$1,FALSE)</f>
        <v>120.111918617867</v>
      </c>
      <c r="AE24" s="65">
        <f>VLOOKUP($A24,'ADR Raw Data'!$B$6:$BE$43,'ADR Raw Data'!AO$1,FALSE)</f>
        <v>119.07773172963699</v>
      </c>
      <c r="AF24" s="66">
        <f>VLOOKUP($A24,'ADR Raw Data'!$B$6:$BE$43,'ADR Raw Data'!AP$1,FALSE)</f>
        <v>119.630949717273</v>
      </c>
      <c r="AG24" s="67">
        <f>VLOOKUP($A24,'ADR Raw Data'!$B$6:$BE$43,'ADR Raw Data'!AR$1,FALSE)</f>
        <v>107.60437519639601</v>
      </c>
      <c r="AH24" s="94"/>
      <c r="AI24" s="59">
        <f>VLOOKUP($A24,'ADR Raw Data'!$B$6:$BE$43,'ADR Raw Data'!AT$1,FALSE)</f>
        <v>4.9622529820263601</v>
      </c>
      <c r="AJ24" s="60">
        <f>VLOOKUP($A24,'ADR Raw Data'!$B$6:$BE$43,'ADR Raw Data'!AU$1,FALSE)</f>
        <v>7.8114138396874102</v>
      </c>
      <c r="AK24" s="60">
        <f>VLOOKUP($A24,'ADR Raw Data'!$B$6:$BE$43,'ADR Raw Data'!AV$1,FALSE)</f>
        <v>12.370059983940401</v>
      </c>
      <c r="AL24" s="60">
        <f>VLOOKUP($A24,'ADR Raw Data'!$B$6:$BE$43,'ADR Raw Data'!AW$1,FALSE)</f>
        <v>11.875892969958301</v>
      </c>
      <c r="AM24" s="60">
        <f>VLOOKUP($A24,'ADR Raw Data'!$B$6:$BE$43,'ADR Raw Data'!AX$1,FALSE)</f>
        <v>14.3801757221448</v>
      </c>
      <c r="AN24" s="61">
        <f>VLOOKUP($A24,'ADR Raw Data'!$B$6:$BE$43,'ADR Raw Data'!AY$1,FALSE)</f>
        <v>11.1970310768221</v>
      </c>
      <c r="AO24" s="60">
        <f>VLOOKUP($A24,'ADR Raw Data'!$B$6:$BE$43,'ADR Raw Data'!BA$1,FALSE)</f>
        <v>23.024911163506999</v>
      </c>
      <c r="AP24" s="60">
        <f>VLOOKUP($A24,'ADR Raw Data'!$B$6:$BE$43,'ADR Raw Data'!BB$1,FALSE)</f>
        <v>21.8760961331893</v>
      </c>
      <c r="AQ24" s="61">
        <f>VLOOKUP($A24,'ADR Raw Data'!$B$6:$BE$43,'ADR Raw Data'!BC$1,FALSE)</f>
        <v>22.4872079059834</v>
      </c>
      <c r="AR24" s="62">
        <f>VLOOKUP($A24,'ADR Raw Data'!$B$6:$BE$43,'ADR Raw Data'!BE$1,FALSE)</f>
        <v>15.515766163934099</v>
      </c>
      <c r="AT24" s="64">
        <f>VLOOKUP($A24,'RevPAR Raw Data'!$B$6:$BE$43,'RevPAR Raw Data'!AG$1,FALSE)</f>
        <v>32.838933536792098</v>
      </c>
      <c r="AU24" s="65">
        <f>VLOOKUP($A24,'RevPAR Raw Data'!$B$6:$BE$43,'RevPAR Raw Data'!AH$1,FALSE)</f>
        <v>48.025893523228198</v>
      </c>
      <c r="AV24" s="65">
        <f>VLOOKUP($A24,'RevPAR Raw Data'!$B$6:$BE$43,'RevPAR Raw Data'!AI$1,FALSE)</f>
        <v>58.280175483214599</v>
      </c>
      <c r="AW24" s="65">
        <f>VLOOKUP($A24,'RevPAR Raw Data'!$B$6:$BE$43,'RevPAR Raw Data'!AJ$1,FALSE)</f>
        <v>60.072248219735499</v>
      </c>
      <c r="AX24" s="65">
        <f>VLOOKUP($A24,'RevPAR Raw Data'!$B$6:$BE$43,'RevPAR Raw Data'!AK$1,FALSE)</f>
        <v>69.426748897931503</v>
      </c>
      <c r="AY24" s="66">
        <f>VLOOKUP($A24,'RevPAR Raw Data'!$B$6:$BE$43,'RevPAR Raw Data'!AL$1,FALSE)</f>
        <v>53.728799932180401</v>
      </c>
      <c r="AZ24" s="65">
        <f>VLOOKUP($A24,'RevPAR Raw Data'!$B$6:$BE$43,'RevPAR Raw Data'!AN$1,FALSE)</f>
        <v>89.584999999999994</v>
      </c>
      <c r="BA24" s="65">
        <f>VLOOKUP($A24,'RevPAR Raw Data'!$B$6:$BE$43,'RevPAR Raw Data'!AO$1,FALSE)</f>
        <v>77.214782129535394</v>
      </c>
      <c r="BB24" s="66">
        <f>VLOOKUP($A24,'RevPAR Raw Data'!$B$6:$BE$43,'RevPAR Raw Data'!AP$1,FALSE)</f>
        <v>83.399891064767701</v>
      </c>
      <c r="BC24" s="67">
        <f>VLOOKUP($A24,'RevPAR Raw Data'!$B$6:$BE$43,'RevPAR Raw Data'!AR$1,FALSE)</f>
        <v>62.206254541490999</v>
      </c>
      <c r="BE24" s="59">
        <f>VLOOKUP($A24,'RevPAR Raw Data'!$B$6:$BE$43,'RevPAR Raw Data'!AT$1,FALSE)</f>
        <v>-11.3654994377361</v>
      </c>
      <c r="BF24" s="60">
        <f>VLOOKUP($A24,'RevPAR Raw Data'!$B$6:$BE$43,'RevPAR Raw Data'!AU$1,FALSE)</f>
        <v>15.4456480620482</v>
      </c>
      <c r="BG24" s="60">
        <f>VLOOKUP($A24,'RevPAR Raw Data'!$B$6:$BE$43,'RevPAR Raw Data'!AV$1,FALSE)</f>
        <v>28.896944298688101</v>
      </c>
      <c r="BH24" s="60">
        <f>VLOOKUP($A24,'RevPAR Raw Data'!$B$6:$BE$43,'RevPAR Raw Data'!AW$1,FALSE)</f>
        <v>27.195816237915299</v>
      </c>
      <c r="BI24" s="60">
        <f>VLOOKUP($A24,'RevPAR Raw Data'!$B$6:$BE$43,'RevPAR Raw Data'!AX$1,FALSE)</f>
        <v>39.532570442387801</v>
      </c>
      <c r="BJ24" s="61">
        <f>VLOOKUP($A24,'RevPAR Raw Data'!$B$6:$BE$43,'RevPAR Raw Data'!AY$1,FALSE)</f>
        <v>21.641127920497802</v>
      </c>
      <c r="BK24" s="60">
        <f>VLOOKUP($A24,'RevPAR Raw Data'!$B$6:$BE$43,'RevPAR Raw Data'!BA$1,FALSE)</f>
        <v>65.616814283403002</v>
      </c>
      <c r="BL24" s="60">
        <f>VLOOKUP($A24,'RevPAR Raw Data'!$B$6:$BE$43,'RevPAR Raw Data'!BB$1,FALSE)</f>
        <v>42.188009769540997</v>
      </c>
      <c r="BM24" s="61">
        <f>VLOOKUP($A24,'RevPAR Raw Data'!$B$6:$BE$43,'RevPAR Raw Data'!BC$1,FALSE)</f>
        <v>53.879395599680898</v>
      </c>
      <c r="BN24" s="62">
        <f>VLOOKUP($A24,'RevPAR Raw Data'!$B$6:$BE$43,'RevPAR Raw Data'!BE$1,FALSE)</f>
        <v>32.254810326138802</v>
      </c>
    </row>
    <row r="25" spans="1:66" x14ac:dyDescent="0.25">
      <c r="A25" s="78" t="s">
        <v>52</v>
      </c>
      <c r="B25" s="59">
        <f>VLOOKUP($A25,'Occupancy Raw Data'!$B$6:$BE$43,'Occupancy Raw Data'!AG$1,FALSE)</f>
        <v>29.7632963179427</v>
      </c>
      <c r="C25" s="60">
        <f>VLOOKUP($A25,'Occupancy Raw Data'!$B$6:$BE$43,'Occupancy Raw Data'!AH$1,FALSE)</f>
        <v>41.413403467757597</v>
      </c>
      <c r="D25" s="60">
        <f>VLOOKUP($A25,'Occupancy Raw Data'!$B$6:$BE$43,'Occupancy Raw Data'!AI$1,FALSE)</f>
        <v>45.129553867134199</v>
      </c>
      <c r="E25" s="60">
        <f>VLOOKUP($A25,'Occupancy Raw Data'!$B$6:$BE$43,'Occupancy Raw Data'!AJ$1,FALSE)</f>
        <v>48.1005260081823</v>
      </c>
      <c r="F25" s="60">
        <f>VLOOKUP($A25,'Occupancy Raw Data'!$B$6:$BE$43,'Occupancy Raw Data'!AK$1,FALSE)</f>
        <v>47.6329631794272</v>
      </c>
      <c r="G25" s="61">
        <f>VLOOKUP($A25,'Occupancy Raw Data'!$B$6:$BE$43,'Occupancy Raw Data'!AL$1,FALSE)</f>
        <v>42.407948568088798</v>
      </c>
      <c r="H25" s="60">
        <f>VLOOKUP($A25,'Occupancy Raw Data'!$B$6:$BE$43,'Occupancy Raw Data'!AN$1,FALSE)</f>
        <v>54.850964348334301</v>
      </c>
      <c r="I25" s="60">
        <f>VLOOKUP($A25,'Occupancy Raw Data'!$B$6:$BE$43,'Occupancy Raw Data'!AO$1,FALSE)</f>
        <v>51.9433080070134</v>
      </c>
      <c r="J25" s="61">
        <f>VLOOKUP($A25,'Occupancy Raw Data'!$B$6:$BE$43,'Occupancy Raw Data'!AP$1,FALSE)</f>
        <v>53.397136177673801</v>
      </c>
      <c r="K25" s="62">
        <f>VLOOKUP($A25,'Occupancy Raw Data'!$B$6:$BE$43,'Occupancy Raw Data'!AR$1,FALSE)</f>
        <v>45.5477164565417</v>
      </c>
      <c r="M25" s="59">
        <f>VLOOKUP($A25,'Occupancy Raw Data'!$B$6:$BE$43,'Occupancy Raw Data'!AT$1,FALSE)</f>
        <v>18.428340030361898</v>
      </c>
      <c r="N25" s="60">
        <f>VLOOKUP($A25,'Occupancy Raw Data'!$B$6:$BE$43,'Occupancy Raw Data'!AU$1,FALSE)</f>
        <v>36.2541299229336</v>
      </c>
      <c r="O25" s="60">
        <f>VLOOKUP($A25,'Occupancy Raw Data'!$B$6:$BE$43,'Occupancy Raw Data'!AV$1,FALSE)</f>
        <v>33.9492867640908</v>
      </c>
      <c r="P25" s="60">
        <f>VLOOKUP($A25,'Occupancy Raw Data'!$B$6:$BE$43,'Occupancy Raw Data'!AW$1,FALSE)</f>
        <v>37.867486158506303</v>
      </c>
      <c r="Q25" s="60">
        <f>VLOOKUP($A25,'Occupancy Raw Data'!$B$6:$BE$43,'Occupancy Raw Data'!AX$1,FALSE)</f>
        <v>39.835271642159903</v>
      </c>
      <c r="R25" s="61">
        <f>VLOOKUP($A25,'Occupancy Raw Data'!$B$6:$BE$43,'Occupancy Raw Data'!AY$1,FALSE)</f>
        <v>34.057922119398398</v>
      </c>
      <c r="S25" s="60">
        <f>VLOOKUP($A25,'Occupancy Raw Data'!$B$6:$BE$43,'Occupancy Raw Data'!BA$1,FALSE)</f>
        <v>64.373160960453703</v>
      </c>
      <c r="T25" s="60">
        <f>VLOOKUP($A25,'Occupancy Raw Data'!$B$6:$BE$43,'Occupancy Raw Data'!BB$1,FALSE)</f>
        <v>46.4339858625627</v>
      </c>
      <c r="U25" s="61">
        <f>VLOOKUP($A25,'Occupancy Raw Data'!$B$6:$BE$43,'Occupancy Raw Data'!BC$1,FALSE)</f>
        <v>55.129648385647002</v>
      </c>
      <c r="V25" s="62">
        <f>VLOOKUP($A25,'Occupancy Raw Data'!$B$6:$BE$43,'Occupancy Raw Data'!BE$1,FALSE)</f>
        <v>40.447969605948003</v>
      </c>
      <c r="X25" s="64">
        <f>VLOOKUP($A25,'ADR Raw Data'!$B$6:$BE$43,'ADR Raw Data'!AG$1,FALSE)</f>
        <v>85.213740468008496</v>
      </c>
      <c r="Y25" s="65">
        <f>VLOOKUP($A25,'ADR Raw Data'!$B$6:$BE$43,'ADR Raw Data'!AH$1,FALSE)</f>
        <v>86.483350346936305</v>
      </c>
      <c r="Z25" s="65">
        <f>VLOOKUP($A25,'ADR Raw Data'!$B$6:$BE$43,'ADR Raw Data'!AI$1,FALSE)</f>
        <v>87.438591409453906</v>
      </c>
      <c r="AA25" s="65">
        <f>VLOOKUP($A25,'ADR Raw Data'!$B$6:$BE$43,'ADR Raw Data'!AJ$1,FALSE)</f>
        <v>91.322412413932696</v>
      </c>
      <c r="AB25" s="65">
        <f>VLOOKUP($A25,'ADR Raw Data'!$B$6:$BE$43,'ADR Raw Data'!AK$1,FALSE)</f>
        <v>94.954596216768905</v>
      </c>
      <c r="AC25" s="66">
        <f>VLOOKUP($A25,'ADR Raw Data'!$B$6:$BE$43,'ADR Raw Data'!AL$1,FALSE)</f>
        <v>89.509168963616304</v>
      </c>
      <c r="AD25" s="65">
        <f>VLOOKUP($A25,'ADR Raw Data'!$B$6:$BE$43,'ADR Raw Data'!AN$1,FALSE)</f>
        <v>107.583633635233</v>
      </c>
      <c r="AE25" s="65">
        <f>VLOOKUP($A25,'ADR Raw Data'!$B$6:$BE$43,'ADR Raw Data'!AO$1,FALSE)</f>
        <v>105.202506516643</v>
      </c>
      <c r="AF25" s="66">
        <f>VLOOKUP($A25,'ADR Raw Data'!$B$6:$BE$43,'ADR Raw Data'!AP$1,FALSE)</f>
        <v>106.42548520089299</v>
      </c>
      <c r="AG25" s="67">
        <f>VLOOKUP($A25,'ADR Raw Data'!$B$6:$BE$43,'ADR Raw Data'!AR$1,FALSE)</f>
        <v>95.175332538991398</v>
      </c>
      <c r="AI25" s="59">
        <f>VLOOKUP($A25,'ADR Raw Data'!$B$6:$BE$43,'ADR Raw Data'!AT$1,FALSE)</f>
        <v>23.796942327558199</v>
      </c>
      <c r="AJ25" s="60">
        <f>VLOOKUP($A25,'ADR Raw Data'!$B$6:$BE$43,'ADR Raw Data'!AU$1,FALSE)</f>
        <v>25.0356196256432</v>
      </c>
      <c r="AK25" s="60">
        <f>VLOOKUP($A25,'ADR Raw Data'!$B$6:$BE$43,'ADR Raw Data'!AV$1,FALSE)</f>
        <v>26.7727996334952</v>
      </c>
      <c r="AL25" s="60">
        <f>VLOOKUP($A25,'ADR Raw Data'!$B$6:$BE$43,'ADR Raw Data'!AW$1,FALSE)</f>
        <v>30.759677319313301</v>
      </c>
      <c r="AM25" s="60">
        <f>VLOOKUP($A25,'ADR Raw Data'!$B$6:$BE$43,'ADR Raw Data'!AX$1,FALSE)</f>
        <v>34.595009476619701</v>
      </c>
      <c r="AN25" s="61">
        <f>VLOOKUP($A25,'ADR Raw Data'!$B$6:$BE$43,'ADR Raw Data'!AY$1,FALSE)</f>
        <v>28.755848500018001</v>
      </c>
      <c r="AO25" s="60">
        <f>VLOOKUP($A25,'ADR Raw Data'!$B$6:$BE$43,'ADR Raw Data'!BA$1,FALSE)</f>
        <v>45.869136006643203</v>
      </c>
      <c r="AP25" s="60">
        <f>VLOOKUP($A25,'ADR Raw Data'!$B$6:$BE$43,'ADR Raw Data'!BB$1,FALSE)</f>
        <v>41.996683317718997</v>
      </c>
      <c r="AQ25" s="61">
        <f>VLOOKUP($A25,'ADR Raw Data'!$B$6:$BE$43,'ADR Raw Data'!BC$1,FALSE)</f>
        <v>43.962433721203602</v>
      </c>
      <c r="AR25" s="62">
        <f>VLOOKUP($A25,'ADR Raw Data'!$B$6:$BE$43,'ADR Raw Data'!BE$1,FALSE)</f>
        <v>34.323966531012097</v>
      </c>
      <c r="AT25" s="64">
        <f>VLOOKUP($A25,'RevPAR Raw Data'!$B$6:$BE$43,'RevPAR Raw Data'!AG$1,FALSE)</f>
        <v>25.362418079095999</v>
      </c>
      <c r="AU25" s="65">
        <f>VLOOKUP($A25,'RevPAR Raw Data'!$B$6:$BE$43,'RevPAR Raw Data'!AH$1,FALSE)</f>
        <v>35.815698811611099</v>
      </c>
      <c r="AV25" s="65">
        <f>VLOOKUP($A25,'RevPAR Raw Data'!$B$6:$BE$43,'RevPAR Raw Data'!AI$1,FALSE)</f>
        <v>39.460646210792902</v>
      </c>
      <c r="AW25" s="65">
        <f>VLOOKUP($A25,'RevPAR Raw Data'!$B$6:$BE$43,'RevPAR Raw Data'!AJ$1,FALSE)</f>
        <v>43.926560734463202</v>
      </c>
      <c r="AX25" s="65">
        <f>VLOOKUP($A25,'RevPAR Raw Data'!$B$6:$BE$43,'RevPAR Raw Data'!AK$1,FALSE)</f>
        <v>45.229687853107301</v>
      </c>
      <c r="AY25" s="66">
        <f>VLOOKUP($A25,'RevPAR Raw Data'!$B$6:$BE$43,'RevPAR Raw Data'!AL$1,FALSE)</f>
        <v>37.959002337814098</v>
      </c>
      <c r="AZ25" s="65">
        <f>VLOOKUP($A25,'RevPAR Raw Data'!$B$6:$BE$43,'RevPAR Raw Data'!AN$1,FALSE)</f>
        <v>59.010660529904499</v>
      </c>
      <c r="BA25" s="65">
        <f>VLOOKUP($A25,'RevPAR Raw Data'!$B$6:$BE$43,'RevPAR Raw Data'!AO$1,FALSE)</f>
        <v>54.645661991038303</v>
      </c>
      <c r="BB25" s="66">
        <f>VLOOKUP($A25,'RevPAR Raw Data'!$B$6:$BE$43,'RevPAR Raw Data'!AP$1,FALSE)</f>
        <v>56.828161260471397</v>
      </c>
      <c r="BC25" s="67">
        <f>VLOOKUP($A25,'RevPAR Raw Data'!$B$6:$BE$43,'RevPAR Raw Data'!AR$1,FALSE)</f>
        <v>43.350190601430498</v>
      </c>
      <c r="BE25" s="59">
        <f>VLOOKUP($A25,'RevPAR Raw Data'!$B$6:$BE$43,'RevPAR Raw Data'!AT$1,FALSE)</f>
        <v>46.610663806871599</v>
      </c>
      <c r="BF25" s="60">
        <f>VLOOKUP($A25,'RevPAR Raw Data'!$B$6:$BE$43,'RevPAR Raw Data'!AU$1,FALSE)</f>
        <v>70.366195614669095</v>
      </c>
      <c r="BG25" s="60">
        <f>VLOOKUP($A25,'RevPAR Raw Data'!$B$6:$BE$43,'RevPAR Raw Data'!AV$1,FALSE)</f>
        <v>69.811260919936899</v>
      </c>
      <c r="BH25" s="60">
        <f>VLOOKUP($A25,'RevPAR Raw Data'!$B$6:$BE$43,'RevPAR Raw Data'!AW$1,FALSE)</f>
        <v>80.275080029111905</v>
      </c>
      <c r="BI25" s="60">
        <f>VLOOKUP($A25,'RevPAR Raw Data'!$B$6:$BE$43,'RevPAR Raw Data'!AX$1,FALSE)</f>
        <v>88.211297118422095</v>
      </c>
      <c r="BJ25" s="61">
        <f>VLOOKUP($A25,'RevPAR Raw Data'!$B$6:$BE$43,'RevPAR Raw Data'!AY$1,FALSE)</f>
        <v>72.607415106324794</v>
      </c>
      <c r="BK25" s="60">
        <f>VLOOKUP($A25,'RevPAR Raw Data'!$B$6:$BE$43,'RevPAR Raw Data'!BA$1,FALSE)</f>
        <v>139.769709719822</v>
      </c>
      <c r="BL25" s="60">
        <f>VLOOKUP($A25,'RevPAR Raw Data'!$B$6:$BE$43,'RevPAR Raw Data'!BB$1,FALSE)</f>
        <v>107.93140317477599</v>
      </c>
      <c r="BM25" s="61">
        <f>VLOOKUP($A25,'RevPAR Raw Data'!$B$6:$BE$43,'RevPAR Raw Data'!BC$1,FALSE)</f>
        <v>123.328417239123</v>
      </c>
      <c r="BN25" s="62">
        <f>VLOOKUP($A25,'RevPAR Raw Data'!$B$6:$BE$43,'RevPAR Raw Data'!BE$1,FALSE)</f>
        <v>88.655283686979701</v>
      </c>
    </row>
    <row r="26" spans="1:66" x14ac:dyDescent="0.25">
      <c r="A26" s="78" t="s">
        <v>51</v>
      </c>
      <c r="B26" s="59">
        <f>VLOOKUP($A26,'Occupancy Raw Data'!$B$6:$BE$43,'Occupancy Raw Data'!AG$1,FALSE)</f>
        <v>40.058881256133397</v>
      </c>
      <c r="C26" s="60">
        <f>VLOOKUP($A26,'Occupancy Raw Data'!$B$6:$BE$43,'Occupancy Raw Data'!AH$1,FALSE)</f>
        <v>45.711481844946</v>
      </c>
      <c r="D26" s="60">
        <f>VLOOKUP($A26,'Occupancy Raw Data'!$B$6:$BE$43,'Occupancy Raw Data'!AI$1,FALSE)</f>
        <v>48.209028459273704</v>
      </c>
      <c r="E26" s="60">
        <f>VLOOKUP($A26,'Occupancy Raw Data'!$B$6:$BE$43,'Occupancy Raw Data'!AJ$1,FALSE)</f>
        <v>48.439646712463102</v>
      </c>
      <c r="F26" s="60">
        <f>VLOOKUP($A26,'Occupancy Raw Data'!$B$6:$BE$43,'Occupancy Raw Data'!AK$1,FALSE)</f>
        <v>48.424926398429797</v>
      </c>
      <c r="G26" s="61">
        <f>VLOOKUP($A26,'Occupancy Raw Data'!$B$6:$BE$43,'Occupancy Raw Data'!AL$1,FALSE)</f>
        <v>46.168792934249197</v>
      </c>
      <c r="H26" s="60">
        <f>VLOOKUP($A26,'Occupancy Raw Data'!$B$6:$BE$43,'Occupancy Raw Data'!AN$1,FALSE)</f>
        <v>61.153091265946998</v>
      </c>
      <c r="I26" s="60">
        <f>VLOOKUP($A26,'Occupancy Raw Data'!$B$6:$BE$43,'Occupancy Raw Data'!AO$1,FALSE)</f>
        <v>65.578999018645703</v>
      </c>
      <c r="J26" s="61">
        <f>VLOOKUP($A26,'Occupancy Raw Data'!$B$6:$BE$43,'Occupancy Raw Data'!AP$1,FALSE)</f>
        <v>63.366045142296301</v>
      </c>
      <c r="K26" s="62">
        <f>VLOOKUP($A26,'Occupancy Raw Data'!$B$6:$BE$43,'Occupancy Raw Data'!AR$1,FALSE)</f>
        <v>51.082293565119798</v>
      </c>
      <c r="M26" s="59">
        <f>VLOOKUP($A26,'Occupancy Raw Data'!$B$6:$BE$43,'Occupancy Raw Data'!AT$1,FALSE)</f>
        <v>5.6433011710756702</v>
      </c>
      <c r="N26" s="60">
        <f>VLOOKUP($A26,'Occupancy Raw Data'!$B$6:$BE$43,'Occupancy Raw Data'!AU$1,FALSE)</f>
        <v>13.480972824869101</v>
      </c>
      <c r="O26" s="60">
        <f>VLOOKUP($A26,'Occupancy Raw Data'!$B$6:$BE$43,'Occupancy Raw Data'!AV$1,FALSE)</f>
        <v>7.7924778993364701</v>
      </c>
      <c r="P26" s="60">
        <f>VLOOKUP($A26,'Occupancy Raw Data'!$B$6:$BE$43,'Occupancy Raw Data'!AW$1,FALSE)</f>
        <v>2.01114230144058</v>
      </c>
      <c r="Q26" s="60">
        <f>VLOOKUP($A26,'Occupancy Raw Data'!$B$6:$BE$43,'Occupancy Raw Data'!AX$1,FALSE)</f>
        <v>4.4773395492264996</v>
      </c>
      <c r="R26" s="61">
        <f>VLOOKUP($A26,'Occupancy Raw Data'!$B$6:$BE$43,'Occupancy Raw Data'!AY$1,FALSE)</f>
        <v>6.4874578532801204</v>
      </c>
      <c r="S26" s="60">
        <f>VLOOKUP($A26,'Occupancy Raw Data'!$B$6:$BE$43,'Occupancy Raw Data'!BA$1,FALSE)</f>
        <v>24.4179805660415</v>
      </c>
      <c r="T26" s="60">
        <f>VLOOKUP($A26,'Occupancy Raw Data'!$B$6:$BE$43,'Occupancy Raw Data'!BB$1,FALSE)</f>
        <v>24.463925946507899</v>
      </c>
      <c r="U26" s="61">
        <f>VLOOKUP($A26,'Occupancy Raw Data'!$B$6:$BE$43,'Occupancy Raw Data'!BC$1,FALSE)</f>
        <v>24.4417513035458</v>
      </c>
      <c r="V26" s="62">
        <f>VLOOKUP($A26,'Occupancy Raw Data'!$B$6:$BE$43,'Occupancy Raw Data'!BE$1,FALSE)</f>
        <v>12.2230948777383</v>
      </c>
      <c r="X26" s="64">
        <f>VLOOKUP($A26,'ADR Raw Data'!$B$6:$BE$43,'ADR Raw Data'!AG$1,FALSE)</f>
        <v>82.463160215580501</v>
      </c>
      <c r="Y26" s="65">
        <f>VLOOKUP($A26,'ADR Raw Data'!$B$6:$BE$43,'ADR Raw Data'!AH$1,FALSE)</f>
        <v>81.863726921425496</v>
      </c>
      <c r="Z26" s="65">
        <f>VLOOKUP($A26,'ADR Raw Data'!$B$6:$BE$43,'ADR Raw Data'!AI$1,FALSE)</f>
        <v>83.178503816793807</v>
      </c>
      <c r="AA26" s="65">
        <f>VLOOKUP($A26,'ADR Raw Data'!$B$6:$BE$43,'ADR Raw Data'!AJ$1,FALSE)</f>
        <v>84.431928687196105</v>
      </c>
      <c r="AB26" s="65">
        <f>VLOOKUP($A26,'ADR Raw Data'!$B$6:$BE$43,'ADR Raw Data'!AK$1,FALSE)</f>
        <v>82.075590232039701</v>
      </c>
      <c r="AC26" s="66">
        <f>VLOOKUP($A26,'ADR Raw Data'!$B$6:$BE$43,'ADR Raw Data'!AL$1,FALSE)</f>
        <v>82.825671045359798</v>
      </c>
      <c r="AD26" s="65">
        <f>VLOOKUP($A26,'ADR Raw Data'!$B$6:$BE$43,'ADR Raw Data'!AN$1,FALSE)</f>
        <v>97.227344941025393</v>
      </c>
      <c r="AE26" s="65">
        <f>VLOOKUP($A26,'ADR Raw Data'!$B$6:$BE$43,'ADR Raw Data'!AO$1,FALSE)</f>
        <v>99.017902731013805</v>
      </c>
      <c r="AF26" s="66">
        <f>VLOOKUP($A26,'ADR Raw Data'!$B$6:$BE$43,'ADR Raw Data'!AP$1,FALSE)</f>
        <v>98.153889964379701</v>
      </c>
      <c r="AG26" s="67">
        <f>VLOOKUP($A26,'ADR Raw Data'!$B$6:$BE$43,'ADR Raw Data'!AR$1,FALSE)</f>
        <v>88.258297746795805</v>
      </c>
      <c r="AI26" s="59">
        <f>VLOOKUP($A26,'ADR Raw Data'!$B$6:$BE$43,'ADR Raw Data'!AT$1,FALSE)</f>
        <v>11.550085998470299</v>
      </c>
      <c r="AJ26" s="60">
        <f>VLOOKUP($A26,'ADR Raw Data'!$B$6:$BE$43,'ADR Raw Data'!AU$1,FALSE)</f>
        <v>11.011460387651001</v>
      </c>
      <c r="AK26" s="60">
        <f>VLOOKUP($A26,'ADR Raw Data'!$B$6:$BE$43,'ADR Raw Data'!AV$1,FALSE)</f>
        <v>9.43416578994918</v>
      </c>
      <c r="AL26" s="60">
        <f>VLOOKUP($A26,'ADR Raw Data'!$B$6:$BE$43,'ADR Raw Data'!AW$1,FALSE)</f>
        <v>11.381699941732601</v>
      </c>
      <c r="AM26" s="60">
        <f>VLOOKUP($A26,'ADR Raw Data'!$B$6:$BE$43,'ADR Raw Data'!AX$1,FALSE)</f>
        <v>7.39470597798715</v>
      </c>
      <c r="AN26" s="61">
        <f>VLOOKUP($A26,'ADR Raw Data'!$B$6:$BE$43,'ADR Raw Data'!AY$1,FALSE)</f>
        <v>10.0410177327208</v>
      </c>
      <c r="AO26" s="60">
        <f>VLOOKUP($A26,'ADR Raw Data'!$B$6:$BE$43,'ADR Raw Data'!BA$1,FALSE)</f>
        <v>22.957050291439199</v>
      </c>
      <c r="AP26" s="60">
        <f>VLOOKUP($A26,'ADR Raw Data'!$B$6:$BE$43,'ADR Raw Data'!BB$1,FALSE)</f>
        <v>22.1221343456534</v>
      </c>
      <c r="AQ26" s="61">
        <f>VLOOKUP($A26,'ADR Raw Data'!$B$6:$BE$43,'ADR Raw Data'!BC$1,FALSE)</f>
        <v>22.520073983216101</v>
      </c>
      <c r="AR26" s="62">
        <f>VLOOKUP($A26,'ADR Raw Data'!$B$6:$BE$43,'ADR Raw Data'!BE$1,FALSE)</f>
        <v>14.8937898081653</v>
      </c>
      <c r="AT26" s="64">
        <f>VLOOKUP($A26,'RevPAR Raw Data'!$B$6:$BE$43,'RevPAR Raw Data'!AG$1,FALSE)</f>
        <v>33.033819430814503</v>
      </c>
      <c r="AU26" s="65">
        <f>VLOOKUP($A26,'RevPAR Raw Data'!$B$6:$BE$43,'RevPAR Raw Data'!AH$1,FALSE)</f>
        <v>37.421122669283598</v>
      </c>
      <c r="AV26" s="65">
        <f>VLOOKUP($A26,'RevPAR Raw Data'!$B$6:$BE$43,'RevPAR Raw Data'!AI$1,FALSE)</f>
        <v>40.099548577036302</v>
      </c>
      <c r="AW26" s="65">
        <f>VLOOKUP($A26,'RevPAR Raw Data'!$B$6:$BE$43,'RevPAR Raw Data'!AJ$1,FALSE)</f>
        <v>40.898527968596603</v>
      </c>
      <c r="AX26" s="65">
        <f>VLOOKUP($A26,'RevPAR Raw Data'!$B$6:$BE$43,'RevPAR Raw Data'!AK$1,FALSE)</f>
        <v>39.745044160942101</v>
      </c>
      <c r="AY26" s="66">
        <f>VLOOKUP($A26,'RevPAR Raw Data'!$B$6:$BE$43,'RevPAR Raw Data'!AL$1,FALSE)</f>
        <v>38.239612561334603</v>
      </c>
      <c r="AZ26" s="65">
        <f>VLOOKUP($A26,'RevPAR Raw Data'!$B$6:$BE$43,'RevPAR Raw Data'!AN$1,FALSE)</f>
        <v>59.457526987242304</v>
      </c>
      <c r="BA26" s="65">
        <f>VLOOKUP($A26,'RevPAR Raw Data'!$B$6:$BE$43,'RevPAR Raw Data'!AO$1,FALSE)</f>
        <v>64.934949460255098</v>
      </c>
      <c r="BB26" s="66">
        <f>VLOOKUP($A26,'RevPAR Raw Data'!$B$6:$BE$43,'RevPAR Raw Data'!AP$1,FALSE)</f>
        <v>62.196238223748701</v>
      </c>
      <c r="BC26" s="67">
        <f>VLOOKUP($A26,'RevPAR Raw Data'!$B$6:$BE$43,'RevPAR Raw Data'!AR$1,FALSE)</f>
        <v>45.084362750595801</v>
      </c>
      <c r="BE26" s="59">
        <f>VLOOKUP($A26,'RevPAR Raw Data'!$B$6:$BE$43,'RevPAR Raw Data'!AT$1,FALSE)</f>
        <v>17.845193307957899</v>
      </c>
      <c r="BF26" s="60">
        <f>VLOOKUP($A26,'RevPAR Raw Data'!$B$6:$BE$43,'RevPAR Raw Data'!AU$1,FALSE)</f>
        <v>25.976885195000701</v>
      </c>
      <c r="BG26" s="60">
        <f>VLOOKUP($A26,'RevPAR Raw Data'!$B$6:$BE$43,'RevPAR Raw Data'!AV$1,FALSE)</f>
        <v>17.961798973454201</v>
      </c>
      <c r="BH26" s="60">
        <f>VLOOKUP($A26,'RevPAR Raw Data'!$B$6:$BE$43,'RevPAR Raw Data'!AW$1,FALSE)</f>
        <v>13.621744425324399</v>
      </c>
      <c r="BI26" s="60">
        <f>VLOOKUP($A26,'RevPAR Raw Data'!$B$6:$BE$43,'RevPAR Raw Data'!AX$1,FALSE)</f>
        <v>12.203131622515</v>
      </c>
      <c r="BJ26" s="61">
        <f>VLOOKUP($A26,'RevPAR Raw Data'!$B$6:$BE$43,'RevPAR Raw Data'!AY$1,FALSE)</f>
        <v>17.179882379451598</v>
      </c>
      <c r="BK26" s="60">
        <f>VLOOKUP($A26,'RevPAR Raw Data'!$B$6:$BE$43,'RevPAR Raw Data'!BA$1,FALSE)</f>
        <v>52.980678936180801</v>
      </c>
      <c r="BL26" s="60">
        <f>VLOOKUP($A26,'RevPAR Raw Data'!$B$6:$BE$43,'RevPAR Raw Data'!BB$1,FALSE)</f>
        <v>51.998002856268997</v>
      </c>
      <c r="BM26" s="61">
        <f>VLOOKUP($A26,'RevPAR Raw Data'!$B$6:$BE$43,'RevPAR Raw Data'!BC$1,FALSE)</f>
        <v>52.466125763114199</v>
      </c>
      <c r="BN26" s="62">
        <f>VLOOKUP($A26,'RevPAR Raw Data'!$B$6:$BE$43,'RevPAR Raw Data'!BE$1,FALSE)</f>
        <v>28.937366745046699</v>
      </c>
    </row>
    <row r="27" spans="1:66" x14ac:dyDescent="0.25">
      <c r="A27" s="78" t="s">
        <v>48</v>
      </c>
      <c r="B27" s="59">
        <f>VLOOKUP($A27,'Occupancy Raw Data'!$B$6:$BE$43,'Occupancy Raw Data'!AG$1,FALSE)</f>
        <v>33.666609205309399</v>
      </c>
      <c r="C27" s="60">
        <f>VLOOKUP($A27,'Occupancy Raw Data'!$B$6:$BE$43,'Occupancy Raw Data'!AH$1,FALSE)</f>
        <v>42.790036200655003</v>
      </c>
      <c r="D27" s="60">
        <f>VLOOKUP($A27,'Occupancy Raw Data'!$B$6:$BE$43,'Occupancy Raw Data'!AI$1,FALSE)</f>
        <v>46.052404757800304</v>
      </c>
      <c r="E27" s="60">
        <f>VLOOKUP($A27,'Occupancy Raw Data'!$B$6:$BE$43,'Occupancy Raw Data'!AJ$1,FALSE)</f>
        <v>47.625409412170299</v>
      </c>
      <c r="F27" s="60">
        <f>VLOOKUP($A27,'Occupancy Raw Data'!$B$6:$BE$43,'Occupancy Raw Data'!AK$1,FALSE)</f>
        <v>50.560248233063199</v>
      </c>
      <c r="G27" s="61">
        <f>VLOOKUP($A27,'Occupancy Raw Data'!$B$6:$BE$43,'Occupancy Raw Data'!AL$1,FALSE)</f>
        <v>44.138941561799598</v>
      </c>
      <c r="H27" s="60">
        <f>VLOOKUP($A27,'Occupancy Raw Data'!$B$6:$BE$43,'Occupancy Raw Data'!AN$1,FALSE)</f>
        <v>54.960351663506202</v>
      </c>
      <c r="I27" s="60">
        <f>VLOOKUP($A27,'Occupancy Raw Data'!$B$6:$BE$43,'Occupancy Raw Data'!AO$1,FALSE)</f>
        <v>56.059300120668802</v>
      </c>
      <c r="J27" s="61">
        <f>VLOOKUP($A27,'Occupancy Raw Data'!$B$6:$BE$43,'Occupancy Raw Data'!AP$1,FALSE)</f>
        <v>55.509825892087498</v>
      </c>
      <c r="K27" s="62">
        <f>VLOOKUP($A27,'Occupancy Raw Data'!$B$6:$BE$43,'Occupancy Raw Data'!AR$1,FALSE)</f>
        <v>47.387765656167602</v>
      </c>
      <c r="M27" s="59">
        <f>VLOOKUP($A27,'Occupancy Raw Data'!$B$6:$BE$43,'Occupancy Raw Data'!AT$1,FALSE)</f>
        <v>2.2571815639150001</v>
      </c>
      <c r="N27" s="60">
        <f>VLOOKUP($A27,'Occupancy Raw Data'!$B$6:$BE$43,'Occupancy Raw Data'!AU$1,FALSE)</f>
        <v>18.2279597889843</v>
      </c>
      <c r="O27" s="60">
        <f>VLOOKUP($A27,'Occupancy Raw Data'!$B$6:$BE$43,'Occupancy Raw Data'!AV$1,FALSE)</f>
        <v>13.8360434738397</v>
      </c>
      <c r="P27" s="60">
        <f>VLOOKUP($A27,'Occupancy Raw Data'!$B$6:$BE$43,'Occupancy Raw Data'!AW$1,FALSE)</f>
        <v>12.239704241802899</v>
      </c>
      <c r="Q27" s="60">
        <f>VLOOKUP($A27,'Occupancy Raw Data'!$B$6:$BE$43,'Occupancy Raw Data'!AX$1,FALSE)</f>
        <v>27.164464612834099</v>
      </c>
      <c r="R27" s="61">
        <f>VLOOKUP($A27,'Occupancy Raw Data'!$B$6:$BE$43,'Occupancy Raw Data'!AY$1,FALSE)</f>
        <v>15.0884091413009</v>
      </c>
      <c r="S27" s="60">
        <f>VLOOKUP($A27,'Occupancy Raw Data'!$B$6:$BE$43,'Occupancy Raw Data'!BA$1,FALSE)</f>
        <v>34.427903474880999</v>
      </c>
      <c r="T27" s="60">
        <f>VLOOKUP($A27,'Occupancy Raw Data'!$B$6:$BE$43,'Occupancy Raw Data'!BB$1,FALSE)</f>
        <v>31.2318130743678</v>
      </c>
      <c r="U27" s="61">
        <f>VLOOKUP($A27,'Occupancy Raw Data'!$B$6:$BE$43,'Occupancy Raw Data'!BC$1,FALSE)</f>
        <v>32.794818191997997</v>
      </c>
      <c r="V27" s="62">
        <f>VLOOKUP($A27,'Occupancy Raw Data'!$B$6:$BE$43,'Occupancy Raw Data'!BE$1,FALSE)</f>
        <v>20.4643962316614</v>
      </c>
      <c r="X27" s="64">
        <f>VLOOKUP($A27,'ADR Raw Data'!$B$6:$BE$43,'ADR Raw Data'!AG$1,FALSE)</f>
        <v>75.552739375320002</v>
      </c>
      <c r="Y27" s="65">
        <f>VLOOKUP($A27,'ADR Raw Data'!$B$6:$BE$43,'ADR Raw Data'!AH$1,FALSE)</f>
        <v>80.933157417665399</v>
      </c>
      <c r="Z27" s="65">
        <f>VLOOKUP($A27,'ADR Raw Data'!$B$6:$BE$43,'ADR Raw Data'!AI$1,FALSE)</f>
        <v>83.879844656559897</v>
      </c>
      <c r="AA27" s="65">
        <f>VLOOKUP($A27,'ADR Raw Data'!$B$6:$BE$43,'ADR Raw Data'!AJ$1,FALSE)</f>
        <v>83.980048864356107</v>
      </c>
      <c r="AB27" s="65">
        <f>VLOOKUP($A27,'ADR Raw Data'!$B$6:$BE$43,'ADR Raw Data'!AK$1,FALSE)</f>
        <v>85.075739856801903</v>
      </c>
      <c r="AC27" s="66">
        <f>VLOOKUP($A27,'ADR Raw Data'!$B$6:$BE$43,'ADR Raw Data'!AL$1,FALSE)</f>
        <v>82.333830111306298</v>
      </c>
      <c r="AD27" s="65">
        <f>VLOOKUP($A27,'ADR Raw Data'!$B$6:$BE$43,'ADR Raw Data'!AN$1,FALSE)</f>
        <v>91.2336650199952</v>
      </c>
      <c r="AE27" s="65">
        <f>VLOOKUP($A27,'ADR Raw Data'!$B$6:$BE$43,'ADR Raw Data'!AO$1,FALSE)</f>
        <v>93.354376537515293</v>
      </c>
      <c r="AF27" s="66">
        <f>VLOOKUP($A27,'ADR Raw Data'!$B$6:$BE$43,'ADR Raw Data'!AP$1,FALSE)</f>
        <v>92.304516905399595</v>
      </c>
      <c r="AG27" s="67">
        <f>VLOOKUP($A27,'ADR Raw Data'!$B$6:$BE$43,'ADR Raw Data'!AR$1,FALSE)</f>
        <v>85.670864351508996</v>
      </c>
      <c r="AI27" s="59">
        <f>VLOOKUP($A27,'ADR Raw Data'!$B$6:$BE$43,'ADR Raw Data'!AT$1,FALSE)</f>
        <v>9.0440345308757699</v>
      </c>
      <c r="AJ27" s="60">
        <f>VLOOKUP($A27,'ADR Raw Data'!$B$6:$BE$43,'ADR Raw Data'!AU$1,FALSE)</f>
        <v>15.759613725532001</v>
      </c>
      <c r="AK27" s="60">
        <f>VLOOKUP($A27,'ADR Raw Data'!$B$6:$BE$43,'ADR Raw Data'!AV$1,FALSE)</f>
        <v>18.623283321378899</v>
      </c>
      <c r="AL27" s="60">
        <f>VLOOKUP($A27,'ADR Raw Data'!$B$6:$BE$43,'ADR Raw Data'!AW$1,FALSE)</f>
        <v>17.430921013623301</v>
      </c>
      <c r="AM27" s="60">
        <f>VLOOKUP($A27,'ADR Raw Data'!$B$6:$BE$43,'ADR Raw Data'!AX$1,FALSE)</f>
        <v>20.505003092985401</v>
      </c>
      <c r="AN27" s="61">
        <f>VLOOKUP($A27,'ADR Raw Data'!$B$6:$BE$43,'ADR Raw Data'!AY$1,FALSE)</f>
        <v>16.8340763108198</v>
      </c>
      <c r="AO27" s="60">
        <f>VLOOKUP($A27,'ADR Raw Data'!$B$6:$BE$43,'ADR Raw Data'!BA$1,FALSE)</f>
        <v>23.249402856667899</v>
      </c>
      <c r="AP27" s="60">
        <f>VLOOKUP($A27,'ADR Raw Data'!$B$6:$BE$43,'ADR Raw Data'!BB$1,FALSE)</f>
        <v>24.296809706131299</v>
      </c>
      <c r="AQ27" s="61">
        <f>VLOOKUP($A27,'ADR Raw Data'!$B$6:$BE$43,'ADR Raw Data'!BC$1,FALSE)</f>
        <v>23.771286066373801</v>
      </c>
      <c r="AR27" s="62">
        <f>VLOOKUP($A27,'ADR Raw Data'!$B$6:$BE$43,'ADR Raw Data'!BE$1,FALSE)</f>
        <v>19.456420867926902</v>
      </c>
      <c r="AT27" s="64">
        <f>VLOOKUP($A27,'RevPAR Raw Data'!$B$6:$BE$43,'RevPAR Raw Data'!AG$1,FALSE)</f>
        <v>25.436045509394901</v>
      </c>
      <c r="AU27" s="65">
        <f>VLOOKUP($A27,'RevPAR Raw Data'!$B$6:$BE$43,'RevPAR Raw Data'!AH$1,FALSE)</f>
        <v>34.631327357352099</v>
      </c>
      <c r="AV27" s="65">
        <f>VLOOKUP($A27,'RevPAR Raw Data'!$B$6:$BE$43,'RevPAR Raw Data'!AI$1,FALSE)</f>
        <v>38.628685571453097</v>
      </c>
      <c r="AW27" s="65">
        <f>VLOOKUP($A27,'RevPAR Raw Data'!$B$6:$BE$43,'RevPAR Raw Data'!AJ$1,FALSE)</f>
        <v>39.995842096190302</v>
      </c>
      <c r="AX27" s="65">
        <f>VLOOKUP($A27,'RevPAR Raw Data'!$B$6:$BE$43,'RevPAR Raw Data'!AK$1,FALSE)</f>
        <v>43.014505257714099</v>
      </c>
      <c r="AY27" s="66">
        <f>VLOOKUP($A27,'RevPAR Raw Data'!$B$6:$BE$43,'RevPAR Raw Data'!AL$1,FALSE)</f>
        <v>36.341281158420898</v>
      </c>
      <c r="AZ27" s="65">
        <f>VLOOKUP($A27,'RevPAR Raw Data'!$B$6:$BE$43,'RevPAR Raw Data'!AN$1,FALSE)</f>
        <v>50.142343130494702</v>
      </c>
      <c r="BA27" s="65">
        <f>VLOOKUP($A27,'RevPAR Raw Data'!$B$6:$BE$43,'RevPAR Raw Data'!AO$1,FALSE)</f>
        <v>52.333810118945003</v>
      </c>
      <c r="BB27" s="66">
        <f>VLOOKUP($A27,'RevPAR Raw Data'!$B$6:$BE$43,'RevPAR Raw Data'!AP$1,FALSE)</f>
        <v>51.238076624719803</v>
      </c>
      <c r="BC27" s="67">
        <f>VLOOKUP($A27,'RevPAR Raw Data'!$B$6:$BE$43,'RevPAR Raw Data'!AR$1,FALSE)</f>
        <v>40.597508434506302</v>
      </c>
      <c r="BE27" s="59">
        <f>VLOOKUP($A27,'RevPAR Raw Data'!$B$6:$BE$43,'RevPAR Raw Data'!AT$1,FALSE)</f>
        <v>11.505356374855801</v>
      </c>
      <c r="BF27" s="60">
        <f>VLOOKUP($A27,'RevPAR Raw Data'!$B$6:$BE$43,'RevPAR Raw Data'!AU$1,FALSE)</f>
        <v>36.860229567305502</v>
      </c>
      <c r="BG27" s="60">
        <f>VLOOKUP($A27,'RevPAR Raw Data'!$B$6:$BE$43,'RevPAR Raw Data'!AV$1,FALSE)</f>
        <v>35.036052371821</v>
      </c>
      <c r="BH27" s="60">
        <f>VLOOKUP($A27,'RevPAR Raw Data'!$B$6:$BE$43,'RevPAR Raw Data'!AW$1,FALSE)</f>
        <v>31.804118434115999</v>
      </c>
      <c r="BI27" s="60">
        <f>VLOOKUP($A27,'RevPAR Raw Data'!$B$6:$BE$43,'RevPAR Raw Data'!AX$1,FALSE)</f>
        <v>53.239542014874203</v>
      </c>
      <c r="BJ27" s="61">
        <f>VLOOKUP($A27,'RevPAR Raw Data'!$B$6:$BE$43,'RevPAR Raw Data'!AY$1,FALSE)</f>
        <v>34.462479761056002</v>
      </c>
      <c r="BK27" s="60">
        <f>VLOOKUP($A27,'RevPAR Raw Data'!$B$6:$BE$43,'RevPAR Raw Data'!BA$1,FALSE)</f>
        <v>65.681588305528805</v>
      </c>
      <c r="BL27" s="60">
        <f>VLOOKUP($A27,'RevPAR Raw Data'!$B$6:$BE$43,'RevPAR Raw Data'!BB$1,FALSE)</f>
        <v>63.116956970952998</v>
      </c>
      <c r="BM27" s="61">
        <f>VLOOKUP($A27,'RevPAR Raw Data'!$B$6:$BE$43,'RevPAR Raw Data'!BC$1,FALSE)</f>
        <v>64.361854305738902</v>
      </c>
      <c r="BN27" s="62">
        <f>VLOOKUP($A27,'RevPAR Raw Data'!$B$6:$BE$43,'RevPAR Raw Data'!BE$1,FALSE)</f>
        <v>43.902456158500598</v>
      </c>
    </row>
    <row r="28" spans="1:66" x14ac:dyDescent="0.25">
      <c r="A28" s="78" t="s">
        <v>49</v>
      </c>
      <c r="B28" s="59">
        <f>VLOOKUP($A28,'Occupancy Raw Data'!$B$6:$BE$43,'Occupancy Raw Data'!AG$1,FALSE)</f>
        <v>50.488966900702103</v>
      </c>
      <c r="C28" s="60">
        <f>VLOOKUP($A28,'Occupancy Raw Data'!$B$6:$BE$43,'Occupancy Raw Data'!AH$1,FALSE)</f>
        <v>54.872019525627302</v>
      </c>
      <c r="D28" s="60">
        <f>VLOOKUP($A28,'Occupancy Raw Data'!$B$6:$BE$43,'Occupancy Raw Data'!AI$1,FALSE)</f>
        <v>58.4158415841584</v>
      </c>
      <c r="E28" s="60">
        <f>VLOOKUP($A28,'Occupancy Raw Data'!$B$6:$BE$43,'Occupancy Raw Data'!AJ$1,FALSE)</f>
        <v>61.411364066342898</v>
      </c>
      <c r="F28" s="60">
        <f>VLOOKUP($A28,'Occupancy Raw Data'!$B$6:$BE$43,'Occupancy Raw Data'!AK$1,FALSE)</f>
        <v>58.560887935927298</v>
      </c>
      <c r="G28" s="61">
        <f>VLOOKUP($A28,'Occupancy Raw Data'!$B$6:$BE$43,'Occupancy Raw Data'!AL$1,FALSE)</f>
        <v>56.7394530955196</v>
      </c>
      <c r="H28" s="60">
        <f>VLOOKUP($A28,'Occupancy Raw Data'!$B$6:$BE$43,'Occupancy Raw Data'!AN$1,FALSE)</f>
        <v>69.559185217884803</v>
      </c>
      <c r="I28" s="60">
        <f>VLOOKUP($A28,'Occupancy Raw Data'!$B$6:$BE$43,'Occupancy Raw Data'!AO$1,FALSE)</f>
        <v>78.968278993504398</v>
      </c>
      <c r="J28" s="61">
        <f>VLOOKUP($A28,'Occupancy Raw Data'!$B$6:$BE$43,'Occupancy Raw Data'!AP$1,FALSE)</f>
        <v>74.263732105694601</v>
      </c>
      <c r="K28" s="62">
        <f>VLOOKUP($A28,'Occupancy Raw Data'!$B$6:$BE$43,'Occupancy Raw Data'!AR$1,FALSE)</f>
        <v>61.736620630125103</v>
      </c>
      <c r="M28" s="59">
        <f>VLOOKUP($A28,'Occupancy Raw Data'!$B$6:$BE$43,'Occupancy Raw Data'!AT$1,FALSE)</f>
        <v>-1.59856502497182</v>
      </c>
      <c r="N28" s="60">
        <f>VLOOKUP($A28,'Occupancy Raw Data'!$B$6:$BE$43,'Occupancy Raw Data'!AU$1,FALSE)</f>
        <v>6.7787472086449503</v>
      </c>
      <c r="O28" s="60">
        <f>VLOOKUP($A28,'Occupancy Raw Data'!$B$6:$BE$43,'Occupancy Raw Data'!AV$1,FALSE)</f>
        <v>7.8995100291660796</v>
      </c>
      <c r="P28" s="60">
        <f>VLOOKUP($A28,'Occupancy Raw Data'!$B$6:$BE$43,'Occupancy Raw Data'!AW$1,FALSE)</f>
        <v>1.99708655165502</v>
      </c>
      <c r="Q28" s="60">
        <f>VLOOKUP($A28,'Occupancy Raw Data'!$B$6:$BE$43,'Occupancy Raw Data'!AX$1,FALSE)</f>
        <v>-6.2678728814726101</v>
      </c>
      <c r="R28" s="61">
        <f>VLOOKUP($A28,'Occupancy Raw Data'!$B$6:$BE$43,'Occupancy Raw Data'!AY$1,FALSE)</f>
        <v>1.49349362704181</v>
      </c>
      <c r="S28" s="60">
        <f>VLOOKUP($A28,'Occupancy Raw Data'!$B$6:$BE$43,'Occupancy Raw Data'!BA$1,FALSE)</f>
        <v>13.010325194466599</v>
      </c>
      <c r="T28" s="60">
        <f>VLOOKUP($A28,'Occupancy Raw Data'!$B$6:$BE$43,'Occupancy Raw Data'!BB$1,FALSE)</f>
        <v>18.120487735907499</v>
      </c>
      <c r="U28" s="61">
        <f>VLOOKUP($A28,'Occupancy Raw Data'!$B$6:$BE$43,'Occupancy Raw Data'!BC$1,FALSE)</f>
        <v>15.6709252694671</v>
      </c>
      <c r="V28" s="62">
        <f>VLOOKUP($A28,'Occupancy Raw Data'!$B$6:$BE$43,'Occupancy Raw Data'!BE$1,FALSE)</f>
        <v>5.9394205830308797</v>
      </c>
      <c r="X28" s="64">
        <f>VLOOKUP($A28,'ADR Raw Data'!$B$6:$BE$43,'ADR Raw Data'!AG$1,FALSE)</f>
        <v>109.46704618822901</v>
      </c>
      <c r="Y28" s="65">
        <f>VLOOKUP($A28,'ADR Raw Data'!$B$6:$BE$43,'ADR Raw Data'!AH$1,FALSE)</f>
        <v>106.346413093065</v>
      </c>
      <c r="Z28" s="65">
        <f>VLOOKUP($A28,'ADR Raw Data'!$B$6:$BE$43,'ADR Raw Data'!AI$1,FALSE)</f>
        <v>105.973753643528</v>
      </c>
      <c r="AA28" s="65">
        <f>VLOOKUP($A28,'ADR Raw Data'!$B$6:$BE$43,'ADR Raw Data'!AJ$1,FALSE)</f>
        <v>107.91950503183401</v>
      </c>
      <c r="AB28" s="65">
        <f>VLOOKUP($A28,'ADR Raw Data'!$B$6:$BE$43,'ADR Raw Data'!AK$1,FALSE)</f>
        <v>109.693769114796</v>
      </c>
      <c r="AC28" s="66">
        <f>VLOOKUP($A28,'ADR Raw Data'!$B$6:$BE$43,'ADR Raw Data'!AL$1,FALSE)</f>
        <v>107.85573388902399</v>
      </c>
      <c r="AD28" s="65">
        <f>VLOOKUP($A28,'ADR Raw Data'!$B$6:$BE$43,'ADR Raw Data'!AN$1,FALSE)</f>
        <v>134.29709972801399</v>
      </c>
      <c r="AE28" s="65">
        <f>VLOOKUP($A28,'ADR Raw Data'!$B$6:$BE$43,'ADR Raw Data'!AO$1,FALSE)</f>
        <v>142.964452962785</v>
      </c>
      <c r="AF28" s="66">
        <f>VLOOKUP($A28,'ADR Raw Data'!$B$6:$BE$43,'ADR Raw Data'!AP$1,FALSE)</f>
        <v>138.90531122622201</v>
      </c>
      <c r="AG28" s="67">
        <f>VLOOKUP($A28,'ADR Raw Data'!$B$6:$BE$43,'ADR Raw Data'!AR$1,FALSE)</f>
        <v>118.50631639504201</v>
      </c>
      <c r="AI28" s="59">
        <f>VLOOKUP($A28,'ADR Raw Data'!$B$6:$BE$43,'ADR Raw Data'!AT$1,FALSE)</f>
        <v>19.3669553698833</v>
      </c>
      <c r="AJ28" s="60">
        <f>VLOOKUP($A28,'ADR Raw Data'!$B$6:$BE$43,'ADR Raw Data'!AU$1,FALSE)</f>
        <v>23.305264156233399</v>
      </c>
      <c r="AK28" s="60">
        <f>VLOOKUP($A28,'ADR Raw Data'!$B$6:$BE$43,'ADR Raw Data'!AV$1,FALSE)</f>
        <v>20.102323757788</v>
      </c>
      <c r="AL28" s="60">
        <f>VLOOKUP($A28,'ADR Raw Data'!$B$6:$BE$43,'ADR Raw Data'!AW$1,FALSE)</f>
        <v>19.8748871266402</v>
      </c>
      <c r="AM28" s="60">
        <f>VLOOKUP($A28,'ADR Raw Data'!$B$6:$BE$43,'ADR Raw Data'!AX$1,FALSE)</f>
        <v>20.6833179829652</v>
      </c>
      <c r="AN28" s="61">
        <f>VLOOKUP($A28,'ADR Raw Data'!$B$6:$BE$43,'ADR Raw Data'!AY$1,FALSE)</f>
        <v>20.526577358101701</v>
      </c>
      <c r="AO28" s="60">
        <f>VLOOKUP($A28,'ADR Raw Data'!$B$6:$BE$43,'ADR Raw Data'!BA$1,FALSE)</f>
        <v>34.635915369631697</v>
      </c>
      <c r="AP28" s="60">
        <f>VLOOKUP($A28,'ADR Raw Data'!$B$6:$BE$43,'ADR Raw Data'!BB$1,FALSE)</f>
        <v>35.352147011961499</v>
      </c>
      <c r="AQ28" s="61">
        <f>VLOOKUP($A28,'ADR Raw Data'!$B$6:$BE$43,'ADR Raw Data'!BC$1,FALSE)</f>
        <v>35.111991282223798</v>
      </c>
      <c r="AR28" s="62">
        <f>VLOOKUP($A28,'ADR Raw Data'!$B$6:$BE$43,'ADR Raw Data'!BE$1,FALSE)</f>
        <v>26.501153189058599</v>
      </c>
      <c r="AT28" s="64">
        <f>VLOOKUP($A28,'RevPAR Raw Data'!$B$6:$BE$43,'RevPAR Raw Data'!AG$1,FALSE)</f>
        <v>55.268780717151401</v>
      </c>
      <c r="AU28" s="65">
        <f>VLOOKUP($A28,'RevPAR Raw Data'!$B$6:$BE$43,'RevPAR Raw Data'!AH$1,FALSE)</f>
        <v>58.354424557231297</v>
      </c>
      <c r="AV28" s="65">
        <f>VLOOKUP($A28,'RevPAR Raw Data'!$B$6:$BE$43,'RevPAR Raw Data'!AI$1,FALSE)</f>
        <v>61.9054600491896</v>
      </c>
      <c r="AW28" s="65">
        <f>VLOOKUP($A28,'RevPAR Raw Data'!$B$6:$BE$43,'RevPAR Raw Data'!AJ$1,FALSE)</f>
        <v>66.274840133694795</v>
      </c>
      <c r="AX28" s="65">
        <f>VLOOKUP($A28,'RevPAR Raw Data'!$B$6:$BE$43,'RevPAR Raw Data'!AK$1,FALSE)</f>
        <v>64.237645204010803</v>
      </c>
      <c r="AY28" s="66">
        <f>VLOOKUP($A28,'RevPAR Raw Data'!$B$6:$BE$43,'RevPAR Raw Data'!AL$1,FALSE)</f>
        <v>61.196753540791399</v>
      </c>
      <c r="AZ28" s="65">
        <f>VLOOKUP($A28,'RevPAR Raw Data'!$B$6:$BE$43,'RevPAR Raw Data'!AN$1,FALSE)</f>
        <v>93.415968342057099</v>
      </c>
      <c r="BA28" s="65">
        <f>VLOOKUP($A28,'RevPAR Raw Data'!$B$6:$BE$43,'RevPAR Raw Data'!AO$1,FALSE)</f>
        <v>112.896568077189</v>
      </c>
      <c r="BB28" s="66">
        <f>VLOOKUP($A28,'RevPAR Raw Data'!$B$6:$BE$43,'RevPAR Raw Data'!AP$1,FALSE)</f>
        <v>103.15626820962299</v>
      </c>
      <c r="BC28" s="67">
        <f>VLOOKUP($A28,'RevPAR Raw Data'!$B$6:$BE$43,'RevPAR Raw Data'!AR$1,FALSE)</f>
        <v>73.161794975543003</v>
      </c>
      <c r="BE28" s="59">
        <f>VLOOKUP($A28,'RevPAR Raw Data'!$B$6:$BE$43,'RevPAR Raw Data'!AT$1,FALSE)</f>
        <v>17.458796969966599</v>
      </c>
      <c r="BF28" s="60">
        <f>VLOOKUP($A28,'RevPAR Raw Data'!$B$6:$BE$43,'RevPAR Raw Data'!AU$1,FALSE)</f>
        <v>31.663816308336301</v>
      </c>
      <c r="BG28" s="60">
        <f>VLOOKUP($A28,'RevPAR Raw Data'!$B$6:$BE$43,'RevPAR Raw Data'!AV$1,FALSE)</f>
        <v>29.589818868296</v>
      </c>
      <c r="BH28" s="60">
        <f>VLOOKUP($A28,'RevPAR Raw Data'!$B$6:$BE$43,'RevPAR Raw Data'!AW$1,FALSE)</f>
        <v>22.268892376258002</v>
      </c>
      <c r="BI28" s="60">
        <f>VLOOKUP($A28,'RevPAR Raw Data'!$B$6:$BE$43,'RevPAR Raw Data'!AX$1,FALSE)</f>
        <v>13.119041022649601</v>
      </c>
      <c r="BJ28" s="61">
        <f>VLOOKUP($A28,'RevPAR Raw Data'!$B$6:$BE$43,'RevPAR Raw Data'!AY$1,FALSE)</f>
        <v>22.326634109836601</v>
      </c>
      <c r="BK28" s="60">
        <f>VLOOKUP($A28,'RevPAR Raw Data'!$B$6:$BE$43,'RevPAR Raw Data'!BA$1,FALSE)</f>
        <v>52.152485787767802</v>
      </c>
      <c r="BL28" s="60">
        <f>VLOOKUP($A28,'RevPAR Raw Data'!$B$6:$BE$43,'RevPAR Raw Data'!BB$1,FALSE)</f>
        <v>59.878616211551503</v>
      </c>
      <c r="BM28" s="61">
        <f>VLOOKUP($A28,'RevPAR Raw Data'!$B$6:$BE$43,'RevPAR Raw Data'!BC$1,FALSE)</f>
        <v>56.285290466150002</v>
      </c>
      <c r="BN28" s="62">
        <f>VLOOKUP($A28,'RevPAR Raw Data'!$B$6:$BE$43,'RevPAR Raw Data'!BE$1,FALSE)</f>
        <v>34.014588719340999</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Data'!$B$6:$BE$43,'Occupancy Raw Data'!AG$1,FALSE)</f>
        <v>39.750500539042001</v>
      </c>
      <c r="C30" s="60">
        <f>VLOOKUP($A30,'Occupancy Raw Data'!$B$6:$BE$43,'Occupancy Raw Data'!AH$1,FALSE)</f>
        <v>51.832742953950401</v>
      </c>
      <c r="D30" s="60">
        <f>VLOOKUP($A30,'Occupancy Raw Data'!$B$6:$BE$43,'Occupancy Raw Data'!AI$1,FALSE)</f>
        <v>57.365624518712401</v>
      </c>
      <c r="E30" s="60">
        <f>VLOOKUP($A30,'Occupancy Raw Data'!$B$6:$BE$43,'Occupancy Raw Data'!AJ$1,FALSE)</f>
        <v>57.716001848144103</v>
      </c>
      <c r="F30" s="60">
        <f>VLOOKUP($A30,'Occupancy Raw Data'!$B$6:$BE$43,'Occupancy Raw Data'!AK$1,FALSE)</f>
        <v>53.807947019867498</v>
      </c>
      <c r="G30" s="61">
        <f>VLOOKUP($A30,'Occupancy Raw Data'!$B$6:$BE$43,'Occupancy Raw Data'!AL$1,FALSE)</f>
        <v>52.094563375943302</v>
      </c>
      <c r="H30" s="60">
        <f>VLOOKUP($A30,'Occupancy Raw Data'!$B$6:$BE$43,'Occupancy Raw Data'!AN$1,FALSE)</f>
        <v>57.638995841675602</v>
      </c>
      <c r="I30" s="60">
        <f>VLOOKUP($A30,'Occupancy Raw Data'!$B$6:$BE$43,'Occupancy Raw Data'!AO$1,FALSE)</f>
        <v>57.8469120591406</v>
      </c>
      <c r="J30" s="61">
        <f>VLOOKUP($A30,'Occupancy Raw Data'!$B$6:$BE$43,'Occupancy Raw Data'!AP$1,FALSE)</f>
        <v>57.742953950408101</v>
      </c>
      <c r="K30" s="62">
        <f>VLOOKUP($A30,'Occupancy Raw Data'!$B$6:$BE$43,'Occupancy Raw Data'!AR$1,FALSE)</f>
        <v>53.708389254361798</v>
      </c>
      <c r="M30" s="59">
        <f>VLOOKUP($A30,'Occupancy Raw Data'!$B$6:$BE$43,'Occupancy Raw Data'!AT$1,FALSE)</f>
        <v>37.175775493964302</v>
      </c>
      <c r="N30" s="60">
        <f>VLOOKUP($A30,'Occupancy Raw Data'!$B$6:$BE$43,'Occupancy Raw Data'!AU$1,FALSE)</f>
        <v>41.029092734007598</v>
      </c>
      <c r="O30" s="60">
        <f>VLOOKUP($A30,'Occupancy Raw Data'!$B$6:$BE$43,'Occupancy Raw Data'!AV$1,FALSE)</f>
        <v>42.987481262243897</v>
      </c>
      <c r="P30" s="60">
        <f>VLOOKUP($A30,'Occupancy Raw Data'!$B$6:$BE$43,'Occupancy Raw Data'!AW$1,FALSE)</f>
        <v>36.083526566036497</v>
      </c>
      <c r="Q30" s="60">
        <f>VLOOKUP($A30,'Occupancy Raw Data'!$B$6:$BE$43,'Occupancy Raw Data'!AX$1,FALSE)</f>
        <v>41.855379124003797</v>
      </c>
      <c r="R30" s="61">
        <f>VLOOKUP($A30,'Occupancy Raw Data'!$B$6:$BE$43,'Occupancy Raw Data'!AY$1,FALSE)</f>
        <v>39.893174198574798</v>
      </c>
      <c r="S30" s="60">
        <f>VLOOKUP($A30,'Occupancy Raw Data'!$B$6:$BE$43,'Occupancy Raw Data'!BA$1,FALSE)</f>
        <v>40.772061331589398</v>
      </c>
      <c r="T30" s="60">
        <f>VLOOKUP($A30,'Occupancy Raw Data'!$B$6:$BE$43,'Occupancy Raw Data'!BB$1,FALSE)</f>
        <v>40.699572156989603</v>
      </c>
      <c r="U30" s="61">
        <f>VLOOKUP($A30,'Occupancy Raw Data'!$B$6:$BE$43,'Occupancy Raw Data'!BC$1,FALSE)</f>
        <v>40.735742156717897</v>
      </c>
      <c r="V30" s="62">
        <f>VLOOKUP($A30,'Occupancy Raw Data'!$B$6:$BE$43,'Occupancy Raw Data'!BE$1,FALSE)</f>
        <v>40.150916260304903</v>
      </c>
      <c r="X30" s="64">
        <f>VLOOKUP($A30,'ADR Raw Data'!$B$6:$BE$43,'ADR Raw Data'!AG$1,FALSE)</f>
        <v>78.690507555211099</v>
      </c>
      <c r="Y30" s="65">
        <f>VLOOKUP($A30,'ADR Raw Data'!$B$6:$BE$43,'ADR Raw Data'!AH$1,FALSE)</f>
        <v>84.630735403357505</v>
      </c>
      <c r="Z30" s="65">
        <f>VLOOKUP($A30,'ADR Raw Data'!$B$6:$BE$43,'ADR Raw Data'!AI$1,FALSE)</f>
        <v>87.919012685415098</v>
      </c>
      <c r="AA30" s="65">
        <f>VLOOKUP($A30,'ADR Raw Data'!$B$6:$BE$43,'ADR Raw Data'!AJ$1,FALSE)</f>
        <v>87.457320213475597</v>
      </c>
      <c r="AB30" s="65">
        <f>VLOOKUP($A30,'ADR Raw Data'!$B$6:$BE$43,'ADR Raw Data'!AK$1,FALSE)</f>
        <v>85.369207155634996</v>
      </c>
      <c r="AC30" s="66">
        <f>VLOOKUP($A30,'ADR Raw Data'!$B$6:$BE$43,'ADR Raw Data'!AL$1,FALSE)</f>
        <v>85.227273170731706</v>
      </c>
      <c r="AD30" s="65">
        <f>VLOOKUP($A30,'ADR Raw Data'!$B$6:$BE$43,'ADR Raw Data'!AN$1,FALSE)</f>
        <v>88.643580494321895</v>
      </c>
      <c r="AE30" s="65">
        <f>VLOOKUP($A30,'ADR Raw Data'!$B$6:$BE$43,'ADR Raw Data'!AO$1,FALSE)</f>
        <v>90.056909611288603</v>
      </c>
      <c r="AF30" s="66">
        <f>VLOOKUP($A30,'ADR Raw Data'!$B$6:$BE$43,'ADR Raw Data'!AP$1,FALSE)</f>
        <v>89.351517303460597</v>
      </c>
      <c r="AG30" s="67">
        <f>VLOOKUP($A30,'ADR Raw Data'!$B$6:$BE$43,'ADR Raw Data'!AR$1,FALSE)</f>
        <v>86.494146491335798</v>
      </c>
      <c r="AI30" s="59">
        <f>VLOOKUP($A30,'ADR Raw Data'!$B$6:$BE$43,'ADR Raw Data'!AT$1,FALSE)</f>
        <v>14.601487774188699</v>
      </c>
      <c r="AJ30" s="60">
        <f>VLOOKUP($A30,'ADR Raw Data'!$B$6:$BE$43,'ADR Raw Data'!AU$1,FALSE)</f>
        <v>17.5331993071323</v>
      </c>
      <c r="AK30" s="60">
        <f>VLOOKUP($A30,'ADR Raw Data'!$B$6:$BE$43,'ADR Raw Data'!AV$1,FALSE)</f>
        <v>18.2475952330723</v>
      </c>
      <c r="AL30" s="60">
        <f>VLOOKUP($A30,'ADR Raw Data'!$B$6:$BE$43,'ADR Raw Data'!AW$1,FALSE)</f>
        <v>17.1010098309428</v>
      </c>
      <c r="AM30" s="60">
        <f>VLOOKUP($A30,'ADR Raw Data'!$B$6:$BE$43,'ADR Raw Data'!AX$1,FALSE)</f>
        <v>17.362627467786901</v>
      </c>
      <c r="AN30" s="61">
        <f>VLOOKUP($A30,'ADR Raw Data'!$B$6:$BE$43,'ADR Raw Data'!AY$1,FALSE)</f>
        <v>17.149096869413398</v>
      </c>
      <c r="AO30" s="60">
        <f>VLOOKUP($A30,'ADR Raw Data'!$B$6:$BE$43,'ADR Raw Data'!BA$1,FALSE)</f>
        <v>17.657178651936</v>
      </c>
      <c r="AP30" s="60">
        <f>VLOOKUP($A30,'ADR Raw Data'!$B$6:$BE$43,'ADR Raw Data'!BB$1,FALSE)</f>
        <v>18.693308279334399</v>
      </c>
      <c r="AQ30" s="61">
        <f>VLOOKUP($A30,'ADR Raw Data'!$B$6:$BE$43,'ADR Raw Data'!BC$1,FALSE)</f>
        <v>18.177895134871498</v>
      </c>
      <c r="AR30" s="62">
        <f>VLOOKUP($A30,'ADR Raw Data'!$B$6:$BE$43,'ADR Raw Data'!BE$1,FALSE)</f>
        <v>17.4794324134334</v>
      </c>
      <c r="AT30" s="64">
        <f>VLOOKUP($A30,'RevPAR Raw Data'!$B$6:$BE$43,'RevPAR Raw Data'!AG$1,FALSE)</f>
        <v>31.279870629909102</v>
      </c>
      <c r="AU30" s="65">
        <f>VLOOKUP($A30,'RevPAR Raw Data'!$B$6:$BE$43,'RevPAR Raw Data'!AH$1,FALSE)</f>
        <v>43.866431541660198</v>
      </c>
      <c r="AV30" s="65">
        <f>VLOOKUP($A30,'RevPAR Raw Data'!$B$6:$BE$43,'RevPAR Raw Data'!AI$1,FALSE)</f>
        <v>50.435290697674397</v>
      </c>
      <c r="AW30" s="65">
        <f>VLOOKUP($A30,'RevPAR Raw Data'!$B$6:$BE$43,'RevPAR Raw Data'!AJ$1,FALSE)</f>
        <v>50.4768685507469</v>
      </c>
      <c r="AX30" s="65">
        <f>VLOOKUP($A30,'RevPAR Raw Data'!$B$6:$BE$43,'RevPAR Raw Data'!AK$1,FALSE)</f>
        <v>45.935417757585</v>
      </c>
      <c r="AY30" s="66">
        <f>VLOOKUP($A30,'RevPAR Raw Data'!$B$6:$BE$43,'RevPAR Raw Data'!AL$1,FALSE)</f>
        <v>44.398775835515103</v>
      </c>
      <c r="AZ30" s="65">
        <f>VLOOKUP($A30,'RevPAR Raw Data'!$B$6:$BE$43,'RevPAR Raw Data'!AN$1,FALSE)</f>
        <v>51.093269675034598</v>
      </c>
      <c r="BA30" s="65">
        <f>VLOOKUP($A30,'RevPAR Raw Data'!$B$6:$BE$43,'RevPAR Raw Data'!AO$1,FALSE)</f>
        <v>52.095141306021802</v>
      </c>
      <c r="BB30" s="66">
        <f>VLOOKUP($A30,'RevPAR Raw Data'!$B$6:$BE$43,'RevPAR Raw Data'!AP$1,FALSE)</f>
        <v>51.594205490528203</v>
      </c>
      <c r="BC30" s="67">
        <f>VLOOKUP($A30,'RevPAR Raw Data'!$B$6:$BE$43,'RevPAR Raw Data'!AR$1,FALSE)</f>
        <v>46.4546128798046</v>
      </c>
      <c r="BE30" s="59">
        <f>VLOOKUP($A30,'RevPAR Raw Data'!$B$6:$BE$43,'RevPAR Raw Data'!AT$1,FALSE)</f>
        <v>57.205479581864097</v>
      </c>
      <c r="BF30" s="60">
        <f>VLOOKUP($A30,'RevPAR Raw Data'!$B$6:$BE$43,'RevPAR Raw Data'!AU$1,FALSE)</f>
        <v>65.756004644101594</v>
      </c>
      <c r="BG30" s="60">
        <f>VLOOKUP($A30,'RevPAR Raw Data'!$B$6:$BE$43,'RevPAR Raw Data'!AV$1,FALSE)</f>
        <v>69.079258076943304</v>
      </c>
      <c r="BH30" s="60">
        <f>VLOOKUP($A30,'RevPAR Raw Data'!$B$6:$BE$43,'RevPAR Raw Data'!AW$1,FALSE)</f>
        <v>59.355183822388199</v>
      </c>
      <c r="BI30" s="60">
        <f>VLOOKUP($A30,'RevPAR Raw Data'!$B$6:$BE$43,'RevPAR Raw Data'!AX$1,FALSE)</f>
        <v>66.485200144321396</v>
      </c>
      <c r="BJ30" s="61">
        <f>VLOOKUP($A30,'RevPAR Raw Data'!$B$6:$BE$43,'RevPAR Raw Data'!AY$1,FALSE)</f>
        <v>63.883590155585601</v>
      </c>
      <c r="BK30" s="60">
        <f>VLOOKUP($A30,'RevPAR Raw Data'!$B$6:$BE$43,'RevPAR Raw Data'!BA$1,FALSE)</f>
        <v>65.628435692921101</v>
      </c>
      <c r="BL30" s="60">
        <f>VLOOKUP($A30,'RevPAR Raw Data'!$B$6:$BE$43,'RevPAR Raw Data'!BB$1,FALSE)</f>
        <v>67.000976928000398</v>
      </c>
      <c r="BM30" s="61">
        <f>VLOOKUP($A30,'RevPAR Raw Data'!$B$6:$BE$43,'RevPAR Raw Data'!BC$1,FALSE)</f>
        <v>66.318537783249297</v>
      </c>
      <c r="BN30" s="62">
        <f>VLOOKUP($A30,'RevPAR Raw Data'!$B$6:$BE$43,'RevPAR Raw Data'!BE$1,FALSE)</f>
        <v>64.648500944832605</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Data'!$B$6:$BE$43,'Occupancy Raw Data'!AG$1,FALSE)</f>
        <v>46.814589937050698</v>
      </c>
      <c r="C32" s="60">
        <f>VLOOKUP($A32,'Occupancy Raw Data'!$B$6:$BE$43,'Occupancy Raw Data'!AH$1,FALSE)</f>
        <v>54.860708067324403</v>
      </c>
      <c r="D32" s="60">
        <f>VLOOKUP($A32,'Occupancy Raw Data'!$B$6:$BE$43,'Occupancy Raw Data'!AI$1,FALSE)</f>
        <v>59.451314790838801</v>
      </c>
      <c r="E32" s="60">
        <f>VLOOKUP($A32,'Occupancy Raw Data'!$B$6:$BE$43,'Occupancy Raw Data'!AJ$1,FALSE)</f>
        <v>60.894459574088103</v>
      </c>
      <c r="F32" s="60">
        <f>VLOOKUP($A32,'Occupancy Raw Data'!$B$6:$BE$43,'Occupancy Raw Data'!AK$1,FALSE)</f>
        <v>57.986963703736699</v>
      </c>
      <c r="G32" s="61">
        <f>VLOOKUP($A32,'Occupancy Raw Data'!$B$6:$BE$43,'Occupancy Raw Data'!AL$1,FALSE)</f>
        <v>56.001607214607702</v>
      </c>
      <c r="H32" s="60">
        <f>VLOOKUP($A32,'Occupancy Raw Data'!$B$6:$BE$43,'Occupancy Raw Data'!AN$1,FALSE)</f>
        <v>63.512880039287403</v>
      </c>
      <c r="I32" s="60">
        <f>VLOOKUP($A32,'Occupancy Raw Data'!$B$6:$BE$43,'Occupancy Raw Data'!AO$1,FALSE)</f>
        <v>68.410420108040498</v>
      </c>
      <c r="J32" s="61">
        <f>VLOOKUP($A32,'Occupancy Raw Data'!$B$6:$BE$43,'Occupancy Raw Data'!AP$1,FALSE)</f>
        <v>65.961650073664003</v>
      </c>
      <c r="K32" s="62">
        <f>VLOOKUP($A32,'Occupancy Raw Data'!$B$6:$BE$43,'Occupancy Raw Data'!AR$1,FALSE)</f>
        <v>58.847333745766697</v>
      </c>
      <c r="M32" s="59">
        <f>VLOOKUP($A32,'Occupancy Raw Data'!$B$6:$BE$43,'Occupancy Raw Data'!AT$1,FALSE)</f>
        <v>-7.4096202996772202</v>
      </c>
      <c r="N32" s="60">
        <f>VLOOKUP($A32,'Occupancy Raw Data'!$B$6:$BE$43,'Occupancy Raw Data'!AU$1,FALSE)</f>
        <v>6.1416066206370497</v>
      </c>
      <c r="O32" s="60">
        <f>VLOOKUP($A32,'Occupancy Raw Data'!$B$6:$BE$43,'Occupancy Raw Data'!AV$1,FALSE)</f>
        <v>11.4081952733007</v>
      </c>
      <c r="P32" s="60">
        <f>VLOOKUP($A32,'Occupancy Raw Data'!$B$6:$BE$43,'Occupancy Raw Data'!AW$1,FALSE)</f>
        <v>10.3409513804892</v>
      </c>
      <c r="Q32" s="60">
        <f>VLOOKUP($A32,'Occupancy Raw Data'!$B$6:$BE$43,'Occupancy Raw Data'!AX$1,FALSE)</f>
        <v>5.9651691069635699</v>
      </c>
      <c r="R32" s="61">
        <f>VLOOKUP($A32,'Occupancy Raw Data'!$B$6:$BE$43,'Occupancy Raw Data'!AY$1,FALSE)</f>
        <v>5.4560747545954102</v>
      </c>
      <c r="S32" s="60">
        <f>VLOOKUP($A32,'Occupancy Raw Data'!$B$6:$BE$43,'Occupancy Raw Data'!BA$1,FALSE)</f>
        <v>7.2978510732989097</v>
      </c>
      <c r="T32" s="60">
        <f>VLOOKUP($A32,'Occupancy Raw Data'!$B$6:$BE$43,'Occupancy Raw Data'!BB$1,FALSE)</f>
        <v>3.9258273190324302</v>
      </c>
      <c r="U32" s="61">
        <f>VLOOKUP($A32,'Occupancy Raw Data'!$B$6:$BE$43,'Occupancy Raw Data'!BC$1,FALSE)</f>
        <v>5.5223845740469102</v>
      </c>
      <c r="V32" s="62">
        <f>VLOOKUP($A32,'Occupancy Raw Data'!$B$6:$BE$43,'Occupancy Raw Data'!BE$1,FALSE)</f>
        <v>5.4773017700685704</v>
      </c>
      <c r="X32" s="64">
        <f>VLOOKUP($A32,'ADR Raw Data'!$B$6:$BE$43,'ADR Raw Data'!AG$1,FALSE)</f>
        <v>87.016893658210904</v>
      </c>
      <c r="Y32" s="65">
        <f>VLOOKUP($A32,'ADR Raw Data'!$B$6:$BE$43,'ADR Raw Data'!AH$1,FALSE)</f>
        <v>90.406805436087296</v>
      </c>
      <c r="Z32" s="65">
        <f>VLOOKUP($A32,'ADR Raw Data'!$B$6:$BE$43,'ADR Raw Data'!AI$1,FALSE)</f>
        <v>94.514958226636097</v>
      </c>
      <c r="AA32" s="65">
        <f>VLOOKUP($A32,'ADR Raw Data'!$B$6:$BE$43,'ADR Raw Data'!AJ$1,FALSE)</f>
        <v>95.334632388790098</v>
      </c>
      <c r="AB32" s="65">
        <f>VLOOKUP($A32,'ADR Raw Data'!$B$6:$BE$43,'ADR Raw Data'!AK$1,FALSE)</f>
        <v>93.961184257227501</v>
      </c>
      <c r="AC32" s="66">
        <f>VLOOKUP($A32,'ADR Raw Data'!$B$6:$BE$43,'ADR Raw Data'!AL$1,FALSE)</f>
        <v>92.520040320716205</v>
      </c>
      <c r="AD32" s="65">
        <f>VLOOKUP($A32,'ADR Raw Data'!$B$6:$BE$43,'ADR Raw Data'!AN$1,FALSE)</f>
        <v>105.749010993761</v>
      </c>
      <c r="AE32" s="65">
        <f>VLOOKUP($A32,'ADR Raw Data'!$B$6:$BE$43,'ADR Raw Data'!AO$1,FALSE)</f>
        <v>109.359291835935</v>
      </c>
      <c r="AF32" s="66">
        <f>VLOOKUP($A32,'ADR Raw Data'!$B$6:$BE$43,'ADR Raw Data'!AP$1,FALSE)</f>
        <v>107.621165714309</v>
      </c>
      <c r="AG32" s="67">
        <f>VLOOKUP($A32,'ADR Raw Data'!$B$6:$BE$43,'ADR Raw Data'!AR$1,FALSE)</f>
        <v>97.356259667708898</v>
      </c>
      <c r="AI32" s="59">
        <f>VLOOKUP($A32,'ADR Raw Data'!$B$6:$BE$43,'ADR Raw Data'!AT$1,FALSE)</f>
        <v>16.244251915092601</v>
      </c>
      <c r="AJ32" s="60">
        <f>VLOOKUP($A32,'ADR Raw Data'!$B$6:$BE$43,'ADR Raw Data'!AU$1,FALSE)</f>
        <v>22.8062511495907</v>
      </c>
      <c r="AK32" s="60">
        <f>VLOOKUP($A32,'ADR Raw Data'!$B$6:$BE$43,'ADR Raw Data'!AV$1,FALSE)</f>
        <v>26.9622138098735</v>
      </c>
      <c r="AL32" s="60">
        <f>VLOOKUP($A32,'ADR Raw Data'!$B$6:$BE$43,'ADR Raw Data'!AW$1,FALSE)</f>
        <v>27.118919843285699</v>
      </c>
      <c r="AM32" s="60">
        <f>VLOOKUP($A32,'ADR Raw Data'!$B$6:$BE$43,'ADR Raw Data'!AX$1,FALSE)</f>
        <v>23.267848867798001</v>
      </c>
      <c r="AN32" s="61">
        <f>VLOOKUP($A32,'ADR Raw Data'!$B$6:$BE$43,'ADR Raw Data'!AY$1,FALSE)</f>
        <v>23.617961174601302</v>
      </c>
      <c r="AO32" s="60">
        <f>VLOOKUP($A32,'ADR Raw Data'!$B$6:$BE$43,'ADR Raw Data'!BA$1,FALSE)</f>
        <v>27.048663958833199</v>
      </c>
      <c r="AP32" s="60">
        <f>VLOOKUP($A32,'ADR Raw Data'!$B$6:$BE$43,'ADR Raw Data'!BB$1,FALSE)</f>
        <v>26.051442529855201</v>
      </c>
      <c r="AQ32" s="61">
        <f>VLOOKUP($A32,'ADR Raw Data'!$B$6:$BE$43,'ADR Raw Data'!BC$1,FALSE)</f>
        <v>26.4795059126916</v>
      </c>
      <c r="AR32" s="62">
        <f>VLOOKUP($A32,'ADR Raw Data'!$B$6:$BE$43,'ADR Raw Data'!BE$1,FALSE)</f>
        <v>24.6183225254535</v>
      </c>
      <c r="AT32" s="64">
        <f>VLOOKUP($A32,'RevPAR Raw Data'!$B$6:$BE$43,'RevPAR Raw Data'!AG$1,FALSE)</f>
        <v>40.736601942050903</v>
      </c>
      <c r="AU32" s="65">
        <f>VLOOKUP($A32,'RevPAR Raw Data'!$B$6:$BE$43,'RevPAR Raw Data'!AH$1,FALSE)</f>
        <v>49.5978136032858</v>
      </c>
      <c r="AV32" s="65">
        <f>VLOOKUP($A32,'RevPAR Raw Data'!$B$6:$BE$43,'RevPAR Raw Data'!AI$1,FALSE)</f>
        <v>56.190385339747301</v>
      </c>
      <c r="AW32" s="65">
        <f>VLOOKUP($A32,'RevPAR Raw Data'!$B$6:$BE$43,'RevPAR Raw Data'!AJ$1,FALSE)</f>
        <v>58.053509180097301</v>
      </c>
      <c r="AX32" s="65">
        <f>VLOOKUP($A32,'RevPAR Raw Data'!$B$6:$BE$43,'RevPAR Raw Data'!AK$1,FALSE)</f>
        <v>54.485237810839699</v>
      </c>
      <c r="AY32" s="66">
        <f>VLOOKUP($A32,'RevPAR Raw Data'!$B$6:$BE$43,'RevPAR Raw Data'!AL$1,FALSE)</f>
        <v>51.812709575204202</v>
      </c>
      <c r="AZ32" s="65">
        <f>VLOOKUP($A32,'RevPAR Raw Data'!$B$6:$BE$43,'RevPAR Raw Data'!AN$1,FALSE)</f>
        <v>67.164242495200597</v>
      </c>
      <c r="BA32" s="65">
        <f>VLOOKUP($A32,'RevPAR Raw Data'!$B$6:$BE$43,'RevPAR Raw Data'!AO$1,FALSE)</f>
        <v>74.813150972141599</v>
      </c>
      <c r="BB32" s="66">
        <f>VLOOKUP($A32,'RevPAR Raw Data'!$B$6:$BE$43,'RevPAR Raw Data'!AP$1,FALSE)</f>
        <v>70.988696733671105</v>
      </c>
      <c r="BC32" s="67">
        <f>VLOOKUP($A32,'RevPAR Raw Data'!$B$6:$BE$43,'RevPAR Raw Data'!AR$1,FALSE)</f>
        <v>57.291563049051902</v>
      </c>
      <c r="BE32" s="59">
        <f>VLOOKUP($A32,'RevPAR Raw Data'!$B$6:$BE$43,'RevPAR Raw Data'!AT$1,FALSE)</f>
        <v>7.6309942279840302</v>
      </c>
      <c r="BF32" s="60">
        <f>VLOOKUP($A32,'RevPAR Raw Data'!$B$6:$BE$43,'RevPAR Raw Data'!AU$1,FALSE)</f>
        <v>30.3485280007501</v>
      </c>
      <c r="BG32" s="60">
        <f>VLOOKUP($A32,'RevPAR Raw Data'!$B$6:$BE$43,'RevPAR Raw Data'!AV$1,FALSE)</f>
        <v>41.446311084609498</v>
      </c>
      <c r="BH32" s="60">
        <f>VLOOKUP($A32,'RevPAR Raw Data'!$B$6:$BE$43,'RevPAR Raw Data'!AW$1,FALSE)</f>
        <v>40.264225539682997</v>
      </c>
      <c r="BI32" s="60">
        <f>VLOOKUP($A32,'RevPAR Raw Data'!$B$6:$BE$43,'RevPAR Raw Data'!AX$1,FALSE)</f>
        <v>30.6209845072785</v>
      </c>
      <c r="BJ32" s="61">
        <f>VLOOKUP($A32,'RevPAR Raw Data'!$B$6:$BE$43,'RevPAR Raw Data'!AY$1,FALSE)</f>
        <v>30.362649546394302</v>
      </c>
      <c r="BK32" s="60">
        <f>VLOOKUP($A32,'RevPAR Raw Data'!$B$6:$BE$43,'RevPAR Raw Data'!BA$1,FALSE)</f>
        <v>36.320486245164901</v>
      </c>
      <c r="BL32" s="60">
        <f>VLOOKUP($A32,'RevPAR Raw Data'!$B$6:$BE$43,'RevPAR Raw Data'!BB$1,FALSE)</f>
        <v>31.000004496726699</v>
      </c>
      <c r="BM32" s="61">
        <f>VLOOKUP($A32,'RevPAR Raw Data'!$B$6:$BE$43,'RevPAR Raw Data'!BC$1,FALSE)</f>
        <v>33.464190636544899</v>
      </c>
      <c r="BN32" s="62">
        <f>VLOOKUP($A32,'RevPAR Raw Data'!$B$6:$BE$43,'RevPAR Raw Data'!BE$1,FALSE)</f>
        <v>31.444044110970001</v>
      </c>
    </row>
    <row r="33" spans="1:66" x14ac:dyDescent="0.25">
      <c r="A33" s="78" t="s">
        <v>46</v>
      </c>
      <c r="B33" s="59">
        <f>VLOOKUP($A33,'Occupancy Raw Data'!$B$6:$BE$43,'Occupancy Raw Data'!AG$1,FALSE)</f>
        <v>55.804352049737702</v>
      </c>
      <c r="C33" s="60">
        <f>VLOOKUP($A33,'Occupancy Raw Data'!$B$6:$BE$43,'Occupancy Raw Data'!AH$1,FALSE)</f>
        <v>64.212162424713398</v>
      </c>
      <c r="D33" s="60">
        <f>VLOOKUP($A33,'Occupancy Raw Data'!$B$6:$BE$43,'Occupancy Raw Data'!AI$1,FALSE)</f>
        <v>65.635321546531898</v>
      </c>
      <c r="E33" s="60">
        <f>VLOOKUP($A33,'Occupancy Raw Data'!$B$6:$BE$43,'Occupancy Raw Data'!AJ$1,FALSE)</f>
        <v>66.077326598018203</v>
      </c>
      <c r="F33" s="60">
        <f>VLOOKUP($A33,'Occupancy Raw Data'!$B$6:$BE$43,'Occupancy Raw Data'!AK$1,FALSE)</f>
        <v>62.021565960753797</v>
      </c>
      <c r="G33" s="61">
        <f>VLOOKUP($A33,'Occupancy Raw Data'!$B$6:$BE$43,'Occupancy Raw Data'!AL$1,FALSE)</f>
        <v>62.750145715951</v>
      </c>
      <c r="H33" s="60">
        <f>VLOOKUP($A33,'Occupancy Raw Data'!$B$6:$BE$43,'Occupancy Raw Data'!AN$1,FALSE)</f>
        <v>62.963862444142201</v>
      </c>
      <c r="I33" s="60">
        <f>VLOOKUP($A33,'Occupancy Raw Data'!$B$6:$BE$43,'Occupancy Raw Data'!AO$1,FALSE)</f>
        <v>66.655333203807999</v>
      </c>
      <c r="J33" s="61">
        <f>VLOOKUP($A33,'Occupancy Raw Data'!$B$6:$BE$43,'Occupancy Raw Data'!AP$1,FALSE)</f>
        <v>64.809597823975096</v>
      </c>
      <c r="K33" s="62">
        <f>VLOOKUP($A33,'Occupancy Raw Data'!$B$6:$BE$43,'Occupancy Raw Data'!AR$1,FALSE)</f>
        <v>63.338560603957902</v>
      </c>
      <c r="M33" s="59">
        <f>VLOOKUP($A33,'Occupancy Raw Data'!$B$6:$BE$43,'Occupancy Raw Data'!AT$1,FALSE)</f>
        <v>-12.747027122232501</v>
      </c>
      <c r="N33" s="60">
        <f>VLOOKUP($A33,'Occupancy Raw Data'!$B$6:$BE$43,'Occupancy Raw Data'!AU$1,FALSE)</f>
        <v>-5.6623949624188201</v>
      </c>
      <c r="O33" s="60">
        <f>VLOOKUP($A33,'Occupancy Raw Data'!$B$6:$BE$43,'Occupancy Raw Data'!AV$1,FALSE)</f>
        <v>-5.0173203079236099</v>
      </c>
      <c r="P33" s="60">
        <f>VLOOKUP($A33,'Occupancy Raw Data'!$B$6:$BE$43,'Occupancy Raw Data'!AW$1,FALSE)</f>
        <v>-4.9054904099057497</v>
      </c>
      <c r="Q33" s="60">
        <f>VLOOKUP($A33,'Occupancy Raw Data'!$B$6:$BE$43,'Occupancy Raw Data'!AX$1,FALSE)</f>
        <v>-6.8493335656397001</v>
      </c>
      <c r="R33" s="61">
        <f>VLOOKUP($A33,'Occupancy Raw Data'!$B$6:$BE$43,'Occupancy Raw Data'!AY$1,FALSE)</f>
        <v>-6.9523653598173301</v>
      </c>
      <c r="S33" s="60">
        <f>VLOOKUP($A33,'Occupancy Raw Data'!$B$6:$BE$43,'Occupancy Raw Data'!BA$1,FALSE)</f>
        <v>-1.15244741721933</v>
      </c>
      <c r="T33" s="60">
        <f>VLOOKUP($A33,'Occupancy Raw Data'!$B$6:$BE$43,'Occupancy Raw Data'!BB$1,FALSE)</f>
        <v>-3.3670949307011599</v>
      </c>
      <c r="U33" s="61">
        <f>VLOOKUP($A33,'Occupancy Raw Data'!$B$6:$BE$43,'Occupancy Raw Data'!BC$1,FALSE)</f>
        <v>-2.3038379701062599</v>
      </c>
      <c r="V33" s="62">
        <f>VLOOKUP($A33,'Occupancy Raw Data'!$B$6:$BE$43,'Occupancy Raw Data'!BE$1,FALSE)</f>
        <v>-5.6397727279959398</v>
      </c>
      <c r="X33" s="64">
        <f>VLOOKUP($A33,'ADR Raw Data'!$B$6:$BE$43,'ADR Raw Data'!AG$1,FALSE)</f>
        <v>79.754185325093502</v>
      </c>
      <c r="Y33" s="65">
        <f>VLOOKUP($A33,'ADR Raw Data'!$B$6:$BE$43,'ADR Raw Data'!AH$1,FALSE)</f>
        <v>82.407466777609599</v>
      </c>
      <c r="Z33" s="65">
        <f>VLOOKUP($A33,'ADR Raw Data'!$B$6:$BE$43,'ADR Raw Data'!AI$1,FALSE)</f>
        <v>83.624448405239306</v>
      </c>
      <c r="AA33" s="65">
        <f>VLOOKUP($A33,'ADR Raw Data'!$B$6:$BE$43,'ADR Raw Data'!AJ$1,FALSE)</f>
        <v>83.537057034695593</v>
      </c>
      <c r="AB33" s="65">
        <f>VLOOKUP($A33,'ADR Raw Data'!$B$6:$BE$43,'ADR Raw Data'!AK$1,FALSE)</f>
        <v>80.5535933902419</v>
      </c>
      <c r="AC33" s="66">
        <f>VLOOKUP($A33,'ADR Raw Data'!$B$6:$BE$43,'ADR Raw Data'!AL$1,FALSE)</f>
        <v>82.061563204582299</v>
      </c>
      <c r="AD33" s="65">
        <f>VLOOKUP($A33,'ADR Raw Data'!$B$6:$BE$43,'ADR Raw Data'!AN$1,FALSE)</f>
        <v>84.279902206279402</v>
      </c>
      <c r="AE33" s="65">
        <f>VLOOKUP($A33,'ADR Raw Data'!$B$6:$BE$43,'ADR Raw Data'!AO$1,FALSE)</f>
        <v>85.794045092180994</v>
      </c>
      <c r="AF33" s="66">
        <f>VLOOKUP($A33,'ADR Raw Data'!$B$6:$BE$43,'ADR Raw Data'!AP$1,FALSE)</f>
        <v>85.058534553698493</v>
      </c>
      <c r="AG33" s="67">
        <f>VLOOKUP($A33,'ADR Raw Data'!$B$6:$BE$43,'ADR Raw Data'!AR$1,FALSE)</f>
        <v>82.9377277670051</v>
      </c>
      <c r="AI33" s="59">
        <f>VLOOKUP($A33,'ADR Raw Data'!$B$6:$BE$43,'ADR Raw Data'!AT$1,FALSE)</f>
        <v>10.4130892629993</v>
      </c>
      <c r="AJ33" s="60">
        <f>VLOOKUP($A33,'ADR Raw Data'!$B$6:$BE$43,'ADR Raw Data'!AU$1,FALSE)</f>
        <v>14.7581569425938</v>
      </c>
      <c r="AK33" s="60">
        <f>VLOOKUP($A33,'ADR Raw Data'!$B$6:$BE$43,'ADR Raw Data'!AV$1,FALSE)</f>
        <v>13.446582835172601</v>
      </c>
      <c r="AL33" s="60">
        <f>VLOOKUP($A33,'ADR Raw Data'!$B$6:$BE$43,'ADR Raw Data'!AW$1,FALSE)</f>
        <v>12.728358616383099</v>
      </c>
      <c r="AM33" s="60">
        <f>VLOOKUP($A33,'ADR Raw Data'!$B$6:$BE$43,'ADR Raw Data'!AX$1,FALSE)</f>
        <v>10.3250823668403</v>
      </c>
      <c r="AN33" s="61">
        <f>VLOOKUP($A33,'ADR Raw Data'!$B$6:$BE$43,'ADR Raw Data'!AY$1,FALSE)</f>
        <v>12.427324607832199</v>
      </c>
      <c r="AO33" s="60">
        <f>VLOOKUP($A33,'ADR Raw Data'!$B$6:$BE$43,'ADR Raw Data'!BA$1,FALSE)</f>
        <v>13.8446991644046</v>
      </c>
      <c r="AP33" s="60">
        <f>VLOOKUP($A33,'ADR Raw Data'!$B$6:$BE$43,'ADR Raw Data'!BB$1,FALSE)</f>
        <v>12.585389264841201</v>
      </c>
      <c r="AQ33" s="61">
        <f>VLOOKUP($A33,'ADR Raw Data'!$B$6:$BE$43,'ADR Raw Data'!BC$1,FALSE)</f>
        <v>13.1695003685785</v>
      </c>
      <c r="AR33" s="62">
        <f>VLOOKUP($A33,'ADR Raw Data'!$B$6:$BE$43,'ADR Raw Data'!BE$1,FALSE)</f>
        <v>12.681970755722499</v>
      </c>
      <c r="AT33" s="64">
        <f>VLOOKUP($A33,'RevPAR Raw Data'!$B$6:$BE$43,'RevPAR Raw Data'!AG$1,FALSE)</f>
        <v>44.5063063532154</v>
      </c>
      <c r="AU33" s="65">
        <f>VLOOKUP($A33,'RevPAR Raw Data'!$B$6:$BE$43,'RevPAR Raw Data'!AH$1,FALSE)</f>
        <v>52.915616417330398</v>
      </c>
      <c r="AV33" s="65">
        <f>VLOOKUP($A33,'RevPAR Raw Data'!$B$6:$BE$43,'RevPAR Raw Data'!AI$1,FALSE)</f>
        <v>54.887175602292501</v>
      </c>
      <c r="AW33" s="65">
        <f>VLOOKUP($A33,'RevPAR Raw Data'!$B$6:$BE$43,'RevPAR Raw Data'!AJ$1,FALSE)</f>
        <v>55.1990540071886</v>
      </c>
      <c r="AX33" s="65">
        <f>VLOOKUP($A33,'RevPAR Raw Data'!$B$6:$BE$43,'RevPAR Raw Data'!AK$1,FALSE)</f>
        <v>49.960600058286303</v>
      </c>
      <c r="AY33" s="66">
        <f>VLOOKUP($A33,'RevPAR Raw Data'!$B$6:$BE$43,'RevPAR Raw Data'!AL$1,FALSE)</f>
        <v>51.493750487662702</v>
      </c>
      <c r="AZ33" s="65">
        <f>VLOOKUP($A33,'RevPAR Raw Data'!$B$6:$BE$43,'RevPAR Raw Data'!AN$1,FALSE)</f>
        <v>53.065881693219303</v>
      </c>
      <c r="BA33" s="65">
        <f>VLOOKUP($A33,'RevPAR Raw Data'!$B$6:$BE$43,'RevPAR Raw Data'!AO$1,FALSE)</f>
        <v>57.186306625218499</v>
      </c>
      <c r="BB33" s="66">
        <f>VLOOKUP($A33,'RevPAR Raw Data'!$B$6:$BE$43,'RevPAR Raw Data'!AP$1,FALSE)</f>
        <v>55.126094159218901</v>
      </c>
      <c r="BC33" s="67">
        <f>VLOOKUP($A33,'RevPAR Raw Data'!$B$6:$BE$43,'RevPAR Raw Data'!AR$1,FALSE)</f>
        <v>52.531562965250203</v>
      </c>
      <c r="BE33" s="59">
        <f>VLOOKUP($A33,'RevPAR Raw Data'!$B$6:$BE$43,'RevPAR Raw Data'!AT$1,FALSE)</f>
        <v>-3.6612971718499701</v>
      </c>
      <c r="BF33" s="60">
        <f>VLOOKUP($A33,'RevPAR Raw Data'!$B$6:$BE$43,'RevPAR Raw Data'!AU$1,FALSE)</f>
        <v>8.2600968449116898</v>
      </c>
      <c r="BG33" s="60">
        <f>VLOOKUP($A33,'RevPAR Raw Data'!$B$6:$BE$43,'RevPAR Raw Data'!AV$1,FALSE)</f>
        <v>7.7546043959380997</v>
      </c>
      <c r="BH33" s="60">
        <f>VLOOKUP($A33,'RevPAR Raw Data'!$B$6:$BE$43,'RevPAR Raw Data'!AW$1,FALSE)</f>
        <v>7.1984797952123003</v>
      </c>
      <c r="BI33" s="60">
        <f>VLOOKUP($A33,'RevPAR Raw Data'!$B$6:$BE$43,'RevPAR Raw Data'!AX$1,FALSE)</f>
        <v>2.7685494689686498</v>
      </c>
      <c r="BJ33" s="61">
        <f>VLOOKUP($A33,'RevPAR Raw Data'!$B$6:$BE$43,'RevPAR Raw Data'!AY$1,FALSE)</f>
        <v>4.6109662368279398</v>
      </c>
      <c r="BK33" s="60">
        <f>VLOOKUP($A33,'RevPAR Raw Data'!$B$6:$BE$43,'RevPAR Raw Data'!BA$1,FALSE)</f>
        <v>12.532698869243299</v>
      </c>
      <c r="BL33" s="60">
        <f>VLOOKUP($A33,'RevPAR Raw Data'!$B$6:$BE$43,'RevPAR Raw Data'!BB$1,FALSE)</f>
        <v>8.7945323301945706</v>
      </c>
      <c r="BM33" s="61">
        <f>VLOOKUP($A33,'RevPAR Raw Data'!$B$6:$BE$43,'RevPAR Raw Data'!BC$1,FALSE)</f>
        <v>10.562258448507601</v>
      </c>
      <c r="BN33" s="62">
        <f>VLOOKUP($A33,'RevPAR Raw Data'!$B$6:$BE$43,'RevPAR Raw Data'!BE$1,FALSE)</f>
        <v>6.3269636996729304</v>
      </c>
    </row>
    <row r="34" spans="1:66" x14ac:dyDescent="0.25">
      <c r="A34" s="78" t="s">
        <v>95</v>
      </c>
      <c r="B34" s="59">
        <f>VLOOKUP($A34,'Occupancy Raw Data'!$B$6:$BE$43,'Occupancy Raw Data'!AG$1,FALSE)</f>
        <v>41.391554702495199</v>
      </c>
      <c r="C34" s="60">
        <f>VLOOKUP($A34,'Occupancy Raw Data'!$B$6:$BE$43,'Occupancy Raw Data'!AH$1,FALSE)</f>
        <v>51.0748560460652</v>
      </c>
      <c r="D34" s="60">
        <f>VLOOKUP($A34,'Occupancy Raw Data'!$B$6:$BE$43,'Occupancy Raw Data'!AI$1,FALSE)</f>
        <v>58.819577735124703</v>
      </c>
      <c r="E34" s="60">
        <f>VLOOKUP($A34,'Occupancy Raw Data'!$B$6:$BE$43,'Occupancy Raw Data'!AJ$1,FALSE)</f>
        <v>61.737044145873298</v>
      </c>
      <c r="F34" s="60">
        <f>VLOOKUP($A34,'Occupancy Raw Data'!$B$6:$BE$43,'Occupancy Raw Data'!AK$1,FALSE)</f>
        <v>60.105566218809898</v>
      </c>
      <c r="G34" s="61">
        <f>VLOOKUP($A34,'Occupancy Raw Data'!$B$6:$BE$43,'Occupancy Raw Data'!AL$1,FALSE)</f>
        <v>54.625719769673701</v>
      </c>
      <c r="H34" s="60">
        <f>VLOOKUP($A34,'Occupancy Raw Data'!$B$6:$BE$43,'Occupancy Raw Data'!AN$1,FALSE)</f>
        <v>64.4193857965451</v>
      </c>
      <c r="I34" s="60">
        <f>VLOOKUP($A34,'Occupancy Raw Data'!$B$6:$BE$43,'Occupancy Raw Data'!AO$1,FALSE)</f>
        <v>68.7763915547024</v>
      </c>
      <c r="J34" s="61">
        <f>VLOOKUP($A34,'Occupancy Raw Data'!$B$6:$BE$43,'Occupancy Raw Data'!AP$1,FALSE)</f>
        <v>66.597888675623807</v>
      </c>
      <c r="K34" s="62">
        <f>VLOOKUP($A34,'Occupancy Raw Data'!$B$6:$BE$43,'Occupancy Raw Data'!AR$1,FALSE)</f>
        <v>58.046339457088003</v>
      </c>
      <c r="M34" s="59">
        <f>VLOOKUP($A34,'Occupancy Raw Data'!$B$6:$BE$43,'Occupancy Raw Data'!AT$1,FALSE)</f>
        <v>5.1302263100647902</v>
      </c>
      <c r="N34" s="60">
        <f>VLOOKUP($A34,'Occupancy Raw Data'!$B$6:$BE$43,'Occupancy Raw Data'!AU$1,FALSE)</f>
        <v>35.732923887015197</v>
      </c>
      <c r="O34" s="60">
        <f>VLOOKUP($A34,'Occupancy Raw Data'!$B$6:$BE$43,'Occupancy Raw Data'!AV$1,FALSE)</f>
        <v>49.491580597376199</v>
      </c>
      <c r="P34" s="60">
        <f>VLOOKUP($A34,'Occupancy Raw Data'!$B$6:$BE$43,'Occupancy Raw Data'!AW$1,FALSE)</f>
        <v>46.678677378555797</v>
      </c>
      <c r="Q34" s="60">
        <f>VLOOKUP($A34,'Occupancy Raw Data'!$B$6:$BE$43,'Occupancy Raw Data'!AX$1,FALSE)</f>
        <v>34.117960537493197</v>
      </c>
      <c r="R34" s="61">
        <f>VLOOKUP($A34,'Occupancy Raw Data'!$B$6:$BE$43,'Occupancy Raw Data'!AY$1,FALSE)</f>
        <v>34.378967728175198</v>
      </c>
      <c r="S34" s="60">
        <f>VLOOKUP($A34,'Occupancy Raw Data'!$B$6:$BE$43,'Occupancy Raw Data'!BA$1,FALSE)</f>
        <v>20.0977665945484</v>
      </c>
      <c r="T34" s="60">
        <f>VLOOKUP($A34,'Occupancy Raw Data'!$B$6:$BE$43,'Occupancy Raw Data'!BB$1,FALSE)</f>
        <v>13.661469645296901</v>
      </c>
      <c r="U34" s="61">
        <f>VLOOKUP($A34,'Occupancy Raw Data'!$B$6:$BE$43,'Occupancy Raw Data'!BC$1,FALSE)</f>
        <v>16.685914704056799</v>
      </c>
      <c r="V34" s="62">
        <f>VLOOKUP($A34,'Occupancy Raw Data'!$B$6:$BE$43,'Occupancy Raw Data'!BE$1,FALSE)</f>
        <v>28.015909889089698</v>
      </c>
      <c r="X34" s="64">
        <f>VLOOKUP($A34,'ADR Raw Data'!$B$6:$BE$43,'ADR Raw Data'!AG$1,FALSE)</f>
        <v>113.69044864363499</v>
      </c>
      <c r="Y34" s="65">
        <f>VLOOKUP($A34,'ADR Raw Data'!$B$6:$BE$43,'ADR Raw Data'!AH$1,FALSE)</f>
        <v>115.44834930477199</v>
      </c>
      <c r="Z34" s="65">
        <f>VLOOKUP($A34,'ADR Raw Data'!$B$6:$BE$43,'ADR Raw Data'!AI$1,FALSE)</f>
        <v>120.562959699787</v>
      </c>
      <c r="AA34" s="65">
        <f>VLOOKUP($A34,'ADR Raw Data'!$B$6:$BE$43,'ADR Raw Data'!AJ$1,FALSE)</f>
        <v>124.73484766049999</v>
      </c>
      <c r="AB34" s="65">
        <f>VLOOKUP($A34,'ADR Raw Data'!$B$6:$BE$43,'ADR Raw Data'!AK$1,FALSE)</f>
        <v>125.07013651604601</v>
      </c>
      <c r="AC34" s="66">
        <f>VLOOKUP($A34,'ADR Raw Data'!$B$6:$BE$43,'ADR Raw Data'!AL$1,FALSE)</f>
        <v>120.49989248067401</v>
      </c>
      <c r="AD34" s="65">
        <f>VLOOKUP($A34,'ADR Raw Data'!$B$6:$BE$43,'ADR Raw Data'!AN$1,FALSE)</f>
        <v>143.117434636871</v>
      </c>
      <c r="AE34" s="65">
        <f>VLOOKUP($A34,'ADR Raw Data'!$B$6:$BE$43,'ADR Raw Data'!AO$1,FALSE)</f>
        <v>149.73105490825299</v>
      </c>
      <c r="AF34" s="66">
        <f>VLOOKUP($A34,'ADR Raw Data'!$B$6:$BE$43,'ADR Raw Data'!AP$1,FALSE)</f>
        <v>146.532414799337</v>
      </c>
      <c r="AG34" s="67">
        <f>VLOOKUP($A34,'ADR Raw Data'!$B$6:$BE$43,'ADR Raw Data'!AR$1,FALSE)</f>
        <v>129.03352287489</v>
      </c>
      <c r="AI34" s="59">
        <f>VLOOKUP($A34,'ADR Raw Data'!$B$6:$BE$43,'ADR Raw Data'!AT$1,FALSE)</f>
        <v>26.661629727846901</v>
      </c>
      <c r="AJ34" s="60">
        <f>VLOOKUP($A34,'ADR Raw Data'!$B$6:$BE$43,'ADR Raw Data'!AU$1,FALSE)</f>
        <v>33.938844005016897</v>
      </c>
      <c r="AK34" s="60">
        <f>VLOOKUP($A34,'ADR Raw Data'!$B$6:$BE$43,'ADR Raw Data'!AV$1,FALSE)</f>
        <v>39.143068444638601</v>
      </c>
      <c r="AL34" s="60">
        <f>VLOOKUP($A34,'ADR Raw Data'!$B$6:$BE$43,'ADR Raw Data'!AW$1,FALSE)</f>
        <v>42.167550278351897</v>
      </c>
      <c r="AM34" s="60">
        <f>VLOOKUP($A34,'ADR Raw Data'!$B$6:$BE$43,'ADR Raw Data'!AX$1,FALSE)</f>
        <v>33.5779095015927</v>
      </c>
      <c r="AN34" s="61">
        <f>VLOOKUP($A34,'ADR Raw Data'!$B$6:$BE$43,'ADR Raw Data'!AY$1,FALSE)</f>
        <v>35.496836025314799</v>
      </c>
      <c r="AO34" s="60">
        <f>VLOOKUP($A34,'ADR Raw Data'!$B$6:$BE$43,'ADR Raw Data'!BA$1,FALSE)</f>
        <v>31.948998635591099</v>
      </c>
      <c r="AP34" s="60">
        <f>VLOOKUP($A34,'ADR Raw Data'!$B$6:$BE$43,'ADR Raw Data'!BB$1,FALSE)</f>
        <v>30.782029276140101</v>
      </c>
      <c r="AQ34" s="61">
        <f>VLOOKUP($A34,'ADR Raw Data'!$B$6:$BE$43,'ADR Raw Data'!BC$1,FALSE)</f>
        <v>31.2333262363559</v>
      </c>
      <c r="AR34" s="62">
        <f>VLOOKUP($A34,'ADR Raw Data'!$B$6:$BE$43,'ADR Raw Data'!BE$1,FALSE)</f>
        <v>32.880426578251999</v>
      </c>
      <c r="AT34" s="64">
        <f>VLOOKUP($A34,'RevPAR Raw Data'!$B$6:$BE$43,'RevPAR Raw Data'!AG$1,FALSE)</f>
        <v>47.058244241842601</v>
      </c>
      <c r="AU34" s="65">
        <f>VLOOKUP($A34,'RevPAR Raw Data'!$B$6:$BE$43,'RevPAR Raw Data'!AH$1,FALSE)</f>
        <v>58.9650782149712</v>
      </c>
      <c r="AV34" s="65">
        <f>VLOOKUP($A34,'RevPAR Raw Data'!$B$6:$BE$43,'RevPAR Raw Data'!AI$1,FALSE)</f>
        <v>70.914623800383794</v>
      </c>
      <c r="AW34" s="65">
        <f>VLOOKUP($A34,'RevPAR Raw Data'!$B$6:$BE$43,'RevPAR Raw Data'!AJ$1,FALSE)</f>
        <v>77.007607965451001</v>
      </c>
      <c r="AX34" s="65">
        <f>VLOOKUP($A34,'RevPAR Raw Data'!$B$6:$BE$43,'RevPAR Raw Data'!AK$1,FALSE)</f>
        <v>75.1741137236084</v>
      </c>
      <c r="AY34" s="66">
        <f>VLOOKUP($A34,'RevPAR Raw Data'!$B$6:$BE$43,'RevPAR Raw Data'!AL$1,FALSE)</f>
        <v>65.823933589251396</v>
      </c>
      <c r="AZ34" s="65">
        <f>VLOOKUP($A34,'RevPAR Raw Data'!$B$6:$BE$43,'RevPAR Raw Data'!AN$1,FALSE)</f>
        <v>92.195372360844502</v>
      </c>
      <c r="BA34" s="65">
        <f>VLOOKUP($A34,'RevPAR Raw Data'!$B$6:$BE$43,'RevPAR Raw Data'!AO$1,FALSE)</f>
        <v>102.979616602687</v>
      </c>
      <c r="BB34" s="66">
        <f>VLOOKUP($A34,'RevPAR Raw Data'!$B$6:$BE$43,'RevPAR Raw Data'!AP$1,FALSE)</f>
        <v>97.587494481765802</v>
      </c>
      <c r="BC34" s="67">
        <f>VLOOKUP($A34,'RevPAR Raw Data'!$B$6:$BE$43,'RevPAR Raw Data'!AR$1,FALSE)</f>
        <v>74.899236701398394</v>
      </c>
      <c r="BE34" s="59">
        <f>VLOOKUP($A34,'RevPAR Raw Data'!$B$6:$BE$43,'RevPAR Raw Data'!AT$1,FALSE)</f>
        <v>33.159657980901798</v>
      </c>
      <c r="BF34" s="60">
        <f>VLOOKUP($A34,'RevPAR Raw Data'!$B$6:$BE$43,'RevPAR Raw Data'!AU$1,FALSE)</f>
        <v>81.799109188477601</v>
      </c>
      <c r="BG34" s="60">
        <f>VLOOKUP($A34,'RevPAR Raw Data'!$B$6:$BE$43,'RevPAR Raw Data'!AV$1,FALSE)</f>
        <v>108.007172309579</v>
      </c>
      <c r="BH34" s="60">
        <f>VLOOKUP($A34,'RevPAR Raw Data'!$B$6:$BE$43,'RevPAR Raw Data'!AW$1,FALSE)</f>
        <v>108.52948240977901</v>
      </c>
      <c r="BI34" s="60">
        <f>VLOOKUP($A34,'RevPAR Raw Data'!$B$6:$BE$43,'RevPAR Raw Data'!AX$1,FALSE)</f>
        <v>79.151967952154493</v>
      </c>
      <c r="BJ34" s="61">
        <f>VLOOKUP($A34,'RevPAR Raw Data'!$B$6:$BE$43,'RevPAR Raw Data'!AY$1,FALSE)</f>
        <v>82.079249555156196</v>
      </c>
      <c r="BK34" s="60">
        <f>VLOOKUP($A34,'RevPAR Raw Data'!$B$6:$BE$43,'RevPAR Raw Data'!BA$1,FALSE)</f>
        <v>58.467800405216003</v>
      </c>
      <c r="BL34" s="60">
        <f>VLOOKUP($A34,'RevPAR Raw Data'!$B$6:$BE$43,'RevPAR Raw Data'!BB$1,FALSE)</f>
        <v>48.648776507203202</v>
      </c>
      <c r="BM34" s="61">
        <f>VLOOKUP($A34,'RevPAR Raw Data'!$B$6:$BE$43,'RevPAR Raw Data'!BC$1,FALSE)</f>
        <v>53.130807115450899</v>
      </c>
      <c r="BN34" s="62">
        <f>VLOOKUP($A34,'RevPAR Raw Data'!$B$6:$BE$43,'RevPAR Raw Data'!BE$1,FALSE)</f>
        <v>70.108087148653098</v>
      </c>
    </row>
    <row r="35" spans="1:66" x14ac:dyDescent="0.25">
      <c r="A35" s="78" t="s">
        <v>96</v>
      </c>
      <c r="B35" s="59">
        <f>VLOOKUP($A35,'Occupancy Raw Data'!$B$6:$BE$43,'Occupancy Raw Data'!AG$1,FALSE)</f>
        <v>45.478868625095501</v>
      </c>
      <c r="C35" s="60">
        <f>VLOOKUP($A35,'Occupancy Raw Data'!$B$6:$BE$43,'Occupancy Raw Data'!AH$1,FALSE)</f>
        <v>51.973899748826</v>
      </c>
      <c r="D35" s="60">
        <f>VLOOKUP($A35,'Occupancy Raw Data'!$B$6:$BE$43,'Occupancy Raw Data'!AI$1,FALSE)</f>
        <v>57.112045429725796</v>
      </c>
      <c r="E35" s="60">
        <f>VLOOKUP($A35,'Occupancy Raw Data'!$B$6:$BE$43,'Occupancy Raw Data'!AJ$1,FALSE)</f>
        <v>57.723599432128402</v>
      </c>
      <c r="F35" s="60">
        <f>VLOOKUP($A35,'Occupancy Raw Data'!$B$6:$BE$43,'Occupancy Raw Data'!AK$1,FALSE)</f>
        <v>54.198973462924499</v>
      </c>
      <c r="G35" s="61">
        <f>VLOOKUP($A35,'Occupancy Raw Data'!$B$6:$BE$43,'Occupancy Raw Data'!AL$1,FALSE)</f>
        <v>53.297477339739999</v>
      </c>
      <c r="H35" s="60">
        <f>VLOOKUP($A35,'Occupancy Raw Data'!$B$6:$BE$43,'Occupancy Raw Data'!AN$1,FALSE)</f>
        <v>63.328601070219499</v>
      </c>
      <c r="I35" s="60">
        <f>VLOOKUP($A35,'Occupancy Raw Data'!$B$6:$BE$43,'Occupancy Raw Data'!AO$1,FALSE)</f>
        <v>68.696079502020297</v>
      </c>
      <c r="J35" s="61">
        <f>VLOOKUP($A35,'Occupancy Raw Data'!$B$6:$BE$43,'Occupancy Raw Data'!AP$1,FALSE)</f>
        <v>66.012340286119894</v>
      </c>
      <c r="K35" s="62">
        <f>VLOOKUP($A35,'Occupancy Raw Data'!$B$6:$BE$43,'Occupancy Raw Data'!AR$1,FALSE)</f>
        <v>56.930295324420001</v>
      </c>
      <c r="M35" s="59">
        <f>VLOOKUP($A35,'Occupancy Raw Data'!$B$6:$BE$43,'Occupancy Raw Data'!AT$1,FALSE)</f>
        <v>-7.3374706593261898</v>
      </c>
      <c r="N35" s="60">
        <f>VLOOKUP($A35,'Occupancy Raw Data'!$B$6:$BE$43,'Occupancy Raw Data'!AU$1,FALSE)</f>
        <v>5.0666091284273698</v>
      </c>
      <c r="O35" s="60">
        <f>VLOOKUP($A35,'Occupancy Raw Data'!$B$6:$BE$43,'Occupancy Raw Data'!AV$1,FALSE)</f>
        <v>10.537114734240401</v>
      </c>
      <c r="P35" s="60">
        <f>VLOOKUP($A35,'Occupancy Raw Data'!$B$6:$BE$43,'Occupancy Raw Data'!AW$1,FALSE)</f>
        <v>8.4104988751299494</v>
      </c>
      <c r="Q35" s="60">
        <f>VLOOKUP($A35,'Occupancy Raw Data'!$B$6:$BE$43,'Occupancy Raw Data'!AX$1,FALSE)</f>
        <v>2.3337665447912301</v>
      </c>
      <c r="R35" s="61">
        <f>VLOOKUP($A35,'Occupancy Raw Data'!$B$6:$BE$43,'Occupancy Raw Data'!AY$1,FALSE)</f>
        <v>3.92460318231364</v>
      </c>
      <c r="S35" s="60">
        <f>VLOOKUP($A35,'Occupancy Raw Data'!$B$6:$BE$43,'Occupancy Raw Data'!BA$1,FALSE)</f>
        <v>7.1668428083977096</v>
      </c>
      <c r="T35" s="60">
        <f>VLOOKUP($A35,'Occupancy Raw Data'!$B$6:$BE$43,'Occupancy Raw Data'!BB$1,FALSE)</f>
        <v>4.5582201236775797</v>
      </c>
      <c r="U35" s="61">
        <f>VLOOKUP($A35,'Occupancy Raw Data'!$B$6:$BE$43,'Occupancy Raw Data'!BC$1,FALSE)</f>
        <v>5.7934689710048399</v>
      </c>
      <c r="V35" s="62">
        <f>VLOOKUP($A35,'Occupancy Raw Data'!$B$6:$BE$43,'Occupancy Raw Data'!BE$1,FALSE)</f>
        <v>4.5363904083283799</v>
      </c>
      <c r="X35" s="64">
        <f>VLOOKUP($A35,'ADR Raw Data'!$B$6:$BE$43,'ADR Raw Data'!AG$1,FALSE)</f>
        <v>80.572645995917796</v>
      </c>
      <c r="Y35" s="65">
        <f>VLOOKUP($A35,'ADR Raw Data'!$B$6:$BE$43,'ADR Raw Data'!AH$1,FALSE)</f>
        <v>84.962545306508304</v>
      </c>
      <c r="Z35" s="65">
        <f>VLOOKUP($A35,'ADR Raw Data'!$B$6:$BE$43,'ADR Raw Data'!AI$1,FALSE)</f>
        <v>89.509764759309704</v>
      </c>
      <c r="AA35" s="65">
        <f>VLOOKUP($A35,'ADR Raw Data'!$B$6:$BE$43,'ADR Raw Data'!AJ$1,FALSE)</f>
        <v>88.7457253464503</v>
      </c>
      <c r="AB35" s="65">
        <f>VLOOKUP($A35,'ADR Raw Data'!$B$6:$BE$43,'ADR Raw Data'!AK$1,FALSE)</f>
        <v>86.414812008865596</v>
      </c>
      <c r="AC35" s="66">
        <f>VLOOKUP($A35,'ADR Raw Data'!$B$6:$BE$43,'ADR Raw Data'!AL$1,FALSE)</f>
        <v>86.302734379001905</v>
      </c>
      <c r="AD35" s="65">
        <f>VLOOKUP($A35,'ADR Raw Data'!$B$6:$BE$43,'ADR Raw Data'!AN$1,FALSE)</f>
        <v>98.882948051388098</v>
      </c>
      <c r="AE35" s="65">
        <f>VLOOKUP($A35,'ADR Raw Data'!$B$6:$BE$43,'ADR Raw Data'!AO$1,FALSE)</f>
        <v>102.20127426277701</v>
      </c>
      <c r="AF35" s="66">
        <f>VLOOKUP($A35,'ADR Raw Data'!$B$6:$BE$43,'ADR Raw Data'!AP$1,FALSE)</f>
        <v>100.609564622192</v>
      </c>
      <c r="AG35" s="67">
        <f>VLOOKUP($A35,'ADR Raw Data'!$B$6:$BE$43,'ADR Raw Data'!AR$1,FALSE)</f>
        <v>91.042502250508605</v>
      </c>
      <c r="AI35" s="59">
        <f>VLOOKUP($A35,'ADR Raw Data'!$B$6:$BE$43,'ADR Raw Data'!AT$1,FALSE)</f>
        <v>13.311399361679699</v>
      </c>
      <c r="AJ35" s="60">
        <f>VLOOKUP($A35,'ADR Raw Data'!$B$6:$BE$43,'ADR Raw Data'!AU$1,FALSE)</f>
        <v>20.874093049506101</v>
      </c>
      <c r="AK35" s="60">
        <f>VLOOKUP($A35,'ADR Raw Data'!$B$6:$BE$43,'ADR Raw Data'!AV$1,FALSE)</f>
        <v>26.623220623972401</v>
      </c>
      <c r="AL35" s="60">
        <f>VLOOKUP($A35,'ADR Raw Data'!$B$6:$BE$43,'ADR Raw Data'!AW$1,FALSE)</f>
        <v>24.520146052743002</v>
      </c>
      <c r="AM35" s="60">
        <f>VLOOKUP($A35,'ADR Raw Data'!$B$6:$BE$43,'ADR Raw Data'!AX$1,FALSE)</f>
        <v>21.1241102285998</v>
      </c>
      <c r="AN35" s="61">
        <f>VLOOKUP($A35,'ADR Raw Data'!$B$6:$BE$43,'ADR Raw Data'!AY$1,FALSE)</f>
        <v>21.6418078974718</v>
      </c>
      <c r="AO35" s="60">
        <f>VLOOKUP($A35,'ADR Raw Data'!$B$6:$BE$43,'ADR Raw Data'!BA$1,FALSE)</f>
        <v>29.542132159103399</v>
      </c>
      <c r="AP35" s="60">
        <f>VLOOKUP($A35,'ADR Raw Data'!$B$6:$BE$43,'ADR Raw Data'!BB$1,FALSE)</f>
        <v>29.037374037250299</v>
      </c>
      <c r="AQ35" s="61">
        <f>VLOOKUP($A35,'ADR Raw Data'!$B$6:$BE$43,'ADR Raw Data'!BC$1,FALSE)</f>
        <v>29.245546009173299</v>
      </c>
      <c r="AR35" s="62">
        <f>VLOOKUP($A35,'ADR Raw Data'!$B$6:$BE$43,'ADR Raw Data'!BE$1,FALSE)</f>
        <v>24.365590674602799</v>
      </c>
      <c r="AT35" s="64">
        <f>VLOOKUP($A35,'RevPAR Raw Data'!$B$6:$BE$43,'RevPAR Raw Data'!AG$1,FALSE)</f>
        <v>36.643527820246803</v>
      </c>
      <c r="AU35" s="65">
        <f>VLOOKUP($A35,'RevPAR Raw Data'!$B$6:$BE$43,'RevPAR Raw Data'!AH$1,FALSE)</f>
        <v>44.1583481216555</v>
      </c>
      <c r="AV35" s="65">
        <f>VLOOKUP($A35,'RevPAR Raw Data'!$B$6:$BE$43,'RevPAR Raw Data'!AI$1,FALSE)</f>
        <v>51.1208575133777</v>
      </c>
      <c r="AW35" s="65">
        <f>VLOOKUP($A35,'RevPAR Raw Data'!$B$6:$BE$43,'RevPAR Raw Data'!AJ$1,FALSE)</f>
        <v>51.227227012121801</v>
      </c>
      <c r="AX35" s="65">
        <f>VLOOKUP($A35,'RevPAR Raw Data'!$B$6:$BE$43,'RevPAR Raw Data'!AK$1,FALSE)</f>
        <v>46.835941028721102</v>
      </c>
      <c r="AY35" s="66">
        <f>VLOOKUP($A35,'RevPAR Raw Data'!$B$6:$BE$43,'RevPAR Raw Data'!AL$1,FALSE)</f>
        <v>45.997180299224603</v>
      </c>
      <c r="AZ35" s="65">
        <f>VLOOKUP($A35,'RevPAR Raw Data'!$B$6:$BE$43,'RevPAR Raw Data'!AN$1,FALSE)</f>
        <v>62.621187697936001</v>
      </c>
      <c r="BA35" s="65">
        <f>VLOOKUP($A35,'RevPAR Raw Data'!$B$6:$BE$43,'RevPAR Raw Data'!AO$1,FALSE)</f>
        <v>70.208268619635206</v>
      </c>
      <c r="BB35" s="66">
        <f>VLOOKUP($A35,'RevPAR Raw Data'!$B$6:$BE$43,'RevPAR Raw Data'!AP$1,FALSE)</f>
        <v>66.414728158785607</v>
      </c>
      <c r="BC35" s="67">
        <f>VLOOKUP($A35,'RevPAR Raw Data'!$B$6:$BE$43,'RevPAR Raw Data'!AR$1,FALSE)</f>
        <v>51.830765401956299</v>
      </c>
      <c r="BE35" s="59">
        <f>VLOOKUP($A35,'RevPAR Raw Data'!$B$6:$BE$43,'RevPAR Raw Data'!AT$1,FALSE)</f>
        <v>4.9972086798446096</v>
      </c>
      <c r="BF35" s="60">
        <f>VLOOKUP($A35,'RevPAR Raw Data'!$B$6:$BE$43,'RevPAR Raw Data'!AU$1,FALSE)</f>
        <v>26.998310881856199</v>
      </c>
      <c r="BG35" s="60">
        <f>VLOOKUP($A35,'RevPAR Raw Data'!$B$6:$BE$43,'RevPAR Raw Data'!AV$1,FALSE)</f>
        <v>39.965654661310701</v>
      </c>
      <c r="BH35" s="60">
        <f>VLOOKUP($A35,'RevPAR Raw Data'!$B$6:$BE$43,'RevPAR Raw Data'!AW$1,FALSE)</f>
        <v>34.992911535819097</v>
      </c>
      <c r="BI35" s="60">
        <f>VLOOKUP($A35,'RevPAR Raw Data'!$B$6:$BE$43,'RevPAR Raw Data'!AX$1,FALSE)</f>
        <v>23.950864190790899</v>
      </c>
      <c r="BJ35" s="61">
        <f>VLOOKUP($A35,'RevPAR Raw Data'!$B$6:$BE$43,'RevPAR Raw Data'!AY$1,FALSE)</f>
        <v>26.415766161239802</v>
      </c>
      <c r="BK35" s="60">
        <f>VLOOKUP($A35,'RevPAR Raw Data'!$B$6:$BE$43,'RevPAR Raw Data'!BA$1,FALSE)</f>
        <v>38.826213141593101</v>
      </c>
      <c r="BL35" s="60">
        <f>VLOOKUP($A35,'RevPAR Raw Data'!$B$6:$BE$43,'RevPAR Raw Data'!BB$1,FALSE)</f>
        <v>34.9191815876814</v>
      </c>
      <c r="BM35" s="61">
        <f>VLOOKUP($A35,'RevPAR Raw Data'!$B$6:$BE$43,'RevPAR Raw Data'!BC$1,FALSE)</f>
        <v>36.733346613620498</v>
      </c>
      <c r="BN35" s="62">
        <f>VLOOKUP($A35,'RevPAR Raw Data'!$B$6:$BE$43,'RevPAR Raw Data'!BE$1,FALSE)</f>
        <v>30.007299401226501</v>
      </c>
    </row>
    <row r="36" spans="1:66" x14ac:dyDescent="0.25">
      <c r="A36" s="78" t="s">
        <v>45</v>
      </c>
      <c r="B36" s="59">
        <f>VLOOKUP($A36,'Occupancy Raw Data'!$B$6:$BE$43,'Occupancy Raw Data'!AG$1,FALSE)</f>
        <v>44.809358752166297</v>
      </c>
      <c r="C36" s="60">
        <f>VLOOKUP($A36,'Occupancy Raw Data'!$B$6:$BE$43,'Occupancy Raw Data'!AH$1,FALSE)</f>
        <v>54.176776429809301</v>
      </c>
      <c r="D36" s="60">
        <f>VLOOKUP($A36,'Occupancy Raw Data'!$B$6:$BE$43,'Occupancy Raw Data'!AI$1,FALSE)</f>
        <v>56.984402079722699</v>
      </c>
      <c r="E36" s="60">
        <f>VLOOKUP($A36,'Occupancy Raw Data'!$B$6:$BE$43,'Occupancy Raw Data'!AJ$1,FALSE)</f>
        <v>60.190641247833597</v>
      </c>
      <c r="F36" s="60">
        <f>VLOOKUP($A36,'Occupancy Raw Data'!$B$6:$BE$43,'Occupancy Raw Data'!AK$1,FALSE)</f>
        <v>58.986135181975698</v>
      </c>
      <c r="G36" s="61">
        <f>VLOOKUP($A36,'Occupancy Raw Data'!$B$6:$BE$43,'Occupancy Raw Data'!AL$1,FALSE)</f>
        <v>55.029462738301497</v>
      </c>
      <c r="H36" s="60">
        <f>VLOOKUP($A36,'Occupancy Raw Data'!$B$6:$BE$43,'Occupancy Raw Data'!AN$1,FALSE)</f>
        <v>63.440207972270301</v>
      </c>
      <c r="I36" s="60">
        <f>VLOOKUP($A36,'Occupancy Raw Data'!$B$6:$BE$43,'Occupancy Raw Data'!AO$1,FALSE)</f>
        <v>69.974003466204493</v>
      </c>
      <c r="J36" s="61">
        <f>VLOOKUP($A36,'Occupancy Raw Data'!$B$6:$BE$43,'Occupancy Raw Data'!AP$1,FALSE)</f>
        <v>66.707105719237404</v>
      </c>
      <c r="K36" s="62">
        <f>VLOOKUP($A36,'Occupancy Raw Data'!$B$6:$BE$43,'Occupancy Raw Data'!AR$1,FALSE)</f>
        <v>58.365932161426002</v>
      </c>
      <c r="M36" s="59">
        <f>VLOOKUP($A36,'Occupancy Raw Data'!$B$6:$BE$43,'Occupancy Raw Data'!AT$1,FALSE)</f>
        <v>-14.210742069960601</v>
      </c>
      <c r="N36" s="60">
        <f>VLOOKUP($A36,'Occupancy Raw Data'!$B$6:$BE$43,'Occupancy Raw Data'!AU$1,FALSE)</f>
        <v>-2.7031425164769298</v>
      </c>
      <c r="O36" s="60">
        <f>VLOOKUP($A36,'Occupancy Raw Data'!$B$6:$BE$43,'Occupancy Raw Data'!AV$1,FALSE)</f>
        <v>0.34058759723770798</v>
      </c>
      <c r="P36" s="60">
        <f>VLOOKUP($A36,'Occupancy Raw Data'!$B$6:$BE$43,'Occupancy Raw Data'!AW$1,FALSE)</f>
        <v>5.0376442662028897E-2</v>
      </c>
      <c r="Q36" s="60">
        <f>VLOOKUP($A36,'Occupancy Raw Data'!$B$6:$BE$43,'Occupancy Raw Data'!AX$1,FALSE)</f>
        <v>2.4867354047469399</v>
      </c>
      <c r="R36" s="61">
        <f>VLOOKUP($A36,'Occupancy Raw Data'!$B$6:$BE$43,'Occupancy Raw Data'!AY$1,FALSE)</f>
        <v>-2.57514825725139</v>
      </c>
      <c r="S36" s="60">
        <f>VLOOKUP($A36,'Occupancy Raw Data'!$B$6:$BE$43,'Occupancy Raw Data'!BA$1,FALSE)</f>
        <v>2.6212503504345301</v>
      </c>
      <c r="T36" s="60">
        <f>VLOOKUP($A36,'Occupancy Raw Data'!$B$6:$BE$43,'Occupancy Raw Data'!BB$1,FALSE)</f>
        <v>-0.67650676506764995</v>
      </c>
      <c r="U36" s="61">
        <f>VLOOKUP($A36,'Occupancy Raw Data'!$B$6:$BE$43,'Occupancy Raw Data'!BC$1,FALSE)</f>
        <v>0.86477987421383595</v>
      </c>
      <c r="V36" s="62">
        <f>VLOOKUP($A36,'Occupancy Raw Data'!$B$6:$BE$43,'Occupancy Raw Data'!BE$1,FALSE)</f>
        <v>-1.4779428913045101</v>
      </c>
      <c r="X36" s="64">
        <f>VLOOKUP($A36,'ADR Raw Data'!$B$6:$BE$43,'ADR Raw Data'!AG$1,FALSE)</f>
        <v>79.417483156062602</v>
      </c>
      <c r="Y36" s="65">
        <f>VLOOKUP($A36,'ADR Raw Data'!$B$6:$BE$43,'ADR Raw Data'!AH$1,FALSE)</f>
        <v>81.265961580294302</v>
      </c>
      <c r="Z36" s="65">
        <f>VLOOKUP($A36,'ADR Raw Data'!$B$6:$BE$43,'ADR Raw Data'!AI$1,FALSE)</f>
        <v>84.261110796836903</v>
      </c>
      <c r="AA36" s="65">
        <f>VLOOKUP($A36,'ADR Raw Data'!$B$6:$BE$43,'ADR Raw Data'!AJ$1,FALSE)</f>
        <v>84.038966829830102</v>
      </c>
      <c r="AB36" s="65">
        <f>VLOOKUP($A36,'ADR Raw Data'!$B$6:$BE$43,'ADR Raw Data'!AK$1,FALSE)</f>
        <v>83.874710577346804</v>
      </c>
      <c r="AC36" s="66">
        <f>VLOOKUP($A36,'ADR Raw Data'!$B$6:$BE$43,'ADR Raw Data'!AL$1,FALSE)</f>
        <v>82.751117419375106</v>
      </c>
      <c r="AD36" s="65">
        <f>VLOOKUP($A36,'ADR Raw Data'!$B$6:$BE$43,'ADR Raw Data'!AN$1,FALSE)</f>
        <v>96.9931259800573</v>
      </c>
      <c r="AE36" s="65">
        <f>VLOOKUP($A36,'ADR Raw Data'!$B$6:$BE$43,'ADR Raw Data'!AO$1,FALSE)</f>
        <v>100.052473151702</v>
      </c>
      <c r="AF36" s="66">
        <f>VLOOKUP($A36,'ADR Raw Data'!$B$6:$BE$43,'ADR Raw Data'!AP$1,FALSE)</f>
        <v>98.597713432060203</v>
      </c>
      <c r="AG36" s="67">
        <f>VLOOKUP($A36,'ADR Raw Data'!$B$6:$BE$43,'ADR Raw Data'!AR$1,FALSE)</f>
        <v>87.925763050394494</v>
      </c>
      <c r="AI36" s="59">
        <f>VLOOKUP($A36,'ADR Raw Data'!$B$6:$BE$43,'ADR Raw Data'!AT$1,FALSE)</f>
        <v>12.2273114049888</v>
      </c>
      <c r="AJ36" s="60">
        <f>VLOOKUP($A36,'ADR Raw Data'!$B$6:$BE$43,'ADR Raw Data'!AU$1,FALSE)</f>
        <v>14.408522749045</v>
      </c>
      <c r="AK36" s="60">
        <f>VLOOKUP($A36,'ADR Raw Data'!$B$6:$BE$43,'ADR Raw Data'!AV$1,FALSE)</f>
        <v>18.6023169891868</v>
      </c>
      <c r="AL36" s="60">
        <f>VLOOKUP($A36,'ADR Raw Data'!$B$6:$BE$43,'ADR Raw Data'!AW$1,FALSE)</f>
        <v>18.965678700733299</v>
      </c>
      <c r="AM36" s="60">
        <f>VLOOKUP($A36,'ADR Raw Data'!$B$6:$BE$43,'ADR Raw Data'!AX$1,FALSE)</f>
        <v>16.8974820520672</v>
      </c>
      <c r="AN36" s="61">
        <f>VLOOKUP($A36,'ADR Raw Data'!$B$6:$BE$43,'ADR Raw Data'!AY$1,FALSE)</f>
        <v>16.471565795696002</v>
      </c>
      <c r="AO36" s="60">
        <f>VLOOKUP($A36,'ADR Raw Data'!$B$6:$BE$43,'ADR Raw Data'!BA$1,FALSE)</f>
        <v>21.1879295427043</v>
      </c>
      <c r="AP36" s="60">
        <f>VLOOKUP($A36,'ADR Raw Data'!$B$6:$BE$43,'ADR Raw Data'!BB$1,FALSE)</f>
        <v>20.706113920068201</v>
      </c>
      <c r="AQ36" s="61">
        <f>VLOOKUP($A36,'ADR Raw Data'!$B$6:$BE$43,'ADR Raw Data'!BC$1,FALSE)</f>
        <v>20.896573741197098</v>
      </c>
      <c r="AR36" s="62">
        <f>VLOOKUP($A36,'ADR Raw Data'!$B$6:$BE$43,'ADR Raw Data'!BE$1,FALSE)</f>
        <v>18.1802663899172</v>
      </c>
      <c r="AT36" s="64">
        <f>VLOOKUP($A36,'RevPAR Raw Data'!$B$6:$BE$43,'RevPAR Raw Data'!AG$1,FALSE)</f>
        <v>35.586464939341397</v>
      </c>
      <c r="AU36" s="65">
        <f>VLOOKUP($A36,'RevPAR Raw Data'!$B$6:$BE$43,'RevPAR Raw Data'!AH$1,FALSE)</f>
        <v>44.027278318890801</v>
      </c>
      <c r="AV36" s="65">
        <f>VLOOKUP($A36,'RevPAR Raw Data'!$B$6:$BE$43,'RevPAR Raw Data'!AI$1,FALSE)</f>
        <v>48.015690173310198</v>
      </c>
      <c r="AW36" s="65">
        <f>VLOOKUP($A36,'RevPAR Raw Data'!$B$6:$BE$43,'RevPAR Raw Data'!AJ$1,FALSE)</f>
        <v>50.583593032928903</v>
      </c>
      <c r="AX36" s="65">
        <f>VLOOKUP($A36,'RevPAR Raw Data'!$B$6:$BE$43,'RevPAR Raw Data'!AK$1,FALSE)</f>
        <v>49.474450164644701</v>
      </c>
      <c r="AY36" s="66">
        <f>VLOOKUP($A36,'RevPAR Raw Data'!$B$6:$BE$43,'RevPAR Raw Data'!AL$1,FALSE)</f>
        <v>45.537495325823201</v>
      </c>
      <c r="AZ36" s="65">
        <f>VLOOKUP($A36,'RevPAR Raw Data'!$B$6:$BE$43,'RevPAR Raw Data'!AN$1,FALSE)</f>
        <v>61.5326408405545</v>
      </c>
      <c r="BA36" s="65">
        <f>VLOOKUP($A36,'RevPAR Raw Data'!$B$6:$BE$43,'RevPAR Raw Data'!AO$1,FALSE)</f>
        <v>70.0107210311958</v>
      </c>
      <c r="BB36" s="66">
        <f>VLOOKUP($A36,'RevPAR Raw Data'!$B$6:$BE$43,'RevPAR Raw Data'!AP$1,FALSE)</f>
        <v>65.771680935875196</v>
      </c>
      <c r="BC36" s="67">
        <f>VLOOKUP($A36,'RevPAR Raw Data'!$B$6:$BE$43,'RevPAR Raw Data'!AR$1,FALSE)</f>
        <v>51.318691214409498</v>
      </c>
      <c r="BE36" s="59">
        <f>VLOOKUP($A36,'RevPAR Raw Data'!$B$6:$BE$43,'RevPAR Raw Data'!AT$1,FALSE)</f>
        <v>-3.7210223508256202</v>
      </c>
      <c r="BF36" s="60">
        <f>VLOOKUP($A36,'RevPAR Raw Data'!$B$6:$BE$43,'RevPAR Raw Data'!AU$1,FALSE)</f>
        <v>11.3158973281424</v>
      </c>
      <c r="BG36" s="60">
        <f>VLOOKUP($A36,'RevPAR Raw Data'!$B$6:$BE$43,'RevPAR Raw Data'!AV$1,FALSE)</f>
        <v>19.006261770888599</v>
      </c>
      <c r="BH36" s="60">
        <f>VLOOKUP($A36,'RevPAR Raw Data'!$B$6:$BE$43,'RevPAR Raw Data'!AW$1,FALSE)</f>
        <v>19.025609377651499</v>
      </c>
      <c r="BI36" s="60">
        <f>VLOOKUP($A36,'RevPAR Raw Data'!$B$6:$BE$43,'RevPAR Raw Data'!AX$1,FALSE)</f>
        <v>19.804413125513701</v>
      </c>
      <c r="BJ36" s="61">
        <f>VLOOKUP($A36,'RevPAR Raw Data'!$B$6:$BE$43,'RevPAR Raw Data'!AY$1,FALSE)</f>
        <v>13.472250298914799</v>
      </c>
      <c r="BK36" s="60">
        <f>VLOOKUP($A36,'RevPAR Raw Data'!$B$6:$BE$43,'RevPAR Raw Data'!BA$1,FALSE)</f>
        <v>24.364568570526799</v>
      </c>
      <c r="BL36" s="60">
        <f>VLOOKUP($A36,'RevPAR Raw Data'!$B$6:$BE$43,'RevPAR Raw Data'!BB$1,FALSE)</f>
        <v>19.8895288935487</v>
      </c>
      <c r="BM36" s="61">
        <f>VLOOKUP($A36,'RevPAR Raw Data'!$B$6:$BE$43,'RevPAR Raw Data'!BC$1,FALSE)</f>
        <v>21.942062979525101</v>
      </c>
      <c r="BN36" s="62">
        <f>VLOOKUP($A36,'RevPAR Raw Data'!$B$6:$BE$43,'RevPAR Raw Data'!BE$1,FALSE)</f>
        <v>16.433629543882699</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Data'!$B$6:$BE$43,'Occupancy Raw Data'!AG$1,FALSE)</f>
        <v>46.033219590525803</v>
      </c>
      <c r="C39" s="60">
        <f>VLOOKUP($A39,'Occupancy Raw Data'!$B$6:$BE$43,'Occupancy Raw Data'!AH$1,FALSE)</f>
        <v>54.3910698607801</v>
      </c>
      <c r="D39" s="60">
        <f>VLOOKUP($A39,'Occupancy Raw Data'!$B$6:$BE$43,'Occupancy Raw Data'!AI$1,FALSE)</f>
        <v>59.128003816761897</v>
      </c>
      <c r="E39" s="60">
        <f>VLOOKUP($A39,'Occupancy Raw Data'!$B$6:$BE$43,'Occupancy Raw Data'!AJ$1,FALSE)</f>
        <v>60.595280942137499</v>
      </c>
      <c r="F39" s="60">
        <f>VLOOKUP($A39,'Occupancy Raw Data'!$B$6:$BE$43,'Occupancy Raw Data'!AK$1,FALSE)</f>
        <v>58.2683953696651</v>
      </c>
      <c r="G39" s="61">
        <f>VLOOKUP($A39,'Occupancy Raw Data'!$B$6:$BE$43,'Occupancy Raw Data'!AL$1,FALSE)</f>
        <v>55.681396025984697</v>
      </c>
      <c r="H39" s="60">
        <f>VLOOKUP($A39,'Occupancy Raw Data'!$B$6:$BE$43,'Occupancy Raw Data'!AN$1,FALSE)</f>
        <v>65.003808391854193</v>
      </c>
      <c r="I39" s="60">
        <f>VLOOKUP($A39,'Occupancy Raw Data'!$B$6:$BE$43,'Occupancy Raw Data'!AO$1,FALSE)</f>
        <v>68.858235752010899</v>
      </c>
      <c r="J39" s="61">
        <f>VLOOKUP($A39,'Occupancy Raw Data'!$B$6:$BE$43,'Occupancy Raw Data'!AP$1,FALSE)</f>
        <v>66.931022071932503</v>
      </c>
      <c r="K39" s="62">
        <f>VLOOKUP($A39,'Occupancy Raw Data'!$B$6:$BE$43,'Occupancy Raw Data'!AR$1,FALSE)</f>
        <v>58.8947411204406</v>
      </c>
      <c r="M39" s="59">
        <f>VLOOKUP($A39,'Occupancy Raw Data'!$B$6:$BE$43,'Occupancy Raw Data'!AT$1,FALSE)</f>
        <v>-6.3817475670889499</v>
      </c>
      <c r="N39" s="60">
        <f>VLOOKUP($A39,'Occupancy Raw Data'!$B$6:$BE$43,'Occupancy Raw Data'!AU$1,FALSE)</f>
        <v>7.3733418269259401</v>
      </c>
      <c r="O39" s="60">
        <f>VLOOKUP($A39,'Occupancy Raw Data'!$B$6:$BE$43,'Occupancy Raw Data'!AV$1,FALSE)</f>
        <v>11.9366134700714</v>
      </c>
      <c r="P39" s="60">
        <f>VLOOKUP($A39,'Occupancy Raw Data'!$B$6:$BE$43,'Occupancy Raw Data'!AW$1,FALSE)</f>
        <v>9.8076380942492598</v>
      </c>
      <c r="Q39" s="60">
        <f>VLOOKUP($A39,'Occupancy Raw Data'!$B$6:$BE$43,'Occupancy Raw Data'!AX$1,FALSE)</f>
        <v>6.1593775437230596</v>
      </c>
      <c r="R39" s="61">
        <f>VLOOKUP($A39,'Occupancy Raw Data'!$B$6:$BE$43,'Occupancy Raw Data'!AY$1,FALSE)</f>
        <v>5.9706806005839299</v>
      </c>
      <c r="S39" s="60">
        <f>VLOOKUP($A39,'Occupancy Raw Data'!$B$6:$BE$43,'Occupancy Raw Data'!BA$1,FALSE)</f>
        <v>11.459553360212301</v>
      </c>
      <c r="T39" s="60">
        <f>VLOOKUP($A39,'Occupancy Raw Data'!$B$6:$BE$43,'Occupancy Raw Data'!BB$1,FALSE)</f>
        <v>7.5877382165297096</v>
      </c>
      <c r="U39" s="61">
        <f>VLOOKUP($A39,'Occupancy Raw Data'!$B$6:$BE$43,'Occupancy Raw Data'!BC$1,FALSE)</f>
        <v>9.43373044593414</v>
      </c>
      <c r="V39" s="62">
        <f>VLOOKUP($A39,'Occupancy Raw Data'!$B$6:$BE$43,'Occupancy Raw Data'!BE$1,FALSE)</f>
        <v>7.0693239123913303</v>
      </c>
      <c r="X39" s="64">
        <f>VLOOKUP($A39,'ADR Raw Data'!$B$6:$BE$43,'ADR Raw Data'!AG$1,FALSE)</f>
        <v>91.012456169037605</v>
      </c>
      <c r="Y39" s="65">
        <f>VLOOKUP($A39,'ADR Raw Data'!$B$6:$BE$43,'ADR Raw Data'!AH$1,FALSE)</f>
        <v>93.217333856016197</v>
      </c>
      <c r="Z39" s="65">
        <f>VLOOKUP($A39,'ADR Raw Data'!$B$6:$BE$43,'ADR Raw Data'!AI$1,FALSE)</f>
        <v>96.486688938591698</v>
      </c>
      <c r="AA39" s="65">
        <f>VLOOKUP($A39,'ADR Raw Data'!$B$6:$BE$43,'ADR Raw Data'!AJ$1,FALSE)</f>
        <v>97.554153049243695</v>
      </c>
      <c r="AB39" s="65">
        <f>VLOOKUP($A39,'ADR Raw Data'!$B$6:$BE$43,'ADR Raw Data'!AK$1,FALSE)</f>
        <v>97.614972491560707</v>
      </c>
      <c r="AC39" s="66">
        <f>VLOOKUP($A39,'ADR Raw Data'!$B$6:$BE$43,'ADR Raw Data'!AL$1,FALSE)</f>
        <v>95.410326469156203</v>
      </c>
      <c r="AD39" s="65">
        <f>VLOOKUP($A39,'ADR Raw Data'!$B$6:$BE$43,'ADR Raw Data'!AN$1,FALSE)</f>
        <v>111.597211248744</v>
      </c>
      <c r="AE39" s="65">
        <f>VLOOKUP($A39,'ADR Raw Data'!$B$6:$BE$43,'ADR Raw Data'!AO$1,FALSE)</f>
        <v>115.470191814457</v>
      </c>
      <c r="AF39" s="66">
        <f>VLOOKUP($A39,'ADR Raw Data'!$B$6:$BE$43,'ADR Raw Data'!AP$1,FALSE)</f>
        <v>113.58946088576801</v>
      </c>
      <c r="AG39" s="67">
        <f>VLOOKUP($A39,'ADR Raw Data'!$B$6:$BE$43,'ADR Raw Data'!AR$1,FALSE)</f>
        <v>101.31156845034501</v>
      </c>
      <c r="AI39" s="59">
        <f>VLOOKUP($A39,'ADR Raw Data'!$B$6:$BE$43,'ADR Raw Data'!AT$1,FALSE)</f>
        <v>15.777099296140801</v>
      </c>
      <c r="AJ39" s="60">
        <f>VLOOKUP($A39,'ADR Raw Data'!$B$6:$BE$43,'ADR Raw Data'!AU$1,FALSE)</f>
        <v>20.909305796445501</v>
      </c>
      <c r="AK39" s="60">
        <f>VLOOKUP($A39,'ADR Raw Data'!$B$6:$BE$43,'ADR Raw Data'!AV$1,FALSE)</f>
        <v>23.657196237579999</v>
      </c>
      <c r="AL39" s="60">
        <f>VLOOKUP($A39,'ADR Raw Data'!$B$6:$BE$43,'ADR Raw Data'!AW$1,FALSE)</f>
        <v>23.798725436944601</v>
      </c>
      <c r="AM39" s="60">
        <f>VLOOKUP($A39,'ADR Raw Data'!$B$6:$BE$43,'ADR Raw Data'!AX$1,FALSE)</f>
        <v>21.6545976983789</v>
      </c>
      <c r="AN39" s="61">
        <f>VLOOKUP($A39,'ADR Raw Data'!$B$6:$BE$43,'ADR Raw Data'!AY$1,FALSE)</f>
        <v>21.415572010522801</v>
      </c>
      <c r="AO39" s="60">
        <f>VLOOKUP($A39,'ADR Raw Data'!$B$6:$BE$43,'ADR Raw Data'!BA$1,FALSE)</f>
        <v>28.1320186427306</v>
      </c>
      <c r="AP39" s="60">
        <f>VLOOKUP($A39,'ADR Raw Data'!$B$6:$BE$43,'ADR Raw Data'!BB$1,FALSE)</f>
        <v>27.664562226496699</v>
      </c>
      <c r="AQ39" s="61">
        <f>VLOOKUP($A39,'ADR Raw Data'!$B$6:$BE$43,'ADR Raw Data'!BC$1,FALSE)</f>
        <v>27.844561559624701</v>
      </c>
      <c r="AR39" s="62">
        <f>VLOOKUP($A39,'ADR Raw Data'!$B$6:$BE$43,'ADR Raw Data'!BE$1,FALSE)</f>
        <v>23.7867561314774</v>
      </c>
      <c r="AT39" s="64">
        <f>VLOOKUP($A39,'RevPAR Raw Data'!$B$6:$BE$43,'RevPAR Raw Data'!AG$1,FALSE)</f>
        <v>41.895963803024202</v>
      </c>
      <c r="AU39" s="65">
        <f>VLOOKUP($A39,'RevPAR Raw Data'!$B$6:$BE$43,'RevPAR Raw Data'!AH$1,FALSE)</f>
        <v>50.701905179982397</v>
      </c>
      <c r="AV39" s="65">
        <f>VLOOKUP($A39,'RevPAR Raw Data'!$B$6:$BE$43,'RevPAR Raw Data'!AI$1,FALSE)</f>
        <v>57.050653118277701</v>
      </c>
      <c r="AW39" s="65">
        <f>VLOOKUP($A39,'RevPAR Raw Data'!$B$6:$BE$43,'RevPAR Raw Data'!AJ$1,FALSE)</f>
        <v>59.113213110912</v>
      </c>
      <c r="AX39" s="65">
        <f>VLOOKUP($A39,'RevPAR Raw Data'!$B$6:$BE$43,'RevPAR Raw Data'!AK$1,FALSE)</f>
        <v>56.878678111372402</v>
      </c>
      <c r="AY39" s="66">
        <f>VLOOKUP($A39,'RevPAR Raw Data'!$B$6:$BE$43,'RevPAR Raw Data'!AL$1,FALSE)</f>
        <v>53.125801730975802</v>
      </c>
      <c r="AZ39" s="65">
        <f>VLOOKUP($A39,'RevPAR Raw Data'!$B$6:$BE$43,'RevPAR Raw Data'!AN$1,FALSE)</f>
        <v>72.542437370786701</v>
      </c>
      <c r="BA39" s="65">
        <f>VLOOKUP($A39,'RevPAR Raw Data'!$B$6:$BE$43,'RevPAR Raw Data'!AO$1,FALSE)</f>
        <v>79.5107369028985</v>
      </c>
      <c r="BB39" s="66">
        <f>VLOOKUP($A39,'RevPAR Raw Data'!$B$6:$BE$43,'RevPAR Raw Data'!AP$1,FALSE)</f>
        <v>76.026587136842593</v>
      </c>
      <c r="BC39" s="67">
        <f>VLOOKUP($A39,'RevPAR Raw Data'!$B$6:$BE$43,'RevPAR Raw Data'!AR$1,FALSE)</f>
        <v>59.667185963888798</v>
      </c>
      <c r="BE39" s="59">
        <f>VLOOKUP($A39,'RevPAR Raw Data'!$B$6:$BE$43,'RevPAR Raw Data'!AT$1,FALSE)</f>
        <v>8.3884970785632404</v>
      </c>
      <c r="BF39" s="60">
        <f>VLOOKUP($A39,'RevPAR Raw Data'!$B$6:$BE$43,'RevPAR Raw Data'!AU$1,FALSE)</f>
        <v>29.824362213380599</v>
      </c>
      <c r="BG39" s="60">
        <f>VLOOKUP($A39,'RevPAR Raw Data'!$B$6:$BE$43,'RevPAR Raw Data'!AV$1,FALSE)</f>
        <v>38.417677780387699</v>
      </c>
      <c r="BH39" s="60">
        <f>VLOOKUP($A39,'RevPAR Raw Data'!$B$6:$BE$43,'RevPAR Raw Data'!AW$1,FALSE)</f>
        <v>35.940456393093498</v>
      </c>
      <c r="BI39" s="60">
        <f>VLOOKUP($A39,'RevPAR Raw Data'!$B$6:$BE$43,'RevPAR Raw Data'!AX$1,FALSE)</f>
        <v>29.147763669919499</v>
      </c>
      <c r="BJ39" s="61">
        <f>VLOOKUP($A39,'RevPAR Raw Data'!$B$6:$BE$43,'RevPAR Raw Data'!AY$1,FALSE)</f>
        <v>28.6649080146431</v>
      </c>
      <c r="BK39" s="60">
        <f>VLOOKUP($A39,'RevPAR Raw Data'!$B$6:$BE$43,'RevPAR Raw Data'!BA$1,FALSE)</f>
        <v>42.815375690611504</v>
      </c>
      <c r="BL39" s="60">
        <f>VLOOKUP($A39,'RevPAR Raw Data'!$B$6:$BE$43,'RevPAR Raw Data'!BB$1,FALSE)</f>
        <v>37.3514150035219</v>
      </c>
      <c r="BM39" s="61">
        <f>VLOOKUP($A39,'RevPAR Raw Data'!$B$6:$BE$43,'RevPAR Raw Data'!BC$1,FALSE)</f>
        <v>39.905072886946002</v>
      </c>
      <c r="BN39" s="62">
        <f>VLOOKUP($A39,'RevPAR Raw Data'!$B$6:$BE$43,'RevPAR Raw Data'!BE$1,FALSE)</f>
        <v>32.5376428830535</v>
      </c>
    </row>
    <row r="40" spans="1:66" x14ac:dyDescent="0.25">
      <c r="A40" s="81" t="s">
        <v>79</v>
      </c>
      <c r="B40" s="59">
        <f>VLOOKUP($A40,'Occupancy Raw Data'!$B$6:$BE$43,'Occupancy Raw Data'!AG$1,FALSE)</f>
        <v>35.956175298804702</v>
      </c>
      <c r="C40" s="60">
        <f>VLOOKUP($A40,'Occupancy Raw Data'!$B$6:$BE$43,'Occupancy Raw Data'!AH$1,FALSE)</f>
        <v>48.4312749003984</v>
      </c>
      <c r="D40" s="60">
        <f>VLOOKUP($A40,'Occupancy Raw Data'!$B$6:$BE$43,'Occupancy Raw Data'!AI$1,FALSE)</f>
        <v>52.689243027888402</v>
      </c>
      <c r="E40" s="60">
        <f>VLOOKUP($A40,'Occupancy Raw Data'!$B$6:$BE$43,'Occupancy Raw Data'!AJ$1,FALSE)</f>
        <v>51.3695219123505</v>
      </c>
      <c r="F40" s="60">
        <f>VLOOKUP($A40,'Occupancy Raw Data'!$B$6:$BE$43,'Occupancy Raw Data'!AK$1,FALSE)</f>
        <v>44.596613545816702</v>
      </c>
      <c r="G40" s="61">
        <f>VLOOKUP($A40,'Occupancy Raw Data'!$B$6:$BE$43,'Occupancy Raw Data'!AL$1,FALSE)</f>
        <v>46.608565737051698</v>
      </c>
      <c r="H40" s="60">
        <f>VLOOKUP($A40,'Occupancy Raw Data'!$B$6:$BE$43,'Occupancy Raw Data'!AN$1,FALSE)</f>
        <v>43.276892430278799</v>
      </c>
      <c r="I40" s="60">
        <f>VLOOKUP($A40,'Occupancy Raw Data'!$B$6:$BE$43,'Occupancy Raw Data'!AO$1,FALSE)</f>
        <v>45.567729083665299</v>
      </c>
      <c r="J40" s="61">
        <f>VLOOKUP($A40,'Occupancy Raw Data'!$B$6:$BE$43,'Occupancy Raw Data'!AP$1,FALSE)</f>
        <v>44.422310756972102</v>
      </c>
      <c r="K40" s="62">
        <f>VLOOKUP($A40,'Occupancy Raw Data'!$B$6:$BE$43,'Occupancy Raw Data'!AR$1,FALSE)</f>
        <v>45.983921457028998</v>
      </c>
      <c r="M40" s="59">
        <f>VLOOKUP($A40,'Occupancy Raw Data'!$B$6:$BE$43,'Occupancy Raw Data'!AT$1,FALSE)</f>
        <v>-20.876712328767098</v>
      </c>
      <c r="N40" s="60">
        <f>VLOOKUP($A40,'Occupancy Raw Data'!$B$6:$BE$43,'Occupancy Raw Data'!AU$1,FALSE)</f>
        <v>-5.029296875</v>
      </c>
      <c r="O40" s="60">
        <f>VLOOKUP($A40,'Occupancy Raw Data'!$B$6:$BE$43,'Occupancy Raw Data'!AV$1,FALSE)</f>
        <v>1.9759036144578299</v>
      </c>
      <c r="P40" s="60">
        <f>VLOOKUP($A40,'Occupancy Raw Data'!$B$6:$BE$43,'Occupancy Raw Data'!AW$1,FALSE)</f>
        <v>-4.0911204091120403</v>
      </c>
      <c r="Q40" s="60">
        <f>VLOOKUP($A40,'Occupancy Raw Data'!$B$6:$BE$43,'Occupancy Raw Data'!AX$1,FALSE)</f>
        <v>-10.3154732098147</v>
      </c>
      <c r="R40" s="61">
        <f>VLOOKUP($A40,'Occupancy Raw Data'!$B$6:$BE$43,'Occupancy Raw Data'!AY$1,FALSE)</f>
        <v>-7.2999207606973</v>
      </c>
      <c r="S40" s="60">
        <f>VLOOKUP($A40,'Occupancy Raw Data'!$B$6:$BE$43,'Occupancy Raw Data'!BA$1,FALSE)</f>
        <v>-3.3907726514730401</v>
      </c>
      <c r="T40" s="60">
        <f>VLOOKUP($A40,'Occupancy Raw Data'!$B$6:$BE$43,'Occupancy Raw Data'!BB$1,FALSE)</f>
        <v>-6.3938618925831197</v>
      </c>
      <c r="U40" s="61">
        <f>VLOOKUP($A40,'Occupancy Raw Data'!$B$6:$BE$43,'Occupancy Raw Data'!BC$1,FALSE)</f>
        <v>-4.9547149706979203</v>
      </c>
      <c r="V40" s="62">
        <f>VLOOKUP($A40,'Occupancy Raw Data'!$B$6:$BE$43,'Occupancy Raw Data'!BE$1,FALSE)</f>
        <v>-6.6642599277978301</v>
      </c>
      <c r="X40" s="64">
        <f>VLOOKUP($A40,'ADR Raw Data'!$B$6:$BE$43,'ADR Raw Data'!AG$1,FALSE)</f>
        <v>82.410117728531802</v>
      </c>
      <c r="Y40" s="65">
        <f>VLOOKUP($A40,'ADR Raw Data'!$B$6:$BE$43,'ADR Raw Data'!AH$1,FALSE)</f>
        <v>85.254210796915103</v>
      </c>
      <c r="Z40" s="65">
        <f>VLOOKUP($A40,'ADR Raw Data'!$B$6:$BE$43,'ADR Raw Data'!AI$1,FALSE)</f>
        <v>87.888657844990504</v>
      </c>
      <c r="AA40" s="65">
        <f>VLOOKUP($A40,'ADR Raw Data'!$B$6:$BE$43,'ADR Raw Data'!AJ$1,FALSE)</f>
        <v>86.416446921958297</v>
      </c>
      <c r="AB40" s="65">
        <f>VLOOKUP($A40,'ADR Raw Data'!$B$6:$BE$43,'ADR Raw Data'!AK$1,FALSE)</f>
        <v>84.386136236739205</v>
      </c>
      <c r="AC40" s="66">
        <f>VLOOKUP($A40,'ADR Raw Data'!$B$6:$BE$43,'ADR Raw Data'!AL$1,FALSE)</f>
        <v>85.501095202478794</v>
      </c>
      <c r="AD40" s="65">
        <f>VLOOKUP($A40,'ADR Raw Data'!$B$6:$BE$43,'ADR Raw Data'!AN$1,FALSE)</f>
        <v>85.734010356731801</v>
      </c>
      <c r="AE40" s="65">
        <f>VLOOKUP($A40,'ADR Raw Data'!$B$6:$BE$43,'ADR Raw Data'!AO$1,FALSE)</f>
        <v>87.100344262294996</v>
      </c>
      <c r="AF40" s="66">
        <f>VLOOKUP($A40,'ADR Raw Data'!$B$6:$BE$43,'ADR Raw Data'!AP$1,FALSE)</f>
        <v>86.434792600896799</v>
      </c>
      <c r="AG40" s="67">
        <f>VLOOKUP($A40,'ADR Raw Data'!$B$6:$BE$43,'ADR Raw Data'!AR$1,FALSE)</f>
        <v>85.7588063742554</v>
      </c>
      <c r="AI40" s="59">
        <f>VLOOKUP($A40,'ADR Raw Data'!$B$6:$BE$43,'ADR Raw Data'!AT$1,FALSE)</f>
        <v>10.4932684775581</v>
      </c>
      <c r="AJ40" s="60">
        <f>VLOOKUP($A40,'ADR Raw Data'!$B$6:$BE$43,'ADR Raw Data'!AU$1,FALSE)</f>
        <v>14.7743841528841</v>
      </c>
      <c r="AK40" s="60">
        <f>VLOOKUP($A40,'ADR Raw Data'!$B$6:$BE$43,'ADR Raw Data'!AV$1,FALSE)</f>
        <v>16.830493174154199</v>
      </c>
      <c r="AL40" s="60">
        <f>VLOOKUP($A40,'ADR Raw Data'!$B$6:$BE$43,'ADR Raw Data'!AW$1,FALSE)</f>
        <v>14.3848582486412</v>
      </c>
      <c r="AM40" s="60">
        <f>VLOOKUP($A40,'ADR Raw Data'!$B$6:$BE$43,'ADR Raw Data'!AX$1,FALSE)</f>
        <v>12.7677598041906</v>
      </c>
      <c r="AN40" s="61">
        <f>VLOOKUP($A40,'ADR Raw Data'!$B$6:$BE$43,'ADR Raw Data'!AY$1,FALSE)</f>
        <v>14.1397922112216</v>
      </c>
      <c r="AO40" s="60">
        <f>VLOOKUP($A40,'ADR Raw Data'!$B$6:$BE$43,'ADR Raw Data'!BA$1,FALSE)</f>
        <v>11.4789650162786</v>
      </c>
      <c r="AP40" s="60">
        <f>VLOOKUP($A40,'ADR Raw Data'!$B$6:$BE$43,'ADR Raw Data'!BB$1,FALSE)</f>
        <v>10.893428380607499</v>
      </c>
      <c r="AQ40" s="61">
        <f>VLOOKUP($A40,'ADR Raw Data'!$B$6:$BE$43,'ADR Raw Data'!BC$1,FALSE)</f>
        <v>11.1570960608747</v>
      </c>
      <c r="AR40" s="62">
        <f>VLOOKUP($A40,'ADR Raw Data'!$B$6:$BE$43,'ADR Raw Data'!BE$1,FALSE)</f>
        <v>13.3152735954065</v>
      </c>
      <c r="AT40" s="64">
        <f>VLOOKUP($A40,'RevPAR Raw Data'!$B$6:$BE$43,'RevPAR Raw Data'!AG$1,FALSE)</f>
        <v>29.631526394422298</v>
      </c>
      <c r="AU40" s="65">
        <f>VLOOKUP($A40,'RevPAR Raw Data'!$B$6:$BE$43,'RevPAR Raw Data'!AH$1,FALSE)</f>
        <v>41.289701195219102</v>
      </c>
      <c r="AV40" s="65">
        <f>VLOOKUP($A40,'RevPAR Raw Data'!$B$6:$BE$43,'RevPAR Raw Data'!AI$1,FALSE)</f>
        <v>46.307868525896403</v>
      </c>
      <c r="AW40" s="65">
        <f>VLOOKUP($A40,'RevPAR Raw Data'!$B$6:$BE$43,'RevPAR Raw Data'!AJ$1,FALSE)</f>
        <v>44.391715637450098</v>
      </c>
      <c r="AX40" s="65">
        <f>VLOOKUP($A40,'RevPAR Raw Data'!$B$6:$BE$43,'RevPAR Raw Data'!AK$1,FALSE)</f>
        <v>37.633359063744997</v>
      </c>
      <c r="AY40" s="66">
        <f>VLOOKUP($A40,'RevPAR Raw Data'!$B$6:$BE$43,'RevPAR Raw Data'!AL$1,FALSE)</f>
        <v>39.850834163346597</v>
      </c>
      <c r="AZ40" s="65">
        <f>VLOOKUP($A40,'RevPAR Raw Data'!$B$6:$BE$43,'RevPAR Raw Data'!AN$1,FALSE)</f>
        <v>37.103015438246999</v>
      </c>
      <c r="BA40" s="65">
        <f>VLOOKUP($A40,'RevPAR Raw Data'!$B$6:$BE$43,'RevPAR Raw Data'!AO$1,FALSE)</f>
        <v>39.689648904382402</v>
      </c>
      <c r="BB40" s="66">
        <f>VLOOKUP($A40,'RevPAR Raw Data'!$B$6:$BE$43,'RevPAR Raw Data'!AP$1,FALSE)</f>
        <v>38.396332171314697</v>
      </c>
      <c r="BC40" s="67">
        <f>VLOOKUP($A40,'RevPAR Raw Data'!$B$6:$BE$43,'RevPAR Raw Data'!AR$1,FALSE)</f>
        <v>39.4352621656232</v>
      </c>
      <c r="BE40" s="59">
        <f>VLOOKUP($A40,'RevPAR Raw Data'!$B$6:$BE$43,'RevPAR Raw Data'!AT$1,FALSE)</f>
        <v>-12.574093325153999</v>
      </c>
      <c r="BF40" s="60">
        <f>VLOOKUP($A40,'RevPAR Raw Data'!$B$6:$BE$43,'RevPAR Raw Data'!AU$1,FALSE)</f>
        <v>9.0020396373825999</v>
      </c>
      <c r="BG40" s="60">
        <f>VLOOKUP($A40,'RevPAR Raw Data'!$B$6:$BE$43,'RevPAR Raw Data'!AV$1,FALSE)</f>
        <v>19.138951111571199</v>
      </c>
      <c r="BH40" s="60">
        <f>VLOOKUP($A40,'RevPAR Raw Data'!$B$6:$BE$43,'RevPAR Raw Data'!AW$1,FALSE)</f>
        <v>9.7052359678972202</v>
      </c>
      <c r="BI40" s="60">
        <f>VLOOKUP($A40,'RevPAR Raw Data'!$B$6:$BE$43,'RevPAR Raw Data'!AX$1,FALSE)</f>
        <v>1.1352317522811399</v>
      </c>
      <c r="BJ40" s="61">
        <f>VLOOKUP($A40,'RevPAR Raw Data'!$B$6:$BE$43,'RevPAR Raw Data'!AY$1,FALSE)</f>
        <v>5.8076778233778796</v>
      </c>
      <c r="BK40" s="60">
        <f>VLOOKUP($A40,'RevPAR Raw Data'!$B$6:$BE$43,'RevPAR Raw Data'!BA$1,FALSE)</f>
        <v>7.69896675836147</v>
      </c>
      <c r="BL40" s="60">
        <f>VLOOKUP($A40,'RevPAR Raw Data'!$B$6:$BE$43,'RevPAR Raw Data'!BB$1,FALSE)</f>
        <v>3.80305572200092</v>
      </c>
      <c r="BM40" s="61">
        <f>VLOOKUP($A40,'RevPAR Raw Data'!$B$6:$BE$43,'RevPAR Raw Data'!BC$1,FALSE)</f>
        <v>5.6495787813534797</v>
      </c>
      <c r="BN40" s="62">
        <f>VLOOKUP($A40,'RevPAR Raw Data'!$B$6:$BE$43,'RevPAR Raw Data'!BE$1,FALSE)</f>
        <v>5.7636492251133502</v>
      </c>
    </row>
    <row r="41" spans="1:66" x14ac:dyDescent="0.25">
      <c r="A41" s="81" t="s">
        <v>80</v>
      </c>
      <c r="B41" s="59">
        <f>VLOOKUP($A41,'Occupancy Raw Data'!$B$6:$BE$43,'Occupancy Raw Data'!AG$1,FALSE)</f>
        <v>31.2368236120871</v>
      </c>
      <c r="C41" s="60">
        <f>VLOOKUP($A41,'Occupancy Raw Data'!$B$6:$BE$43,'Occupancy Raw Data'!AH$1,FALSE)</f>
        <v>38.492621222768697</v>
      </c>
      <c r="D41" s="60">
        <f>VLOOKUP($A41,'Occupancy Raw Data'!$B$6:$BE$43,'Occupancy Raw Data'!AI$1,FALSE)</f>
        <v>41.321152494729397</v>
      </c>
      <c r="E41" s="60">
        <f>VLOOKUP($A41,'Occupancy Raw Data'!$B$6:$BE$43,'Occupancy Raw Data'!AJ$1,FALSE)</f>
        <v>41.971187631763797</v>
      </c>
      <c r="F41" s="60">
        <f>VLOOKUP($A41,'Occupancy Raw Data'!$B$6:$BE$43,'Occupancy Raw Data'!AK$1,FALSE)</f>
        <v>39.687280393534699</v>
      </c>
      <c r="G41" s="61">
        <f>VLOOKUP($A41,'Occupancy Raw Data'!$B$6:$BE$43,'Occupancy Raw Data'!AL$1,FALSE)</f>
        <v>38.541813070976801</v>
      </c>
      <c r="H41" s="60">
        <f>VLOOKUP($A41,'Occupancy Raw Data'!$B$6:$BE$43,'Occupancy Raw Data'!AN$1,FALSE)</f>
        <v>49.068868587491203</v>
      </c>
      <c r="I41" s="60">
        <f>VLOOKUP($A41,'Occupancy Raw Data'!$B$6:$BE$43,'Occupancy Raw Data'!AO$1,FALSE)</f>
        <v>49.806746310611302</v>
      </c>
      <c r="J41" s="61">
        <f>VLOOKUP($A41,'Occupancy Raw Data'!$B$6:$BE$43,'Occupancy Raw Data'!AP$1,FALSE)</f>
        <v>49.437807449051299</v>
      </c>
      <c r="K41" s="62">
        <f>VLOOKUP($A41,'Occupancy Raw Data'!$B$6:$BE$43,'Occupancy Raw Data'!AR$1,FALSE)</f>
        <v>41.6549543218552</v>
      </c>
      <c r="M41" s="59">
        <f>VLOOKUP($A41,'Occupancy Raw Data'!$B$6:$BE$43,'Occupancy Raw Data'!AT$1,FALSE)</f>
        <v>-7.8278900984966304</v>
      </c>
      <c r="N41" s="60">
        <f>VLOOKUP($A41,'Occupancy Raw Data'!$B$6:$BE$43,'Occupancy Raw Data'!AU$1,FALSE)</f>
        <v>0.73563218390804497</v>
      </c>
      <c r="O41" s="60">
        <f>VLOOKUP($A41,'Occupancy Raw Data'!$B$6:$BE$43,'Occupancy Raw Data'!AV$1,FALSE)</f>
        <v>0.512820512820512</v>
      </c>
      <c r="P41" s="60">
        <f>VLOOKUP($A41,'Occupancy Raw Data'!$B$6:$BE$43,'Occupancy Raw Data'!AW$1,FALSE)</f>
        <v>-1.5657189946435901</v>
      </c>
      <c r="Q41" s="60">
        <f>VLOOKUP($A41,'Occupancy Raw Data'!$B$6:$BE$43,'Occupancy Raw Data'!AX$1,FALSE)</f>
        <v>-0.39682539682539603</v>
      </c>
      <c r="R41" s="61">
        <f>VLOOKUP($A41,'Occupancy Raw Data'!$B$6:$BE$43,'Occupancy Raw Data'!AY$1,FALSE)</f>
        <v>-1.5261693150193001</v>
      </c>
      <c r="S41" s="60">
        <f>VLOOKUP($A41,'Occupancy Raw Data'!$B$6:$BE$43,'Occupancy Raw Data'!BA$1,FALSE)</f>
        <v>10.4825949367088</v>
      </c>
      <c r="T41" s="60">
        <f>VLOOKUP($A41,'Occupancy Raw Data'!$B$6:$BE$43,'Occupancy Raw Data'!BB$1,FALSE)</f>
        <v>3.3539919795843902</v>
      </c>
      <c r="U41" s="61">
        <f>VLOOKUP($A41,'Occupancy Raw Data'!$B$6:$BE$43,'Occupancy Raw Data'!BC$1,FALSE)</f>
        <v>6.7729083665338603</v>
      </c>
      <c r="V41" s="62">
        <f>VLOOKUP($A41,'Occupancy Raw Data'!$B$6:$BE$43,'Occupancy Raw Data'!BE$1,FALSE)</f>
        <v>1.13954905545399</v>
      </c>
      <c r="X41" s="64">
        <f>VLOOKUP($A41,'ADR Raw Data'!$B$6:$BE$43,'ADR Raw Data'!AG$1,FALSE)</f>
        <v>95.234943757030294</v>
      </c>
      <c r="Y41" s="65">
        <f>VLOOKUP($A41,'ADR Raw Data'!$B$6:$BE$43,'ADR Raw Data'!AH$1,FALSE)</f>
        <v>92.002651757188403</v>
      </c>
      <c r="Z41" s="65">
        <f>VLOOKUP($A41,'ADR Raw Data'!$B$6:$BE$43,'ADR Raw Data'!AI$1,FALSE)</f>
        <v>92.691428571428503</v>
      </c>
      <c r="AA41" s="65">
        <f>VLOOKUP($A41,'ADR Raw Data'!$B$6:$BE$43,'ADR Raw Data'!AJ$1,FALSE)</f>
        <v>93.531892005022996</v>
      </c>
      <c r="AB41" s="65">
        <f>VLOOKUP($A41,'ADR Raw Data'!$B$6:$BE$43,'ADR Raw Data'!AK$1,FALSE)</f>
        <v>93.584833997343907</v>
      </c>
      <c r="AC41" s="66">
        <f>VLOOKUP($A41,'ADR Raw Data'!$B$6:$BE$43,'ADR Raw Data'!AL$1,FALSE)</f>
        <v>93.333176223903706</v>
      </c>
      <c r="AD41" s="65">
        <f>VLOOKUP($A41,'ADR Raw Data'!$B$6:$BE$43,'ADR Raw Data'!AN$1,FALSE)</f>
        <v>106.18229144289199</v>
      </c>
      <c r="AE41" s="65">
        <f>VLOOKUP($A41,'ADR Raw Data'!$B$6:$BE$43,'ADR Raw Data'!AO$1,FALSE)</f>
        <v>108.226892416225</v>
      </c>
      <c r="AF41" s="66">
        <f>VLOOKUP($A41,'ADR Raw Data'!$B$6:$BE$43,'ADR Raw Data'!AP$1,FALSE)</f>
        <v>107.212221037668</v>
      </c>
      <c r="AG41" s="67">
        <f>VLOOKUP($A41,'ADR Raw Data'!$B$6:$BE$43,'ADR Raw Data'!AR$1,FALSE)</f>
        <v>98.039524612881806</v>
      </c>
      <c r="AI41" s="59">
        <f>VLOOKUP($A41,'ADR Raw Data'!$B$6:$BE$43,'ADR Raw Data'!AT$1,FALSE)</f>
        <v>12.909584118745</v>
      </c>
      <c r="AJ41" s="60">
        <f>VLOOKUP($A41,'ADR Raw Data'!$B$6:$BE$43,'ADR Raw Data'!AU$1,FALSE)</f>
        <v>12.7646385086762</v>
      </c>
      <c r="AK41" s="60">
        <f>VLOOKUP($A41,'ADR Raw Data'!$B$6:$BE$43,'ADR Raw Data'!AV$1,FALSE)</f>
        <v>12.681245193672099</v>
      </c>
      <c r="AL41" s="60">
        <f>VLOOKUP($A41,'ADR Raw Data'!$B$6:$BE$43,'ADR Raw Data'!AW$1,FALSE)</f>
        <v>14.1072598734329</v>
      </c>
      <c r="AM41" s="60">
        <f>VLOOKUP($A41,'ADR Raw Data'!$B$6:$BE$43,'ADR Raw Data'!AX$1,FALSE)</f>
        <v>12.4535238051212</v>
      </c>
      <c r="AN41" s="61">
        <f>VLOOKUP($A41,'ADR Raw Data'!$B$6:$BE$43,'ADR Raw Data'!AY$1,FALSE)</f>
        <v>12.9638172427059</v>
      </c>
      <c r="AO41" s="60">
        <f>VLOOKUP($A41,'ADR Raw Data'!$B$6:$BE$43,'ADR Raw Data'!BA$1,FALSE)</f>
        <v>15.892251284071801</v>
      </c>
      <c r="AP41" s="60">
        <f>VLOOKUP($A41,'ADR Raw Data'!$B$6:$BE$43,'ADR Raw Data'!BB$1,FALSE)</f>
        <v>16.221736067023901</v>
      </c>
      <c r="AQ41" s="61">
        <f>VLOOKUP($A41,'ADR Raw Data'!$B$6:$BE$43,'ADR Raw Data'!BC$1,FALSE)</f>
        <v>16.028176613606199</v>
      </c>
      <c r="AR41" s="62">
        <f>VLOOKUP($A41,'ADR Raw Data'!$B$6:$BE$43,'ADR Raw Data'!BE$1,FALSE)</f>
        <v>14.3138236043995</v>
      </c>
      <c r="AT41" s="64">
        <f>VLOOKUP($A41,'RevPAR Raw Data'!$B$6:$BE$43,'RevPAR Raw Data'!AG$1,FALSE)</f>
        <v>29.748371398453902</v>
      </c>
      <c r="AU41" s="65">
        <f>VLOOKUP($A41,'RevPAR Raw Data'!$B$6:$BE$43,'RevPAR Raw Data'!AH$1,FALSE)</f>
        <v>35.4142322557976</v>
      </c>
      <c r="AV41" s="65">
        <f>VLOOKUP($A41,'RevPAR Raw Data'!$B$6:$BE$43,'RevPAR Raw Data'!AI$1,FALSE)</f>
        <v>38.301166549543197</v>
      </c>
      <c r="AW41" s="65">
        <f>VLOOKUP($A41,'RevPAR Raw Data'!$B$6:$BE$43,'RevPAR Raw Data'!AJ$1,FALSE)</f>
        <v>39.256445888966901</v>
      </c>
      <c r="AX41" s="65">
        <f>VLOOKUP($A41,'RevPAR Raw Data'!$B$6:$BE$43,'RevPAR Raw Data'!AK$1,FALSE)</f>
        <v>37.141275474349897</v>
      </c>
      <c r="AY41" s="66">
        <f>VLOOKUP($A41,'RevPAR Raw Data'!$B$6:$BE$43,'RevPAR Raw Data'!AL$1,FALSE)</f>
        <v>35.9722983134223</v>
      </c>
      <c r="AZ41" s="65">
        <f>VLOOKUP($A41,'RevPAR Raw Data'!$B$6:$BE$43,'RevPAR Raw Data'!AN$1,FALSE)</f>
        <v>52.102449051299999</v>
      </c>
      <c r="BA41" s="65">
        <f>VLOOKUP($A41,'RevPAR Raw Data'!$B$6:$BE$43,'RevPAR Raw Data'!AO$1,FALSE)</f>
        <v>53.904293745607802</v>
      </c>
      <c r="BB41" s="66">
        <f>VLOOKUP($A41,'RevPAR Raw Data'!$B$6:$BE$43,'RevPAR Raw Data'!AP$1,FALSE)</f>
        <v>53.003371398453901</v>
      </c>
      <c r="BC41" s="67">
        <f>VLOOKUP($A41,'RevPAR Raw Data'!$B$6:$BE$43,'RevPAR Raw Data'!AR$1,FALSE)</f>
        <v>40.838319194859899</v>
      </c>
      <c r="BE41" s="59">
        <f>VLOOKUP($A41,'RevPAR Raw Data'!$B$6:$BE$43,'RevPAR Raw Data'!AT$1,FALSE)</f>
        <v>4.0711459632601104</v>
      </c>
      <c r="BF41" s="60">
        <f>VLOOKUP($A41,'RevPAR Raw Data'!$B$6:$BE$43,'RevPAR Raw Data'!AU$1,FALSE)</f>
        <v>13.5941714816136</v>
      </c>
      <c r="BG41" s="60">
        <f>VLOOKUP($A41,'RevPAR Raw Data'!$B$6:$BE$43,'RevPAR Raw Data'!AV$1,FALSE)</f>
        <v>13.2590977331269</v>
      </c>
      <c r="BH41" s="60">
        <f>VLOOKUP($A41,'RevPAR Raw Data'!$B$6:$BE$43,'RevPAR Raw Data'!AW$1,FALSE)</f>
        <v>12.320660831327199</v>
      </c>
      <c r="BI41" s="60">
        <f>VLOOKUP($A41,'RevPAR Raw Data'!$B$6:$BE$43,'RevPAR Raw Data'!AX$1,FALSE)</f>
        <v>12.0072796630374</v>
      </c>
      <c r="BJ41" s="61">
        <f>VLOOKUP($A41,'RevPAR Raw Data'!$B$6:$BE$43,'RevPAR Raw Data'!AY$1,FALSE)</f>
        <v>11.2397981268732</v>
      </c>
      <c r="BK41" s="60">
        <f>VLOOKUP($A41,'RevPAR Raw Data'!$B$6:$BE$43,'RevPAR Raw Data'!BA$1,FALSE)</f>
        <v>28.040766549213799</v>
      </c>
      <c r="BL41" s="60">
        <f>VLOOKUP($A41,'RevPAR Raw Data'!$B$6:$BE$43,'RevPAR Raw Data'!BB$1,FALSE)</f>
        <v>20.1198037732457</v>
      </c>
      <c r="BM41" s="61">
        <f>VLOOKUP($A41,'RevPAR Raw Data'!$B$6:$BE$43,'RevPAR Raw Data'!BC$1,FALSE)</f>
        <v>23.886658695005899</v>
      </c>
      <c r="BN41" s="62">
        <f>VLOOKUP($A41,'RevPAR Raw Data'!$B$6:$BE$43,'RevPAR Raw Data'!BE$1,FALSE)</f>
        <v>15.6164857015367</v>
      </c>
    </row>
    <row r="42" spans="1:66" x14ac:dyDescent="0.25">
      <c r="A42" s="81" t="s">
        <v>81</v>
      </c>
      <c r="B42" s="59">
        <f>VLOOKUP($A42,'Occupancy Raw Data'!$B$6:$BE$43,'Occupancy Raw Data'!AG$1,FALSE)</f>
        <v>42.431233484398298</v>
      </c>
      <c r="C42" s="60">
        <f>VLOOKUP($A42,'Occupancy Raw Data'!$B$6:$BE$43,'Occupancy Raw Data'!AH$1,FALSE)</f>
        <v>45.361255254186197</v>
      </c>
      <c r="D42" s="60">
        <f>VLOOKUP($A42,'Occupancy Raw Data'!$B$6:$BE$43,'Occupancy Raw Data'!AI$1,FALSE)</f>
        <v>47.766537071514598</v>
      </c>
      <c r="E42" s="60">
        <f>VLOOKUP($A42,'Occupancy Raw Data'!$B$6:$BE$43,'Occupancy Raw Data'!AJ$1,FALSE)</f>
        <v>48.0670244222976</v>
      </c>
      <c r="F42" s="60">
        <f>VLOOKUP($A42,'Occupancy Raw Data'!$B$6:$BE$43,'Occupancy Raw Data'!AK$1,FALSE)</f>
        <v>49.285465080483498</v>
      </c>
      <c r="G42" s="61">
        <f>VLOOKUP($A42,'Occupancy Raw Data'!$B$6:$BE$43,'Occupancy Raw Data'!AL$1,FALSE)</f>
        <v>46.5827719744455</v>
      </c>
      <c r="H42" s="60">
        <f>VLOOKUP($A42,'Occupancy Raw Data'!$B$6:$BE$43,'Occupancy Raw Data'!AN$1,FALSE)</f>
        <v>62.428255768612402</v>
      </c>
      <c r="I42" s="60">
        <f>VLOOKUP($A42,'Occupancy Raw Data'!$B$6:$BE$43,'Occupancy Raw Data'!AO$1,FALSE)</f>
        <v>66.653212841789795</v>
      </c>
      <c r="J42" s="61">
        <f>VLOOKUP($A42,'Occupancy Raw Data'!$B$6:$BE$43,'Occupancy Raw Data'!AP$1,FALSE)</f>
        <v>64.540734305201099</v>
      </c>
      <c r="K42" s="62">
        <f>VLOOKUP($A42,'Occupancy Raw Data'!$B$6:$BE$43,'Occupancy Raw Data'!AR$1,FALSE)</f>
        <v>51.715504405710497</v>
      </c>
      <c r="M42" s="59">
        <f>VLOOKUP($A42,'Occupancy Raw Data'!$B$6:$BE$43,'Occupancy Raw Data'!AT$1,FALSE)</f>
        <v>-2.7806769875889201</v>
      </c>
      <c r="N42" s="60">
        <f>VLOOKUP($A42,'Occupancy Raw Data'!$B$6:$BE$43,'Occupancy Raw Data'!AU$1,FALSE)</f>
        <v>7.5911555131231898</v>
      </c>
      <c r="O42" s="60">
        <f>VLOOKUP($A42,'Occupancy Raw Data'!$B$6:$BE$43,'Occupancy Raw Data'!AV$1,FALSE)</f>
        <v>9.3963788557128307</v>
      </c>
      <c r="P42" s="60">
        <f>VLOOKUP($A42,'Occupancy Raw Data'!$B$6:$BE$43,'Occupancy Raw Data'!AW$1,FALSE)</f>
        <v>8.5300021093512299</v>
      </c>
      <c r="Q42" s="60">
        <f>VLOOKUP($A42,'Occupancy Raw Data'!$B$6:$BE$43,'Occupancy Raw Data'!AX$1,FALSE)</f>
        <v>9.6390521342373301</v>
      </c>
      <c r="R42" s="61">
        <f>VLOOKUP($A42,'Occupancy Raw Data'!$B$6:$BE$43,'Occupancy Raw Data'!AY$1,FALSE)</f>
        <v>6.4938958955217796</v>
      </c>
      <c r="S42" s="60">
        <f>VLOOKUP($A42,'Occupancy Raw Data'!$B$6:$BE$43,'Occupancy Raw Data'!BA$1,FALSE)</f>
        <v>16.6437262388792</v>
      </c>
      <c r="T42" s="60">
        <f>VLOOKUP($A42,'Occupancy Raw Data'!$B$6:$BE$43,'Occupancy Raw Data'!BB$1,FALSE)</f>
        <v>10.9587597795098</v>
      </c>
      <c r="U42" s="61">
        <f>VLOOKUP($A42,'Occupancy Raw Data'!$B$6:$BE$43,'Occupancy Raw Data'!BC$1,FALSE)</f>
        <v>13.6373414317917</v>
      </c>
      <c r="V42" s="62">
        <f>VLOOKUP($A42,'Occupancy Raw Data'!$B$6:$BE$43,'Occupancy Raw Data'!BE$1,FALSE)</f>
        <v>8.9395280649270301</v>
      </c>
      <c r="X42" s="64">
        <f>VLOOKUP($A42,'ADR Raw Data'!$B$6:$BE$43,'ADR Raw Data'!AG$1,FALSE)</f>
        <v>87.159211048547107</v>
      </c>
      <c r="Y42" s="65">
        <f>VLOOKUP($A42,'ADR Raw Data'!$B$6:$BE$43,'ADR Raw Data'!AH$1,FALSE)</f>
        <v>84.270930109717597</v>
      </c>
      <c r="Z42" s="65">
        <f>VLOOKUP($A42,'ADR Raw Data'!$B$6:$BE$43,'ADR Raw Data'!AI$1,FALSE)</f>
        <v>85.256916815934602</v>
      </c>
      <c r="AA42" s="65">
        <f>VLOOKUP($A42,'ADR Raw Data'!$B$6:$BE$43,'ADR Raw Data'!AJ$1,FALSE)</f>
        <v>85.427599396217801</v>
      </c>
      <c r="AB42" s="65">
        <f>VLOOKUP($A42,'ADR Raw Data'!$B$6:$BE$43,'ADR Raw Data'!AK$1,FALSE)</f>
        <v>87.493758900686998</v>
      </c>
      <c r="AC42" s="66">
        <f>VLOOKUP($A42,'ADR Raw Data'!$B$6:$BE$43,'ADR Raw Data'!AL$1,FALSE)</f>
        <v>85.920200942708703</v>
      </c>
      <c r="AD42" s="65">
        <f>VLOOKUP($A42,'ADR Raw Data'!$B$6:$BE$43,'ADR Raw Data'!AN$1,FALSE)</f>
        <v>105.604107410938</v>
      </c>
      <c r="AE42" s="65">
        <f>VLOOKUP($A42,'ADR Raw Data'!$B$6:$BE$43,'ADR Raw Data'!AO$1,FALSE)</f>
        <v>109.565554380959</v>
      </c>
      <c r="AF42" s="66">
        <f>VLOOKUP($A42,'ADR Raw Data'!$B$6:$BE$43,'ADR Raw Data'!AP$1,FALSE)</f>
        <v>107.64966182627499</v>
      </c>
      <c r="AG42" s="67">
        <f>VLOOKUP($A42,'ADR Raw Data'!$B$6:$BE$43,'ADR Raw Data'!AR$1,FALSE)</f>
        <v>93.671128139497</v>
      </c>
      <c r="AI42" s="59">
        <f>VLOOKUP($A42,'ADR Raw Data'!$B$6:$BE$43,'ADR Raw Data'!AT$1,FALSE)</f>
        <v>16.065279544864399</v>
      </c>
      <c r="AJ42" s="60">
        <f>VLOOKUP($A42,'ADR Raw Data'!$B$6:$BE$43,'ADR Raw Data'!AU$1,FALSE)</f>
        <v>18.927364038003699</v>
      </c>
      <c r="AK42" s="60">
        <f>VLOOKUP($A42,'ADR Raw Data'!$B$6:$BE$43,'ADR Raw Data'!AV$1,FALSE)</f>
        <v>19.222221981061001</v>
      </c>
      <c r="AL42" s="60">
        <f>VLOOKUP($A42,'ADR Raw Data'!$B$6:$BE$43,'ADR Raw Data'!AW$1,FALSE)</f>
        <v>18.649669908968299</v>
      </c>
      <c r="AM42" s="60">
        <f>VLOOKUP($A42,'ADR Raw Data'!$B$6:$BE$43,'ADR Raw Data'!AX$1,FALSE)</f>
        <v>19.867354427797299</v>
      </c>
      <c r="AN42" s="61">
        <f>VLOOKUP($A42,'ADR Raw Data'!$B$6:$BE$43,'ADR Raw Data'!AY$1,FALSE)</f>
        <v>18.504285517978001</v>
      </c>
      <c r="AO42" s="60">
        <f>VLOOKUP($A42,'ADR Raw Data'!$B$6:$BE$43,'ADR Raw Data'!BA$1,FALSE)</f>
        <v>28.228207809351002</v>
      </c>
      <c r="AP42" s="60">
        <f>VLOOKUP($A42,'ADR Raw Data'!$B$6:$BE$43,'ADR Raw Data'!BB$1,FALSE)</f>
        <v>23.3433908899618</v>
      </c>
      <c r="AQ42" s="61">
        <f>VLOOKUP($A42,'ADR Raw Data'!$B$6:$BE$43,'ADR Raw Data'!BC$1,FALSE)</f>
        <v>25.4955490424469</v>
      </c>
      <c r="AR42" s="62">
        <f>VLOOKUP($A42,'ADR Raw Data'!$B$6:$BE$43,'ADR Raw Data'!BE$1,FALSE)</f>
        <v>21.584448344154598</v>
      </c>
      <c r="AT42" s="64">
        <f>VLOOKUP($A42,'RevPAR Raw Data'!$B$6:$BE$43,'RevPAR Raw Data'!AG$1,FALSE)</f>
        <v>36.982728343168503</v>
      </c>
      <c r="AU42" s="65">
        <f>VLOOKUP($A42,'RevPAR Raw Data'!$B$6:$BE$43,'RevPAR Raw Data'!AH$1,FALSE)</f>
        <v>38.226351712145799</v>
      </c>
      <c r="AV42" s="65">
        <f>VLOOKUP($A42,'RevPAR Raw Data'!$B$6:$BE$43,'RevPAR Raw Data'!AI$1,FALSE)</f>
        <v>40.724276776913797</v>
      </c>
      <c r="AW42" s="65">
        <f>VLOOKUP($A42,'RevPAR Raw Data'!$B$6:$BE$43,'RevPAR Raw Data'!AJ$1,FALSE)</f>
        <v>41.062505065162597</v>
      </c>
      <c r="AX42" s="65">
        <f>VLOOKUP($A42,'RevPAR Raw Data'!$B$6:$BE$43,'RevPAR Raw Data'!AK$1,FALSE)</f>
        <v>43.121705990600503</v>
      </c>
      <c r="AY42" s="66">
        <f>VLOOKUP($A42,'RevPAR Raw Data'!$B$6:$BE$43,'RevPAR Raw Data'!AL$1,FALSE)</f>
        <v>40.024011285127401</v>
      </c>
      <c r="AZ42" s="65">
        <f>VLOOKUP($A42,'RevPAR Raw Data'!$B$6:$BE$43,'RevPAR Raw Data'!AN$1,FALSE)</f>
        <v>65.926802276660794</v>
      </c>
      <c r="BA42" s="65">
        <f>VLOOKUP($A42,'RevPAR Raw Data'!$B$6:$BE$43,'RevPAR Raw Data'!AO$1,FALSE)</f>
        <v>73.028962162827696</v>
      </c>
      <c r="BB42" s="66">
        <f>VLOOKUP($A42,'RevPAR Raw Data'!$B$6:$BE$43,'RevPAR Raw Data'!AP$1,FALSE)</f>
        <v>69.477882219744203</v>
      </c>
      <c r="BC42" s="67">
        <f>VLOOKUP($A42,'RevPAR Raw Data'!$B$6:$BE$43,'RevPAR Raw Data'!AR$1,FALSE)</f>
        <v>48.442496399860303</v>
      </c>
      <c r="BE42" s="59">
        <f>VLOOKUP($A42,'RevPAR Raw Data'!$B$6:$BE$43,'RevPAR Raw Data'!AT$1,FALSE)</f>
        <v>12.8378790259796</v>
      </c>
      <c r="BF42" s="60">
        <f>VLOOKUP($A42,'RevPAR Raw Data'!$B$6:$BE$43,'RevPAR Raw Data'!AU$1,FALSE)</f>
        <v>27.955325189786699</v>
      </c>
      <c r="BG42" s="60">
        <f>VLOOKUP($A42,'RevPAR Raw Data'!$B$6:$BE$43,'RevPAR Raw Data'!AV$1,FALSE)</f>
        <v>30.424793638600399</v>
      </c>
      <c r="BH42" s="60">
        <f>VLOOKUP($A42,'RevPAR Raw Data'!$B$6:$BE$43,'RevPAR Raw Data'!AW$1,FALSE)</f>
        <v>28.770489254941499</v>
      </c>
      <c r="BI42" s="60">
        <f>VLOOKUP($A42,'RevPAR Raw Data'!$B$6:$BE$43,'RevPAR Raw Data'!AX$1,FALSE)</f>
        <v>31.421431213023698</v>
      </c>
      <c r="BJ42" s="61">
        <f>VLOOKUP($A42,'RevPAR Raw Data'!$B$6:$BE$43,'RevPAR Raw Data'!AY$1,FALSE)</f>
        <v>26.199830451247301</v>
      </c>
      <c r="BK42" s="60">
        <f>VLOOKUP($A42,'RevPAR Raw Data'!$B$6:$BE$43,'RevPAR Raw Data'!BA$1,FALSE)</f>
        <v>49.5701596781606</v>
      </c>
      <c r="BL42" s="60">
        <f>VLOOKUP($A42,'RevPAR Raw Data'!$B$6:$BE$43,'RevPAR Raw Data'!BB$1,FALSE)</f>
        <v>36.860296801494499</v>
      </c>
      <c r="BM42" s="61">
        <f>VLOOKUP($A42,'RevPAR Raw Data'!$B$6:$BE$43,'RevPAR Raw Data'!BC$1,FALSE)</f>
        <v>42.609805547067097</v>
      </c>
      <c r="BN42" s="62">
        <f>VLOOKUP($A42,'RevPAR Raw Data'!$B$6:$BE$43,'RevPAR Raw Data'!BE$1,FALSE)</f>
        <v>32.453524226467003</v>
      </c>
    </row>
    <row r="43" spans="1:66" x14ac:dyDescent="0.25">
      <c r="A43" s="82" t="s">
        <v>82</v>
      </c>
      <c r="B43" s="59">
        <f>VLOOKUP($A43,'Occupancy Raw Data'!$B$6:$BE$43,'Occupancy Raw Data'!AG$1,FALSE)</f>
        <v>39.594581033617601</v>
      </c>
      <c r="C43" s="60">
        <f>VLOOKUP($A43,'Occupancy Raw Data'!$B$6:$BE$43,'Occupancy Raw Data'!AH$1,FALSE)</f>
        <v>42.989463120923197</v>
      </c>
      <c r="D43" s="60">
        <f>VLOOKUP($A43,'Occupancy Raw Data'!$B$6:$BE$43,'Occupancy Raw Data'!AI$1,FALSE)</f>
        <v>46.973406924234801</v>
      </c>
      <c r="E43" s="60">
        <f>VLOOKUP($A43,'Occupancy Raw Data'!$B$6:$BE$43,'Occupancy Raw Data'!AJ$1,FALSE)</f>
        <v>47.543903662819801</v>
      </c>
      <c r="F43" s="60">
        <f>VLOOKUP($A43,'Occupancy Raw Data'!$B$6:$BE$43,'Occupancy Raw Data'!AK$1,FALSE)</f>
        <v>46.165579528349198</v>
      </c>
      <c r="G43" s="61">
        <f>VLOOKUP($A43,'Occupancy Raw Data'!$B$6:$BE$43,'Occupancy Raw Data'!AL$1,FALSE)</f>
        <v>44.653386853988899</v>
      </c>
      <c r="H43" s="60">
        <f>VLOOKUP($A43,'Occupancy Raw Data'!$B$6:$BE$43,'Occupancy Raw Data'!AN$1,FALSE)</f>
        <v>51.637732062217701</v>
      </c>
      <c r="I43" s="60">
        <f>VLOOKUP($A43,'Occupancy Raw Data'!$B$6:$BE$43,'Occupancy Raw Data'!AO$1,FALSE)</f>
        <v>56.590566984445502</v>
      </c>
      <c r="J43" s="61">
        <f>VLOOKUP($A43,'Occupancy Raw Data'!$B$6:$BE$43,'Occupancy Raw Data'!AP$1,FALSE)</f>
        <v>54.114149523331598</v>
      </c>
      <c r="K43" s="62">
        <f>VLOOKUP($A43,'Occupancy Raw Data'!$B$6:$BE$43,'Occupancy Raw Data'!AR$1,FALSE)</f>
        <v>47.356461902372502</v>
      </c>
      <c r="M43" s="59">
        <f>VLOOKUP($A43,'Occupancy Raw Data'!$B$6:$BE$43,'Occupancy Raw Data'!AT$1,FALSE)</f>
        <v>12.953428547313401</v>
      </c>
      <c r="N43" s="60">
        <f>VLOOKUP($A43,'Occupancy Raw Data'!$B$6:$BE$43,'Occupancy Raw Data'!AU$1,FALSE)</f>
        <v>31.292426426343798</v>
      </c>
      <c r="O43" s="60">
        <f>VLOOKUP($A43,'Occupancy Raw Data'!$B$6:$BE$43,'Occupancy Raw Data'!AV$1,FALSE)</f>
        <v>41.536004718929803</v>
      </c>
      <c r="P43" s="60">
        <f>VLOOKUP($A43,'Occupancy Raw Data'!$B$6:$BE$43,'Occupancy Raw Data'!AW$1,FALSE)</f>
        <v>35.425314124177497</v>
      </c>
      <c r="Q43" s="60">
        <f>VLOOKUP($A43,'Occupancy Raw Data'!$B$6:$BE$43,'Occupancy Raw Data'!AX$1,FALSE)</f>
        <v>34.427472815536603</v>
      </c>
      <c r="R43" s="61">
        <f>VLOOKUP($A43,'Occupancy Raw Data'!$B$6:$BE$43,'Occupancy Raw Data'!AY$1,FALSE)</f>
        <v>30.9983101088601</v>
      </c>
      <c r="S43" s="60">
        <f>VLOOKUP($A43,'Occupancy Raw Data'!$B$6:$BE$43,'Occupancy Raw Data'!BA$1,FALSE)</f>
        <v>44.527584633502897</v>
      </c>
      <c r="T43" s="60">
        <f>VLOOKUP($A43,'Occupancy Raw Data'!$B$6:$BE$43,'Occupancy Raw Data'!BB$1,FALSE)</f>
        <v>39.6457524403842</v>
      </c>
      <c r="U43" s="61">
        <f>VLOOKUP($A43,'Occupancy Raw Data'!$B$6:$BE$43,'Occupancy Raw Data'!BC$1,FALSE)</f>
        <v>41.933153302873201</v>
      </c>
      <c r="V43" s="62">
        <f>VLOOKUP($A43,'Occupancy Raw Data'!$B$6:$BE$43,'Occupancy Raw Data'!BE$1,FALSE)</f>
        <v>34.378347856510999</v>
      </c>
      <c r="X43" s="64">
        <f>VLOOKUP($A43,'ADR Raw Data'!$B$6:$BE$43,'ADR Raw Data'!AG$1,FALSE)</f>
        <v>100.731060801905</v>
      </c>
      <c r="Y43" s="65">
        <f>VLOOKUP($A43,'ADR Raw Data'!$B$6:$BE$43,'ADR Raw Data'!AH$1,FALSE)</f>
        <v>104.729867643969</v>
      </c>
      <c r="Z43" s="65">
        <f>VLOOKUP($A43,'ADR Raw Data'!$B$6:$BE$43,'ADR Raw Data'!AI$1,FALSE)</f>
        <v>109.45585378880099</v>
      </c>
      <c r="AA43" s="65">
        <f>VLOOKUP($A43,'ADR Raw Data'!$B$6:$BE$43,'ADR Raw Data'!AJ$1,FALSE)</f>
        <v>109.288404200306</v>
      </c>
      <c r="AB43" s="65">
        <f>VLOOKUP($A43,'ADR Raw Data'!$B$6:$BE$43,'ADR Raw Data'!AK$1,FALSE)</f>
        <v>103.98510618641799</v>
      </c>
      <c r="AC43" s="66">
        <f>VLOOKUP($A43,'ADR Raw Data'!$B$6:$BE$43,'ADR Raw Data'!AL$1,FALSE)</f>
        <v>105.83174539464299</v>
      </c>
      <c r="AD43" s="65">
        <f>VLOOKUP($A43,'ADR Raw Data'!$B$6:$BE$43,'ADR Raw Data'!AN$1,FALSE)</f>
        <v>104.53814398429699</v>
      </c>
      <c r="AE43" s="65">
        <f>VLOOKUP($A43,'ADR Raw Data'!$B$6:$BE$43,'ADR Raw Data'!AO$1,FALSE)</f>
        <v>107.237728775989</v>
      </c>
      <c r="AF43" s="66">
        <f>VLOOKUP($A43,'ADR Raw Data'!$B$6:$BE$43,'ADR Raw Data'!AP$1,FALSE)</f>
        <v>105.94970672093901</v>
      </c>
      <c r="AG43" s="67">
        <f>VLOOKUP($A43,'ADR Raw Data'!$B$6:$BE$43,'ADR Raw Data'!AR$1,FALSE)</f>
        <v>105.870258025943</v>
      </c>
      <c r="AI43" s="59">
        <f>VLOOKUP($A43,'ADR Raw Data'!$B$6:$BE$43,'ADR Raw Data'!AT$1,FALSE)</f>
        <v>17.001216358042299</v>
      </c>
      <c r="AJ43" s="60">
        <f>VLOOKUP($A43,'ADR Raw Data'!$B$6:$BE$43,'ADR Raw Data'!AU$1,FALSE)</f>
        <v>24.6117990129882</v>
      </c>
      <c r="AK43" s="60">
        <f>VLOOKUP($A43,'ADR Raw Data'!$B$6:$BE$43,'ADR Raw Data'!AV$1,FALSE)</f>
        <v>30.035793378474001</v>
      </c>
      <c r="AL43" s="60">
        <f>VLOOKUP($A43,'ADR Raw Data'!$B$6:$BE$43,'ADR Raw Data'!AW$1,FALSE)</f>
        <v>30.1777915563782</v>
      </c>
      <c r="AM43" s="60">
        <f>VLOOKUP($A43,'ADR Raw Data'!$B$6:$BE$43,'ADR Raw Data'!AX$1,FALSE)</f>
        <v>26.062482299158901</v>
      </c>
      <c r="AN43" s="61">
        <f>VLOOKUP($A43,'ADR Raw Data'!$B$6:$BE$43,'ADR Raw Data'!AY$1,FALSE)</f>
        <v>25.752732002049001</v>
      </c>
      <c r="AO43" s="60">
        <f>VLOOKUP($A43,'ADR Raw Data'!$B$6:$BE$43,'ADR Raw Data'!BA$1,FALSE)</f>
        <v>23.978147300176101</v>
      </c>
      <c r="AP43" s="60">
        <f>VLOOKUP($A43,'ADR Raw Data'!$B$6:$BE$43,'ADR Raw Data'!BB$1,FALSE)</f>
        <v>23.4466521062776</v>
      </c>
      <c r="AQ43" s="61">
        <f>VLOOKUP($A43,'ADR Raw Data'!$B$6:$BE$43,'ADR Raw Data'!BC$1,FALSE)</f>
        <v>23.664759806975599</v>
      </c>
      <c r="AR43" s="62">
        <f>VLOOKUP($A43,'ADR Raw Data'!$B$6:$BE$43,'ADR Raw Data'!BE$1,FALSE)</f>
        <v>25.101757616898801</v>
      </c>
      <c r="AT43" s="64">
        <f>VLOOKUP($A43,'RevPAR Raw Data'!$B$6:$BE$43,'RevPAR Raw Data'!AG$1,FALSE)</f>
        <v>39.884041495233298</v>
      </c>
      <c r="AU43" s="65">
        <f>VLOOKUP($A43,'RevPAR Raw Data'!$B$6:$BE$43,'RevPAR Raw Data'!AH$1,FALSE)</f>
        <v>45.022807827395802</v>
      </c>
      <c r="AV43" s="65">
        <f>VLOOKUP($A43,'RevPAR Raw Data'!$B$6:$BE$43,'RevPAR Raw Data'!AI$1,FALSE)</f>
        <v>51.415143602609099</v>
      </c>
      <c r="AW43" s="65">
        <f>VLOOKUP($A43,'RevPAR Raw Data'!$B$6:$BE$43,'RevPAR Raw Data'!AJ$1,FALSE)</f>
        <v>51.959973607626601</v>
      </c>
      <c r="AX43" s="65">
        <f>VLOOKUP($A43,'RevPAR Raw Data'!$B$6:$BE$43,'RevPAR Raw Data'!AK$1,FALSE)</f>
        <v>48.005326894129396</v>
      </c>
      <c r="AY43" s="66">
        <f>VLOOKUP($A43,'RevPAR Raw Data'!$B$6:$BE$43,'RevPAR Raw Data'!AL$1,FALSE)</f>
        <v>47.257458685398802</v>
      </c>
      <c r="AZ43" s="65">
        <f>VLOOKUP($A43,'RevPAR Raw Data'!$B$6:$BE$43,'RevPAR Raw Data'!AN$1,FALSE)</f>
        <v>53.981126693426901</v>
      </c>
      <c r="BA43" s="65">
        <f>VLOOKUP($A43,'RevPAR Raw Data'!$B$6:$BE$43,'RevPAR Raw Data'!AO$1,FALSE)</f>
        <v>60.686438735574498</v>
      </c>
      <c r="BB43" s="66">
        <f>VLOOKUP($A43,'RevPAR Raw Data'!$B$6:$BE$43,'RevPAR Raw Data'!AP$1,FALSE)</f>
        <v>57.3337827145007</v>
      </c>
      <c r="BC43" s="67">
        <f>VLOOKUP($A43,'RevPAR Raw Data'!$B$6:$BE$43,'RevPAR Raw Data'!AR$1,FALSE)</f>
        <v>50.136408407999397</v>
      </c>
      <c r="BE43" s="59">
        <f>VLOOKUP($A43,'RevPAR Raw Data'!$B$6:$BE$43,'RevPAR Raw Data'!AT$1,FALSE)</f>
        <v>32.156885318469001</v>
      </c>
      <c r="BF43" s="60">
        <f>VLOOKUP($A43,'RevPAR Raw Data'!$B$6:$BE$43,'RevPAR Raw Data'!AU$1,FALSE)</f>
        <v>63.605854537671</v>
      </c>
      <c r="BG43" s="60">
        <f>VLOOKUP($A43,'RevPAR Raw Data'!$B$6:$BE$43,'RevPAR Raw Data'!AV$1,FALSE)</f>
        <v>84.047466652454901</v>
      </c>
      <c r="BH43" s="60">
        <f>VLOOKUP($A43,'RevPAR Raw Data'!$B$6:$BE$43,'RevPAR Raw Data'!AW$1,FALSE)</f>
        <v>76.293683135142302</v>
      </c>
      <c r="BI43" s="60">
        <f>VLOOKUP($A43,'RevPAR Raw Data'!$B$6:$BE$43,'RevPAR Raw Data'!AX$1,FALSE)</f>
        <v>69.462609123292495</v>
      </c>
      <c r="BJ43" s="61">
        <f>VLOOKUP($A43,'RevPAR Raw Data'!$B$6:$BE$43,'RevPAR Raw Data'!AY$1,FALSE)</f>
        <v>64.733953838407999</v>
      </c>
      <c r="BK43" s="60">
        <f>VLOOKUP($A43,'RevPAR Raw Data'!$B$6:$BE$43,'RevPAR Raw Data'!BA$1,FALSE)</f>
        <v>79.182621766310902</v>
      </c>
      <c r="BL43" s="60">
        <f>VLOOKUP($A43,'RevPAR Raw Data'!$B$6:$BE$43,'RevPAR Raw Data'!BB$1,FALSE)</f>
        <v>72.388006196274702</v>
      </c>
      <c r="BM43" s="61">
        <f>VLOOKUP($A43,'RevPAR Raw Data'!$B$6:$BE$43,'RevPAR Raw Data'!BC$1,FALSE)</f>
        <v>75.521293118464698</v>
      </c>
      <c r="BN43" s="62">
        <f>VLOOKUP($A43,'RevPAR Raw Data'!$B$6:$BE$43,'RevPAR Raw Data'!BE$1,FALSE)</f>
        <v>68.109675025045604</v>
      </c>
    </row>
    <row r="44" spans="1:66" x14ac:dyDescent="0.25">
      <c r="A44" s="81" t="s">
        <v>83</v>
      </c>
      <c r="B44" s="59">
        <f>VLOOKUP($A44,'Occupancy Raw Data'!$B$6:$BE$43,'Occupancy Raw Data'!AG$1,FALSE)</f>
        <v>36.505407493240597</v>
      </c>
      <c r="C44" s="60">
        <f>VLOOKUP($A44,'Occupancy Raw Data'!$B$6:$BE$43,'Occupancy Raw Data'!AH$1,FALSE)</f>
        <v>41.857377365778198</v>
      </c>
      <c r="D44" s="60">
        <f>VLOOKUP($A44,'Occupancy Raw Data'!$B$6:$BE$43,'Occupancy Raw Data'!AI$1,FALSE)</f>
        <v>43.981749710312798</v>
      </c>
      <c r="E44" s="60">
        <f>VLOOKUP($A44,'Occupancy Raw Data'!$B$6:$BE$43,'Occupancy Raw Data'!AJ$1,FALSE)</f>
        <v>44.534569331788298</v>
      </c>
      <c r="F44" s="60">
        <f>VLOOKUP($A44,'Occupancy Raw Data'!$B$6:$BE$43,'Occupancy Raw Data'!AK$1,FALSE)</f>
        <v>44.179702587871702</v>
      </c>
      <c r="G44" s="61">
        <f>VLOOKUP($A44,'Occupancy Raw Data'!$B$6:$BE$43,'Occupancy Raw Data'!AL$1,FALSE)</f>
        <v>42.211761297798297</v>
      </c>
      <c r="H44" s="60">
        <f>VLOOKUP($A44,'Occupancy Raw Data'!$B$6:$BE$43,'Occupancy Raw Data'!AN$1,FALSE)</f>
        <v>55.274719969099998</v>
      </c>
      <c r="I44" s="60">
        <f>VLOOKUP($A44,'Occupancy Raw Data'!$B$6:$BE$43,'Occupancy Raw Data'!AO$1,FALSE)</f>
        <v>57.906044804943903</v>
      </c>
      <c r="J44" s="61">
        <f>VLOOKUP($A44,'Occupancy Raw Data'!$B$6:$BE$43,'Occupancy Raw Data'!AP$1,FALSE)</f>
        <v>56.590382387021997</v>
      </c>
      <c r="K44" s="62">
        <f>VLOOKUP($A44,'Occupancy Raw Data'!$B$6:$BE$43,'Occupancy Raw Data'!AR$1,FALSE)</f>
        <v>46.319938751862203</v>
      </c>
      <c r="M44" s="59">
        <f>VLOOKUP($A44,'Occupancy Raw Data'!$B$6:$BE$43,'Occupancy Raw Data'!AT$1,FALSE)</f>
        <v>0.56921856632759704</v>
      </c>
      <c r="N44" s="60">
        <f>VLOOKUP($A44,'Occupancy Raw Data'!$B$6:$BE$43,'Occupancy Raw Data'!AU$1,FALSE)</f>
        <v>8.7653480667015593</v>
      </c>
      <c r="O44" s="60">
        <f>VLOOKUP($A44,'Occupancy Raw Data'!$B$6:$BE$43,'Occupancy Raw Data'!AV$1,FALSE)</f>
        <v>7.4386048637725901</v>
      </c>
      <c r="P44" s="60">
        <f>VLOOKUP($A44,'Occupancy Raw Data'!$B$6:$BE$43,'Occupancy Raw Data'!AW$1,FALSE)</f>
        <v>1.51789254466172</v>
      </c>
      <c r="Q44" s="60">
        <f>VLOOKUP($A44,'Occupancy Raw Data'!$B$6:$BE$43,'Occupancy Raw Data'!AX$1,FALSE)</f>
        <v>2.9827835431672098</v>
      </c>
      <c r="R44" s="61">
        <f>VLOOKUP($A44,'Occupancy Raw Data'!$B$6:$BE$43,'Occupancy Raw Data'!AY$1,FALSE)</f>
        <v>4.2325883097800698</v>
      </c>
      <c r="S44" s="60">
        <f>VLOOKUP($A44,'Occupancy Raw Data'!$B$6:$BE$43,'Occupancy Raw Data'!BA$1,FALSE)</f>
        <v>24.5575593906132</v>
      </c>
      <c r="T44" s="60">
        <f>VLOOKUP($A44,'Occupancy Raw Data'!$B$6:$BE$43,'Occupancy Raw Data'!BB$1,FALSE)</f>
        <v>22.4925447410563</v>
      </c>
      <c r="U44" s="61">
        <f>VLOOKUP($A44,'Occupancy Raw Data'!$B$6:$BE$43,'Occupancy Raw Data'!BC$1,FALSE)</f>
        <v>23.492423372262301</v>
      </c>
      <c r="V44" s="62">
        <f>VLOOKUP($A44,'Occupancy Raw Data'!$B$6:$BE$43,'Occupancy Raw Data'!BE$1,FALSE)</f>
        <v>10.233722405215399</v>
      </c>
      <c r="X44" s="64">
        <f>VLOOKUP($A44,'ADR Raw Data'!$B$6:$BE$43,'ADR Raw Data'!AG$1,FALSE)</f>
        <v>82.725978706520294</v>
      </c>
      <c r="Y44" s="65">
        <f>VLOOKUP($A44,'ADR Raw Data'!$B$6:$BE$43,'ADR Raw Data'!AH$1,FALSE)</f>
        <v>81.854154218812994</v>
      </c>
      <c r="Z44" s="65">
        <f>VLOOKUP($A44,'ADR Raw Data'!$B$6:$BE$43,'ADR Raw Data'!AI$1,FALSE)</f>
        <v>82.726169383610497</v>
      </c>
      <c r="AA44" s="65">
        <f>VLOOKUP($A44,'ADR Raw Data'!$B$6:$BE$43,'ADR Raw Data'!AJ$1,FALSE)</f>
        <v>84.114088248048503</v>
      </c>
      <c r="AB44" s="65">
        <f>VLOOKUP($A44,'ADR Raw Data'!$B$6:$BE$43,'ADR Raw Data'!AK$1,FALSE)</f>
        <v>83.194629801650095</v>
      </c>
      <c r="AC44" s="66">
        <f>VLOOKUP($A44,'ADR Raw Data'!$B$6:$BE$43,'ADR Raw Data'!AL$1,FALSE)</f>
        <v>82.944116139953493</v>
      </c>
      <c r="AD44" s="65">
        <f>VLOOKUP($A44,'ADR Raw Data'!$B$6:$BE$43,'ADR Raw Data'!AN$1,FALSE)</f>
        <v>96.704042014237601</v>
      </c>
      <c r="AE44" s="65">
        <f>VLOOKUP($A44,'ADR Raw Data'!$B$6:$BE$43,'ADR Raw Data'!AO$1,FALSE)</f>
        <v>99.2136069537666</v>
      </c>
      <c r="AF44" s="66">
        <f>VLOOKUP($A44,'ADR Raw Data'!$B$6:$BE$43,'ADR Raw Data'!AP$1,FALSE)</f>
        <v>97.987996757955798</v>
      </c>
      <c r="AG44" s="67">
        <f>VLOOKUP($A44,'ADR Raw Data'!$B$6:$BE$43,'ADR Raw Data'!AR$1,FALSE)</f>
        <v>88.195411985437005</v>
      </c>
      <c r="AI44" s="59">
        <f>VLOOKUP($A44,'ADR Raw Data'!$B$6:$BE$43,'ADR Raw Data'!AT$1,FALSE)</f>
        <v>10.4472254595159</v>
      </c>
      <c r="AJ44" s="60">
        <f>VLOOKUP($A44,'ADR Raw Data'!$B$6:$BE$43,'ADR Raw Data'!AU$1,FALSE)</f>
        <v>11.1501271004598</v>
      </c>
      <c r="AK44" s="60">
        <f>VLOOKUP($A44,'ADR Raw Data'!$B$6:$BE$43,'ADR Raw Data'!AV$1,FALSE)</f>
        <v>10.964587516189599</v>
      </c>
      <c r="AL44" s="60">
        <f>VLOOKUP($A44,'ADR Raw Data'!$B$6:$BE$43,'ADR Raw Data'!AW$1,FALSE)</f>
        <v>13.145250903790201</v>
      </c>
      <c r="AM44" s="60">
        <f>VLOOKUP($A44,'ADR Raw Data'!$B$6:$BE$43,'ADR Raw Data'!AX$1,FALSE)</f>
        <v>10.6379090792651</v>
      </c>
      <c r="AN44" s="61">
        <f>VLOOKUP($A44,'ADR Raw Data'!$B$6:$BE$43,'ADR Raw Data'!AY$1,FALSE)</f>
        <v>11.2858544677078</v>
      </c>
      <c r="AO44" s="60">
        <f>VLOOKUP($A44,'ADR Raw Data'!$B$6:$BE$43,'ADR Raw Data'!BA$1,FALSE)</f>
        <v>21.0706968834523</v>
      </c>
      <c r="AP44" s="60">
        <f>VLOOKUP($A44,'ADR Raw Data'!$B$6:$BE$43,'ADR Raw Data'!BB$1,FALSE)</f>
        <v>19.4241119384494</v>
      </c>
      <c r="AQ44" s="61">
        <f>VLOOKUP($A44,'ADR Raw Data'!$B$6:$BE$43,'ADR Raw Data'!BC$1,FALSE)</f>
        <v>20.1923766566706</v>
      </c>
      <c r="AR44" s="62">
        <f>VLOOKUP($A44,'ADR Raw Data'!$B$6:$BE$43,'ADR Raw Data'!BE$1,FALSE)</f>
        <v>14.970153053145699</v>
      </c>
      <c r="AT44" s="64">
        <f>VLOOKUP($A44,'RevPAR Raw Data'!$B$6:$BE$43,'RevPAR Raw Data'!AG$1,FALSE)</f>
        <v>30.199455629586701</v>
      </c>
      <c r="AU44" s="65">
        <f>VLOOKUP($A44,'RevPAR Raw Data'!$B$6:$BE$43,'RevPAR Raw Data'!AH$1,FALSE)</f>
        <v>34.262002220934697</v>
      </c>
      <c r="AV44" s="65">
        <f>VLOOKUP($A44,'RevPAR Raw Data'!$B$6:$BE$43,'RevPAR Raw Data'!AI$1,FALSE)</f>
        <v>36.384416763228998</v>
      </c>
      <c r="AW44" s="65">
        <f>VLOOKUP($A44,'RevPAR Raw Data'!$B$6:$BE$43,'RevPAR Raw Data'!AJ$1,FALSE)</f>
        <v>37.459846948628801</v>
      </c>
      <c r="AX44" s="65">
        <f>VLOOKUP($A44,'RevPAR Raw Data'!$B$6:$BE$43,'RevPAR Raw Data'!AK$1,FALSE)</f>
        <v>36.755140015449904</v>
      </c>
      <c r="AY44" s="66">
        <f>VLOOKUP($A44,'RevPAR Raw Data'!$B$6:$BE$43,'RevPAR Raw Data'!AL$1,FALSE)</f>
        <v>35.012172315565799</v>
      </c>
      <c r="AZ44" s="65">
        <f>VLOOKUP($A44,'RevPAR Raw Data'!$B$6:$BE$43,'RevPAR Raw Data'!AN$1,FALSE)</f>
        <v>53.452888422170702</v>
      </c>
      <c r="BA44" s="65">
        <f>VLOOKUP($A44,'RevPAR Raw Data'!$B$6:$BE$43,'RevPAR Raw Data'!AO$1,FALSE)</f>
        <v>57.450675695249103</v>
      </c>
      <c r="BB44" s="66">
        <f>VLOOKUP($A44,'RevPAR Raw Data'!$B$6:$BE$43,'RevPAR Raw Data'!AP$1,FALSE)</f>
        <v>55.451782058709902</v>
      </c>
      <c r="BC44" s="67">
        <f>VLOOKUP($A44,'RevPAR Raw Data'!$B$6:$BE$43,'RevPAR Raw Data'!AR$1,FALSE)</f>
        <v>40.852060813606997</v>
      </c>
      <c r="BE44" s="59">
        <f>VLOOKUP($A44,'RevPAR Raw Data'!$B$6:$BE$43,'RevPAR Raw Data'!AT$1,FALSE)</f>
        <v>11.0759115728252</v>
      </c>
      <c r="BF44" s="60">
        <f>VLOOKUP($A44,'RevPAR Raw Data'!$B$6:$BE$43,'RevPAR Raw Data'!AU$1,FALSE)</f>
        <v>20.892822617396199</v>
      </c>
      <c r="BG44" s="60">
        <f>VLOOKUP($A44,'RevPAR Raw Data'!$B$6:$BE$43,'RevPAR Raw Data'!AV$1,FALSE)</f>
        <v>19.2188047202341</v>
      </c>
      <c r="BH44" s="60">
        <f>VLOOKUP($A44,'RevPAR Raw Data'!$B$6:$BE$43,'RevPAR Raw Data'!AW$1,FALSE)</f>
        <v>14.8626742318976</v>
      </c>
      <c r="BI44" s="60">
        <f>VLOOKUP($A44,'RevPAR Raw Data'!$B$6:$BE$43,'RevPAR Raw Data'!AX$1,FALSE)</f>
        <v>13.9379984237858</v>
      </c>
      <c r="BJ44" s="61">
        <f>VLOOKUP($A44,'RevPAR Raw Data'!$B$6:$BE$43,'RevPAR Raw Data'!AY$1,FALSE)</f>
        <v>15.996126534346899</v>
      </c>
      <c r="BK44" s="60">
        <f>VLOOKUP($A44,'RevPAR Raw Data'!$B$6:$BE$43,'RevPAR Raw Data'!BA$1,FALSE)</f>
        <v>50.802705175235502</v>
      </c>
      <c r="BL44" s="60">
        <f>VLOOKUP($A44,'RevPAR Raw Data'!$B$6:$BE$43,'RevPAR Raw Data'!BB$1,FALSE)</f>
        <v>46.285633747814401</v>
      </c>
      <c r="BM44" s="61">
        <f>VLOOKUP($A44,'RevPAR Raw Data'!$B$6:$BE$43,'RevPAR Raw Data'!BC$1,FALSE)</f>
        <v>48.428478642039799</v>
      </c>
      <c r="BN44" s="62">
        <f>VLOOKUP($A44,'RevPAR Raw Data'!$B$6:$BE$43,'RevPAR Raw Data'!BE$1,FALSE)</f>
        <v>26.735879365455901</v>
      </c>
    </row>
    <row r="45" spans="1:66" x14ac:dyDescent="0.25">
      <c r="A45" s="83" t="s">
        <v>84</v>
      </c>
      <c r="B45" s="59">
        <f>VLOOKUP($A45,'Occupancy Raw Data'!$B$6:$BE$43,'Occupancy Raw Data'!AG$1,FALSE)</f>
        <v>34.989896438494497</v>
      </c>
      <c r="C45" s="60">
        <f>VLOOKUP($A45,'Occupancy Raw Data'!$B$6:$BE$43,'Occupancy Raw Data'!AH$1,FALSE)</f>
        <v>45.5923212932558</v>
      </c>
      <c r="D45" s="60">
        <f>VLOOKUP($A45,'Occupancy Raw Data'!$B$6:$BE$43,'Occupancy Raw Data'!AI$1,FALSE)</f>
        <v>48.351856529426598</v>
      </c>
      <c r="E45" s="60">
        <f>VLOOKUP($A45,'Occupancy Raw Data'!$B$6:$BE$43,'Occupancy Raw Data'!AJ$1,FALSE)</f>
        <v>48.850719878757197</v>
      </c>
      <c r="F45" s="60">
        <f>VLOOKUP($A45,'Occupancy Raw Data'!$B$6:$BE$43,'Occupancy Raw Data'!AK$1,FALSE)</f>
        <v>43.735791866632901</v>
      </c>
      <c r="G45" s="61">
        <f>VLOOKUP($A45,'Occupancy Raw Data'!$B$6:$BE$43,'Occupancy Raw Data'!AL$1,FALSE)</f>
        <v>44.304117201313403</v>
      </c>
      <c r="H45" s="60">
        <f>VLOOKUP($A45,'Occupancy Raw Data'!$B$6:$BE$43,'Occupancy Raw Data'!AN$1,FALSE)</f>
        <v>48.364485981308398</v>
      </c>
      <c r="I45" s="60">
        <f>VLOOKUP($A45,'Occupancy Raw Data'!$B$6:$BE$43,'Occupancy Raw Data'!AO$1,FALSE)</f>
        <v>50.119979792876897</v>
      </c>
      <c r="J45" s="61">
        <f>VLOOKUP($A45,'Occupancy Raw Data'!$B$6:$BE$43,'Occupancy Raw Data'!AP$1,FALSE)</f>
        <v>49.242232887092698</v>
      </c>
      <c r="K45" s="62">
        <f>VLOOKUP($A45,'Occupancy Raw Data'!$B$6:$BE$43,'Occupancy Raw Data'!AR$1,FALSE)</f>
        <v>45.715007397250297</v>
      </c>
      <c r="M45" s="59">
        <f>VLOOKUP($A45,'Occupancy Raw Data'!$B$6:$BE$43,'Occupancy Raw Data'!AT$1,FALSE)</f>
        <v>-21.9765527693339</v>
      </c>
      <c r="N45" s="60">
        <f>VLOOKUP($A45,'Occupancy Raw Data'!$B$6:$BE$43,'Occupancy Raw Data'!AU$1,FALSE)</f>
        <v>-10.1594639993664</v>
      </c>
      <c r="O45" s="60">
        <f>VLOOKUP($A45,'Occupancy Raw Data'!$B$6:$BE$43,'Occupancy Raw Data'!AV$1,FALSE)</f>
        <v>-9.8474761286780605</v>
      </c>
      <c r="P45" s="60">
        <f>VLOOKUP($A45,'Occupancy Raw Data'!$B$6:$BE$43,'Occupancy Raw Data'!AW$1,FALSE)</f>
        <v>-9.3740814190938107</v>
      </c>
      <c r="Q45" s="60">
        <f>VLOOKUP($A45,'Occupancy Raw Data'!$B$6:$BE$43,'Occupancy Raw Data'!AX$1,FALSE)</f>
        <v>-10.133172692534499</v>
      </c>
      <c r="R45" s="61">
        <f>VLOOKUP($A45,'Occupancy Raw Data'!$B$6:$BE$43,'Occupancy Raw Data'!AY$1,FALSE)</f>
        <v>-12.024428744945199</v>
      </c>
      <c r="S45" s="60">
        <f>VLOOKUP($A45,'Occupancy Raw Data'!$B$6:$BE$43,'Occupancy Raw Data'!BA$1,FALSE)</f>
        <v>0.37602648279898299</v>
      </c>
      <c r="T45" s="60">
        <f>VLOOKUP($A45,'Occupancy Raw Data'!$B$6:$BE$43,'Occupancy Raw Data'!BB$1,FALSE)</f>
        <v>-6.9977092563761598</v>
      </c>
      <c r="U45" s="61">
        <f>VLOOKUP($A45,'Occupancy Raw Data'!$B$6:$BE$43,'Occupancy Raw Data'!BC$1,FALSE)</f>
        <v>-3.5170044626344699</v>
      </c>
      <c r="V45" s="62">
        <f>VLOOKUP($A45,'Occupancy Raw Data'!$B$6:$BE$43,'Occupancy Raw Data'!BE$1,FALSE)</f>
        <v>-9.5704628605497106</v>
      </c>
      <c r="X45" s="64">
        <f>VLOOKUP($A45,'ADR Raw Data'!$B$6:$BE$43,'ADR Raw Data'!AG$1,FALSE)</f>
        <v>81.357884858328802</v>
      </c>
      <c r="Y45" s="65">
        <f>VLOOKUP($A45,'ADR Raw Data'!$B$6:$BE$43,'ADR Raw Data'!AH$1,FALSE)</f>
        <v>84.244718836564999</v>
      </c>
      <c r="Z45" s="65">
        <f>VLOOKUP($A45,'ADR Raw Data'!$B$6:$BE$43,'ADR Raw Data'!AI$1,FALSE)</f>
        <v>86.068155935744997</v>
      </c>
      <c r="AA45" s="65">
        <f>VLOOKUP($A45,'ADR Raw Data'!$B$6:$BE$43,'ADR Raw Data'!AJ$1,FALSE)</f>
        <v>86.090621768355703</v>
      </c>
      <c r="AB45" s="65">
        <f>VLOOKUP($A45,'ADR Raw Data'!$B$6:$BE$43,'ADR Raw Data'!AK$1,FALSE)</f>
        <v>82.865798440658295</v>
      </c>
      <c r="AC45" s="66">
        <f>VLOOKUP($A45,'ADR Raw Data'!$B$6:$BE$43,'ADR Raw Data'!AL$1,FALSE)</f>
        <v>84.321560718358</v>
      </c>
      <c r="AD45" s="65">
        <f>VLOOKUP($A45,'ADR Raw Data'!$B$6:$BE$43,'ADR Raw Data'!AN$1,FALSE)</f>
        <v>87.277764721242903</v>
      </c>
      <c r="AE45" s="65">
        <f>VLOOKUP($A45,'ADR Raw Data'!$B$6:$BE$43,'ADR Raw Data'!AO$1,FALSE)</f>
        <v>88.441338037041703</v>
      </c>
      <c r="AF45" s="66">
        <f>VLOOKUP($A45,'ADR Raw Data'!$B$6:$BE$43,'ADR Raw Data'!AP$1,FALSE)</f>
        <v>87.869921774814003</v>
      </c>
      <c r="AG45" s="67">
        <f>VLOOKUP($A45,'ADR Raw Data'!$B$6:$BE$43,'ADR Raw Data'!AR$1,FALSE)</f>
        <v>85.413601112952804</v>
      </c>
      <c r="AI45" s="59">
        <f>VLOOKUP($A45,'ADR Raw Data'!$B$6:$BE$43,'ADR Raw Data'!AT$1,FALSE)</f>
        <v>4.3186678525222097</v>
      </c>
      <c r="AJ45" s="60">
        <f>VLOOKUP($A45,'ADR Raw Data'!$B$6:$BE$43,'ADR Raw Data'!AU$1,FALSE)</f>
        <v>10.243980142687899</v>
      </c>
      <c r="AK45" s="60">
        <f>VLOOKUP($A45,'ADR Raw Data'!$B$6:$BE$43,'ADR Raw Data'!AV$1,FALSE)</f>
        <v>8.9063481426815496</v>
      </c>
      <c r="AL45" s="60">
        <f>VLOOKUP($A45,'ADR Raw Data'!$B$6:$BE$43,'ADR Raw Data'!AW$1,FALSE)</f>
        <v>10.0769682449214</v>
      </c>
      <c r="AM45" s="60">
        <f>VLOOKUP($A45,'ADR Raw Data'!$B$6:$BE$43,'ADR Raw Data'!AX$1,FALSE)</f>
        <v>6.6023602488269404</v>
      </c>
      <c r="AN45" s="61">
        <f>VLOOKUP($A45,'ADR Raw Data'!$B$6:$BE$43,'ADR Raw Data'!AY$1,FALSE)</f>
        <v>8.2548864628553904</v>
      </c>
      <c r="AO45" s="60">
        <f>VLOOKUP($A45,'ADR Raw Data'!$B$6:$BE$43,'ADR Raw Data'!BA$1,FALSE)</f>
        <v>10.643667681210101</v>
      </c>
      <c r="AP45" s="60">
        <f>VLOOKUP($A45,'ADR Raw Data'!$B$6:$BE$43,'ADR Raw Data'!BB$1,FALSE)</f>
        <v>9.6374489827018301</v>
      </c>
      <c r="AQ45" s="61">
        <f>VLOOKUP($A45,'ADR Raw Data'!$B$6:$BE$43,'ADR Raw Data'!BC$1,FALSE)</f>
        <v>10.0790534674044</v>
      </c>
      <c r="AR45" s="62">
        <f>VLOOKUP($A45,'ADR Raw Data'!$B$6:$BE$43,'ADR Raw Data'!BE$1,FALSE)</f>
        <v>8.8776291621541699</v>
      </c>
      <c r="AT45" s="64">
        <f>VLOOKUP($A45,'RevPAR Raw Data'!$B$6:$BE$43,'RevPAR Raw Data'!AG$1,FALSE)</f>
        <v>28.467039656478899</v>
      </c>
      <c r="AU45" s="65">
        <f>VLOOKUP($A45,'RevPAR Raw Data'!$B$6:$BE$43,'RevPAR Raw Data'!AH$1,FALSE)</f>
        <v>38.409122884566798</v>
      </c>
      <c r="AV45" s="65">
        <f>VLOOKUP($A45,'RevPAR Raw Data'!$B$6:$BE$43,'RevPAR Raw Data'!AI$1,FALSE)</f>
        <v>41.615551275574603</v>
      </c>
      <c r="AW45" s="65">
        <f>VLOOKUP($A45,'RevPAR Raw Data'!$B$6:$BE$43,'RevPAR Raw Data'!AJ$1,FALSE)</f>
        <v>42.055888481939803</v>
      </c>
      <c r="AX45" s="65">
        <f>VLOOKUP($A45,'RevPAR Raw Data'!$B$6:$BE$43,'RevPAR Raw Data'!AK$1,FALSE)</f>
        <v>36.2420131346299</v>
      </c>
      <c r="AY45" s="66">
        <f>VLOOKUP($A45,'RevPAR Raw Data'!$B$6:$BE$43,'RevPAR Raw Data'!AL$1,FALSE)</f>
        <v>37.357923086638003</v>
      </c>
      <c r="AZ45" s="65">
        <f>VLOOKUP($A45,'RevPAR Raw Data'!$B$6:$BE$43,'RevPAR Raw Data'!AN$1,FALSE)</f>
        <v>42.211442283404899</v>
      </c>
      <c r="BA45" s="65">
        <f>VLOOKUP($A45,'RevPAR Raw Data'!$B$6:$BE$43,'RevPAR Raw Data'!AO$1,FALSE)</f>
        <v>44.326780752715301</v>
      </c>
      <c r="BB45" s="66">
        <f>VLOOKUP($A45,'RevPAR Raw Data'!$B$6:$BE$43,'RevPAR Raw Data'!AP$1,FALSE)</f>
        <v>43.2691115180601</v>
      </c>
      <c r="BC45" s="67">
        <f>VLOOKUP($A45,'RevPAR Raw Data'!$B$6:$BE$43,'RevPAR Raw Data'!AR$1,FALSE)</f>
        <v>39.046834067044301</v>
      </c>
      <c r="BE45" s="59">
        <f>VLOOKUP($A45,'RevPAR Raw Data'!$B$6:$BE$43,'RevPAR Raw Data'!AT$1,FALSE)</f>
        <v>-18.606979236353499</v>
      </c>
      <c r="BF45" s="60">
        <f>VLOOKUP($A45,'RevPAR Raw Data'!$B$6:$BE$43,'RevPAR Raw Data'!AU$1,FALSE)</f>
        <v>-0.95621733137717801</v>
      </c>
      <c r="BG45" s="60">
        <f>VLOOKUP($A45,'RevPAR Raw Data'!$B$6:$BE$43,'RevPAR Raw Data'!AV$1,FALSE)</f>
        <v>-1.8181784932840299</v>
      </c>
      <c r="BH45" s="60">
        <f>VLOOKUP($A45,'RevPAR Raw Data'!$B$6:$BE$43,'RevPAR Raw Data'!AW$1,FALSE)</f>
        <v>-0.24173638202749201</v>
      </c>
      <c r="BI45" s="60">
        <f>VLOOKUP($A45,'RevPAR Raw Data'!$B$6:$BE$43,'RevPAR Raw Data'!AX$1,FALSE)</f>
        <v>-4.19984100950448</v>
      </c>
      <c r="BJ45" s="61">
        <f>VLOOKUP($A45,'RevPAR Raw Data'!$B$6:$BE$43,'RevPAR Raw Data'!AY$1,FALSE)</f>
        <v>-4.7621452227920296</v>
      </c>
      <c r="BK45" s="60">
        <f>VLOOKUP($A45,'RevPAR Raw Data'!$B$6:$BE$43,'RevPAR Raw Data'!BA$1,FALSE)</f>
        <v>11.059717173231499</v>
      </c>
      <c r="BL45" s="60">
        <f>VLOOKUP($A45,'RevPAR Raw Data'!$B$6:$BE$43,'RevPAR Raw Data'!BB$1,FALSE)</f>
        <v>1.96533906678461</v>
      </c>
      <c r="BM45" s="61">
        <f>VLOOKUP($A45,'RevPAR Raw Data'!$B$6:$BE$43,'RevPAR Raw Data'!BC$1,FALSE)</f>
        <v>6.2075682445300799</v>
      </c>
      <c r="BN45" s="62">
        <f>VLOOKUP($A45,'RevPAR Raw Data'!$B$6:$BE$43,'RevPAR Raw Data'!BE$1,FALSE)</f>
        <v>-1.5424639002568401</v>
      </c>
    </row>
    <row r="46" spans="1:66" x14ac:dyDescent="0.25">
      <c r="A46" s="84" t="s">
        <v>85</v>
      </c>
      <c r="B46" s="59">
        <f>VLOOKUP($A46,'Occupancy Raw Data'!$B$6:$BE$43,'Occupancy Raw Data'!AG$1,FALSE)</f>
        <v>30.157285844274</v>
      </c>
      <c r="C46" s="60">
        <f>VLOOKUP($A46,'Occupancy Raw Data'!$B$6:$BE$43,'Occupancy Raw Data'!AH$1,FALSE)</f>
        <v>40.774080332769998</v>
      </c>
      <c r="D46" s="60">
        <f>VLOOKUP($A46,'Occupancy Raw Data'!$B$6:$BE$43,'Occupancy Raw Data'!AI$1,FALSE)</f>
        <v>44.602235798778104</v>
      </c>
      <c r="E46" s="60">
        <f>VLOOKUP($A46,'Occupancy Raw Data'!$B$6:$BE$43,'Occupancy Raw Data'!AJ$1,FALSE)</f>
        <v>46.1945924866761</v>
      </c>
      <c r="F46" s="60">
        <f>VLOOKUP($A46,'Occupancy Raw Data'!$B$6:$BE$43,'Occupancy Raw Data'!AK$1,FALSE)</f>
        <v>44.972702456778798</v>
      </c>
      <c r="G46" s="61">
        <f>VLOOKUP($A46,'Occupancy Raw Data'!$B$6:$BE$43,'Occupancy Raw Data'!AL$1,FALSE)</f>
        <v>41.3401793838554</v>
      </c>
      <c r="H46" s="60">
        <f>VLOOKUP($A46,'Occupancy Raw Data'!$B$6:$BE$43,'Occupancy Raw Data'!AN$1,FALSE)</f>
        <v>50.575198232159103</v>
      </c>
      <c r="I46" s="60">
        <f>VLOOKUP($A46,'Occupancy Raw Data'!$B$6:$BE$43,'Occupancy Raw Data'!AO$1,FALSE)</f>
        <v>48.719615234628797</v>
      </c>
      <c r="J46" s="61">
        <f>VLOOKUP($A46,'Occupancy Raw Data'!$B$6:$BE$43,'Occupancy Raw Data'!AP$1,FALSE)</f>
        <v>49.6474067333939</v>
      </c>
      <c r="K46" s="62">
        <f>VLOOKUP($A46,'Occupancy Raw Data'!$B$6:$BE$43,'Occupancy Raw Data'!AR$1,FALSE)</f>
        <v>43.713672912295003</v>
      </c>
      <c r="M46" s="59">
        <f>VLOOKUP($A46,'Occupancy Raw Data'!$B$6:$BE$43,'Occupancy Raw Data'!AT$1,FALSE)</f>
        <v>14.9560624220269</v>
      </c>
      <c r="N46" s="60">
        <f>VLOOKUP($A46,'Occupancy Raw Data'!$B$6:$BE$43,'Occupancy Raw Data'!AU$1,FALSE)</f>
        <v>28.361195381558399</v>
      </c>
      <c r="O46" s="60">
        <f>VLOOKUP($A46,'Occupancy Raw Data'!$B$6:$BE$43,'Occupancy Raw Data'!AV$1,FALSE)</f>
        <v>28.889765381132101</v>
      </c>
      <c r="P46" s="60">
        <f>VLOOKUP($A46,'Occupancy Raw Data'!$B$6:$BE$43,'Occupancy Raw Data'!AW$1,FALSE)</f>
        <v>28.8391291989564</v>
      </c>
      <c r="Q46" s="60">
        <f>VLOOKUP($A46,'Occupancy Raw Data'!$B$6:$BE$43,'Occupancy Raw Data'!AX$1,FALSE)</f>
        <v>31.2528673229797</v>
      </c>
      <c r="R46" s="61">
        <f>VLOOKUP($A46,'Occupancy Raw Data'!$B$6:$BE$43,'Occupancy Raw Data'!AY$1,FALSE)</f>
        <v>27.0266593982108</v>
      </c>
      <c r="S46" s="60">
        <f>VLOOKUP($A46,'Occupancy Raw Data'!$B$6:$BE$43,'Occupancy Raw Data'!BA$1,FALSE)</f>
        <v>47.345944325573299</v>
      </c>
      <c r="T46" s="60">
        <f>VLOOKUP($A46,'Occupancy Raw Data'!$B$6:$BE$43,'Occupancy Raw Data'!BB$1,FALSE)</f>
        <v>32.659338948007402</v>
      </c>
      <c r="U46" s="61">
        <f>VLOOKUP($A46,'Occupancy Raw Data'!$B$6:$BE$43,'Occupancy Raw Data'!BC$1,FALSE)</f>
        <v>39.754462334655798</v>
      </c>
      <c r="V46" s="62">
        <f>VLOOKUP($A46,'Occupancy Raw Data'!$B$6:$BE$43,'Occupancy Raw Data'!BE$1,FALSE)</f>
        <v>30.894975549761401</v>
      </c>
      <c r="X46" s="64">
        <f>VLOOKUP($A46,'ADR Raw Data'!$B$6:$BE$43,'ADR Raw Data'!AG$1,FALSE)</f>
        <v>88.157743534482705</v>
      </c>
      <c r="Y46" s="65">
        <f>VLOOKUP($A46,'ADR Raw Data'!$B$6:$BE$43,'ADR Raw Data'!AH$1,FALSE)</f>
        <v>88.217303737945301</v>
      </c>
      <c r="Z46" s="65">
        <f>VLOOKUP($A46,'ADR Raw Data'!$B$6:$BE$43,'ADR Raw Data'!AI$1,FALSE)</f>
        <v>89.190480874316904</v>
      </c>
      <c r="AA46" s="65">
        <f>VLOOKUP($A46,'ADR Raw Data'!$B$6:$BE$43,'ADR Raw Data'!AJ$1,FALSE)</f>
        <v>91.300301090397397</v>
      </c>
      <c r="AB46" s="65">
        <f>VLOOKUP($A46,'ADR Raw Data'!$B$6:$BE$43,'ADR Raw Data'!AK$1,FALSE)</f>
        <v>95.427844497434705</v>
      </c>
      <c r="AC46" s="66">
        <f>VLOOKUP($A46,'ADR Raw Data'!$B$6:$BE$43,'ADR Raw Data'!AL$1,FALSE)</f>
        <v>90.676436814137006</v>
      </c>
      <c r="AD46" s="65">
        <f>VLOOKUP($A46,'ADR Raw Data'!$B$6:$BE$43,'ADR Raw Data'!AN$1,FALSE)</f>
        <v>108.932130694596</v>
      </c>
      <c r="AE46" s="65">
        <f>VLOOKUP($A46,'ADR Raw Data'!$B$6:$BE$43,'ADR Raw Data'!AO$1,FALSE)</f>
        <v>108.3267589381</v>
      </c>
      <c r="AF46" s="66">
        <f>VLOOKUP($A46,'ADR Raw Data'!$B$6:$BE$43,'ADR Raw Data'!AP$1,FALSE)</f>
        <v>108.63510129274999</v>
      </c>
      <c r="AG46" s="67">
        <f>VLOOKUP($A46,'ADR Raw Data'!$B$6:$BE$43,'ADR Raw Data'!AR$1,FALSE)</f>
        <v>96.503976805683806</v>
      </c>
      <c r="AI46" s="59">
        <f>VLOOKUP($A46,'ADR Raw Data'!$B$6:$BE$43,'ADR Raw Data'!AT$1,FALSE)</f>
        <v>21.588127051522701</v>
      </c>
      <c r="AJ46" s="60">
        <f>VLOOKUP($A46,'ADR Raw Data'!$B$6:$BE$43,'ADR Raw Data'!AU$1,FALSE)</f>
        <v>23.4903744879519</v>
      </c>
      <c r="AK46" s="60">
        <f>VLOOKUP($A46,'ADR Raw Data'!$B$6:$BE$43,'ADR Raw Data'!AV$1,FALSE)</f>
        <v>25.695728415005298</v>
      </c>
      <c r="AL46" s="60">
        <f>VLOOKUP($A46,'ADR Raw Data'!$B$6:$BE$43,'ADR Raw Data'!AW$1,FALSE)</f>
        <v>27.3376914319539</v>
      </c>
      <c r="AM46" s="60">
        <f>VLOOKUP($A46,'ADR Raw Data'!$B$6:$BE$43,'ADR Raw Data'!AX$1,FALSE)</f>
        <v>30.680830845268499</v>
      </c>
      <c r="AN46" s="61">
        <f>VLOOKUP($A46,'ADR Raw Data'!$B$6:$BE$43,'ADR Raw Data'!AY$1,FALSE)</f>
        <v>26.116326898430898</v>
      </c>
      <c r="AO46" s="60">
        <f>VLOOKUP($A46,'ADR Raw Data'!$B$6:$BE$43,'ADR Raw Data'!BA$1,FALSE)</f>
        <v>34.559027333490398</v>
      </c>
      <c r="AP46" s="60">
        <f>VLOOKUP($A46,'ADR Raw Data'!$B$6:$BE$43,'ADR Raw Data'!BB$1,FALSE)</f>
        <v>33.7105904122905</v>
      </c>
      <c r="AQ46" s="61">
        <f>VLOOKUP($A46,'ADR Raw Data'!$B$6:$BE$43,'ADR Raw Data'!BC$1,FALSE)</f>
        <v>34.1399282328317</v>
      </c>
      <c r="AR46" s="62">
        <f>VLOOKUP($A46,'ADR Raw Data'!$B$6:$BE$43,'ADR Raw Data'!BE$1,FALSE)</f>
        <v>29.2563206273961</v>
      </c>
      <c r="AT46" s="64">
        <f>VLOOKUP($A46,'RevPAR Raw Data'!$B$6:$BE$43,'RevPAR Raw Data'!AG$1,FALSE)</f>
        <v>26.5859827115559</v>
      </c>
      <c r="AU46" s="65">
        <f>VLOOKUP($A46,'RevPAR Raw Data'!$B$6:$BE$43,'RevPAR Raw Data'!AH$1,FALSE)</f>
        <v>35.969794293513502</v>
      </c>
      <c r="AV46" s="65">
        <f>VLOOKUP($A46,'RevPAR Raw Data'!$B$6:$BE$43,'RevPAR Raw Data'!AI$1,FALSE)</f>
        <v>39.780948589626902</v>
      </c>
      <c r="AW46" s="65">
        <f>VLOOKUP($A46,'RevPAR Raw Data'!$B$6:$BE$43,'RevPAR Raw Data'!AJ$1,FALSE)</f>
        <v>42.175802027817397</v>
      </c>
      <c r="AX46" s="65">
        <f>VLOOKUP($A46,'RevPAR Raw Data'!$B$6:$BE$43,'RevPAR Raw Data'!AK$1,FALSE)</f>
        <v>42.916480566748902</v>
      </c>
      <c r="AY46" s="66">
        <f>VLOOKUP($A46,'RevPAR Raw Data'!$B$6:$BE$43,'RevPAR Raw Data'!AL$1,FALSE)</f>
        <v>37.485801637852497</v>
      </c>
      <c r="AZ46" s="65">
        <f>VLOOKUP($A46,'RevPAR Raw Data'!$B$6:$BE$43,'RevPAR Raw Data'!AN$1,FALSE)</f>
        <v>55.092641037306599</v>
      </c>
      <c r="BA46" s="65">
        <f>VLOOKUP($A46,'RevPAR Raw Data'!$B$6:$BE$43,'RevPAR Raw Data'!AO$1,FALSE)</f>
        <v>52.776380150786402</v>
      </c>
      <c r="BB46" s="66">
        <f>VLOOKUP($A46,'RevPAR Raw Data'!$B$6:$BE$43,'RevPAR Raw Data'!AP$1,FALSE)</f>
        <v>53.9345105940465</v>
      </c>
      <c r="BC46" s="67">
        <f>VLOOKUP($A46,'RevPAR Raw Data'!$B$6:$BE$43,'RevPAR Raw Data'!AR$1,FALSE)</f>
        <v>42.185432768193699</v>
      </c>
      <c r="BE46" s="59">
        <f>VLOOKUP($A46,'RevPAR Raw Data'!$B$6:$BE$43,'RevPAR Raw Data'!AT$1,FALSE)</f>
        <v>39.772923231121901</v>
      </c>
      <c r="BF46" s="60">
        <f>VLOOKUP($A46,'RevPAR Raw Data'!$B$6:$BE$43,'RevPAR Raw Data'!AU$1,FALSE)</f>
        <v>58.513720873898102</v>
      </c>
      <c r="BG46" s="60">
        <f>VLOOKUP($A46,'RevPAR Raw Data'!$B$6:$BE$43,'RevPAR Raw Data'!AV$1,FALSE)</f>
        <v>62.008929448205301</v>
      </c>
      <c r="BH46" s="60">
        <f>VLOOKUP($A46,'RevPAR Raw Data'!$B$6:$BE$43,'RevPAR Raw Data'!AW$1,FALSE)</f>
        <v>64.060772782983605</v>
      </c>
      <c r="BI46" s="60">
        <f>VLOOKUP($A46,'RevPAR Raw Data'!$B$6:$BE$43,'RevPAR Raw Data'!AX$1,FALSE)</f>
        <v>71.522337525907901</v>
      </c>
      <c r="BJ46" s="61">
        <f>VLOOKUP($A46,'RevPAR Raw Data'!$B$6:$BE$43,'RevPAR Raw Data'!AY$1,FALSE)</f>
        <v>60.201357014804103</v>
      </c>
      <c r="BK46" s="60">
        <f>VLOOKUP($A46,'RevPAR Raw Data'!$B$6:$BE$43,'RevPAR Raw Data'!BA$1,FALSE)</f>
        <v>98.267269499837695</v>
      </c>
      <c r="BL46" s="60">
        <f>VLOOKUP($A46,'RevPAR Raw Data'!$B$6:$BE$43,'RevPAR Raw Data'!BB$1,FALSE)</f>
        <v>77.379585344422395</v>
      </c>
      <c r="BM46" s="61">
        <f>VLOOKUP($A46,'RevPAR Raw Data'!$B$6:$BE$43,'RevPAR Raw Data'!BC$1,FALSE)</f>
        <v>87.466535477887206</v>
      </c>
      <c r="BN46" s="62">
        <f>VLOOKUP($A46,'RevPAR Raw Data'!$B$6:$BE$43,'RevPAR Raw Data'!BE$1,FALSE)</f>
        <v>69.190029281751507</v>
      </c>
    </row>
    <row r="47" spans="1:66" x14ac:dyDescent="0.25">
      <c r="A47" s="81" t="s">
        <v>86</v>
      </c>
      <c r="B47" s="59">
        <f>VLOOKUP($A47,'Occupancy Raw Data'!$B$6:$BE$43,'Occupancy Raw Data'!AG$1,FALSE)</f>
        <v>30.362116991643401</v>
      </c>
      <c r="C47" s="60">
        <f>VLOOKUP($A47,'Occupancy Raw Data'!$B$6:$BE$43,'Occupancy Raw Data'!AH$1,FALSE)</f>
        <v>43.262534818941504</v>
      </c>
      <c r="D47" s="60">
        <f>VLOOKUP($A47,'Occupancy Raw Data'!$B$6:$BE$43,'Occupancy Raw Data'!AI$1,FALSE)</f>
        <v>45.177576601671298</v>
      </c>
      <c r="E47" s="60">
        <f>VLOOKUP($A47,'Occupancy Raw Data'!$B$6:$BE$43,'Occupancy Raw Data'!AJ$1,FALSE)</f>
        <v>44.167827298050099</v>
      </c>
      <c r="F47" s="60">
        <f>VLOOKUP($A47,'Occupancy Raw Data'!$B$6:$BE$43,'Occupancy Raw Data'!AK$1,FALSE)</f>
        <v>38.109331476323099</v>
      </c>
      <c r="G47" s="61">
        <f>VLOOKUP($A47,'Occupancy Raw Data'!$B$6:$BE$43,'Occupancy Raw Data'!AL$1,FALSE)</f>
        <v>40.215877437325901</v>
      </c>
      <c r="H47" s="60">
        <f>VLOOKUP($A47,'Occupancy Raw Data'!$B$6:$BE$43,'Occupancy Raw Data'!AN$1,FALSE)</f>
        <v>39.554317548746504</v>
      </c>
      <c r="I47" s="60">
        <f>VLOOKUP($A47,'Occupancy Raw Data'!$B$6:$BE$43,'Occupancy Raw Data'!AO$1,FALSE)</f>
        <v>40.546657381615503</v>
      </c>
      <c r="J47" s="61">
        <f>VLOOKUP($A47,'Occupancy Raw Data'!$B$6:$BE$43,'Occupancy Raw Data'!AP$1,FALSE)</f>
        <v>40.050487465181</v>
      </c>
      <c r="K47" s="62">
        <f>VLOOKUP($A47,'Occupancy Raw Data'!$B$6:$BE$43,'Occupancy Raw Data'!AR$1,FALSE)</f>
        <v>40.168623159570203</v>
      </c>
      <c r="M47" s="59">
        <f>VLOOKUP($A47,'Occupancy Raw Data'!$B$6:$BE$43,'Occupancy Raw Data'!AT$1,FALSE)</f>
        <v>4.4311377245508901</v>
      </c>
      <c r="N47" s="60">
        <f>VLOOKUP($A47,'Occupancy Raw Data'!$B$6:$BE$43,'Occupancy Raw Data'!AU$1,FALSE)</f>
        <v>16.393442622950801</v>
      </c>
      <c r="O47" s="60">
        <f>VLOOKUP($A47,'Occupancy Raw Data'!$B$6:$BE$43,'Occupancy Raw Data'!AV$1,FALSE)</f>
        <v>17.793917385383502</v>
      </c>
      <c r="P47" s="60">
        <f>VLOOKUP($A47,'Occupancy Raw Data'!$B$6:$BE$43,'Occupancy Raw Data'!AW$1,FALSE)</f>
        <v>12.206988058381199</v>
      </c>
      <c r="Q47" s="60">
        <f>VLOOKUP($A47,'Occupancy Raw Data'!$B$6:$BE$43,'Occupancy Raw Data'!AX$1,FALSE)</f>
        <v>11.3428280773143</v>
      </c>
      <c r="R47" s="61">
        <f>VLOOKUP($A47,'Occupancy Raw Data'!$B$6:$BE$43,'Occupancy Raw Data'!AY$1,FALSE)</f>
        <v>12.848070346848999</v>
      </c>
      <c r="S47" s="60">
        <f>VLOOKUP($A47,'Occupancy Raw Data'!$B$6:$BE$43,'Occupancy Raw Data'!BA$1,FALSE)</f>
        <v>20.148069804336298</v>
      </c>
      <c r="T47" s="60">
        <f>VLOOKUP($A47,'Occupancy Raw Data'!$B$6:$BE$43,'Occupancy Raw Data'!BB$1,FALSE)</f>
        <v>18.887187340479802</v>
      </c>
      <c r="U47" s="61">
        <f>VLOOKUP($A47,'Occupancy Raw Data'!$B$6:$BE$43,'Occupancy Raw Data'!BC$1,FALSE)</f>
        <v>19.506493506493499</v>
      </c>
      <c r="V47" s="62">
        <f>VLOOKUP($A47,'Occupancy Raw Data'!$B$6:$BE$43,'Occupancy Raw Data'!BE$1,FALSE)</f>
        <v>14.668086616968401</v>
      </c>
      <c r="X47" s="64">
        <f>VLOOKUP($A47,'ADR Raw Data'!$B$6:$BE$43,'ADR Raw Data'!AG$1,FALSE)</f>
        <v>76.874931192660497</v>
      </c>
      <c r="Y47" s="65">
        <f>VLOOKUP($A47,'ADR Raw Data'!$B$6:$BE$43,'ADR Raw Data'!AH$1,FALSE)</f>
        <v>80.262301810865097</v>
      </c>
      <c r="Z47" s="65">
        <f>VLOOKUP($A47,'ADR Raw Data'!$B$6:$BE$43,'ADR Raw Data'!AI$1,FALSE)</f>
        <v>82.0734643545279</v>
      </c>
      <c r="AA47" s="65">
        <f>VLOOKUP($A47,'ADR Raw Data'!$B$6:$BE$43,'ADR Raw Data'!AJ$1,FALSE)</f>
        <v>81.681052424122896</v>
      </c>
      <c r="AB47" s="65">
        <f>VLOOKUP($A47,'ADR Raw Data'!$B$6:$BE$43,'ADR Raw Data'!AK$1,FALSE)</f>
        <v>80.473111009593396</v>
      </c>
      <c r="AC47" s="66">
        <f>VLOOKUP($A47,'ADR Raw Data'!$B$6:$BE$43,'ADR Raw Data'!AL$1,FALSE)</f>
        <v>80.509334199134102</v>
      </c>
      <c r="AD47" s="65">
        <f>VLOOKUP($A47,'ADR Raw Data'!$B$6:$BE$43,'ADR Raw Data'!AN$1,FALSE)</f>
        <v>87.920823063380197</v>
      </c>
      <c r="AE47" s="65">
        <f>VLOOKUP($A47,'ADR Raw Data'!$B$6:$BE$43,'ADR Raw Data'!AO$1,FALSE)</f>
        <v>88.404418205238201</v>
      </c>
      <c r="AF47" s="66">
        <f>VLOOKUP($A47,'ADR Raw Data'!$B$6:$BE$43,'ADR Raw Data'!AP$1,FALSE)</f>
        <v>88.165616170397698</v>
      </c>
      <c r="AG47" s="67">
        <f>VLOOKUP($A47,'ADR Raw Data'!$B$6:$BE$43,'ADR Raw Data'!AR$1,FALSE)</f>
        <v>82.690409881741004</v>
      </c>
      <c r="AI47" s="59">
        <f>VLOOKUP($A47,'ADR Raw Data'!$B$6:$BE$43,'ADR Raw Data'!AT$1,FALSE)</f>
        <v>7.3006910977179098</v>
      </c>
      <c r="AJ47" s="60">
        <f>VLOOKUP($A47,'ADR Raw Data'!$B$6:$BE$43,'ADR Raw Data'!AU$1,FALSE)</f>
        <v>11.944410332539499</v>
      </c>
      <c r="AK47" s="60">
        <f>VLOOKUP($A47,'ADR Raw Data'!$B$6:$BE$43,'ADR Raw Data'!AV$1,FALSE)</f>
        <v>13.6610880056512</v>
      </c>
      <c r="AL47" s="60">
        <f>VLOOKUP($A47,'ADR Raw Data'!$B$6:$BE$43,'ADR Raw Data'!AW$1,FALSE)</f>
        <v>13.610789462704901</v>
      </c>
      <c r="AM47" s="60">
        <f>VLOOKUP($A47,'ADR Raw Data'!$B$6:$BE$43,'ADR Raw Data'!AX$1,FALSE)</f>
        <v>12.0924616023679</v>
      </c>
      <c r="AN47" s="61">
        <f>VLOOKUP($A47,'ADR Raw Data'!$B$6:$BE$43,'ADR Raw Data'!AY$1,FALSE)</f>
        <v>12.034907394095599</v>
      </c>
      <c r="AO47" s="60">
        <f>VLOOKUP($A47,'ADR Raw Data'!$B$6:$BE$43,'ADR Raw Data'!BA$1,FALSE)</f>
        <v>15.316018420272099</v>
      </c>
      <c r="AP47" s="60">
        <f>VLOOKUP($A47,'ADR Raw Data'!$B$6:$BE$43,'ADR Raw Data'!BB$1,FALSE)</f>
        <v>12.2335266215698</v>
      </c>
      <c r="AQ47" s="61">
        <f>VLOOKUP($A47,'ADR Raw Data'!$B$6:$BE$43,'ADR Raw Data'!BC$1,FALSE)</f>
        <v>13.720816206533</v>
      </c>
      <c r="AR47" s="62">
        <f>VLOOKUP($A47,'ADR Raw Data'!$B$6:$BE$43,'ADR Raw Data'!BE$1,FALSE)</f>
        <v>12.641874792247901</v>
      </c>
      <c r="AT47" s="64">
        <f>VLOOKUP($A47,'RevPAR Raw Data'!$B$6:$BE$43,'RevPAR Raw Data'!AG$1,FALSE)</f>
        <v>23.340856545961</v>
      </c>
      <c r="AU47" s="65">
        <f>VLOOKUP($A47,'RevPAR Raw Data'!$B$6:$BE$43,'RevPAR Raw Data'!AH$1,FALSE)</f>
        <v>34.723506267409398</v>
      </c>
      <c r="AV47" s="65">
        <f>VLOOKUP($A47,'RevPAR Raw Data'!$B$6:$BE$43,'RevPAR Raw Data'!AI$1,FALSE)</f>
        <v>37.078802228412201</v>
      </c>
      <c r="AW47" s="65">
        <f>VLOOKUP($A47,'RevPAR Raw Data'!$B$6:$BE$43,'RevPAR Raw Data'!AJ$1,FALSE)</f>
        <v>36.076746169916397</v>
      </c>
      <c r="AX47" s="65">
        <f>VLOOKUP($A47,'RevPAR Raw Data'!$B$6:$BE$43,'RevPAR Raw Data'!AK$1,FALSE)</f>
        <v>30.667764623955399</v>
      </c>
      <c r="AY47" s="66">
        <f>VLOOKUP($A47,'RevPAR Raw Data'!$B$6:$BE$43,'RevPAR Raw Data'!AL$1,FALSE)</f>
        <v>32.377535167130901</v>
      </c>
      <c r="AZ47" s="65">
        <f>VLOOKUP($A47,'RevPAR Raw Data'!$B$6:$BE$43,'RevPAR Raw Data'!AN$1,FALSE)</f>
        <v>34.776481545960998</v>
      </c>
      <c r="BA47" s="65">
        <f>VLOOKUP($A47,'RevPAR Raw Data'!$B$6:$BE$43,'RevPAR Raw Data'!AO$1,FALSE)</f>
        <v>35.845036559888499</v>
      </c>
      <c r="BB47" s="66">
        <f>VLOOKUP($A47,'RevPAR Raw Data'!$B$6:$BE$43,'RevPAR Raw Data'!AP$1,FALSE)</f>
        <v>35.310759052924702</v>
      </c>
      <c r="BC47" s="67">
        <f>VLOOKUP($A47,'RevPAR Raw Data'!$B$6:$BE$43,'RevPAR Raw Data'!AR$1,FALSE)</f>
        <v>33.215599134500501</v>
      </c>
      <c r="BE47" s="59">
        <f>VLOOKUP($A47,'RevPAR Raw Data'!$B$6:$BE$43,'RevPAR Raw Data'!AT$1,FALSE)</f>
        <v>12.0553324996527</v>
      </c>
      <c r="BF47" s="60">
        <f>VLOOKUP($A47,'RevPAR Raw Data'!$B$6:$BE$43,'RevPAR Raw Data'!AU$1,FALSE)</f>
        <v>30.295953010005</v>
      </c>
      <c r="BG47" s="60">
        <f>VLOOKUP($A47,'RevPAR Raw Data'!$B$6:$BE$43,'RevPAR Raw Data'!AV$1,FALSE)</f>
        <v>33.885848104704898</v>
      </c>
      <c r="BH47" s="60">
        <f>VLOOKUP($A47,'RevPAR Raw Data'!$B$6:$BE$43,'RevPAR Raw Data'!AW$1,FALSE)</f>
        <v>27.47924496545</v>
      </c>
      <c r="BI47" s="60">
        <f>VLOOKUP($A47,'RevPAR Raw Data'!$B$6:$BE$43,'RevPAR Raw Data'!AX$1,FALSE)</f>
        <v>24.8069168095541</v>
      </c>
      <c r="BJ47" s="61">
        <f>VLOOKUP($A47,'RevPAR Raw Data'!$B$6:$BE$43,'RevPAR Raw Data'!AY$1,FALSE)</f>
        <v>26.429231109116198</v>
      </c>
      <c r="BK47" s="60">
        <f>VLOOKUP($A47,'RevPAR Raw Data'!$B$6:$BE$43,'RevPAR Raw Data'!BA$1,FALSE)</f>
        <v>38.5499703071699</v>
      </c>
      <c r="BL47" s="60">
        <f>VLOOKUP($A47,'RevPAR Raw Data'!$B$6:$BE$43,'RevPAR Raw Data'!BB$1,FALSE)</f>
        <v>33.431283053413097</v>
      </c>
      <c r="BM47" s="61">
        <f>VLOOKUP($A47,'RevPAR Raw Data'!$B$6:$BE$43,'RevPAR Raw Data'!BC$1,FALSE)</f>
        <v>35.903759835391703</v>
      </c>
      <c r="BN47" s="62">
        <f>VLOOKUP($A47,'RevPAR Raw Data'!$B$6:$BE$43,'RevPAR Raw Data'!BE$1,FALSE)</f>
        <v>29.164282553751899</v>
      </c>
    </row>
    <row r="48" spans="1:66" ht="15" thickBot="1" x14ac:dyDescent="0.3">
      <c r="A48" s="81" t="s">
        <v>87</v>
      </c>
      <c r="B48" s="85">
        <f>VLOOKUP($A48,'Occupancy Raw Data'!$B$6:$BE$43,'Occupancy Raw Data'!AG$1,FALSE)</f>
        <v>32.516560767878801</v>
      </c>
      <c r="C48" s="86">
        <f>VLOOKUP($A48,'Occupancy Raw Data'!$B$6:$BE$43,'Occupancy Raw Data'!AH$1,FALSE)</f>
        <v>40.648235771258598</v>
      </c>
      <c r="D48" s="86">
        <f>VLOOKUP($A48,'Occupancy Raw Data'!$B$6:$BE$43,'Occupancy Raw Data'!AI$1,FALSE)</f>
        <v>43.625794240908398</v>
      </c>
      <c r="E48" s="86">
        <f>VLOOKUP($A48,'Occupancy Raw Data'!$B$6:$BE$43,'Occupancy Raw Data'!AJ$1,FALSE)</f>
        <v>44.910098688657499</v>
      </c>
      <c r="F48" s="86">
        <f>VLOOKUP($A48,'Occupancy Raw Data'!$B$6:$BE$43,'Occupancy Raw Data'!AK$1,FALSE)</f>
        <v>47.238745437339396</v>
      </c>
      <c r="G48" s="87">
        <f>VLOOKUP($A48,'Occupancy Raw Data'!$B$6:$BE$43,'Occupancy Raw Data'!AL$1,FALSE)</f>
        <v>41.787886981208501</v>
      </c>
      <c r="H48" s="86">
        <f>VLOOKUP($A48,'Occupancy Raw Data'!$B$6:$BE$43,'Occupancy Raw Data'!AN$1,FALSE)</f>
        <v>52.997836960930101</v>
      </c>
      <c r="I48" s="86">
        <f>VLOOKUP($A48,'Occupancy Raw Data'!$B$6:$BE$43,'Occupancy Raw Data'!AO$1,FALSE)</f>
        <v>53.890090577260999</v>
      </c>
      <c r="J48" s="87">
        <f>VLOOKUP($A48,'Occupancy Raw Data'!$B$6:$BE$43,'Occupancy Raw Data'!AP$1,FALSE)</f>
        <v>53.443963769095497</v>
      </c>
      <c r="K48" s="88">
        <f>VLOOKUP($A48,'Occupancy Raw Data'!$B$6:$BE$43,'Occupancy Raw Data'!AR$1,FALSE)</f>
        <v>45.1181946348905</v>
      </c>
      <c r="M48" s="85">
        <f>VLOOKUP($A48,'Occupancy Raw Data'!$B$6:$BE$43,'Occupancy Raw Data'!AT$1,FALSE)</f>
        <v>-1.97262423120963</v>
      </c>
      <c r="N48" s="86">
        <f>VLOOKUP($A48,'Occupancy Raw Data'!$B$6:$BE$43,'Occupancy Raw Data'!AU$1,FALSE)</f>
        <v>10.738038913286699</v>
      </c>
      <c r="O48" s="86">
        <f>VLOOKUP($A48,'Occupancy Raw Data'!$B$6:$BE$43,'Occupancy Raw Data'!AV$1,FALSE)</f>
        <v>5.8375549028175699</v>
      </c>
      <c r="P48" s="86">
        <f>VLOOKUP($A48,'Occupancy Raw Data'!$B$6:$BE$43,'Occupancy Raw Data'!AW$1,FALSE)</f>
        <v>4.9070439707896201</v>
      </c>
      <c r="Q48" s="86">
        <f>VLOOKUP($A48,'Occupancy Raw Data'!$B$6:$BE$43,'Occupancy Raw Data'!AX$1,FALSE)</f>
        <v>21.447995346177098</v>
      </c>
      <c r="R48" s="87">
        <f>VLOOKUP($A48,'Occupancy Raw Data'!$B$6:$BE$43,'Occupancy Raw Data'!AY$1,FALSE)</f>
        <v>8.3702945357351606</v>
      </c>
      <c r="S48" s="86">
        <f>VLOOKUP($A48,'Occupancy Raw Data'!$B$6:$BE$43,'Occupancy Raw Data'!BA$1,FALSE)</f>
        <v>28.431979425310299</v>
      </c>
      <c r="T48" s="86">
        <f>VLOOKUP($A48,'Occupancy Raw Data'!$B$6:$BE$43,'Occupancy Raw Data'!BB$1,FALSE)</f>
        <v>25.5637826435634</v>
      </c>
      <c r="U48" s="87">
        <f>VLOOKUP($A48,'Occupancy Raw Data'!$B$6:$BE$43,'Occupancy Raw Data'!BC$1,FALSE)</f>
        <v>26.969718192003601</v>
      </c>
      <c r="V48" s="88">
        <f>VLOOKUP($A48,'Occupancy Raw Data'!$B$6:$BE$43,'Occupancy Raw Data'!BE$1,FALSE)</f>
        <v>14.0233379763588</v>
      </c>
      <c r="X48" s="89">
        <f>VLOOKUP($A48,'ADR Raw Data'!$B$6:$BE$43,'ADR Raw Data'!AG$1,FALSE)</f>
        <v>87.482694106641702</v>
      </c>
      <c r="Y48" s="90">
        <f>VLOOKUP($A48,'ADR Raw Data'!$B$6:$BE$43,'ADR Raw Data'!AH$1,FALSE)</f>
        <v>84.483394861561393</v>
      </c>
      <c r="Z48" s="90">
        <f>VLOOKUP($A48,'ADR Raw Data'!$B$6:$BE$43,'ADR Raw Data'!AI$1,FALSE)</f>
        <v>86.111683452122705</v>
      </c>
      <c r="AA48" s="90">
        <f>VLOOKUP($A48,'ADR Raw Data'!$B$6:$BE$43,'ADR Raw Data'!AJ$1,FALSE)</f>
        <v>86.387083082480402</v>
      </c>
      <c r="AB48" s="90">
        <f>VLOOKUP($A48,'ADR Raw Data'!$B$6:$BE$43,'ADR Raw Data'!AK$1,FALSE)</f>
        <v>91.588478214209005</v>
      </c>
      <c r="AC48" s="91">
        <f>VLOOKUP($A48,'ADR Raw Data'!$B$6:$BE$43,'ADR Raw Data'!AL$1,FALSE)</f>
        <v>87.305707122175306</v>
      </c>
      <c r="AD48" s="90">
        <f>VLOOKUP($A48,'ADR Raw Data'!$B$6:$BE$43,'ADR Raw Data'!AN$1,FALSE)</f>
        <v>110.87308398699</v>
      </c>
      <c r="AE48" s="90">
        <f>VLOOKUP($A48,'ADR Raw Data'!$B$6:$BE$43,'ADR Raw Data'!AO$1,FALSE)</f>
        <v>114.167325180307</v>
      </c>
      <c r="AF48" s="91">
        <f>VLOOKUP($A48,'ADR Raw Data'!$B$6:$BE$43,'ADR Raw Data'!AP$1,FALSE)</f>
        <v>112.533954025169</v>
      </c>
      <c r="AG48" s="92">
        <f>VLOOKUP($A48,'ADR Raw Data'!$B$6:$BE$43,'ADR Raw Data'!AR$1,FALSE)</f>
        <v>95.843900285723393</v>
      </c>
      <c r="AI48" s="85">
        <f>VLOOKUP($A48,'ADR Raw Data'!$B$6:$BE$43,'ADR Raw Data'!AT$1,FALSE)</f>
        <v>9.3708395518868208</v>
      </c>
      <c r="AJ48" s="86">
        <f>VLOOKUP($A48,'ADR Raw Data'!$B$6:$BE$43,'ADR Raw Data'!AU$1,FALSE)</f>
        <v>15.7371336035882</v>
      </c>
      <c r="AK48" s="86">
        <f>VLOOKUP($A48,'ADR Raw Data'!$B$6:$BE$43,'ADR Raw Data'!AV$1,FALSE)</f>
        <v>16.993754690712699</v>
      </c>
      <c r="AL48" s="86">
        <f>VLOOKUP($A48,'ADR Raw Data'!$B$6:$BE$43,'ADR Raw Data'!AW$1,FALSE)</f>
        <v>16.693992050769701</v>
      </c>
      <c r="AM48" s="86">
        <f>VLOOKUP($A48,'ADR Raw Data'!$B$6:$BE$43,'ADR Raw Data'!AX$1,FALSE)</f>
        <v>17.403627319830498</v>
      </c>
      <c r="AN48" s="87">
        <f>VLOOKUP($A48,'ADR Raw Data'!$B$6:$BE$43,'ADR Raw Data'!AY$1,FALSE)</f>
        <v>15.5295122221452</v>
      </c>
      <c r="AO48" s="86">
        <f>VLOOKUP($A48,'ADR Raw Data'!$B$6:$BE$43,'ADR Raw Data'!BA$1,FALSE)</f>
        <v>19.0461858117764</v>
      </c>
      <c r="AP48" s="86">
        <f>VLOOKUP($A48,'ADR Raw Data'!$B$6:$BE$43,'ADR Raw Data'!BB$1,FALSE)</f>
        <v>19.283612577187299</v>
      </c>
      <c r="AQ48" s="87">
        <f>VLOOKUP($A48,'ADR Raw Data'!$B$6:$BE$43,'ADR Raw Data'!BC$1,FALSE)</f>
        <v>19.149159044746799</v>
      </c>
      <c r="AR48" s="88">
        <f>VLOOKUP($A48,'ADR Raw Data'!$B$6:$BE$43,'ADR Raw Data'!BE$1,FALSE)</f>
        <v>17.878564520508501</v>
      </c>
      <c r="AT48" s="89">
        <f>VLOOKUP($A48,'RevPAR Raw Data'!$B$6:$BE$43,'RevPAR Raw Data'!AG$1,FALSE)</f>
        <v>28.4463633905637</v>
      </c>
      <c r="AU48" s="90">
        <f>VLOOKUP($A48,'RevPAR Raw Data'!$B$6:$BE$43,'RevPAR Raw Data'!AH$1,FALSE)</f>
        <v>34.341009530890901</v>
      </c>
      <c r="AV48" s="90">
        <f>VLOOKUP($A48,'RevPAR Raw Data'!$B$6:$BE$43,'RevPAR Raw Data'!AI$1,FALSE)</f>
        <v>37.566905840205401</v>
      </c>
      <c r="AW48" s="90">
        <f>VLOOKUP($A48,'RevPAR Raw Data'!$B$6:$BE$43,'RevPAR Raw Data'!AJ$1,FALSE)</f>
        <v>38.796524266594503</v>
      </c>
      <c r="AX48" s="90">
        <f>VLOOKUP($A48,'RevPAR Raw Data'!$B$6:$BE$43,'RevPAR Raw Data'!AK$1,FALSE)</f>
        <v>43.265248073543297</v>
      </c>
      <c r="AY48" s="91">
        <f>VLOOKUP($A48,'RevPAR Raw Data'!$B$6:$BE$43,'RevPAR Raw Data'!AL$1,FALSE)</f>
        <v>36.483210220359602</v>
      </c>
      <c r="AZ48" s="90">
        <f>VLOOKUP($A48,'RevPAR Raw Data'!$B$6:$BE$43,'RevPAR Raw Data'!AN$1,FALSE)</f>
        <v>58.760336284980298</v>
      </c>
      <c r="BA48" s="90">
        <f>VLOOKUP($A48,'RevPAR Raw Data'!$B$6:$BE$43,'RevPAR Raw Data'!AO$1,FALSE)</f>
        <v>61.524874949303701</v>
      </c>
      <c r="BB48" s="91">
        <f>VLOOKUP($A48,'RevPAR Raw Data'!$B$6:$BE$43,'RevPAR Raw Data'!AP$1,FALSE)</f>
        <v>60.142605617142003</v>
      </c>
      <c r="BC48" s="92">
        <f>VLOOKUP($A48,'RevPAR Raw Data'!$B$6:$BE$43,'RevPAR Raw Data'!AR$1,FALSE)</f>
        <v>43.243037476583098</v>
      </c>
      <c r="BE48" s="85">
        <f>VLOOKUP($A48,'RevPAR Raw Data'!$B$6:$BE$43,'RevPAR Raw Data'!AT$1,FALSE)</f>
        <v>7.2133638690088899</v>
      </c>
      <c r="BF48" s="86">
        <f>VLOOKUP($A48,'RevPAR Raw Data'!$B$6:$BE$43,'RevPAR Raw Data'!AU$1,FALSE)</f>
        <v>28.165032047064301</v>
      </c>
      <c r="BG48" s="86">
        <f>VLOOKUP($A48,'RevPAR Raw Data'!$B$6:$BE$43,'RevPAR Raw Data'!AV$1,FALSE)</f>
        <v>23.823329353650799</v>
      </c>
      <c r="BH48" s="86">
        <f>VLOOKUP($A48,'RevPAR Raw Data'!$B$6:$BE$43,'RevPAR Raw Data'!AW$1,FALSE)</f>
        <v>22.420217551970701</v>
      </c>
      <c r="BI48" s="86">
        <f>VLOOKUP($A48,'RevPAR Raw Data'!$B$6:$BE$43,'RevPAR Raw Data'!AX$1,FALSE)</f>
        <v>42.584351843630898</v>
      </c>
      <c r="BJ48" s="87">
        <f>VLOOKUP($A48,'RevPAR Raw Data'!$B$6:$BE$43,'RevPAR Raw Data'!AY$1,FALSE)</f>
        <v>25.1996726708369</v>
      </c>
      <c r="BK48" s="86">
        <f>VLOOKUP($A48,'RevPAR Raw Data'!$B$6:$BE$43,'RevPAR Raw Data'!BA$1,FALSE)</f>
        <v>52.8933728683973</v>
      </c>
      <c r="BL48" s="86">
        <f>VLOOKUP($A48,'RevPAR Raw Data'!$B$6:$BE$43,'RevPAR Raw Data'!BB$1,FALSE)</f>
        <v>49.7770160258098</v>
      </c>
      <c r="BM48" s="87">
        <f>VLOOKUP($A48,'RevPAR Raw Data'!$B$6:$BE$43,'RevPAR Raw Data'!BC$1,FALSE)</f>
        <v>51.283351467257198</v>
      </c>
      <c r="BN48" s="88">
        <f>VLOOKUP($A48,'RevPAR Raw Data'!$B$6:$BE$43,'RevPAR Raw Data'!BE$1,FALSE)</f>
        <v>34.409074024899603</v>
      </c>
    </row>
  </sheetData>
  <sheetProtection algorithmName="SHA-512" hashValue="6egOGvzirCkPfI/SYvuYMNWilASROdrUAY+pKVmW50zfun/0ITE1uhU4QEA4SuEQjLxvM/mZHGwTzQLLcTuuLQ==" saltValue="MMgtf0ljrmAwoj/zKrktiA=="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F30" sqref="F30"/>
    </sheetView>
  </sheetViews>
  <sheetFormatPr defaultRowHeight="12.75" x14ac:dyDescent="0.2"/>
  <cols>
    <col min="1" max="1" width="20.7109375" customWidth="1"/>
    <col min="2" max="2" width="28.140625" customWidth="1"/>
    <col min="3" max="3" width="2.85546875" customWidth="1"/>
    <col min="4" max="5" width="5.28515625" customWidth="1"/>
    <col min="6" max="6" width="4.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46" t="s">
        <v>5</v>
      </c>
      <c r="E2" s="147"/>
      <c r="G2" s="148" t="s">
        <v>6</v>
      </c>
      <c r="H2" s="149"/>
      <c r="I2" s="149"/>
      <c r="J2" s="149"/>
      <c r="K2" s="149"/>
      <c r="L2" s="149"/>
      <c r="M2" s="149"/>
      <c r="N2" s="149"/>
      <c r="O2" s="149"/>
      <c r="P2" s="149"/>
      <c r="Q2" s="149"/>
      <c r="R2" s="149"/>
      <c r="T2" s="148" t="s">
        <v>7</v>
      </c>
      <c r="U2" s="149"/>
      <c r="V2" s="149"/>
      <c r="W2" s="149"/>
      <c r="X2" s="149"/>
      <c r="Y2" s="149"/>
      <c r="Z2" s="149"/>
      <c r="AA2" s="149"/>
      <c r="AB2" s="149"/>
      <c r="AC2" s="149"/>
      <c r="AD2" s="149"/>
      <c r="AE2" s="149"/>
      <c r="AF2" s="4"/>
      <c r="AG2" s="148" t="s">
        <v>34</v>
      </c>
      <c r="AH2" s="149"/>
      <c r="AI2" s="149"/>
      <c r="AJ2" s="149"/>
      <c r="AK2" s="149"/>
      <c r="AL2" s="149"/>
      <c r="AM2" s="149"/>
      <c r="AN2" s="149"/>
      <c r="AO2" s="149"/>
      <c r="AP2" s="149"/>
      <c r="AQ2" s="149"/>
      <c r="AR2" s="149"/>
      <c r="AT2" s="148" t="s">
        <v>35</v>
      </c>
      <c r="AU2" s="149"/>
      <c r="AV2" s="149"/>
      <c r="AW2" s="149"/>
      <c r="AX2" s="149"/>
      <c r="AY2" s="149"/>
      <c r="AZ2" s="149"/>
      <c r="BA2" s="149"/>
      <c r="BB2" s="149"/>
      <c r="BC2" s="149"/>
      <c r="BD2" s="149"/>
      <c r="BE2" s="149"/>
    </row>
    <row r="3" spans="1:57" x14ac:dyDescent="0.2">
      <c r="A3" s="37"/>
      <c r="B3" s="37"/>
      <c r="C3" s="3"/>
      <c r="D3" s="150" t="s">
        <v>8</v>
      </c>
      <c r="E3" s="152" t="s">
        <v>9</v>
      </c>
      <c r="F3" s="5"/>
      <c r="G3" s="154" t="s">
        <v>0</v>
      </c>
      <c r="H3" s="156" t="s">
        <v>1</v>
      </c>
      <c r="I3" s="156" t="s">
        <v>10</v>
      </c>
      <c r="J3" s="156" t="s">
        <v>2</v>
      </c>
      <c r="K3" s="156" t="s">
        <v>11</v>
      </c>
      <c r="L3" s="158" t="s">
        <v>12</v>
      </c>
      <c r="M3" s="5"/>
      <c r="N3" s="154" t="s">
        <v>3</v>
      </c>
      <c r="O3" s="156" t="s">
        <v>4</v>
      </c>
      <c r="P3" s="158" t="s">
        <v>13</v>
      </c>
      <c r="Q3" s="2"/>
      <c r="R3" s="160" t="s">
        <v>14</v>
      </c>
      <c r="S3" s="2"/>
      <c r="T3" s="154" t="s">
        <v>0</v>
      </c>
      <c r="U3" s="156" t="s">
        <v>1</v>
      </c>
      <c r="V3" s="156" t="s">
        <v>10</v>
      </c>
      <c r="W3" s="156" t="s">
        <v>2</v>
      </c>
      <c r="X3" s="156" t="s">
        <v>11</v>
      </c>
      <c r="Y3" s="158" t="s">
        <v>12</v>
      </c>
      <c r="Z3" s="2"/>
      <c r="AA3" s="154" t="s">
        <v>3</v>
      </c>
      <c r="AB3" s="156" t="s">
        <v>4</v>
      </c>
      <c r="AC3" s="158" t="s">
        <v>13</v>
      </c>
      <c r="AD3" s="1"/>
      <c r="AE3" s="162" t="s">
        <v>14</v>
      </c>
      <c r="AF3" s="47"/>
      <c r="AG3" s="154" t="s">
        <v>0</v>
      </c>
      <c r="AH3" s="156" t="s">
        <v>1</v>
      </c>
      <c r="AI3" s="156" t="s">
        <v>10</v>
      </c>
      <c r="AJ3" s="156" t="s">
        <v>2</v>
      </c>
      <c r="AK3" s="156" t="s">
        <v>11</v>
      </c>
      <c r="AL3" s="158" t="s">
        <v>12</v>
      </c>
      <c r="AM3" s="5"/>
      <c r="AN3" s="154" t="s">
        <v>3</v>
      </c>
      <c r="AO3" s="156" t="s">
        <v>4</v>
      </c>
      <c r="AP3" s="158" t="s">
        <v>13</v>
      </c>
      <c r="AQ3" s="2"/>
      <c r="AR3" s="160" t="s">
        <v>14</v>
      </c>
      <c r="AS3" s="2"/>
      <c r="AT3" s="154" t="s">
        <v>0</v>
      </c>
      <c r="AU3" s="156" t="s">
        <v>1</v>
      </c>
      <c r="AV3" s="156" t="s">
        <v>10</v>
      </c>
      <c r="AW3" s="156" t="s">
        <v>2</v>
      </c>
      <c r="AX3" s="156" t="s">
        <v>11</v>
      </c>
      <c r="AY3" s="158" t="s">
        <v>12</v>
      </c>
      <c r="AZ3" s="2"/>
      <c r="BA3" s="154" t="s">
        <v>3</v>
      </c>
      <c r="BB3" s="156" t="s">
        <v>4</v>
      </c>
      <c r="BC3" s="158" t="s">
        <v>13</v>
      </c>
      <c r="BD3" s="1"/>
      <c r="BE3" s="162" t="s">
        <v>14</v>
      </c>
    </row>
    <row r="4" spans="1:57" x14ac:dyDescent="0.2">
      <c r="A4" s="37"/>
      <c r="B4" s="37"/>
      <c r="C4" s="3"/>
      <c r="D4" s="151"/>
      <c r="E4" s="153"/>
      <c r="F4" s="5"/>
      <c r="G4" s="155"/>
      <c r="H4" s="157"/>
      <c r="I4" s="157"/>
      <c r="J4" s="157"/>
      <c r="K4" s="157"/>
      <c r="L4" s="159"/>
      <c r="M4" s="5"/>
      <c r="N4" s="155"/>
      <c r="O4" s="157"/>
      <c r="P4" s="159"/>
      <c r="Q4" s="2"/>
      <c r="R4" s="161"/>
      <c r="S4" s="2"/>
      <c r="T4" s="155"/>
      <c r="U4" s="157"/>
      <c r="V4" s="157"/>
      <c r="W4" s="157"/>
      <c r="X4" s="157"/>
      <c r="Y4" s="159"/>
      <c r="Z4" s="2"/>
      <c r="AA4" s="155"/>
      <c r="AB4" s="157"/>
      <c r="AC4" s="159"/>
      <c r="AD4" s="1"/>
      <c r="AE4" s="163"/>
      <c r="AF4" s="48"/>
      <c r="AG4" s="155"/>
      <c r="AH4" s="157"/>
      <c r="AI4" s="157"/>
      <c r="AJ4" s="157"/>
      <c r="AK4" s="157"/>
      <c r="AL4" s="159"/>
      <c r="AM4" s="5"/>
      <c r="AN4" s="155"/>
      <c r="AO4" s="157"/>
      <c r="AP4" s="159"/>
      <c r="AQ4" s="2"/>
      <c r="AR4" s="161"/>
      <c r="AS4" s="2"/>
      <c r="AT4" s="155"/>
      <c r="AU4" s="157"/>
      <c r="AV4" s="157"/>
      <c r="AW4" s="157"/>
      <c r="AX4" s="157"/>
      <c r="AY4" s="159"/>
      <c r="AZ4" s="2"/>
      <c r="BA4" s="155"/>
      <c r="BB4" s="157"/>
      <c r="BC4" s="159"/>
      <c r="BD4" s="1"/>
      <c r="BE4" s="16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76">
        <v>57.901786909303702</v>
      </c>
      <c r="H6" s="177">
        <v>54.552379960276603</v>
      </c>
      <c r="I6" s="177">
        <v>58.537856620836003</v>
      </c>
      <c r="J6" s="177">
        <v>60.787987746046902</v>
      </c>
      <c r="K6" s="177">
        <v>62.352413064044498</v>
      </c>
      <c r="L6" s="178">
        <v>58.826511946186201</v>
      </c>
      <c r="M6" s="179"/>
      <c r="N6" s="180">
        <v>69.303660206079797</v>
      </c>
      <c r="O6" s="181">
        <v>71.888180218068896</v>
      </c>
      <c r="P6" s="182">
        <v>70.595920212074304</v>
      </c>
      <c r="Q6" s="179"/>
      <c r="R6" s="183">
        <v>62.189406915481598</v>
      </c>
      <c r="S6" s="96"/>
      <c r="T6" s="176">
        <v>50.397470884157599</v>
      </c>
      <c r="U6" s="177">
        <v>27.768736310111102</v>
      </c>
      <c r="V6" s="177">
        <v>30.196124326717701</v>
      </c>
      <c r="W6" s="177">
        <v>32.249022721144499</v>
      </c>
      <c r="X6" s="177">
        <v>33.764249517089603</v>
      </c>
      <c r="Y6" s="178">
        <v>34.469826954158101</v>
      </c>
      <c r="Z6" s="179"/>
      <c r="AA6" s="180">
        <v>27.248160725131001</v>
      </c>
      <c r="AB6" s="181">
        <v>22.540593999963999</v>
      </c>
      <c r="AC6" s="182">
        <v>24.8069379141354</v>
      </c>
      <c r="AD6" s="179"/>
      <c r="AE6" s="183">
        <v>31.176119521472099</v>
      </c>
      <c r="AF6" s="33"/>
      <c r="AG6" s="176">
        <v>46.5197715648494</v>
      </c>
      <c r="AH6" s="177">
        <v>50.696209610697501</v>
      </c>
      <c r="AI6" s="177">
        <v>53.952953370941202</v>
      </c>
      <c r="AJ6" s="177">
        <v>55.455865800874598</v>
      </c>
      <c r="AK6" s="177">
        <v>56.2638795691037</v>
      </c>
      <c r="AL6" s="178">
        <v>52.5779559729027</v>
      </c>
      <c r="AM6" s="179"/>
      <c r="AN6" s="180">
        <v>64.460689883558999</v>
      </c>
      <c r="AO6" s="181">
        <v>68.458476004229794</v>
      </c>
      <c r="AP6" s="182">
        <v>66.459587630427905</v>
      </c>
      <c r="AQ6" s="179"/>
      <c r="AR6" s="183">
        <v>56.544500584069802</v>
      </c>
      <c r="AS6" s="96"/>
      <c r="AT6" s="176">
        <v>15.997319683152</v>
      </c>
      <c r="AU6" s="177">
        <v>22.762751839611099</v>
      </c>
      <c r="AV6" s="177">
        <v>27.608777191061801</v>
      </c>
      <c r="AW6" s="177">
        <v>28.490879635256601</v>
      </c>
      <c r="AX6" s="177">
        <v>28.845790725008101</v>
      </c>
      <c r="AY6" s="178">
        <v>24.883063662517699</v>
      </c>
      <c r="AZ6" s="179"/>
      <c r="BA6" s="180">
        <v>26.932657467138299</v>
      </c>
      <c r="BB6" s="181">
        <v>22.4355446837586</v>
      </c>
      <c r="BC6" s="182">
        <v>24.5759911009111</v>
      </c>
      <c r="BD6" s="179"/>
      <c r="BE6" s="183">
        <v>24.779412521752501</v>
      </c>
    </row>
    <row r="7" spans="1:57" x14ac:dyDescent="0.2">
      <c r="A7" s="23" t="s">
        <v>18</v>
      </c>
      <c r="B7" s="44" t="str">
        <f>TRIM(A7)</f>
        <v>Virginia</v>
      </c>
      <c r="C7" s="11"/>
      <c r="D7" s="28" t="s">
        <v>16</v>
      </c>
      <c r="E7" s="31" t="s">
        <v>17</v>
      </c>
      <c r="F7" s="12"/>
      <c r="G7" s="184">
        <v>49.559634803367999</v>
      </c>
      <c r="H7" s="179">
        <v>47.362002774461999</v>
      </c>
      <c r="I7" s="179">
        <v>51.943091266896701</v>
      </c>
      <c r="J7" s="179">
        <v>53.296770655224599</v>
      </c>
      <c r="K7" s="179">
        <v>53.6335774429783</v>
      </c>
      <c r="L7" s="185">
        <v>51.1590153885859</v>
      </c>
      <c r="M7" s="179"/>
      <c r="N7" s="186">
        <v>61.864051359808997</v>
      </c>
      <c r="O7" s="187">
        <v>65.131464335258201</v>
      </c>
      <c r="P7" s="188">
        <v>63.497757847533599</v>
      </c>
      <c r="Q7" s="179"/>
      <c r="R7" s="189">
        <v>54.684370376856698</v>
      </c>
      <c r="S7" s="96"/>
      <c r="T7" s="184">
        <v>33.961353602006902</v>
      </c>
      <c r="U7" s="179">
        <v>18.394964430265802</v>
      </c>
      <c r="V7" s="179">
        <v>20.933054637730098</v>
      </c>
      <c r="W7" s="179">
        <v>22.411090592711499</v>
      </c>
      <c r="X7" s="179">
        <v>23.8528431355866</v>
      </c>
      <c r="Y7" s="185">
        <v>23.6954507754769</v>
      </c>
      <c r="Z7" s="179"/>
      <c r="AA7" s="186">
        <v>28.131820237283801</v>
      </c>
      <c r="AB7" s="187">
        <v>26.866317557627202</v>
      </c>
      <c r="AC7" s="188">
        <v>27.479651376659501</v>
      </c>
      <c r="AD7" s="179"/>
      <c r="AE7" s="189">
        <v>24.9257546585483</v>
      </c>
      <c r="AF7" s="34"/>
      <c r="AG7" s="184">
        <v>40.075259763930099</v>
      </c>
      <c r="AH7" s="179">
        <v>45.5782378756574</v>
      </c>
      <c r="AI7" s="179">
        <v>49.073660336208398</v>
      </c>
      <c r="AJ7" s="179">
        <v>49.825217409539697</v>
      </c>
      <c r="AK7" s="179">
        <v>48.874992741888597</v>
      </c>
      <c r="AL7" s="185">
        <v>46.685340863230401</v>
      </c>
      <c r="AM7" s="179"/>
      <c r="AN7" s="186">
        <v>56.796172878534698</v>
      </c>
      <c r="AO7" s="187">
        <v>60.546842237691799</v>
      </c>
      <c r="AP7" s="188">
        <v>58.671507558113198</v>
      </c>
      <c r="AQ7" s="179"/>
      <c r="AR7" s="189">
        <v>50.110085388471802</v>
      </c>
      <c r="AS7" s="96"/>
      <c r="AT7" s="184">
        <v>0.80134461340448704</v>
      </c>
      <c r="AU7" s="179">
        <v>14.3099115325206</v>
      </c>
      <c r="AV7" s="179">
        <v>18.265730990394701</v>
      </c>
      <c r="AW7" s="179">
        <v>15.417284279868401</v>
      </c>
      <c r="AX7" s="179">
        <v>15.205514506082601</v>
      </c>
      <c r="AY7" s="185">
        <v>12.920553552044201</v>
      </c>
      <c r="AZ7" s="179"/>
      <c r="BA7" s="186">
        <v>23.965667589267301</v>
      </c>
      <c r="BB7" s="187">
        <v>19.2357704772351</v>
      </c>
      <c r="BC7" s="188">
        <v>21.479208378347298</v>
      </c>
      <c r="BD7" s="179"/>
      <c r="BE7" s="189">
        <v>15.6463808413317</v>
      </c>
    </row>
    <row r="8" spans="1:57" x14ac:dyDescent="0.2">
      <c r="A8" s="24" t="s">
        <v>19</v>
      </c>
      <c r="B8" s="44" t="str">
        <f t="shared" ref="B8:B43" si="0">TRIM(A8)</f>
        <v>Norfolk/Virginia Beach, VA</v>
      </c>
      <c r="C8" s="12"/>
      <c r="D8" s="28" t="s">
        <v>16</v>
      </c>
      <c r="E8" s="31" t="s">
        <v>17</v>
      </c>
      <c r="F8" s="12"/>
      <c r="G8" s="184">
        <v>52.037718614834901</v>
      </c>
      <c r="H8" s="179">
        <v>47.5996023963678</v>
      </c>
      <c r="I8" s="179">
        <v>51.371463879859199</v>
      </c>
      <c r="J8" s="179">
        <v>52.6448701071917</v>
      </c>
      <c r="K8" s="179">
        <v>54.377669720334197</v>
      </c>
      <c r="L8" s="185">
        <v>51.606264943717498</v>
      </c>
      <c r="M8" s="179"/>
      <c r="N8" s="186">
        <v>69.881524863659493</v>
      </c>
      <c r="O8" s="187">
        <v>68.283050801923494</v>
      </c>
      <c r="P8" s="188">
        <v>69.082287832791494</v>
      </c>
      <c r="Q8" s="179"/>
      <c r="R8" s="189">
        <v>56.5994143405958</v>
      </c>
      <c r="S8" s="96"/>
      <c r="T8" s="184">
        <v>27.631862153540101</v>
      </c>
      <c r="U8" s="179">
        <v>12.050823336171799</v>
      </c>
      <c r="V8" s="179">
        <v>13.5472923798899</v>
      </c>
      <c r="W8" s="179">
        <v>14.0412396209873</v>
      </c>
      <c r="X8" s="179">
        <v>13.1425625540561</v>
      </c>
      <c r="Y8" s="185">
        <v>15.855280508905199</v>
      </c>
      <c r="Z8" s="179"/>
      <c r="AA8" s="186">
        <v>24.292503234204101</v>
      </c>
      <c r="AB8" s="187">
        <v>11.1547468534792</v>
      </c>
      <c r="AC8" s="188">
        <v>17.432897181349599</v>
      </c>
      <c r="AD8" s="179"/>
      <c r="AE8" s="189">
        <v>16.400603330741198</v>
      </c>
      <c r="AF8" s="35"/>
      <c r="AG8" s="184">
        <v>42.598911802243499</v>
      </c>
      <c r="AH8" s="179">
        <v>45.597501175522197</v>
      </c>
      <c r="AI8" s="179">
        <v>47.998549284044799</v>
      </c>
      <c r="AJ8" s="179">
        <v>48.285334336297403</v>
      </c>
      <c r="AK8" s="179">
        <v>49.408289981540499</v>
      </c>
      <c r="AL8" s="185">
        <v>46.778168943141601</v>
      </c>
      <c r="AM8" s="179"/>
      <c r="AN8" s="186">
        <v>62.440006712535599</v>
      </c>
      <c r="AO8" s="187">
        <v>66.597751300553696</v>
      </c>
      <c r="AP8" s="188">
        <v>64.518879006544694</v>
      </c>
      <c r="AQ8" s="179"/>
      <c r="AR8" s="189">
        <v>51.848771498653598</v>
      </c>
      <c r="AS8" s="96"/>
      <c r="AT8" s="184">
        <v>-2.6938956539154102</v>
      </c>
      <c r="AU8" s="179">
        <v>7.5965105203715204</v>
      </c>
      <c r="AV8" s="179">
        <v>9.4788795681585096</v>
      </c>
      <c r="AW8" s="179">
        <v>8.50042726779931</v>
      </c>
      <c r="AX8" s="179">
        <v>9.5276287358849601</v>
      </c>
      <c r="AY8" s="185">
        <v>6.5018330196455203</v>
      </c>
      <c r="AZ8" s="179"/>
      <c r="BA8" s="186">
        <v>16.578868520539601</v>
      </c>
      <c r="BB8" s="187">
        <v>10.8532441122696</v>
      </c>
      <c r="BC8" s="188">
        <v>13.551874841041201</v>
      </c>
      <c r="BD8" s="179"/>
      <c r="BE8" s="189">
        <v>8.9095488169816708</v>
      </c>
    </row>
    <row r="9" spans="1:57" x14ac:dyDescent="0.2">
      <c r="A9" s="24" t="s">
        <v>20</v>
      </c>
      <c r="B9" s="95" t="s">
        <v>72</v>
      </c>
      <c r="C9" s="12"/>
      <c r="D9" s="28" t="s">
        <v>16</v>
      </c>
      <c r="E9" s="31" t="s">
        <v>17</v>
      </c>
      <c r="F9" s="12"/>
      <c r="G9" s="184">
        <v>52.100540202687597</v>
      </c>
      <c r="H9" s="179">
        <v>55.471226394035398</v>
      </c>
      <c r="I9" s="179">
        <v>60.109826331532602</v>
      </c>
      <c r="J9" s="179">
        <v>61.2348765569891</v>
      </c>
      <c r="K9" s="179">
        <v>63.8689227197642</v>
      </c>
      <c r="L9" s="185">
        <v>58.557078441001799</v>
      </c>
      <c r="M9" s="179"/>
      <c r="N9" s="186">
        <v>71.592481807223507</v>
      </c>
      <c r="O9" s="187">
        <v>78.682084021608105</v>
      </c>
      <c r="P9" s="188">
        <v>75.137282914415806</v>
      </c>
      <c r="Q9" s="179"/>
      <c r="R9" s="189">
        <v>63.294279719120098</v>
      </c>
      <c r="S9" s="96"/>
      <c r="T9" s="184">
        <v>7.8948669389053903</v>
      </c>
      <c r="U9" s="179">
        <v>9.7992822657316108</v>
      </c>
      <c r="V9" s="179">
        <v>10.406315671153299</v>
      </c>
      <c r="W9" s="179">
        <v>10.6524079749405</v>
      </c>
      <c r="X9" s="179">
        <v>13.7487413134587</v>
      </c>
      <c r="Y9" s="185">
        <v>10.5927305778666</v>
      </c>
      <c r="Z9" s="179"/>
      <c r="AA9" s="186">
        <v>8.8685177047837005</v>
      </c>
      <c r="AB9" s="187">
        <v>11.056614212503201</v>
      </c>
      <c r="AC9" s="188">
        <v>10.0033147294664</v>
      </c>
      <c r="AD9" s="179"/>
      <c r="AE9" s="189">
        <v>10.3921092740303</v>
      </c>
      <c r="AF9" s="35"/>
      <c r="AG9" s="184">
        <v>46.814589937050698</v>
      </c>
      <c r="AH9" s="179">
        <v>54.860708067324403</v>
      </c>
      <c r="AI9" s="179">
        <v>59.451314790838801</v>
      </c>
      <c r="AJ9" s="179">
        <v>60.894459574088103</v>
      </c>
      <c r="AK9" s="179">
        <v>57.986963703736699</v>
      </c>
      <c r="AL9" s="185">
        <v>56.001607214607702</v>
      </c>
      <c r="AM9" s="179"/>
      <c r="AN9" s="186">
        <v>63.512880039287403</v>
      </c>
      <c r="AO9" s="187">
        <v>68.410420108040498</v>
      </c>
      <c r="AP9" s="188">
        <v>65.961650073664003</v>
      </c>
      <c r="AQ9" s="179"/>
      <c r="AR9" s="189">
        <v>58.847333745766697</v>
      </c>
      <c r="AS9" s="96"/>
      <c r="AT9" s="184">
        <v>-7.4096202996772202</v>
      </c>
      <c r="AU9" s="179">
        <v>6.1416066206370497</v>
      </c>
      <c r="AV9" s="179">
        <v>11.4081952733007</v>
      </c>
      <c r="AW9" s="179">
        <v>10.3409513804892</v>
      </c>
      <c r="AX9" s="179">
        <v>5.9651691069635699</v>
      </c>
      <c r="AY9" s="185">
        <v>5.4560747545954102</v>
      </c>
      <c r="AZ9" s="179"/>
      <c r="BA9" s="186">
        <v>7.2978510732989097</v>
      </c>
      <c r="BB9" s="187">
        <v>3.9258273190324302</v>
      </c>
      <c r="BC9" s="188">
        <v>5.5223845740469102</v>
      </c>
      <c r="BD9" s="179"/>
      <c r="BE9" s="189">
        <v>5.4773017700685704</v>
      </c>
    </row>
    <row r="10" spans="1:57" x14ac:dyDescent="0.2">
      <c r="A10" s="24" t="s">
        <v>21</v>
      </c>
      <c r="B10" s="44" t="str">
        <f t="shared" si="0"/>
        <v>Virginia Area</v>
      </c>
      <c r="C10" s="12"/>
      <c r="D10" s="28" t="s">
        <v>16</v>
      </c>
      <c r="E10" s="31" t="s">
        <v>17</v>
      </c>
      <c r="F10" s="12"/>
      <c r="G10" s="184">
        <v>43.5775111513966</v>
      </c>
      <c r="H10" s="179">
        <v>46.1488920163156</v>
      </c>
      <c r="I10" s="179">
        <v>49.879541063377999</v>
      </c>
      <c r="J10" s="179">
        <v>52.238627960785202</v>
      </c>
      <c r="K10" s="179">
        <v>52.236242635307498</v>
      </c>
      <c r="L10" s="185">
        <v>48.816162965436597</v>
      </c>
      <c r="M10" s="179"/>
      <c r="N10" s="186">
        <v>60.778093170813101</v>
      </c>
      <c r="O10" s="187">
        <v>63.733511437635599</v>
      </c>
      <c r="P10" s="188">
        <v>62.255802304224403</v>
      </c>
      <c r="Q10" s="179"/>
      <c r="R10" s="189">
        <v>52.656059919375899</v>
      </c>
      <c r="S10" s="96"/>
      <c r="T10" s="184">
        <v>20.071538683889699</v>
      </c>
      <c r="U10" s="179">
        <v>10.594535332599101</v>
      </c>
      <c r="V10" s="179">
        <v>9.9649438412983304</v>
      </c>
      <c r="W10" s="179">
        <v>15.4573855435799</v>
      </c>
      <c r="X10" s="179">
        <v>18.326783819724501</v>
      </c>
      <c r="Y10" s="185">
        <v>14.715187083153699</v>
      </c>
      <c r="Z10" s="179"/>
      <c r="AA10" s="186">
        <v>30.300324016326201</v>
      </c>
      <c r="AB10" s="187">
        <v>35.977167526434499</v>
      </c>
      <c r="AC10" s="188">
        <v>33.145609171271701</v>
      </c>
      <c r="AD10" s="179"/>
      <c r="AE10" s="189">
        <v>20.3423617204331</v>
      </c>
      <c r="AF10" s="35"/>
      <c r="AG10" s="184">
        <v>35.180019074868802</v>
      </c>
      <c r="AH10" s="179">
        <v>43.8162670528706</v>
      </c>
      <c r="AI10" s="179">
        <v>47.037246891122102</v>
      </c>
      <c r="AJ10" s="179">
        <v>48.153758983687702</v>
      </c>
      <c r="AK10" s="179">
        <v>47.125518146303598</v>
      </c>
      <c r="AL10" s="185">
        <v>44.261468119664798</v>
      </c>
      <c r="AM10" s="179"/>
      <c r="AN10" s="186">
        <v>55.136134554021403</v>
      </c>
      <c r="AO10" s="187">
        <v>56.344496466167598</v>
      </c>
      <c r="AP10" s="188">
        <v>55.740315510094497</v>
      </c>
      <c r="AQ10" s="179"/>
      <c r="AR10" s="189">
        <v>47.540532528248299</v>
      </c>
      <c r="AS10" s="96"/>
      <c r="AT10" s="184">
        <v>-4.57977581048831</v>
      </c>
      <c r="AU10" s="179">
        <v>8.3167241362886006</v>
      </c>
      <c r="AV10" s="179">
        <v>8.04069924971785</v>
      </c>
      <c r="AW10" s="179">
        <v>5.3359865976934104</v>
      </c>
      <c r="AX10" s="179">
        <v>7.5476207862492304</v>
      </c>
      <c r="AY10" s="185">
        <v>5.1880610339328896</v>
      </c>
      <c r="AZ10" s="179"/>
      <c r="BA10" s="186">
        <v>23.525635002733502</v>
      </c>
      <c r="BB10" s="187">
        <v>18.328765154445399</v>
      </c>
      <c r="BC10" s="188">
        <v>20.8432205355865</v>
      </c>
      <c r="BD10" s="179"/>
      <c r="BE10" s="189">
        <v>9.9585002075428193</v>
      </c>
    </row>
    <row r="11" spans="1:57" x14ac:dyDescent="0.2">
      <c r="A11" s="41" t="s">
        <v>22</v>
      </c>
      <c r="B11" s="95" t="s">
        <v>88</v>
      </c>
      <c r="C11" s="12"/>
      <c r="D11" s="28" t="s">
        <v>16</v>
      </c>
      <c r="E11" s="31" t="s">
        <v>17</v>
      </c>
      <c r="F11" s="12"/>
      <c r="G11" s="184">
        <v>53.609502949222403</v>
      </c>
      <c r="H11" s="179">
        <v>40.069436239536799</v>
      </c>
      <c r="I11" s="179">
        <v>44.780921393450797</v>
      </c>
      <c r="J11" s="179">
        <v>45.542538785229297</v>
      </c>
      <c r="K11" s="179">
        <v>45.517999800052699</v>
      </c>
      <c r="L11" s="185">
        <v>45.9040798334984</v>
      </c>
      <c r="M11" s="179"/>
      <c r="N11" s="186">
        <v>52.208054240245701</v>
      </c>
      <c r="O11" s="187">
        <v>59.519762971580199</v>
      </c>
      <c r="P11" s="188">
        <v>55.863908605912897</v>
      </c>
      <c r="Q11" s="179"/>
      <c r="R11" s="189">
        <v>48.749745197045399</v>
      </c>
      <c r="S11" s="96"/>
      <c r="T11" s="184">
        <v>74.812187309871902</v>
      </c>
      <c r="U11" s="179">
        <v>22.871450768705099</v>
      </c>
      <c r="V11" s="179">
        <v>29.8395839802414</v>
      </c>
      <c r="W11" s="179">
        <v>29.139272632686399</v>
      </c>
      <c r="X11" s="179">
        <v>32.171166775602202</v>
      </c>
      <c r="Y11" s="185">
        <v>37.049940234314903</v>
      </c>
      <c r="Z11" s="179"/>
      <c r="AA11" s="186">
        <v>36.191346800016703</v>
      </c>
      <c r="AB11" s="187">
        <v>42.733384617861702</v>
      </c>
      <c r="AC11" s="188">
        <v>39.599919270245103</v>
      </c>
      <c r="AD11" s="179"/>
      <c r="AE11" s="189">
        <v>37.874507979819803</v>
      </c>
      <c r="AF11" s="35"/>
      <c r="AG11" s="184">
        <v>38.203554971572501</v>
      </c>
      <c r="AH11" s="179">
        <v>38.723683821674001</v>
      </c>
      <c r="AI11" s="179">
        <v>41.468840033082103</v>
      </c>
      <c r="AJ11" s="179">
        <v>41.762853429550297</v>
      </c>
      <c r="AK11" s="179">
        <v>41.107344427378202</v>
      </c>
      <c r="AL11" s="185">
        <v>40.253621376918602</v>
      </c>
      <c r="AM11" s="179"/>
      <c r="AN11" s="186">
        <v>50.744576429850298</v>
      </c>
      <c r="AO11" s="187">
        <v>58.308945823373797</v>
      </c>
      <c r="AP11" s="188">
        <v>54.526761126612001</v>
      </c>
      <c r="AQ11" s="179"/>
      <c r="AR11" s="189">
        <v>44.332257052904801</v>
      </c>
      <c r="AS11" s="96"/>
      <c r="AT11" s="184">
        <v>5.3683567436413604</v>
      </c>
      <c r="AU11" s="179">
        <v>13.3500662057077</v>
      </c>
      <c r="AV11" s="179">
        <v>20.406549494880998</v>
      </c>
      <c r="AW11" s="179">
        <v>15.893225971085901</v>
      </c>
      <c r="AX11" s="179">
        <v>15.837719687943499</v>
      </c>
      <c r="AY11" s="185">
        <v>14.1084712727548</v>
      </c>
      <c r="AZ11" s="179"/>
      <c r="BA11" s="186">
        <v>32.621452872981898</v>
      </c>
      <c r="BB11" s="187">
        <v>35.938731544133702</v>
      </c>
      <c r="BC11" s="188">
        <v>34.374735208739999</v>
      </c>
      <c r="BD11" s="179"/>
      <c r="BE11" s="189">
        <v>20.496244589083702</v>
      </c>
    </row>
    <row r="12" spans="1:57" x14ac:dyDescent="0.2">
      <c r="A12" s="24" t="s">
        <v>23</v>
      </c>
      <c r="B12" s="44" t="str">
        <f t="shared" si="0"/>
        <v>Arlington, VA</v>
      </c>
      <c r="C12" s="12"/>
      <c r="D12" s="28" t="s">
        <v>16</v>
      </c>
      <c r="E12" s="31" t="s">
        <v>17</v>
      </c>
      <c r="F12" s="12"/>
      <c r="G12" s="184">
        <v>58.720989155771697</v>
      </c>
      <c r="H12" s="179">
        <v>41.6641329684807</v>
      </c>
      <c r="I12" s="179">
        <v>48.403770142900498</v>
      </c>
      <c r="J12" s="179">
        <v>47.8666261274956</v>
      </c>
      <c r="K12" s="179">
        <v>50.217898043985002</v>
      </c>
      <c r="L12" s="185">
        <v>49.374683287726697</v>
      </c>
      <c r="M12" s="179"/>
      <c r="N12" s="186">
        <v>49.549001722914703</v>
      </c>
      <c r="O12" s="187">
        <v>52.944157291983302</v>
      </c>
      <c r="P12" s="188">
        <v>51.246579507448999</v>
      </c>
      <c r="Q12" s="179"/>
      <c r="R12" s="189">
        <v>49.909510779075902</v>
      </c>
      <c r="S12" s="96"/>
      <c r="T12" s="184">
        <v>215.682334762333</v>
      </c>
      <c r="U12" s="179">
        <v>110.469763671921</v>
      </c>
      <c r="V12" s="179">
        <v>128.19234234943201</v>
      </c>
      <c r="W12" s="179">
        <v>113.998038686275</v>
      </c>
      <c r="X12" s="179">
        <v>123.93127130352499</v>
      </c>
      <c r="Y12" s="185">
        <v>136.46364052864499</v>
      </c>
      <c r="Z12" s="179"/>
      <c r="AA12" s="186">
        <v>92.2871726675058</v>
      </c>
      <c r="AB12" s="187">
        <v>98.919036137560397</v>
      </c>
      <c r="AC12" s="188">
        <v>95.656764202584995</v>
      </c>
      <c r="AD12" s="179"/>
      <c r="AE12" s="189">
        <v>122.82959079522701</v>
      </c>
      <c r="AF12" s="35"/>
      <c r="AG12" s="184">
        <v>37.356846052498199</v>
      </c>
      <c r="AH12" s="179">
        <v>37.149082801256696</v>
      </c>
      <c r="AI12" s="179">
        <v>42.241816154859599</v>
      </c>
      <c r="AJ12" s="179">
        <v>42.507854464376202</v>
      </c>
      <c r="AK12" s="179">
        <v>43.247694334650802</v>
      </c>
      <c r="AL12" s="185">
        <v>40.5006587615283</v>
      </c>
      <c r="AM12" s="179"/>
      <c r="AN12" s="186">
        <v>50.121617512921802</v>
      </c>
      <c r="AO12" s="187">
        <v>54.545454545454497</v>
      </c>
      <c r="AP12" s="188">
        <v>52.333536029188203</v>
      </c>
      <c r="AQ12" s="179"/>
      <c r="AR12" s="189">
        <v>43.881480838002503</v>
      </c>
      <c r="AS12" s="96"/>
      <c r="AT12" s="184">
        <v>41.947810714123001</v>
      </c>
      <c r="AU12" s="179">
        <v>75.712326488140306</v>
      </c>
      <c r="AV12" s="179">
        <v>98.804167971709305</v>
      </c>
      <c r="AW12" s="179">
        <v>88.377390477988996</v>
      </c>
      <c r="AX12" s="179">
        <v>89.252530251031899</v>
      </c>
      <c r="AY12" s="185">
        <v>77.440899197461604</v>
      </c>
      <c r="AZ12" s="179"/>
      <c r="BA12" s="186">
        <v>91.3969142547882</v>
      </c>
      <c r="BB12" s="187">
        <v>85.1050551279384</v>
      </c>
      <c r="BC12" s="188">
        <v>88.065577678581604</v>
      </c>
      <c r="BD12" s="179"/>
      <c r="BE12" s="189">
        <v>80.923733275940506</v>
      </c>
    </row>
    <row r="13" spans="1:57" x14ac:dyDescent="0.2">
      <c r="A13" s="24" t="s">
        <v>24</v>
      </c>
      <c r="B13" s="44" t="str">
        <f t="shared" si="0"/>
        <v>Suburban Virginia Area</v>
      </c>
      <c r="C13" s="12"/>
      <c r="D13" s="28" t="s">
        <v>16</v>
      </c>
      <c r="E13" s="31" t="s">
        <v>17</v>
      </c>
      <c r="F13" s="12"/>
      <c r="G13" s="184">
        <v>50.1534414730381</v>
      </c>
      <c r="H13" s="179">
        <v>49.232792634809201</v>
      </c>
      <c r="I13" s="179">
        <v>52.813093672365902</v>
      </c>
      <c r="J13" s="179">
        <v>53.602221247990599</v>
      </c>
      <c r="K13" s="179">
        <v>52.944614934969998</v>
      </c>
      <c r="L13" s="185">
        <v>51.7492327926348</v>
      </c>
      <c r="M13" s="179"/>
      <c r="N13" s="186">
        <v>58.132398071021399</v>
      </c>
      <c r="O13" s="187">
        <v>63.451702469677002</v>
      </c>
      <c r="P13" s="188">
        <v>60.792050270349201</v>
      </c>
      <c r="Q13" s="179"/>
      <c r="R13" s="189">
        <v>54.332894929124599</v>
      </c>
      <c r="S13" s="96"/>
      <c r="T13" s="184">
        <v>32.726942465252002</v>
      </c>
      <c r="U13" s="179">
        <v>15.1362900021211</v>
      </c>
      <c r="V13" s="179">
        <v>19.321072007113901</v>
      </c>
      <c r="W13" s="179">
        <v>18.1962023365815</v>
      </c>
      <c r="X13" s="179">
        <v>21.0264389835373</v>
      </c>
      <c r="Y13" s="185">
        <v>20.962986193418899</v>
      </c>
      <c r="Z13" s="179"/>
      <c r="AA13" s="186">
        <v>22.984159166676001</v>
      </c>
      <c r="AB13" s="187">
        <v>20.8325725970669</v>
      </c>
      <c r="AC13" s="188">
        <v>21.851828301724701</v>
      </c>
      <c r="AD13" s="179"/>
      <c r="AE13" s="189">
        <v>21.245718139180301</v>
      </c>
      <c r="AF13" s="35"/>
      <c r="AG13" s="184">
        <v>42.404647084612002</v>
      </c>
      <c r="AH13" s="179">
        <v>48.830922110185497</v>
      </c>
      <c r="AI13" s="179">
        <v>52.239514832675702</v>
      </c>
      <c r="AJ13" s="179">
        <v>52.732719567441102</v>
      </c>
      <c r="AK13" s="179">
        <v>50.336109893321598</v>
      </c>
      <c r="AL13" s="185">
        <v>49.308782697647203</v>
      </c>
      <c r="AM13" s="179"/>
      <c r="AN13" s="186">
        <v>54.9539675580885</v>
      </c>
      <c r="AO13" s="187">
        <v>61.310828583954397</v>
      </c>
      <c r="AP13" s="188">
        <v>58.132398071021399</v>
      </c>
      <c r="AQ13" s="179"/>
      <c r="AR13" s="189">
        <v>51.829815661468402</v>
      </c>
      <c r="AS13" s="96"/>
      <c r="AT13" s="184">
        <v>6.2564669032623197</v>
      </c>
      <c r="AU13" s="179">
        <v>18.375097100395401</v>
      </c>
      <c r="AV13" s="179">
        <v>25.409810956293001</v>
      </c>
      <c r="AW13" s="179">
        <v>16.2977647834918</v>
      </c>
      <c r="AX13" s="179">
        <v>14.6490834805241</v>
      </c>
      <c r="AY13" s="185">
        <v>16.260718160800501</v>
      </c>
      <c r="AZ13" s="179"/>
      <c r="BA13" s="186">
        <v>26.586499036379699</v>
      </c>
      <c r="BB13" s="187">
        <v>23.029183692703</v>
      </c>
      <c r="BC13" s="188">
        <v>24.685339483095301</v>
      </c>
      <c r="BD13" s="179"/>
      <c r="BE13" s="189">
        <v>18.833751023369</v>
      </c>
    </row>
    <row r="14" spans="1:57" x14ac:dyDescent="0.2">
      <c r="A14" s="24" t="s">
        <v>25</v>
      </c>
      <c r="B14" s="44" t="str">
        <f t="shared" si="0"/>
        <v>Alexandria, VA</v>
      </c>
      <c r="C14" s="12"/>
      <c r="D14" s="28" t="s">
        <v>16</v>
      </c>
      <c r="E14" s="31" t="s">
        <v>17</v>
      </c>
      <c r="F14" s="12"/>
      <c r="G14" s="184">
        <v>52.470559669782602</v>
      </c>
      <c r="H14" s="179">
        <v>42.527619278863597</v>
      </c>
      <c r="I14" s="179">
        <v>46.072599247298697</v>
      </c>
      <c r="J14" s="179">
        <v>47.917931285662199</v>
      </c>
      <c r="K14" s="179">
        <v>47.250212455991203</v>
      </c>
      <c r="L14" s="185">
        <v>47.247784387519701</v>
      </c>
      <c r="M14" s="179"/>
      <c r="N14" s="186">
        <v>54.315891708146097</v>
      </c>
      <c r="O14" s="187">
        <v>62.037149447614397</v>
      </c>
      <c r="P14" s="188">
        <v>58.176520577880197</v>
      </c>
      <c r="Q14" s="179"/>
      <c r="R14" s="189">
        <v>50.370280441908399</v>
      </c>
      <c r="S14" s="96"/>
      <c r="T14" s="184">
        <v>73.526463571468298</v>
      </c>
      <c r="U14" s="179">
        <v>36.8427734161532</v>
      </c>
      <c r="V14" s="179">
        <v>40.647049995455497</v>
      </c>
      <c r="W14" s="179">
        <v>48.261446983053801</v>
      </c>
      <c r="X14" s="179">
        <v>48.367773361996299</v>
      </c>
      <c r="Y14" s="185">
        <v>49.291836658083199</v>
      </c>
      <c r="Z14" s="179"/>
      <c r="AA14" s="186">
        <v>44.660415102097801</v>
      </c>
      <c r="AB14" s="187">
        <v>45.606152038685302</v>
      </c>
      <c r="AC14" s="188">
        <v>45.163129174760797</v>
      </c>
      <c r="AD14" s="179"/>
      <c r="AE14" s="189">
        <v>47.9036685284524</v>
      </c>
      <c r="AF14" s="35"/>
      <c r="AG14" s="184">
        <v>38.897656913924898</v>
      </c>
      <c r="AH14" s="179">
        <v>39.489498603860604</v>
      </c>
      <c r="AI14" s="179">
        <v>41.784023309457297</v>
      </c>
      <c r="AJ14" s="179">
        <v>42.561005220347198</v>
      </c>
      <c r="AK14" s="179">
        <v>42.366759742624701</v>
      </c>
      <c r="AL14" s="185">
        <v>41.0197887580429</v>
      </c>
      <c r="AM14" s="179"/>
      <c r="AN14" s="186">
        <v>54.470681073206201</v>
      </c>
      <c r="AO14" s="187">
        <v>61.864149569017798</v>
      </c>
      <c r="AP14" s="188">
        <v>58.167415321112003</v>
      </c>
      <c r="AQ14" s="179"/>
      <c r="AR14" s="189">
        <v>45.919110633205499</v>
      </c>
      <c r="AS14" s="96"/>
      <c r="AT14" s="184">
        <v>10.343503537592801</v>
      </c>
      <c r="AU14" s="179">
        <v>29.757753377988301</v>
      </c>
      <c r="AV14" s="179">
        <v>35.965566300746303</v>
      </c>
      <c r="AW14" s="179">
        <v>36.392067909238897</v>
      </c>
      <c r="AX14" s="179">
        <v>34.633917332483797</v>
      </c>
      <c r="AY14" s="185">
        <v>28.920870803888398</v>
      </c>
      <c r="AZ14" s="179"/>
      <c r="BA14" s="186">
        <v>46.186051270128601</v>
      </c>
      <c r="BB14" s="187">
        <v>41.661510388245802</v>
      </c>
      <c r="BC14" s="188">
        <v>43.744625360055402</v>
      </c>
      <c r="BD14" s="179"/>
      <c r="BE14" s="189">
        <v>33.919234007632497</v>
      </c>
    </row>
    <row r="15" spans="1:57" x14ac:dyDescent="0.2">
      <c r="A15" s="24" t="s">
        <v>26</v>
      </c>
      <c r="B15" s="44" t="str">
        <f t="shared" si="0"/>
        <v>Fairfax/Tysons Corner, VA</v>
      </c>
      <c r="C15" s="12"/>
      <c r="D15" s="28" t="s">
        <v>16</v>
      </c>
      <c r="E15" s="31" t="s">
        <v>17</v>
      </c>
      <c r="F15" s="12"/>
      <c r="G15" s="184">
        <v>45.411465557096598</v>
      </c>
      <c r="H15" s="179">
        <v>40.626444752658301</v>
      </c>
      <c r="I15" s="179">
        <v>48.7632917244567</v>
      </c>
      <c r="J15" s="179">
        <v>48.740175681923198</v>
      </c>
      <c r="K15" s="179">
        <v>44.7295423023578</v>
      </c>
      <c r="L15" s="185">
        <v>45.654184003698496</v>
      </c>
      <c r="M15" s="179"/>
      <c r="N15" s="186">
        <v>50.184928340268101</v>
      </c>
      <c r="O15" s="187">
        <v>54.160887656033204</v>
      </c>
      <c r="P15" s="188">
        <v>52.172907998150698</v>
      </c>
      <c r="Q15" s="179"/>
      <c r="R15" s="189">
        <v>47.516676573542</v>
      </c>
      <c r="S15" s="96"/>
      <c r="T15" s="184">
        <v>66.149428392959805</v>
      </c>
      <c r="U15" s="179">
        <v>32.238268378174702</v>
      </c>
      <c r="V15" s="179">
        <v>45.825802850956002</v>
      </c>
      <c r="W15" s="179">
        <v>44.434978353758702</v>
      </c>
      <c r="X15" s="179">
        <v>42.250043055766199</v>
      </c>
      <c r="Y15" s="185">
        <v>45.689666162884599</v>
      </c>
      <c r="Z15" s="179"/>
      <c r="AA15" s="186">
        <v>41.872271467124797</v>
      </c>
      <c r="AB15" s="187">
        <v>37.6343552565449</v>
      </c>
      <c r="AC15" s="188">
        <v>39.640510514296899</v>
      </c>
      <c r="AD15" s="179"/>
      <c r="AE15" s="189">
        <v>43.736312982168002</v>
      </c>
      <c r="AF15" s="35"/>
      <c r="AG15" s="184">
        <v>35.592926490984702</v>
      </c>
      <c r="AH15" s="179">
        <v>40.106333795654102</v>
      </c>
      <c r="AI15" s="179">
        <v>45.119625520110901</v>
      </c>
      <c r="AJ15" s="179">
        <v>44.651525658807202</v>
      </c>
      <c r="AK15" s="179">
        <v>40.600439204808097</v>
      </c>
      <c r="AL15" s="185">
        <v>41.214170134073001</v>
      </c>
      <c r="AM15" s="179"/>
      <c r="AN15" s="186">
        <v>45.9460240406842</v>
      </c>
      <c r="AO15" s="187">
        <v>52.632339343504299</v>
      </c>
      <c r="AP15" s="188">
        <v>49.289181692094303</v>
      </c>
      <c r="AQ15" s="179"/>
      <c r="AR15" s="189">
        <v>43.521316293507603</v>
      </c>
      <c r="AS15" s="96"/>
      <c r="AT15" s="184">
        <v>3.54997220024761</v>
      </c>
      <c r="AU15" s="179">
        <v>29.423816376219801</v>
      </c>
      <c r="AV15" s="179">
        <v>43.100675659668603</v>
      </c>
      <c r="AW15" s="179">
        <v>37.557678971513901</v>
      </c>
      <c r="AX15" s="179">
        <v>29.4839809908392</v>
      </c>
      <c r="AY15" s="185">
        <v>28.227791844999601</v>
      </c>
      <c r="AZ15" s="179"/>
      <c r="BA15" s="186">
        <v>33.018786822250199</v>
      </c>
      <c r="BB15" s="187">
        <v>29.451708417680699</v>
      </c>
      <c r="BC15" s="188">
        <v>31.0901694972648</v>
      </c>
      <c r="BD15" s="179"/>
      <c r="BE15" s="189">
        <v>29.1402225244872</v>
      </c>
    </row>
    <row r="16" spans="1:57" x14ac:dyDescent="0.2">
      <c r="A16" s="24" t="s">
        <v>27</v>
      </c>
      <c r="B16" s="44" t="str">
        <f t="shared" si="0"/>
        <v>I-95 Fredericksburg, VA</v>
      </c>
      <c r="C16" s="12"/>
      <c r="D16" s="28" t="s">
        <v>16</v>
      </c>
      <c r="E16" s="31" t="s">
        <v>17</v>
      </c>
      <c r="F16" s="12"/>
      <c r="G16" s="184">
        <v>49.881516587677702</v>
      </c>
      <c r="H16" s="179">
        <v>49.004739336492797</v>
      </c>
      <c r="I16" s="179">
        <v>51.315165876777201</v>
      </c>
      <c r="J16" s="179">
        <v>54.300947867298497</v>
      </c>
      <c r="K16" s="179">
        <v>53.578199052132703</v>
      </c>
      <c r="L16" s="185">
        <v>51.616113744075797</v>
      </c>
      <c r="M16" s="179"/>
      <c r="N16" s="186">
        <v>59.206161137440702</v>
      </c>
      <c r="O16" s="187">
        <v>71.291469194312697</v>
      </c>
      <c r="P16" s="188">
        <v>65.248815165876707</v>
      </c>
      <c r="Q16" s="179"/>
      <c r="R16" s="189">
        <v>55.511171293161802</v>
      </c>
      <c r="S16" s="96"/>
      <c r="T16" s="184">
        <v>15.133500495977</v>
      </c>
      <c r="U16" s="179">
        <v>22.211340666569299</v>
      </c>
      <c r="V16" s="179">
        <v>16.1908033445659</v>
      </c>
      <c r="W16" s="179">
        <v>18.851930262448999</v>
      </c>
      <c r="X16" s="179">
        <v>19.1468246192665</v>
      </c>
      <c r="Y16" s="185">
        <v>18.253239979214101</v>
      </c>
      <c r="Z16" s="179"/>
      <c r="AA16" s="186">
        <v>20.253077345465002</v>
      </c>
      <c r="AB16" s="187">
        <v>32.298993653538297</v>
      </c>
      <c r="AC16" s="188">
        <v>26.547742645729201</v>
      </c>
      <c r="AD16" s="179"/>
      <c r="AE16" s="189">
        <v>20.914820932051299</v>
      </c>
      <c r="AF16" s="35"/>
      <c r="AG16" s="184">
        <v>45.737559241706101</v>
      </c>
      <c r="AH16" s="179">
        <v>49.816350710900402</v>
      </c>
      <c r="AI16" s="179">
        <v>51.830568720379098</v>
      </c>
      <c r="AJ16" s="179">
        <v>52.816943127961999</v>
      </c>
      <c r="AK16" s="179">
        <v>52.5829383886255</v>
      </c>
      <c r="AL16" s="185">
        <v>50.556872037914601</v>
      </c>
      <c r="AM16" s="179"/>
      <c r="AN16" s="186">
        <v>57.574052132701397</v>
      </c>
      <c r="AO16" s="187">
        <v>62.772511848341203</v>
      </c>
      <c r="AP16" s="188">
        <v>60.173281990521303</v>
      </c>
      <c r="AQ16" s="179"/>
      <c r="AR16" s="189">
        <v>53.304417738659403</v>
      </c>
      <c r="AS16" s="96"/>
      <c r="AT16" s="184">
        <v>9.6682910142003706</v>
      </c>
      <c r="AU16" s="179">
        <v>25.410573155419598</v>
      </c>
      <c r="AV16" s="179">
        <v>22.988640612609501</v>
      </c>
      <c r="AW16" s="179">
        <v>15.535547355282301</v>
      </c>
      <c r="AX16" s="179">
        <v>15.227745392553899</v>
      </c>
      <c r="AY16" s="185">
        <v>17.618244882709</v>
      </c>
      <c r="AZ16" s="179"/>
      <c r="BA16" s="186">
        <v>21.789583590601801</v>
      </c>
      <c r="BB16" s="187">
        <v>20.487488597688301</v>
      </c>
      <c r="BC16" s="188">
        <v>21.1069219579371</v>
      </c>
      <c r="BD16" s="179"/>
      <c r="BE16" s="189">
        <v>18.721288941094699</v>
      </c>
    </row>
    <row r="17" spans="1:57" x14ac:dyDescent="0.2">
      <c r="A17" s="24" t="s">
        <v>28</v>
      </c>
      <c r="B17" s="44" t="str">
        <f t="shared" si="0"/>
        <v>Dulles Airport Area, VA</v>
      </c>
      <c r="C17" s="12"/>
      <c r="D17" s="28" t="s">
        <v>16</v>
      </c>
      <c r="E17" s="31" t="s">
        <v>17</v>
      </c>
      <c r="F17" s="12"/>
      <c r="G17" s="184">
        <v>53.790849673202601</v>
      </c>
      <c r="H17" s="179">
        <v>46.647992530345398</v>
      </c>
      <c r="I17" s="179">
        <v>55.443510737628301</v>
      </c>
      <c r="J17" s="179">
        <v>55.564892623716098</v>
      </c>
      <c r="K17" s="179">
        <v>52.931839402427599</v>
      </c>
      <c r="L17" s="185">
        <v>52.875816993463999</v>
      </c>
      <c r="M17" s="179"/>
      <c r="N17" s="186">
        <v>52.138188608776801</v>
      </c>
      <c r="O17" s="187">
        <v>53.585434173669398</v>
      </c>
      <c r="P17" s="188">
        <v>52.8618113912231</v>
      </c>
      <c r="Q17" s="179"/>
      <c r="R17" s="189">
        <v>52.871815392823699</v>
      </c>
      <c r="S17" s="96"/>
      <c r="T17" s="184">
        <v>74.969160499800395</v>
      </c>
      <c r="U17" s="179">
        <v>28.485041306459099</v>
      </c>
      <c r="V17" s="179">
        <v>48.533136374229997</v>
      </c>
      <c r="W17" s="179">
        <v>44.9678320114309</v>
      </c>
      <c r="X17" s="179">
        <v>50.219479087982599</v>
      </c>
      <c r="Y17" s="185">
        <v>48.575959315368699</v>
      </c>
      <c r="Z17" s="179"/>
      <c r="AA17" s="186">
        <v>52.817803670308798</v>
      </c>
      <c r="AB17" s="187">
        <v>53.815029082543099</v>
      </c>
      <c r="AC17" s="188">
        <v>53.321620514684398</v>
      </c>
      <c r="AD17" s="179"/>
      <c r="AE17" s="189">
        <v>49.9013645742968</v>
      </c>
      <c r="AF17" s="35"/>
      <c r="AG17" s="184">
        <v>39.5144724556489</v>
      </c>
      <c r="AH17" s="179">
        <v>44.883286647992499</v>
      </c>
      <c r="AI17" s="179">
        <v>49.953314659196998</v>
      </c>
      <c r="AJ17" s="179">
        <v>51.162464985994298</v>
      </c>
      <c r="AK17" s="179">
        <v>48.807189542483599</v>
      </c>
      <c r="AL17" s="185">
        <v>46.864145658263297</v>
      </c>
      <c r="AM17" s="179"/>
      <c r="AN17" s="186">
        <v>49.425770308123198</v>
      </c>
      <c r="AO17" s="187">
        <v>52.2152194211017</v>
      </c>
      <c r="AP17" s="188">
        <v>50.820494864612499</v>
      </c>
      <c r="AQ17" s="179"/>
      <c r="AR17" s="189">
        <v>47.994531145791598</v>
      </c>
      <c r="AS17" s="96"/>
      <c r="AT17" s="184">
        <v>8.4446298649358695</v>
      </c>
      <c r="AU17" s="179">
        <v>18.948373816524001</v>
      </c>
      <c r="AV17" s="179">
        <v>35.083169524850703</v>
      </c>
      <c r="AW17" s="179">
        <v>30.331982653699399</v>
      </c>
      <c r="AX17" s="179">
        <v>32.620381309676702</v>
      </c>
      <c r="AY17" s="185">
        <v>25.165827822134698</v>
      </c>
      <c r="AZ17" s="179"/>
      <c r="BA17" s="186">
        <v>49.843954093505303</v>
      </c>
      <c r="BB17" s="187">
        <v>42.587314544258199</v>
      </c>
      <c r="BC17" s="188">
        <v>46.026151031668199</v>
      </c>
      <c r="BD17" s="179"/>
      <c r="BE17" s="189">
        <v>30.819654416209001</v>
      </c>
    </row>
    <row r="18" spans="1:57" x14ac:dyDescent="0.2">
      <c r="A18" s="24" t="s">
        <v>29</v>
      </c>
      <c r="B18" s="44" t="str">
        <f t="shared" si="0"/>
        <v>Williamsburg, VA</v>
      </c>
      <c r="C18" s="12"/>
      <c r="D18" s="28" t="s">
        <v>16</v>
      </c>
      <c r="E18" s="31" t="s">
        <v>17</v>
      </c>
      <c r="F18" s="12"/>
      <c r="G18" s="184">
        <v>41.415727130012797</v>
      </c>
      <c r="H18" s="179">
        <v>29.285000713572099</v>
      </c>
      <c r="I18" s="179">
        <v>32.110746396460598</v>
      </c>
      <c r="J18" s="179">
        <v>32.453261024689503</v>
      </c>
      <c r="K18" s="179">
        <v>32.981304409875797</v>
      </c>
      <c r="L18" s="185">
        <v>33.649207934922202</v>
      </c>
      <c r="M18" s="179"/>
      <c r="N18" s="186">
        <v>59.654631083202503</v>
      </c>
      <c r="O18" s="187">
        <v>65.948337376908796</v>
      </c>
      <c r="P18" s="188">
        <v>62.8014842300556</v>
      </c>
      <c r="Q18" s="179"/>
      <c r="R18" s="189">
        <v>41.978429733531698</v>
      </c>
      <c r="S18" s="96"/>
      <c r="T18" s="184">
        <v>117.69567182763799</v>
      </c>
      <c r="U18" s="179">
        <v>67.040884037755703</v>
      </c>
      <c r="V18" s="179">
        <v>69.928426942293399</v>
      </c>
      <c r="W18" s="179">
        <v>75.842669327150901</v>
      </c>
      <c r="X18" s="179">
        <v>68.942107730995403</v>
      </c>
      <c r="Y18" s="185">
        <v>80.075239237793298</v>
      </c>
      <c r="Z18" s="179"/>
      <c r="AA18" s="186">
        <v>115.59661891478</v>
      </c>
      <c r="AB18" s="187">
        <v>103.249192275109</v>
      </c>
      <c r="AC18" s="188">
        <v>108.932279370852</v>
      </c>
      <c r="AD18" s="179"/>
      <c r="AE18" s="189">
        <v>91.373282175340506</v>
      </c>
      <c r="AF18" s="35"/>
      <c r="AG18" s="184">
        <v>25.905163179318698</v>
      </c>
      <c r="AH18" s="179">
        <v>25.526672855816599</v>
      </c>
      <c r="AI18" s="179">
        <v>26.580562294848001</v>
      </c>
      <c r="AJ18" s="179">
        <v>27.2655915513058</v>
      </c>
      <c r="AK18" s="179">
        <v>28.4180105608677</v>
      </c>
      <c r="AL18" s="185">
        <v>26.739521470991299</v>
      </c>
      <c r="AM18" s="179"/>
      <c r="AN18" s="186">
        <v>46.046810332524601</v>
      </c>
      <c r="AO18" s="187">
        <v>53.707007278435803</v>
      </c>
      <c r="AP18" s="188">
        <v>49.876908805480198</v>
      </c>
      <c r="AQ18" s="179"/>
      <c r="AR18" s="189">
        <v>33.351686447244902</v>
      </c>
      <c r="AS18" s="96"/>
      <c r="AT18" s="184">
        <v>27.529621185752902</v>
      </c>
      <c r="AU18" s="179">
        <v>36.420281303159697</v>
      </c>
      <c r="AV18" s="179">
        <v>41.568416978164301</v>
      </c>
      <c r="AW18" s="179">
        <v>43.264030915452999</v>
      </c>
      <c r="AX18" s="179">
        <v>47.202259822929499</v>
      </c>
      <c r="AY18" s="185">
        <v>39.0700351554039</v>
      </c>
      <c r="AZ18" s="179"/>
      <c r="BA18" s="186">
        <v>69.709009337689295</v>
      </c>
      <c r="BB18" s="187">
        <v>64.405389418602496</v>
      </c>
      <c r="BC18" s="188">
        <v>66.811769424688805</v>
      </c>
      <c r="BD18" s="179"/>
      <c r="BE18" s="189">
        <v>49.713062302467399</v>
      </c>
    </row>
    <row r="19" spans="1:57" x14ac:dyDescent="0.2">
      <c r="A19" s="24" t="s">
        <v>30</v>
      </c>
      <c r="B19" s="44" t="str">
        <f t="shared" si="0"/>
        <v>Virginia Beach, VA</v>
      </c>
      <c r="C19" s="12"/>
      <c r="D19" s="28" t="s">
        <v>16</v>
      </c>
      <c r="E19" s="31" t="s">
        <v>17</v>
      </c>
      <c r="F19" s="12"/>
      <c r="G19" s="184">
        <v>49.374414843816403</v>
      </c>
      <c r="H19" s="179">
        <v>42.897267852583099</v>
      </c>
      <c r="I19" s="179">
        <v>48.931823985020003</v>
      </c>
      <c r="J19" s="179">
        <v>50.063835220018703</v>
      </c>
      <c r="K19" s="179">
        <v>54.779130138735198</v>
      </c>
      <c r="L19" s="185">
        <v>49.209294408034701</v>
      </c>
      <c r="M19" s="179"/>
      <c r="N19" s="186">
        <v>66.975912843646199</v>
      </c>
      <c r="O19" s="187">
        <v>61.622265724742498</v>
      </c>
      <c r="P19" s="188">
        <v>64.299089284194295</v>
      </c>
      <c r="Q19" s="179"/>
      <c r="R19" s="189">
        <v>53.520664372651702</v>
      </c>
      <c r="S19" s="96"/>
      <c r="T19" s="184">
        <v>29.050613426066601</v>
      </c>
      <c r="U19" s="179">
        <v>15.4460479864177</v>
      </c>
      <c r="V19" s="179">
        <v>18.8477925379574</v>
      </c>
      <c r="W19" s="179">
        <v>15.2334854550954</v>
      </c>
      <c r="X19" s="179">
        <v>10.165204561455701</v>
      </c>
      <c r="Y19" s="185">
        <v>17.299316592153101</v>
      </c>
      <c r="Z19" s="179"/>
      <c r="AA19" s="186">
        <v>8.0329679919904695</v>
      </c>
      <c r="AB19" s="187">
        <v>-14.290050806168599</v>
      </c>
      <c r="AC19" s="188">
        <v>-3.9538642851900501</v>
      </c>
      <c r="AD19" s="179"/>
      <c r="AE19" s="189">
        <v>9.0187417139171409</v>
      </c>
      <c r="AF19" s="35"/>
      <c r="AG19" s="184">
        <v>38.518171759298603</v>
      </c>
      <c r="AH19" s="179">
        <v>39.494850625585102</v>
      </c>
      <c r="AI19" s="179">
        <v>42.456804834453898</v>
      </c>
      <c r="AJ19" s="179">
        <v>42.537662779811001</v>
      </c>
      <c r="AK19" s="179">
        <v>47.216380976656197</v>
      </c>
      <c r="AL19" s="185">
        <v>42.046600273118202</v>
      </c>
      <c r="AM19" s="179"/>
      <c r="AN19" s="186">
        <v>62.490707109326799</v>
      </c>
      <c r="AO19" s="187">
        <v>66.320440111302204</v>
      </c>
      <c r="AP19" s="188">
        <v>64.405573610314505</v>
      </c>
      <c r="AQ19" s="179"/>
      <c r="AR19" s="189">
        <v>48.441320571895403</v>
      </c>
      <c r="AS19" s="96"/>
      <c r="AT19" s="184">
        <v>-8.7933502184877597</v>
      </c>
      <c r="AU19" s="179">
        <v>8.1061518869446996</v>
      </c>
      <c r="AV19" s="179">
        <v>11.332702143244701</v>
      </c>
      <c r="AW19" s="179">
        <v>8.4907268623038501</v>
      </c>
      <c r="AX19" s="179">
        <v>10.605206692218401</v>
      </c>
      <c r="AY19" s="185">
        <v>5.7521187923715296</v>
      </c>
      <c r="AZ19" s="179"/>
      <c r="BA19" s="186">
        <v>8.0120057690768505</v>
      </c>
      <c r="BB19" s="187">
        <v>-2.9345360292797902</v>
      </c>
      <c r="BC19" s="188">
        <v>2.0845776938704601</v>
      </c>
      <c r="BD19" s="179"/>
      <c r="BE19" s="189">
        <v>4.3419841040951503</v>
      </c>
    </row>
    <row r="20" spans="1:57" x14ac:dyDescent="0.2">
      <c r="A20" s="41" t="s">
        <v>31</v>
      </c>
      <c r="B20" s="44" t="str">
        <f t="shared" si="0"/>
        <v>Norfolk/Portsmouth, VA</v>
      </c>
      <c r="C20" s="12"/>
      <c r="D20" s="28" t="s">
        <v>16</v>
      </c>
      <c r="E20" s="31" t="s">
        <v>17</v>
      </c>
      <c r="F20" s="12"/>
      <c r="G20" s="184">
        <v>54.655657062543902</v>
      </c>
      <c r="H20" s="179">
        <v>56.711173576950102</v>
      </c>
      <c r="I20" s="179">
        <v>56.921995783555801</v>
      </c>
      <c r="J20" s="179">
        <v>57.7125790583274</v>
      </c>
      <c r="K20" s="179">
        <v>58.3626141953619</v>
      </c>
      <c r="L20" s="185">
        <v>56.872803935347797</v>
      </c>
      <c r="M20" s="179"/>
      <c r="N20" s="186">
        <v>77.002810962754694</v>
      </c>
      <c r="O20" s="187">
        <v>76.212227687983102</v>
      </c>
      <c r="P20" s="188">
        <v>76.607519325368898</v>
      </c>
      <c r="Q20" s="179"/>
      <c r="R20" s="189">
        <v>62.511294046782403</v>
      </c>
      <c r="S20" s="96"/>
      <c r="T20" s="184">
        <v>11.6066163061063</v>
      </c>
      <c r="U20" s="179">
        <v>7.75880643930165</v>
      </c>
      <c r="V20" s="179">
        <v>4.2592511309237997</v>
      </c>
      <c r="W20" s="179">
        <v>1.0547436943136399</v>
      </c>
      <c r="X20" s="179">
        <v>0.33995532106797</v>
      </c>
      <c r="Y20" s="185">
        <v>4.7492170383948302</v>
      </c>
      <c r="Z20" s="179"/>
      <c r="AA20" s="186">
        <v>22.502514420333199</v>
      </c>
      <c r="AB20" s="187">
        <v>15.80431712525</v>
      </c>
      <c r="AC20" s="188">
        <v>19.076551213667699</v>
      </c>
      <c r="AD20" s="179"/>
      <c r="AE20" s="189">
        <v>9.3563197515822107</v>
      </c>
      <c r="AF20" s="35"/>
      <c r="AG20" s="184">
        <v>50.342586085734297</v>
      </c>
      <c r="AH20" s="179">
        <v>54.967498243148199</v>
      </c>
      <c r="AI20" s="179">
        <v>55.6307097680955</v>
      </c>
      <c r="AJ20" s="179">
        <v>55.911806043569896</v>
      </c>
      <c r="AK20" s="179">
        <v>56.315881939564299</v>
      </c>
      <c r="AL20" s="185">
        <v>54.633696416022403</v>
      </c>
      <c r="AM20" s="179"/>
      <c r="AN20" s="186">
        <v>67.493851018973899</v>
      </c>
      <c r="AO20" s="187">
        <v>72.496486296556498</v>
      </c>
      <c r="AP20" s="188">
        <v>69.995168657765205</v>
      </c>
      <c r="AQ20" s="179"/>
      <c r="AR20" s="189">
        <v>59.022688485091798</v>
      </c>
      <c r="AS20" s="96"/>
      <c r="AT20" s="184">
        <v>-5.0165086670283401</v>
      </c>
      <c r="AU20" s="179">
        <v>3.40942377819793</v>
      </c>
      <c r="AV20" s="179">
        <v>1.91051613933206</v>
      </c>
      <c r="AW20" s="179">
        <v>-0.17033673381897499</v>
      </c>
      <c r="AX20" s="179">
        <v>-0.23166917736666101</v>
      </c>
      <c r="AY20" s="185">
        <v>-1.09061073036617E-2</v>
      </c>
      <c r="AZ20" s="179"/>
      <c r="BA20" s="186">
        <v>9.7691590757412996</v>
      </c>
      <c r="BB20" s="187">
        <v>10.9285934752851</v>
      </c>
      <c r="BC20" s="188">
        <v>10.366550580384301</v>
      </c>
      <c r="BD20" s="179"/>
      <c r="BE20" s="189">
        <v>3.2794930867625101</v>
      </c>
    </row>
    <row r="21" spans="1:57" x14ac:dyDescent="0.2">
      <c r="A21" s="42" t="s">
        <v>32</v>
      </c>
      <c r="B21" s="44" t="str">
        <f t="shared" si="0"/>
        <v>Newport News/Hampton, VA</v>
      </c>
      <c r="C21" s="12"/>
      <c r="D21" s="28" t="s">
        <v>16</v>
      </c>
      <c r="E21" s="31" t="s">
        <v>17</v>
      </c>
      <c r="F21" s="13"/>
      <c r="G21" s="184">
        <v>52.751773049645301</v>
      </c>
      <c r="H21" s="179">
        <v>51.106382978723403</v>
      </c>
      <c r="I21" s="179">
        <v>55.390070921985803</v>
      </c>
      <c r="J21" s="179">
        <v>60.695035460992898</v>
      </c>
      <c r="K21" s="179">
        <v>62.524822695035397</v>
      </c>
      <c r="L21" s="185">
        <v>56.493617021276499</v>
      </c>
      <c r="M21" s="179"/>
      <c r="N21" s="186">
        <v>77.843971631205605</v>
      </c>
      <c r="O21" s="187">
        <v>68.9645390070921</v>
      </c>
      <c r="P21" s="188">
        <v>73.404255319148902</v>
      </c>
      <c r="Q21" s="179"/>
      <c r="R21" s="189">
        <v>61.325227963525798</v>
      </c>
      <c r="S21" s="96"/>
      <c r="T21" s="184">
        <v>13.6986227687769</v>
      </c>
      <c r="U21" s="179">
        <v>3.6838765785960099</v>
      </c>
      <c r="V21" s="179">
        <v>7.6341935092793003</v>
      </c>
      <c r="W21" s="179">
        <v>17.199619158651501</v>
      </c>
      <c r="X21" s="179">
        <v>22.003031659637301</v>
      </c>
      <c r="Y21" s="185">
        <v>12.9039337509095</v>
      </c>
      <c r="Z21" s="179"/>
      <c r="AA21" s="186">
        <v>24.919014584867298</v>
      </c>
      <c r="AB21" s="187">
        <v>6.2198581560283603</v>
      </c>
      <c r="AC21" s="188">
        <v>15.377607379429399</v>
      </c>
      <c r="AD21" s="179"/>
      <c r="AE21" s="189">
        <v>13.737883794162199</v>
      </c>
      <c r="AF21" s="35"/>
      <c r="AG21" s="184">
        <v>46.794326241134698</v>
      </c>
      <c r="AH21" s="179">
        <v>50.9326241134751</v>
      </c>
      <c r="AI21" s="179">
        <v>53.609929078014098</v>
      </c>
      <c r="AJ21" s="179">
        <v>54.812056737588598</v>
      </c>
      <c r="AK21" s="179">
        <v>54.8156028368794</v>
      </c>
      <c r="AL21" s="185">
        <v>52.1929078014184</v>
      </c>
      <c r="AM21" s="179"/>
      <c r="AN21" s="186">
        <v>69.117021276595693</v>
      </c>
      <c r="AO21" s="187">
        <v>69.081560283687907</v>
      </c>
      <c r="AP21" s="188">
        <v>69.0992907801418</v>
      </c>
      <c r="AQ21" s="179"/>
      <c r="AR21" s="189">
        <v>57.023302938196501</v>
      </c>
      <c r="AS21" s="96"/>
      <c r="AT21" s="184">
        <v>-5.1053340965277698</v>
      </c>
      <c r="AU21" s="179">
        <v>2.9239867398102</v>
      </c>
      <c r="AV21" s="179">
        <v>5.2926794320311998</v>
      </c>
      <c r="AW21" s="179">
        <v>6.9015222100380003</v>
      </c>
      <c r="AX21" s="179">
        <v>8.3703699282822495</v>
      </c>
      <c r="AY21" s="185">
        <v>3.7352624529475</v>
      </c>
      <c r="AZ21" s="179"/>
      <c r="BA21" s="186">
        <v>18.8138453554748</v>
      </c>
      <c r="BB21" s="187">
        <v>9.1735718099518095</v>
      </c>
      <c r="BC21" s="188">
        <v>13.791127408730301</v>
      </c>
      <c r="BD21" s="179"/>
      <c r="BE21" s="189">
        <v>7.0093161441547798</v>
      </c>
    </row>
    <row r="22" spans="1:57" x14ac:dyDescent="0.2">
      <c r="A22" s="43" t="s">
        <v>33</v>
      </c>
      <c r="B22" s="44" t="str">
        <f t="shared" si="0"/>
        <v>Chesapeake/Suffolk, VA</v>
      </c>
      <c r="C22" s="12"/>
      <c r="D22" s="29" t="s">
        <v>16</v>
      </c>
      <c r="E22" s="32" t="s">
        <v>17</v>
      </c>
      <c r="F22" s="12"/>
      <c r="G22" s="190">
        <v>67.021834061135294</v>
      </c>
      <c r="H22" s="191">
        <v>66.288209606986797</v>
      </c>
      <c r="I22" s="191">
        <v>69.484716157205199</v>
      </c>
      <c r="J22" s="191">
        <v>67.703056768558895</v>
      </c>
      <c r="K22" s="191">
        <v>65.746724890829597</v>
      </c>
      <c r="L22" s="192">
        <v>67.248908296943199</v>
      </c>
      <c r="M22" s="179"/>
      <c r="N22" s="193">
        <v>71.475982532751004</v>
      </c>
      <c r="O22" s="194">
        <v>76.087336244541405</v>
      </c>
      <c r="P22" s="195">
        <v>73.781659388646204</v>
      </c>
      <c r="Q22" s="179"/>
      <c r="R22" s="196">
        <v>69.115408608858303</v>
      </c>
      <c r="S22" s="96"/>
      <c r="T22" s="190">
        <v>16.697080291970799</v>
      </c>
      <c r="U22" s="191">
        <v>1.5248796147672501</v>
      </c>
      <c r="V22" s="191">
        <v>1.0157440325038001</v>
      </c>
      <c r="W22" s="191">
        <v>-0.180272984805562</v>
      </c>
      <c r="X22" s="191">
        <v>-0.13266118333775501</v>
      </c>
      <c r="Y22" s="192">
        <v>3.4056725397507499</v>
      </c>
      <c r="Z22" s="179"/>
      <c r="AA22" s="193">
        <v>8.8587390263367904</v>
      </c>
      <c r="AB22" s="194">
        <v>12.8205128205128</v>
      </c>
      <c r="AC22" s="195">
        <v>10.866141732283401</v>
      </c>
      <c r="AD22" s="179"/>
      <c r="AE22" s="196">
        <v>5.57249580728769</v>
      </c>
      <c r="AF22" s="36"/>
      <c r="AG22" s="190">
        <v>58.524017467248903</v>
      </c>
      <c r="AH22" s="191">
        <v>66.781659388646204</v>
      </c>
      <c r="AI22" s="191">
        <v>71.087336244541405</v>
      </c>
      <c r="AJ22" s="191">
        <v>70.187772925764094</v>
      </c>
      <c r="AK22" s="191">
        <v>66.078602620087295</v>
      </c>
      <c r="AL22" s="192">
        <v>66.531877729257602</v>
      </c>
      <c r="AM22" s="179"/>
      <c r="AN22" s="193">
        <v>69.152838427947501</v>
      </c>
      <c r="AO22" s="194">
        <v>74.021834061135294</v>
      </c>
      <c r="AP22" s="195">
        <v>71.587336244541405</v>
      </c>
      <c r="AQ22" s="179"/>
      <c r="AR22" s="196">
        <v>67.976294447910107</v>
      </c>
      <c r="AS22" s="96"/>
      <c r="AT22" s="190">
        <v>-1.9604974396488599</v>
      </c>
      <c r="AU22" s="191">
        <v>4.87587436565628</v>
      </c>
      <c r="AV22" s="191">
        <v>6.6356609458928304</v>
      </c>
      <c r="AW22" s="191">
        <v>5.3898105042292297</v>
      </c>
      <c r="AX22" s="191">
        <v>3.82161234991423</v>
      </c>
      <c r="AY22" s="192">
        <v>3.8653468586387398</v>
      </c>
      <c r="AZ22" s="179"/>
      <c r="BA22" s="193">
        <v>8.2581350834016902</v>
      </c>
      <c r="BB22" s="194">
        <v>8.7508821453775507</v>
      </c>
      <c r="BC22" s="195">
        <v>8.5123283137514392</v>
      </c>
      <c r="BD22" s="179"/>
      <c r="BE22" s="196">
        <v>5.2211782655297903</v>
      </c>
    </row>
    <row r="23" spans="1:57" x14ac:dyDescent="0.2">
      <c r="A23" s="22" t="s">
        <v>43</v>
      </c>
      <c r="B23" s="44" t="str">
        <f t="shared" si="0"/>
        <v>Richmond CBD/Airport, VA</v>
      </c>
      <c r="C23" s="10"/>
      <c r="D23" s="27" t="s">
        <v>16</v>
      </c>
      <c r="E23" s="30" t="s">
        <v>17</v>
      </c>
      <c r="F23" s="3"/>
      <c r="G23" s="176">
        <v>49.961612284068998</v>
      </c>
      <c r="H23" s="177">
        <v>54.107485604606502</v>
      </c>
      <c r="I23" s="177">
        <v>62.667946257197599</v>
      </c>
      <c r="J23" s="177">
        <v>63.627639155470199</v>
      </c>
      <c r="K23" s="177">
        <v>73.474088291746597</v>
      </c>
      <c r="L23" s="178">
        <v>60.767754318618003</v>
      </c>
      <c r="M23" s="179"/>
      <c r="N23" s="180">
        <v>75.681381957773496</v>
      </c>
      <c r="O23" s="181">
        <v>79.500959692898206</v>
      </c>
      <c r="P23" s="182">
        <v>77.591170825335794</v>
      </c>
      <c r="Q23" s="179"/>
      <c r="R23" s="183">
        <v>65.574444749108807</v>
      </c>
      <c r="S23" s="96"/>
      <c r="T23" s="176">
        <v>27.7228765394295</v>
      </c>
      <c r="U23" s="177">
        <v>44.800888155708698</v>
      </c>
      <c r="V23" s="177">
        <v>48.974547954695197</v>
      </c>
      <c r="W23" s="177">
        <v>55.186483248794197</v>
      </c>
      <c r="X23" s="177">
        <v>43.561266937330899</v>
      </c>
      <c r="Y23" s="178">
        <v>44.183512413622402</v>
      </c>
      <c r="Z23" s="179"/>
      <c r="AA23" s="180">
        <v>12.6360990717103</v>
      </c>
      <c r="AB23" s="181">
        <v>10.642855009161501</v>
      </c>
      <c r="AC23" s="182">
        <v>11.606057054109</v>
      </c>
      <c r="AD23" s="179"/>
      <c r="AE23" s="183">
        <v>31.2331319961324</v>
      </c>
      <c r="AF23" s="33"/>
      <c r="AG23" s="176">
        <v>41.391554702495199</v>
      </c>
      <c r="AH23" s="177">
        <v>51.0748560460652</v>
      </c>
      <c r="AI23" s="177">
        <v>58.819577735124703</v>
      </c>
      <c r="AJ23" s="177">
        <v>61.737044145873298</v>
      </c>
      <c r="AK23" s="177">
        <v>60.105566218809898</v>
      </c>
      <c r="AL23" s="178">
        <v>54.625719769673701</v>
      </c>
      <c r="AM23" s="179"/>
      <c r="AN23" s="180">
        <v>64.4193857965451</v>
      </c>
      <c r="AO23" s="181">
        <v>68.7763915547024</v>
      </c>
      <c r="AP23" s="182">
        <v>66.597888675623807</v>
      </c>
      <c r="AQ23" s="179"/>
      <c r="AR23" s="183">
        <v>58.046339457088003</v>
      </c>
      <c r="AS23" s="96"/>
      <c r="AT23" s="176">
        <v>5.1302263100647902</v>
      </c>
      <c r="AU23" s="177">
        <v>35.732923887015197</v>
      </c>
      <c r="AV23" s="177">
        <v>49.491580597376199</v>
      </c>
      <c r="AW23" s="177">
        <v>46.678677378555797</v>
      </c>
      <c r="AX23" s="177">
        <v>34.117960537493197</v>
      </c>
      <c r="AY23" s="178">
        <v>34.378967728175198</v>
      </c>
      <c r="AZ23" s="179"/>
      <c r="BA23" s="180">
        <v>20.0977665945484</v>
      </c>
      <c r="BB23" s="181">
        <v>13.661469645296901</v>
      </c>
      <c r="BC23" s="182">
        <v>16.685914704056799</v>
      </c>
      <c r="BD23" s="179"/>
      <c r="BE23" s="183">
        <v>28.015909889089698</v>
      </c>
    </row>
    <row r="24" spans="1:57" x14ac:dyDescent="0.2">
      <c r="A24" s="23" t="s">
        <v>44</v>
      </c>
      <c r="B24" s="44" t="str">
        <f t="shared" si="0"/>
        <v>Richmond North/Glen Allen, VA</v>
      </c>
      <c r="C24" s="11"/>
      <c r="D24" s="28" t="s">
        <v>16</v>
      </c>
      <c r="E24" s="31" t="s">
        <v>17</v>
      </c>
      <c r="F24" s="12"/>
      <c r="G24" s="184">
        <v>52.364311455716901</v>
      </c>
      <c r="H24" s="179">
        <v>53.489133995850104</v>
      </c>
      <c r="I24" s="179">
        <v>57.671726547996002</v>
      </c>
      <c r="J24" s="179">
        <v>58.545375122856797</v>
      </c>
      <c r="K24" s="179">
        <v>58.9494375887299</v>
      </c>
      <c r="L24" s="185">
        <v>56.2039969422299</v>
      </c>
      <c r="M24" s="179"/>
      <c r="N24" s="186">
        <v>70.896581849950806</v>
      </c>
      <c r="O24" s="187">
        <v>78.759419023697703</v>
      </c>
      <c r="P24" s="188">
        <v>74.828000436824198</v>
      </c>
      <c r="Q24" s="179"/>
      <c r="R24" s="189">
        <v>61.5251407978283</v>
      </c>
      <c r="S24" s="96"/>
      <c r="T24" s="184">
        <v>16.8330024437989</v>
      </c>
      <c r="U24" s="179">
        <v>13.614668825838599</v>
      </c>
      <c r="V24" s="179">
        <v>11.1854610490771</v>
      </c>
      <c r="W24" s="179">
        <v>10.818031482550399</v>
      </c>
      <c r="X24" s="179">
        <v>11.036704000393399</v>
      </c>
      <c r="Y24" s="185">
        <v>12.547868084994899</v>
      </c>
      <c r="Z24" s="179"/>
      <c r="AA24" s="186">
        <v>9.0367599425554506</v>
      </c>
      <c r="AB24" s="187">
        <v>8.6669761855518903</v>
      </c>
      <c r="AC24" s="188">
        <v>8.8418407989864605</v>
      </c>
      <c r="AD24" s="179"/>
      <c r="AE24" s="189">
        <v>11.231779569828699</v>
      </c>
      <c r="AF24" s="34"/>
      <c r="AG24" s="184">
        <v>45.478868625095501</v>
      </c>
      <c r="AH24" s="179">
        <v>51.973899748826</v>
      </c>
      <c r="AI24" s="179">
        <v>57.112045429725796</v>
      </c>
      <c r="AJ24" s="179">
        <v>57.723599432128402</v>
      </c>
      <c r="AK24" s="179">
        <v>54.198973462924499</v>
      </c>
      <c r="AL24" s="185">
        <v>53.297477339739999</v>
      </c>
      <c r="AM24" s="179"/>
      <c r="AN24" s="186">
        <v>63.328601070219499</v>
      </c>
      <c r="AO24" s="187">
        <v>68.696079502020297</v>
      </c>
      <c r="AP24" s="188">
        <v>66.012340286119894</v>
      </c>
      <c r="AQ24" s="179"/>
      <c r="AR24" s="189">
        <v>56.930295324420001</v>
      </c>
      <c r="AS24" s="96"/>
      <c r="AT24" s="184">
        <v>-7.3374706593261898</v>
      </c>
      <c r="AU24" s="179">
        <v>5.0666091284273698</v>
      </c>
      <c r="AV24" s="179">
        <v>10.537114734240401</v>
      </c>
      <c r="AW24" s="179">
        <v>8.4104988751299494</v>
      </c>
      <c r="AX24" s="179">
        <v>2.3337665447912301</v>
      </c>
      <c r="AY24" s="185">
        <v>3.92460318231364</v>
      </c>
      <c r="AZ24" s="179"/>
      <c r="BA24" s="186">
        <v>7.1668428083977096</v>
      </c>
      <c r="BB24" s="187">
        <v>4.5582201236775797</v>
      </c>
      <c r="BC24" s="188">
        <v>5.7934689710048399</v>
      </c>
      <c r="BD24" s="179"/>
      <c r="BE24" s="189">
        <v>4.5363904083283799</v>
      </c>
    </row>
    <row r="25" spans="1:57" x14ac:dyDescent="0.2">
      <c r="A25" s="24" t="s">
        <v>45</v>
      </c>
      <c r="B25" s="44" t="str">
        <f t="shared" si="0"/>
        <v>Richmond West/Midlothian, VA</v>
      </c>
      <c r="C25" s="12"/>
      <c r="D25" s="28" t="s">
        <v>16</v>
      </c>
      <c r="E25" s="31" t="s">
        <v>17</v>
      </c>
      <c r="F25" s="12"/>
      <c r="G25" s="184">
        <v>48.769497400346602</v>
      </c>
      <c r="H25" s="179">
        <v>51.889081455805801</v>
      </c>
      <c r="I25" s="179">
        <v>54.488734835355203</v>
      </c>
      <c r="J25" s="179">
        <v>57.3310225303292</v>
      </c>
      <c r="K25" s="179">
        <v>63.327556325823203</v>
      </c>
      <c r="L25" s="185">
        <v>55.161178509532</v>
      </c>
      <c r="M25" s="179"/>
      <c r="N25" s="186">
        <v>72.616984402079694</v>
      </c>
      <c r="O25" s="187">
        <v>80.7972270363951</v>
      </c>
      <c r="P25" s="188">
        <v>76.707105719237404</v>
      </c>
      <c r="Q25" s="179"/>
      <c r="R25" s="189">
        <v>61.317157712304997</v>
      </c>
      <c r="S25" s="96"/>
      <c r="T25" s="184">
        <v>1.4646033659133</v>
      </c>
      <c r="U25" s="179">
        <v>-5.05754164750822</v>
      </c>
      <c r="V25" s="179">
        <v>-3.8572077228571202</v>
      </c>
      <c r="W25" s="179">
        <v>-4.5370263264569104</v>
      </c>
      <c r="X25" s="179">
        <v>15.7978069463268</v>
      </c>
      <c r="Y25" s="185">
        <v>0.60865934128892996</v>
      </c>
      <c r="Z25" s="179"/>
      <c r="AA25" s="186">
        <v>4.1252485089463198</v>
      </c>
      <c r="AB25" s="187">
        <v>9.2827004219409197</v>
      </c>
      <c r="AC25" s="188">
        <v>6.7792521109770796</v>
      </c>
      <c r="AD25" s="179"/>
      <c r="AE25" s="189">
        <v>2.73056077736359</v>
      </c>
      <c r="AF25" s="35"/>
      <c r="AG25" s="184">
        <v>44.809358752166297</v>
      </c>
      <c r="AH25" s="179">
        <v>54.176776429809301</v>
      </c>
      <c r="AI25" s="179">
        <v>56.984402079722699</v>
      </c>
      <c r="AJ25" s="179">
        <v>60.190641247833597</v>
      </c>
      <c r="AK25" s="179">
        <v>58.986135181975698</v>
      </c>
      <c r="AL25" s="185">
        <v>55.029462738301497</v>
      </c>
      <c r="AM25" s="179"/>
      <c r="AN25" s="186">
        <v>63.440207972270301</v>
      </c>
      <c r="AO25" s="187">
        <v>69.974003466204493</v>
      </c>
      <c r="AP25" s="188">
        <v>66.707105719237404</v>
      </c>
      <c r="AQ25" s="179"/>
      <c r="AR25" s="189">
        <v>58.365932161426002</v>
      </c>
      <c r="AS25" s="96"/>
      <c r="AT25" s="184">
        <v>-14.210742069960601</v>
      </c>
      <c r="AU25" s="179">
        <v>-2.7031425164769298</v>
      </c>
      <c r="AV25" s="179">
        <v>0.34058759723770798</v>
      </c>
      <c r="AW25" s="179">
        <v>5.0376442662028897E-2</v>
      </c>
      <c r="AX25" s="179">
        <v>2.4867354047469399</v>
      </c>
      <c r="AY25" s="185">
        <v>-2.57514825725139</v>
      </c>
      <c r="AZ25" s="179"/>
      <c r="BA25" s="186">
        <v>2.6212503504345301</v>
      </c>
      <c r="BB25" s="187">
        <v>-0.67650676506764995</v>
      </c>
      <c r="BC25" s="188">
        <v>0.86477987421383595</v>
      </c>
      <c r="BD25" s="179"/>
      <c r="BE25" s="189">
        <v>-1.4779428913045101</v>
      </c>
    </row>
    <row r="26" spans="1:57" x14ac:dyDescent="0.2">
      <c r="A26" s="24" t="s">
        <v>46</v>
      </c>
      <c r="B26" s="44" t="str">
        <f t="shared" si="0"/>
        <v>Petersburg/Chester, VA</v>
      </c>
      <c r="C26" s="12"/>
      <c r="D26" s="28" t="s">
        <v>16</v>
      </c>
      <c r="E26" s="31" t="s">
        <v>17</v>
      </c>
      <c r="F26" s="12"/>
      <c r="G26" s="184">
        <v>55.663493297066204</v>
      </c>
      <c r="H26" s="179">
        <v>62.385855838352398</v>
      </c>
      <c r="I26" s="179">
        <v>65.008742957062296</v>
      </c>
      <c r="J26" s="179">
        <v>65.785894695939305</v>
      </c>
      <c r="K26" s="179">
        <v>63.201865164173299</v>
      </c>
      <c r="L26" s="185">
        <v>62.409170390518703</v>
      </c>
      <c r="M26" s="179"/>
      <c r="N26" s="186">
        <v>68.117349912570404</v>
      </c>
      <c r="O26" s="187">
        <v>76.530017485914101</v>
      </c>
      <c r="P26" s="188">
        <v>72.323683699242196</v>
      </c>
      <c r="Q26" s="179"/>
      <c r="R26" s="189">
        <v>65.2418884787254</v>
      </c>
      <c r="S26" s="96"/>
      <c r="T26" s="184">
        <v>-13.210601783791301</v>
      </c>
      <c r="U26" s="179">
        <v>-8.2582448131582495</v>
      </c>
      <c r="V26" s="179">
        <v>-8.0127203548079997</v>
      </c>
      <c r="W26" s="179">
        <v>-8.7397994806744705</v>
      </c>
      <c r="X26" s="179">
        <v>-6.4828534024216298</v>
      </c>
      <c r="Y26" s="185">
        <v>-8.8860241462523692</v>
      </c>
      <c r="Z26" s="179"/>
      <c r="AA26" s="186">
        <v>7.6451445879064801</v>
      </c>
      <c r="AB26" s="187">
        <v>17.498977596146499</v>
      </c>
      <c r="AC26" s="188">
        <v>12.643155465165799</v>
      </c>
      <c r="AD26" s="179"/>
      <c r="AE26" s="189">
        <v>-3.0150093965024101</v>
      </c>
      <c r="AF26" s="35"/>
      <c r="AG26" s="184">
        <v>55.804352049737702</v>
      </c>
      <c r="AH26" s="179">
        <v>64.212162424713398</v>
      </c>
      <c r="AI26" s="179">
        <v>65.635321546531898</v>
      </c>
      <c r="AJ26" s="179">
        <v>66.077326598018203</v>
      </c>
      <c r="AK26" s="179">
        <v>62.021565960753797</v>
      </c>
      <c r="AL26" s="185">
        <v>62.750145715951</v>
      </c>
      <c r="AM26" s="179"/>
      <c r="AN26" s="186">
        <v>62.963862444142201</v>
      </c>
      <c r="AO26" s="187">
        <v>66.655333203807999</v>
      </c>
      <c r="AP26" s="188">
        <v>64.809597823975096</v>
      </c>
      <c r="AQ26" s="179"/>
      <c r="AR26" s="189">
        <v>63.338560603957902</v>
      </c>
      <c r="AS26" s="96"/>
      <c r="AT26" s="184">
        <v>-12.747027122232501</v>
      </c>
      <c r="AU26" s="179">
        <v>-5.6623949624188201</v>
      </c>
      <c r="AV26" s="179">
        <v>-5.0173203079236099</v>
      </c>
      <c r="AW26" s="179">
        <v>-4.9054904099057497</v>
      </c>
      <c r="AX26" s="179">
        <v>-6.8493335656397001</v>
      </c>
      <c r="AY26" s="185">
        <v>-6.9523653598173301</v>
      </c>
      <c r="AZ26" s="179"/>
      <c r="BA26" s="186">
        <v>-1.15244741721933</v>
      </c>
      <c r="BB26" s="187">
        <v>-3.3670949307011599</v>
      </c>
      <c r="BC26" s="188">
        <v>-2.3038379701062599</v>
      </c>
      <c r="BD26" s="179"/>
      <c r="BE26" s="189">
        <v>-5.6397727279959398</v>
      </c>
    </row>
    <row r="27" spans="1:57" x14ac:dyDescent="0.2">
      <c r="A27" s="99" t="s">
        <v>100</v>
      </c>
      <c r="B27" s="45" t="s">
        <v>71</v>
      </c>
      <c r="C27" s="12"/>
      <c r="D27" s="28" t="s">
        <v>16</v>
      </c>
      <c r="E27" s="31" t="s">
        <v>17</v>
      </c>
      <c r="F27" s="12"/>
      <c r="G27" s="184">
        <v>38.305049014440797</v>
      </c>
      <c r="H27" s="179">
        <v>42.273637609360101</v>
      </c>
      <c r="I27" s="179">
        <v>44.929904079266301</v>
      </c>
      <c r="J27" s="179">
        <v>44.466111521028701</v>
      </c>
      <c r="K27" s="179">
        <v>42.568778328238601</v>
      </c>
      <c r="L27" s="185">
        <v>42.5086961104669</v>
      </c>
      <c r="M27" s="179"/>
      <c r="N27" s="186">
        <v>51.818277643090497</v>
      </c>
      <c r="O27" s="187">
        <v>55.412669969431803</v>
      </c>
      <c r="P27" s="188">
        <v>53.6154738062611</v>
      </c>
      <c r="Q27" s="179"/>
      <c r="R27" s="189">
        <v>45.682061166408097</v>
      </c>
      <c r="S27" s="96"/>
      <c r="T27" s="184">
        <v>9.9458751004167301</v>
      </c>
      <c r="U27" s="179">
        <v>4.85876489734079</v>
      </c>
      <c r="V27" s="179">
        <v>5.39321597765072</v>
      </c>
      <c r="W27" s="179">
        <v>5.0018812883164303</v>
      </c>
      <c r="X27" s="179">
        <v>6.7780626249755196</v>
      </c>
      <c r="Y27" s="185">
        <v>6.2717402761673799</v>
      </c>
      <c r="Z27" s="179"/>
      <c r="AA27" s="186">
        <v>20.0366080745193</v>
      </c>
      <c r="AB27" s="187">
        <v>25.1021414961216</v>
      </c>
      <c r="AC27" s="188">
        <v>22.601959004330201</v>
      </c>
      <c r="AD27" s="179"/>
      <c r="AE27" s="189">
        <v>11.2403316380187</v>
      </c>
      <c r="AF27" s="35"/>
      <c r="AG27" s="184">
        <v>32.569568883735599</v>
      </c>
      <c r="AH27" s="179">
        <v>41.079898808896303</v>
      </c>
      <c r="AI27" s="179">
        <v>43.479234742278898</v>
      </c>
      <c r="AJ27" s="179">
        <v>43.755929166227403</v>
      </c>
      <c r="AK27" s="179">
        <v>40.656951618003497</v>
      </c>
      <c r="AL27" s="185">
        <v>40.308316643828299</v>
      </c>
      <c r="AM27" s="179"/>
      <c r="AN27" s="186">
        <v>47.615157584062402</v>
      </c>
      <c r="AO27" s="187">
        <v>49.094813955939699</v>
      </c>
      <c r="AP27" s="188">
        <v>48.354985770001001</v>
      </c>
      <c r="AQ27" s="179"/>
      <c r="AR27" s="189">
        <v>42.607364965591998</v>
      </c>
      <c r="AS27" s="96"/>
      <c r="AT27" s="184">
        <v>-12.564621316147701</v>
      </c>
      <c r="AU27" s="179">
        <v>-0.72867163885104402</v>
      </c>
      <c r="AV27" s="179">
        <v>-0.201789096037472</v>
      </c>
      <c r="AW27" s="179">
        <v>-3.1807878412961199</v>
      </c>
      <c r="AX27" s="179">
        <v>-3.01536744890692</v>
      </c>
      <c r="AY27" s="185">
        <v>-3.7127830200693999</v>
      </c>
      <c r="AZ27" s="179"/>
      <c r="BA27" s="186">
        <v>12.0054486174727</v>
      </c>
      <c r="BB27" s="187">
        <v>6.9407232527116403</v>
      </c>
      <c r="BC27" s="188">
        <v>9.3757960446379496</v>
      </c>
      <c r="BD27" s="179"/>
      <c r="BE27" s="189">
        <v>0.174228422980232</v>
      </c>
    </row>
    <row r="28" spans="1:57" x14ac:dyDescent="0.2">
      <c r="A28" s="24" t="s">
        <v>48</v>
      </c>
      <c r="B28" s="44" t="str">
        <f t="shared" si="0"/>
        <v>Roanoke, VA</v>
      </c>
      <c r="C28" s="12"/>
      <c r="D28" s="28" t="s">
        <v>16</v>
      </c>
      <c r="E28" s="31" t="s">
        <v>17</v>
      </c>
      <c r="F28" s="12"/>
      <c r="G28" s="184">
        <v>40.923978624375103</v>
      </c>
      <c r="H28" s="179">
        <v>46.129977590070602</v>
      </c>
      <c r="I28" s="179">
        <v>50.112049646612597</v>
      </c>
      <c r="J28" s="179">
        <v>53.680399931046303</v>
      </c>
      <c r="K28" s="179">
        <v>57.9727633166695</v>
      </c>
      <c r="L28" s="185">
        <v>49.763833821754801</v>
      </c>
      <c r="M28" s="179"/>
      <c r="N28" s="186">
        <v>61.834166523013202</v>
      </c>
      <c r="O28" s="187">
        <v>65.092225478365705</v>
      </c>
      <c r="P28" s="188">
        <v>63.4631960006895</v>
      </c>
      <c r="Q28" s="179"/>
      <c r="R28" s="189">
        <v>53.677937301450399</v>
      </c>
      <c r="S28" s="96"/>
      <c r="T28" s="184">
        <v>27.6900325325044</v>
      </c>
      <c r="U28" s="179">
        <v>16.8736227214861</v>
      </c>
      <c r="V28" s="179">
        <v>16.577969995818901</v>
      </c>
      <c r="W28" s="179">
        <v>27.019675422124699</v>
      </c>
      <c r="X28" s="179">
        <v>48.204986618044003</v>
      </c>
      <c r="Y28" s="185">
        <v>27.024127099816202</v>
      </c>
      <c r="Z28" s="179"/>
      <c r="AA28" s="186">
        <v>41.497968567279798</v>
      </c>
      <c r="AB28" s="187">
        <v>54.8447029073198</v>
      </c>
      <c r="AC28" s="188">
        <v>48.0419277191018</v>
      </c>
      <c r="AD28" s="179"/>
      <c r="AE28" s="189">
        <v>33.422811659662401</v>
      </c>
      <c r="AF28" s="35"/>
      <c r="AG28" s="184">
        <v>33.666609205309399</v>
      </c>
      <c r="AH28" s="179">
        <v>42.790036200655003</v>
      </c>
      <c r="AI28" s="179">
        <v>46.052404757800304</v>
      </c>
      <c r="AJ28" s="179">
        <v>47.625409412170299</v>
      </c>
      <c r="AK28" s="179">
        <v>50.560248233063199</v>
      </c>
      <c r="AL28" s="185">
        <v>44.138941561799598</v>
      </c>
      <c r="AM28" s="179"/>
      <c r="AN28" s="186">
        <v>54.960351663506202</v>
      </c>
      <c r="AO28" s="187">
        <v>56.059300120668802</v>
      </c>
      <c r="AP28" s="188">
        <v>55.509825892087498</v>
      </c>
      <c r="AQ28" s="179"/>
      <c r="AR28" s="189">
        <v>47.387765656167602</v>
      </c>
      <c r="AS28" s="96"/>
      <c r="AT28" s="184">
        <v>2.2571815639150001</v>
      </c>
      <c r="AU28" s="179">
        <v>18.2279597889843</v>
      </c>
      <c r="AV28" s="179">
        <v>13.8360434738397</v>
      </c>
      <c r="AW28" s="179">
        <v>12.239704241802899</v>
      </c>
      <c r="AX28" s="179">
        <v>27.164464612834099</v>
      </c>
      <c r="AY28" s="185">
        <v>15.0884091413009</v>
      </c>
      <c r="AZ28" s="179"/>
      <c r="BA28" s="186">
        <v>34.427903474880999</v>
      </c>
      <c r="BB28" s="187">
        <v>31.2318130743678</v>
      </c>
      <c r="BC28" s="188">
        <v>32.794818191997997</v>
      </c>
      <c r="BD28" s="179"/>
      <c r="BE28" s="189">
        <v>20.4643962316614</v>
      </c>
    </row>
    <row r="29" spans="1:57" x14ac:dyDescent="0.2">
      <c r="A29" s="24" t="s">
        <v>49</v>
      </c>
      <c r="B29" s="44" t="str">
        <f t="shared" si="0"/>
        <v>Charlottesville, VA</v>
      </c>
      <c r="C29" s="12"/>
      <c r="D29" s="28" t="s">
        <v>16</v>
      </c>
      <c r="E29" s="31" t="s">
        <v>17</v>
      </c>
      <c r="F29" s="12"/>
      <c r="G29" s="184">
        <v>68.093679174011498</v>
      </c>
      <c r="H29" s="179">
        <v>59.405691261646901</v>
      </c>
      <c r="I29" s="179">
        <v>67.363384537899705</v>
      </c>
      <c r="J29" s="179">
        <v>75.245530093175503</v>
      </c>
      <c r="K29" s="179">
        <v>66.230168723243494</v>
      </c>
      <c r="L29" s="185">
        <v>67.267690757995396</v>
      </c>
      <c r="M29" s="179"/>
      <c r="N29" s="186">
        <v>77.889700327373404</v>
      </c>
      <c r="O29" s="187">
        <v>84.386804331402601</v>
      </c>
      <c r="P29" s="188">
        <v>81.138252329387996</v>
      </c>
      <c r="Q29" s="179"/>
      <c r="R29" s="189">
        <v>71.230708349821896</v>
      </c>
      <c r="S29" s="96"/>
      <c r="T29" s="184">
        <v>19.694189194299302</v>
      </c>
      <c r="U29" s="179">
        <v>1.1314356867569</v>
      </c>
      <c r="V29" s="179">
        <v>6.6140464369188097</v>
      </c>
      <c r="W29" s="179">
        <v>18.939527291929998</v>
      </c>
      <c r="X29" s="179">
        <v>5.1285759624616798</v>
      </c>
      <c r="Y29" s="185">
        <v>10.246700804499699</v>
      </c>
      <c r="Z29" s="179"/>
      <c r="AA29" s="186">
        <v>23.687928155312399</v>
      </c>
      <c r="AB29" s="187">
        <v>23.861221730214801</v>
      </c>
      <c r="AC29" s="188">
        <v>23.777983480902201</v>
      </c>
      <c r="AD29" s="179"/>
      <c r="AE29" s="189">
        <v>14.313798077536701</v>
      </c>
      <c r="AF29" s="35"/>
      <c r="AG29" s="184">
        <v>50.488966900702103</v>
      </c>
      <c r="AH29" s="179">
        <v>54.872019525627302</v>
      </c>
      <c r="AI29" s="179">
        <v>58.4158415841584</v>
      </c>
      <c r="AJ29" s="179">
        <v>61.411364066342898</v>
      </c>
      <c r="AK29" s="179">
        <v>58.560887935927298</v>
      </c>
      <c r="AL29" s="185">
        <v>56.7394530955196</v>
      </c>
      <c r="AM29" s="179"/>
      <c r="AN29" s="186">
        <v>69.559185217884803</v>
      </c>
      <c r="AO29" s="187">
        <v>78.968278993504398</v>
      </c>
      <c r="AP29" s="188">
        <v>74.263732105694601</v>
      </c>
      <c r="AQ29" s="179"/>
      <c r="AR29" s="189">
        <v>61.736620630125103</v>
      </c>
      <c r="AS29" s="96"/>
      <c r="AT29" s="184">
        <v>-1.59856502497182</v>
      </c>
      <c r="AU29" s="179">
        <v>6.7787472086449503</v>
      </c>
      <c r="AV29" s="179">
        <v>7.8995100291660796</v>
      </c>
      <c r="AW29" s="179">
        <v>1.99708655165502</v>
      </c>
      <c r="AX29" s="179">
        <v>-6.2678728814726101</v>
      </c>
      <c r="AY29" s="185">
        <v>1.49349362704181</v>
      </c>
      <c r="AZ29" s="179"/>
      <c r="BA29" s="186">
        <v>13.010325194466599</v>
      </c>
      <c r="BB29" s="187">
        <v>18.120487735907499</v>
      </c>
      <c r="BC29" s="188">
        <v>15.6709252694671</v>
      </c>
      <c r="BD29" s="179"/>
      <c r="BE29" s="189">
        <v>5.9394205830308797</v>
      </c>
    </row>
    <row r="30" spans="1:57" x14ac:dyDescent="0.2">
      <c r="A30" s="24" t="s">
        <v>50</v>
      </c>
      <c r="B30" s="46" t="s">
        <v>73</v>
      </c>
      <c r="C30" s="12"/>
      <c r="D30" s="28" t="s">
        <v>16</v>
      </c>
      <c r="E30" s="31" t="s">
        <v>17</v>
      </c>
      <c r="F30" s="12"/>
      <c r="G30" s="184">
        <v>50.161712613583802</v>
      </c>
      <c r="H30" s="179">
        <v>57.169259202217702</v>
      </c>
      <c r="I30" s="179">
        <v>61.019559525642997</v>
      </c>
      <c r="J30" s="179">
        <v>62.190050823964199</v>
      </c>
      <c r="K30" s="179">
        <v>56.799630371168902</v>
      </c>
      <c r="L30" s="185">
        <v>57.468042507315502</v>
      </c>
      <c r="M30" s="179"/>
      <c r="N30" s="186">
        <v>58.2165408901894</v>
      </c>
      <c r="O30" s="187">
        <v>57.215462806098799</v>
      </c>
      <c r="P30" s="188">
        <v>57.716001848144103</v>
      </c>
      <c r="Q30" s="179"/>
      <c r="R30" s="189">
        <v>57.538888033266502</v>
      </c>
      <c r="S30" s="96"/>
      <c r="T30" s="184">
        <v>76.907003404815001</v>
      </c>
      <c r="U30" s="179">
        <v>45.644973156854597</v>
      </c>
      <c r="V30" s="179">
        <v>38.646761787119203</v>
      </c>
      <c r="W30" s="179">
        <v>35.528334507441897</v>
      </c>
      <c r="X30" s="179">
        <v>36.360049561343203</v>
      </c>
      <c r="Y30" s="185">
        <v>44.276492004724197</v>
      </c>
      <c r="Z30" s="179"/>
      <c r="AA30" s="186">
        <v>45.475842239475597</v>
      </c>
      <c r="AB30" s="187">
        <v>46.378422893329699</v>
      </c>
      <c r="AC30" s="188">
        <v>45.9218232684388</v>
      </c>
      <c r="AD30" s="179"/>
      <c r="AE30" s="189">
        <v>44.744228317151403</v>
      </c>
      <c r="AF30" s="35"/>
      <c r="AG30" s="184">
        <v>39.750500539042001</v>
      </c>
      <c r="AH30" s="179">
        <v>51.832742953950401</v>
      </c>
      <c r="AI30" s="179">
        <v>57.365624518712401</v>
      </c>
      <c r="AJ30" s="179">
        <v>57.716001848144103</v>
      </c>
      <c r="AK30" s="179">
        <v>53.807947019867498</v>
      </c>
      <c r="AL30" s="185">
        <v>52.094563375943302</v>
      </c>
      <c r="AM30" s="179"/>
      <c r="AN30" s="186">
        <v>57.638995841675602</v>
      </c>
      <c r="AO30" s="187">
        <v>57.8469120591406</v>
      </c>
      <c r="AP30" s="188">
        <v>57.742953950408101</v>
      </c>
      <c r="AQ30" s="179"/>
      <c r="AR30" s="189">
        <v>53.708389254361798</v>
      </c>
      <c r="AS30" s="96"/>
      <c r="AT30" s="184">
        <v>37.175775493964302</v>
      </c>
      <c r="AU30" s="179">
        <v>41.029092734007598</v>
      </c>
      <c r="AV30" s="179">
        <v>42.987481262243897</v>
      </c>
      <c r="AW30" s="179">
        <v>36.083526566036497</v>
      </c>
      <c r="AX30" s="179">
        <v>41.855379124003797</v>
      </c>
      <c r="AY30" s="185">
        <v>39.893174198574798</v>
      </c>
      <c r="AZ30" s="179"/>
      <c r="BA30" s="186">
        <v>40.772061331589398</v>
      </c>
      <c r="BB30" s="187">
        <v>40.699572156989603</v>
      </c>
      <c r="BC30" s="188">
        <v>40.735742156717897</v>
      </c>
      <c r="BD30" s="179"/>
      <c r="BE30" s="189">
        <v>40.150916260304903</v>
      </c>
    </row>
    <row r="31" spans="1:57" x14ac:dyDescent="0.2">
      <c r="A31" s="24" t="s">
        <v>51</v>
      </c>
      <c r="B31" s="44" t="str">
        <f t="shared" si="0"/>
        <v>Staunton &amp; Harrisonburg, VA</v>
      </c>
      <c r="C31" s="12"/>
      <c r="D31" s="28" t="s">
        <v>16</v>
      </c>
      <c r="E31" s="31" t="s">
        <v>17</v>
      </c>
      <c r="F31" s="12"/>
      <c r="G31" s="184">
        <v>54.327772325809597</v>
      </c>
      <c r="H31" s="179">
        <v>48.361138370951899</v>
      </c>
      <c r="I31" s="179">
        <v>48.537782139352302</v>
      </c>
      <c r="J31" s="179">
        <v>50.677134445534797</v>
      </c>
      <c r="K31" s="179">
        <v>51.560353287536799</v>
      </c>
      <c r="L31" s="185">
        <v>50.692836113836997</v>
      </c>
      <c r="M31" s="179"/>
      <c r="N31" s="186">
        <v>64.494602551520998</v>
      </c>
      <c r="O31" s="187">
        <v>75.799803729146205</v>
      </c>
      <c r="P31" s="188">
        <v>70.147203140333602</v>
      </c>
      <c r="Q31" s="179"/>
      <c r="R31" s="189">
        <v>56.251226692836099</v>
      </c>
      <c r="S31" s="96"/>
      <c r="T31" s="184">
        <v>33.5660164269527</v>
      </c>
      <c r="U31" s="179">
        <v>14.687665680870399</v>
      </c>
      <c r="V31" s="179">
        <v>-3.1620748015370101</v>
      </c>
      <c r="W31" s="179">
        <v>4.6058199403399502</v>
      </c>
      <c r="X31" s="179">
        <v>11.021632574220501</v>
      </c>
      <c r="Y31" s="185">
        <v>11.2403377296102</v>
      </c>
      <c r="Z31" s="179"/>
      <c r="AA31" s="186">
        <v>26.5564231448387</v>
      </c>
      <c r="AB31" s="187">
        <v>52.786908588427401</v>
      </c>
      <c r="AC31" s="188">
        <v>39.495658135921701</v>
      </c>
      <c r="AD31" s="179"/>
      <c r="AE31" s="189">
        <v>19.892869844070901</v>
      </c>
      <c r="AF31" s="35"/>
      <c r="AG31" s="184">
        <v>40.058881256133397</v>
      </c>
      <c r="AH31" s="179">
        <v>45.711481844946</v>
      </c>
      <c r="AI31" s="179">
        <v>48.209028459273704</v>
      </c>
      <c r="AJ31" s="179">
        <v>48.439646712463102</v>
      </c>
      <c r="AK31" s="179">
        <v>48.424926398429797</v>
      </c>
      <c r="AL31" s="185">
        <v>46.168792934249197</v>
      </c>
      <c r="AM31" s="179"/>
      <c r="AN31" s="186">
        <v>61.153091265946998</v>
      </c>
      <c r="AO31" s="187">
        <v>65.578999018645703</v>
      </c>
      <c r="AP31" s="188">
        <v>63.366045142296301</v>
      </c>
      <c r="AQ31" s="179"/>
      <c r="AR31" s="189">
        <v>51.082293565119798</v>
      </c>
      <c r="AS31" s="96"/>
      <c r="AT31" s="184">
        <v>5.6433011710756702</v>
      </c>
      <c r="AU31" s="179">
        <v>13.480972824869101</v>
      </c>
      <c r="AV31" s="179">
        <v>7.7924778993364701</v>
      </c>
      <c r="AW31" s="179">
        <v>2.01114230144058</v>
      </c>
      <c r="AX31" s="179">
        <v>4.4773395492264996</v>
      </c>
      <c r="AY31" s="185">
        <v>6.4874578532801204</v>
      </c>
      <c r="AZ31" s="179"/>
      <c r="BA31" s="186">
        <v>24.4179805660415</v>
      </c>
      <c r="BB31" s="187">
        <v>24.463925946507899</v>
      </c>
      <c r="BC31" s="188">
        <v>24.4417513035458</v>
      </c>
      <c r="BD31" s="179"/>
      <c r="BE31" s="189">
        <v>12.2230948777383</v>
      </c>
    </row>
    <row r="32" spans="1:57" x14ac:dyDescent="0.2">
      <c r="A32" s="24" t="s">
        <v>52</v>
      </c>
      <c r="B32" s="44" t="str">
        <f t="shared" si="0"/>
        <v>Blacksburg &amp; Wytheville, VA</v>
      </c>
      <c r="C32" s="12"/>
      <c r="D32" s="28" t="s">
        <v>16</v>
      </c>
      <c r="E32" s="31" t="s">
        <v>17</v>
      </c>
      <c r="F32" s="12"/>
      <c r="G32" s="184">
        <v>38.203779466199101</v>
      </c>
      <c r="H32" s="179">
        <v>46.0549386323787</v>
      </c>
      <c r="I32" s="179">
        <v>49.6980323397623</v>
      </c>
      <c r="J32" s="179">
        <v>55.854276251704597</v>
      </c>
      <c r="K32" s="179">
        <v>62.614455484122303</v>
      </c>
      <c r="L32" s="185">
        <v>50.485096434833402</v>
      </c>
      <c r="M32" s="179"/>
      <c r="N32" s="186">
        <v>66.491330605883405</v>
      </c>
      <c r="O32" s="187">
        <v>56.399766218585597</v>
      </c>
      <c r="P32" s="188">
        <v>61.445548412234501</v>
      </c>
      <c r="Q32" s="179"/>
      <c r="R32" s="189">
        <v>53.616654142662298</v>
      </c>
      <c r="S32" s="96"/>
      <c r="T32" s="184">
        <v>63.758567557515498</v>
      </c>
      <c r="U32" s="179">
        <v>30.415061351064502</v>
      </c>
      <c r="V32" s="179">
        <v>29.979469196301402</v>
      </c>
      <c r="W32" s="179">
        <v>41.203678657571999</v>
      </c>
      <c r="X32" s="179">
        <v>73.859471394246299</v>
      </c>
      <c r="Y32" s="185">
        <v>46.376906822889801</v>
      </c>
      <c r="Z32" s="179"/>
      <c r="AA32" s="186">
        <v>88.742321076520298</v>
      </c>
      <c r="AB32" s="187">
        <v>44.592672823387097</v>
      </c>
      <c r="AC32" s="188">
        <v>65.544246659635604</v>
      </c>
      <c r="AD32" s="179"/>
      <c r="AE32" s="189">
        <v>52.144942567189602</v>
      </c>
      <c r="AF32" s="35"/>
      <c r="AG32" s="184">
        <v>29.7632963179427</v>
      </c>
      <c r="AH32" s="179">
        <v>41.413403467757597</v>
      </c>
      <c r="AI32" s="179">
        <v>45.129553867134199</v>
      </c>
      <c r="AJ32" s="179">
        <v>48.1005260081823</v>
      </c>
      <c r="AK32" s="179">
        <v>47.6329631794272</v>
      </c>
      <c r="AL32" s="185">
        <v>42.407948568088798</v>
      </c>
      <c r="AM32" s="179"/>
      <c r="AN32" s="186">
        <v>54.850964348334301</v>
      </c>
      <c r="AO32" s="187">
        <v>51.9433080070134</v>
      </c>
      <c r="AP32" s="188">
        <v>53.397136177673801</v>
      </c>
      <c r="AQ32" s="179"/>
      <c r="AR32" s="189">
        <v>45.5477164565417</v>
      </c>
      <c r="AS32" s="96"/>
      <c r="AT32" s="184">
        <v>18.428340030361898</v>
      </c>
      <c r="AU32" s="179">
        <v>36.2541299229336</v>
      </c>
      <c r="AV32" s="179">
        <v>33.9492867640908</v>
      </c>
      <c r="AW32" s="179">
        <v>37.867486158506303</v>
      </c>
      <c r="AX32" s="179">
        <v>39.835271642159903</v>
      </c>
      <c r="AY32" s="185">
        <v>34.057922119398398</v>
      </c>
      <c r="AZ32" s="179"/>
      <c r="BA32" s="186">
        <v>64.373160960453703</v>
      </c>
      <c r="BB32" s="187">
        <v>46.4339858625627</v>
      </c>
      <c r="BC32" s="188">
        <v>55.129648385647002</v>
      </c>
      <c r="BD32" s="179"/>
      <c r="BE32" s="189">
        <v>40.447969605948003</v>
      </c>
    </row>
    <row r="33" spans="1:57" x14ac:dyDescent="0.2">
      <c r="A33" s="24" t="s">
        <v>53</v>
      </c>
      <c r="B33" s="44" t="str">
        <f t="shared" si="0"/>
        <v>Lynchburg, VA</v>
      </c>
      <c r="C33" s="12"/>
      <c r="D33" s="28" t="s">
        <v>16</v>
      </c>
      <c r="E33" s="31" t="s">
        <v>17</v>
      </c>
      <c r="F33" s="12"/>
      <c r="G33" s="184">
        <v>40.488301119023298</v>
      </c>
      <c r="H33" s="179">
        <v>49.610037300779901</v>
      </c>
      <c r="I33" s="179">
        <v>60.359443879281102</v>
      </c>
      <c r="J33" s="179">
        <v>64.835537470328902</v>
      </c>
      <c r="K33" s="179">
        <v>67.412682265174595</v>
      </c>
      <c r="L33" s="185">
        <v>56.541200406917497</v>
      </c>
      <c r="M33" s="179"/>
      <c r="N33" s="186">
        <v>76.9413360461173</v>
      </c>
      <c r="O33" s="187">
        <v>78.704645642590705</v>
      </c>
      <c r="P33" s="188">
        <v>77.822990844353995</v>
      </c>
      <c r="Q33" s="179"/>
      <c r="R33" s="189">
        <v>62.621711960470797</v>
      </c>
      <c r="S33" s="96"/>
      <c r="T33" s="184">
        <v>-3.4735429843572598</v>
      </c>
      <c r="U33" s="179">
        <v>14.404455177265801</v>
      </c>
      <c r="V33" s="179">
        <v>24.286726930842399</v>
      </c>
      <c r="W33" s="179">
        <v>28.156225934341698</v>
      </c>
      <c r="X33" s="179">
        <v>1.0678238922440899</v>
      </c>
      <c r="Y33" s="185">
        <v>12.557815251366801</v>
      </c>
      <c r="Z33" s="179"/>
      <c r="AA33" s="186">
        <v>17.0124787018764</v>
      </c>
      <c r="AB33" s="187">
        <v>45.199037849041098</v>
      </c>
      <c r="AC33" s="188">
        <v>29.748803992191501</v>
      </c>
      <c r="AD33" s="179"/>
      <c r="AE33" s="189">
        <v>18.114498480724301</v>
      </c>
      <c r="AF33" s="35"/>
      <c r="AG33" s="184">
        <v>35.249237029501501</v>
      </c>
      <c r="AH33" s="179">
        <v>49.372668701254597</v>
      </c>
      <c r="AI33" s="179">
        <v>57.867073584265803</v>
      </c>
      <c r="AJ33" s="179">
        <v>59.265852831468202</v>
      </c>
      <c r="AK33" s="179">
        <v>63.487622923024702</v>
      </c>
      <c r="AL33" s="185">
        <v>53.048491013903003</v>
      </c>
      <c r="AM33" s="179"/>
      <c r="AN33" s="186">
        <v>74.584604950830695</v>
      </c>
      <c r="AO33" s="187">
        <v>64.844014920311906</v>
      </c>
      <c r="AP33" s="188">
        <v>69.714309935571293</v>
      </c>
      <c r="AQ33" s="179"/>
      <c r="AR33" s="189">
        <v>57.810153562951101</v>
      </c>
      <c r="AS33" s="96"/>
      <c r="AT33" s="184">
        <v>-15.555832650198999</v>
      </c>
      <c r="AU33" s="179">
        <v>7.0811001826881901</v>
      </c>
      <c r="AV33" s="179">
        <v>14.707551386116201</v>
      </c>
      <c r="AW33" s="179">
        <v>13.693676860367701</v>
      </c>
      <c r="AX33" s="179">
        <v>21.990169678829499</v>
      </c>
      <c r="AY33" s="185">
        <v>9.3924241884301303</v>
      </c>
      <c r="AZ33" s="179"/>
      <c r="BA33" s="186">
        <v>34.620551819207499</v>
      </c>
      <c r="BB33" s="187">
        <v>16.666035654895101</v>
      </c>
      <c r="BC33" s="188">
        <v>25.6289519782285</v>
      </c>
      <c r="BD33" s="179"/>
      <c r="BE33" s="189">
        <v>14.490700895711001</v>
      </c>
    </row>
    <row r="34" spans="1:57" x14ac:dyDescent="0.2">
      <c r="A34" s="24" t="s">
        <v>78</v>
      </c>
      <c r="B34" s="44" t="str">
        <f t="shared" si="0"/>
        <v>Central Virginia</v>
      </c>
      <c r="C34" s="12"/>
      <c r="D34" s="28" t="s">
        <v>16</v>
      </c>
      <c r="E34" s="31" t="s">
        <v>17</v>
      </c>
      <c r="F34" s="12"/>
      <c r="G34" s="184">
        <v>52.953974895397401</v>
      </c>
      <c r="H34" s="179">
        <v>55.213389121338899</v>
      </c>
      <c r="I34" s="179">
        <v>60.853556485355597</v>
      </c>
      <c r="J34" s="179">
        <v>62.8518828451882</v>
      </c>
      <c r="K34" s="179">
        <v>63.782426778242602</v>
      </c>
      <c r="L34" s="185">
        <v>59.131046025104602</v>
      </c>
      <c r="M34" s="179"/>
      <c r="N34" s="186">
        <v>71.879497907949698</v>
      </c>
      <c r="O34" s="187">
        <v>77.921338912133805</v>
      </c>
      <c r="P34" s="188">
        <v>74.900418410041794</v>
      </c>
      <c r="Q34" s="179"/>
      <c r="R34" s="189">
        <v>63.636580992229497</v>
      </c>
      <c r="S34" s="96"/>
      <c r="T34" s="184">
        <v>10.0256943702719</v>
      </c>
      <c r="U34" s="179">
        <v>8.9033744469553806</v>
      </c>
      <c r="V34" s="179">
        <v>11.1566396759274</v>
      </c>
      <c r="W34" s="179">
        <v>13.2596827615163</v>
      </c>
      <c r="X34" s="179">
        <v>11.6322910651339</v>
      </c>
      <c r="Y34" s="185">
        <v>11.0635234768459</v>
      </c>
      <c r="Z34" s="179"/>
      <c r="AA34" s="186">
        <v>12.019073924912499</v>
      </c>
      <c r="AB34" s="187">
        <v>15.6465099809308</v>
      </c>
      <c r="AC34" s="188">
        <v>13.877073886400799</v>
      </c>
      <c r="AD34" s="179"/>
      <c r="AE34" s="189">
        <v>11.9940369422162</v>
      </c>
      <c r="AF34" s="35"/>
      <c r="AG34" s="184">
        <v>46.033219590525803</v>
      </c>
      <c r="AH34" s="179">
        <v>54.3910698607801</v>
      </c>
      <c r="AI34" s="179">
        <v>59.128003816761897</v>
      </c>
      <c r="AJ34" s="179">
        <v>60.595280942137499</v>
      </c>
      <c r="AK34" s="179">
        <v>58.2683953696651</v>
      </c>
      <c r="AL34" s="185">
        <v>55.681396025984697</v>
      </c>
      <c r="AM34" s="179"/>
      <c r="AN34" s="186">
        <v>65.003808391854193</v>
      </c>
      <c r="AO34" s="187">
        <v>68.858235752010899</v>
      </c>
      <c r="AP34" s="188">
        <v>66.931022071932503</v>
      </c>
      <c r="AQ34" s="179"/>
      <c r="AR34" s="189">
        <v>58.8947411204406</v>
      </c>
      <c r="AS34" s="96"/>
      <c r="AT34" s="184">
        <v>-6.3817475670889499</v>
      </c>
      <c r="AU34" s="179">
        <v>7.3733418269259401</v>
      </c>
      <c r="AV34" s="179">
        <v>11.9366134700714</v>
      </c>
      <c r="AW34" s="179">
        <v>9.8076380942492598</v>
      </c>
      <c r="AX34" s="179">
        <v>6.1593775437230596</v>
      </c>
      <c r="AY34" s="185">
        <v>5.9706806005839299</v>
      </c>
      <c r="AZ34" s="179"/>
      <c r="BA34" s="186">
        <v>11.459553360212301</v>
      </c>
      <c r="BB34" s="187">
        <v>7.5877382165297096</v>
      </c>
      <c r="BC34" s="188">
        <v>9.43373044593414</v>
      </c>
      <c r="BD34" s="179"/>
      <c r="BE34" s="189">
        <v>7.0693239123913303</v>
      </c>
    </row>
    <row r="35" spans="1:57" x14ac:dyDescent="0.2">
      <c r="A35" s="24" t="s">
        <v>79</v>
      </c>
      <c r="B35" s="44" t="str">
        <f t="shared" si="0"/>
        <v>Chesapeake Bay</v>
      </c>
      <c r="C35" s="12"/>
      <c r="D35" s="28" t="s">
        <v>16</v>
      </c>
      <c r="E35" s="31" t="s">
        <v>17</v>
      </c>
      <c r="F35" s="12"/>
      <c r="G35" s="184">
        <v>36.553784860557698</v>
      </c>
      <c r="H35" s="179">
        <v>48.406374501991998</v>
      </c>
      <c r="I35" s="179">
        <v>53.187250996015898</v>
      </c>
      <c r="J35" s="179">
        <v>50.996015936254899</v>
      </c>
      <c r="K35" s="179">
        <v>43.725099601593598</v>
      </c>
      <c r="L35" s="185">
        <v>46.573705179282797</v>
      </c>
      <c r="M35" s="179"/>
      <c r="N35" s="186">
        <v>46.115537848605499</v>
      </c>
      <c r="O35" s="187">
        <v>49.302788844621503</v>
      </c>
      <c r="P35" s="188">
        <v>47.709163346613501</v>
      </c>
      <c r="Q35" s="179"/>
      <c r="R35" s="189">
        <v>46.898121798520201</v>
      </c>
      <c r="S35" s="96"/>
      <c r="T35" s="184">
        <v>-11.138014527845</v>
      </c>
      <c r="U35" s="179">
        <v>-6.8965517241379297</v>
      </c>
      <c r="V35" s="179">
        <v>-4.1292639138240501</v>
      </c>
      <c r="W35" s="179">
        <v>-9.54063604240282</v>
      </c>
      <c r="X35" s="179">
        <v>-10.408163265306101</v>
      </c>
      <c r="Y35" s="185">
        <v>-8.2417582417582391</v>
      </c>
      <c r="Z35" s="179"/>
      <c r="AA35" s="186">
        <v>5.4669703872437303</v>
      </c>
      <c r="AB35" s="187">
        <v>14.318706697459501</v>
      </c>
      <c r="AC35" s="188">
        <v>9.8623853211009092</v>
      </c>
      <c r="AD35" s="179"/>
      <c r="AE35" s="189">
        <v>-3.6257309941520401</v>
      </c>
      <c r="AF35" s="35"/>
      <c r="AG35" s="184">
        <v>35.956175298804702</v>
      </c>
      <c r="AH35" s="179">
        <v>48.4312749003984</v>
      </c>
      <c r="AI35" s="179">
        <v>52.689243027888402</v>
      </c>
      <c r="AJ35" s="179">
        <v>51.3695219123505</v>
      </c>
      <c r="AK35" s="179">
        <v>44.596613545816702</v>
      </c>
      <c r="AL35" s="185">
        <v>46.608565737051698</v>
      </c>
      <c r="AM35" s="179"/>
      <c r="AN35" s="186">
        <v>43.276892430278799</v>
      </c>
      <c r="AO35" s="187">
        <v>45.567729083665299</v>
      </c>
      <c r="AP35" s="188">
        <v>44.422310756972102</v>
      </c>
      <c r="AQ35" s="179"/>
      <c r="AR35" s="189">
        <v>45.983921457028998</v>
      </c>
      <c r="AS35" s="96"/>
      <c r="AT35" s="184">
        <v>-20.876712328767098</v>
      </c>
      <c r="AU35" s="179">
        <v>-5.029296875</v>
      </c>
      <c r="AV35" s="179">
        <v>1.9759036144578299</v>
      </c>
      <c r="AW35" s="179">
        <v>-4.0911204091120403</v>
      </c>
      <c r="AX35" s="179">
        <v>-10.3154732098147</v>
      </c>
      <c r="AY35" s="185">
        <v>-7.2999207606973</v>
      </c>
      <c r="AZ35" s="179"/>
      <c r="BA35" s="186">
        <v>-3.3907726514730401</v>
      </c>
      <c r="BB35" s="187">
        <v>-6.3938618925831197</v>
      </c>
      <c r="BC35" s="188">
        <v>-4.9547149706979203</v>
      </c>
      <c r="BD35" s="179"/>
      <c r="BE35" s="189">
        <v>-6.6642599277978301</v>
      </c>
    </row>
    <row r="36" spans="1:57" x14ac:dyDescent="0.2">
      <c r="A36" s="24" t="s">
        <v>80</v>
      </c>
      <c r="B36" s="44" t="str">
        <f t="shared" si="0"/>
        <v>Coastal Virginia - Eastern Shore</v>
      </c>
      <c r="C36" s="12"/>
      <c r="D36" s="28" t="s">
        <v>16</v>
      </c>
      <c r="E36" s="31" t="s">
        <v>17</v>
      </c>
      <c r="F36" s="12"/>
      <c r="G36" s="184">
        <v>39.283204497540403</v>
      </c>
      <c r="H36" s="179">
        <v>38.791286015460201</v>
      </c>
      <c r="I36" s="179">
        <v>41.250878425860797</v>
      </c>
      <c r="J36" s="179">
        <v>39.985945186226203</v>
      </c>
      <c r="K36" s="179">
        <v>36.542515811665403</v>
      </c>
      <c r="L36" s="185">
        <v>39.170765987350599</v>
      </c>
      <c r="M36" s="179"/>
      <c r="N36" s="186">
        <v>46.029515108924798</v>
      </c>
      <c r="O36" s="187">
        <v>49.402670414616999</v>
      </c>
      <c r="P36" s="188">
        <v>47.716092761770902</v>
      </c>
      <c r="Q36" s="179"/>
      <c r="R36" s="189">
        <v>41.612287922899299</v>
      </c>
      <c r="S36" s="96"/>
      <c r="T36" s="184">
        <v>24.776785714285701</v>
      </c>
      <c r="U36" s="179">
        <v>4.3478260869565197</v>
      </c>
      <c r="V36" s="179">
        <v>2.4432809773123898</v>
      </c>
      <c r="W36" s="179">
        <v>-3.5593220338983</v>
      </c>
      <c r="X36" s="179">
        <v>-10.1899827288428</v>
      </c>
      <c r="Y36" s="185">
        <v>2.5009194556822298</v>
      </c>
      <c r="Z36" s="179"/>
      <c r="AA36" s="186">
        <v>6.8515497553017903</v>
      </c>
      <c r="AB36" s="187">
        <v>13.022508038585199</v>
      </c>
      <c r="AC36" s="188">
        <v>9.9595141700404799</v>
      </c>
      <c r="AD36" s="179"/>
      <c r="AE36" s="189">
        <v>4.8305513404147602</v>
      </c>
      <c r="AF36" s="35"/>
      <c r="AG36" s="184">
        <v>31.2368236120871</v>
      </c>
      <c r="AH36" s="179">
        <v>38.492621222768697</v>
      </c>
      <c r="AI36" s="179">
        <v>41.321152494729397</v>
      </c>
      <c r="AJ36" s="179">
        <v>41.971187631763797</v>
      </c>
      <c r="AK36" s="179">
        <v>39.687280393534699</v>
      </c>
      <c r="AL36" s="185">
        <v>38.541813070976801</v>
      </c>
      <c r="AM36" s="179"/>
      <c r="AN36" s="186">
        <v>49.068868587491203</v>
      </c>
      <c r="AO36" s="187">
        <v>49.806746310611302</v>
      </c>
      <c r="AP36" s="188">
        <v>49.437807449051299</v>
      </c>
      <c r="AQ36" s="179"/>
      <c r="AR36" s="189">
        <v>41.6549543218552</v>
      </c>
      <c r="AS36" s="96"/>
      <c r="AT36" s="184">
        <v>-7.8278900984966304</v>
      </c>
      <c r="AU36" s="179">
        <v>0.73563218390804497</v>
      </c>
      <c r="AV36" s="179">
        <v>0.512820512820512</v>
      </c>
      <c r="AW36" s="179">
        <v>-1.5657189946435901</v>
      </c>
      <c r="AX36" s="179">
        <v>-0.39682539682539603</v>
      </c>
      <c r="AY36" s="185">
        <v>-1.5261693150193001</v>
      </c>
      <c r="AZ36" s="179"/>
      <c r="BA36" s="186">
        <v>10.4825949367088</v>
      </c>
      <c r="BB36" s="187">
        <v>3.3539919795843902</v>
      </c>
      <c r="BC36" s="188">
        <v>6.7729083665338603</v>
      </c>
      <c r="BD36" s="179"/>
      <c r="BE36" s="189">
        <v>1.13954905545399</v>
      </c>
    </row>
    <row r="37" spans="1:57" x14ac:dyDescent="0.2">
      <c r="A37" s="24" t="s">
        <v>81</v>
      </c>
      <c r="B37" s="44" t="str">
        <f t="shared" si="0"/>
        <v>Coastal Virginia - Hampton Roads</v>
      </c>
      <c r="C37" s="12"/>
      <c r="D37" s="28" t="s">
        <v>16</v>
      </c>
      <c r="E37" s="31" t="s">
        <v>17</v>
      </c>
      <c r="F37" s="12"/>
      <c r="G37" s="184">
        <v>51.965830686671701</v>
      </c>
      <c r="H37" s="179">
        <v>47.418136020151103</v>
      </c>
      <c r="I37" s="179">
        <v>51.223852809111797</v>
      </c>
      <c r="J37" s="179">
        <v>52.516153761909898</v>
      </c>
      <c r="K37" s="179">
        <v>54.380681195925902</v>
      </c>
      <c r="L37" s="185">
        <v>51.500930894754099</v>
      </c>
      <c r="M37" s="179"/>
      <c r="N37" s="186">
        <v>69.940313218705498</v>
      </c>
      <c r="O37" s="187">
        <v>68.294819844485801</v>
      </c>
      <c r="P37" s="188">
        <v>69.1175665315956</v>
      </c>
      <c r="Q37" s="179"/>
      <c r="R37" s="189">
        <v>56.534255362423103</v>
      </c>
      <c r="S37" s="96"/>
      <c r="T37" s="184">
        <v>28.044794621368101</v>
      </c>
      <c r="U37" s="179">
        <v>12.3761832746578</v>
      </c>
      <c r="V37" s="179">
        <v>13.8499533194558</v>
      </c>
      <c r="W37" s="179">
        <v>14.2593094825873</v>
      </c>
      <c r="X37" s="179">
        <v>13.531597584477</v>
      </c>
      <c r="Y37" s="185">
        <v>16.184722335664201</v>
      </c>
      <c r="Z37" s="179"/>
      <c r="AA37" s="186">
        <v>24.484291304085701</v>
      </c>
      <c r="AB37" s="187">
        <v>11.0953964797244</v>
      </c>
      <c r="AC37" s="188">
        <v>17.4888571217808</v>
      </c>
      <c r="AD37" s="179"/>
      <c r="AE37" s="189">
        <v>16.6369641616782</v>
      </c>
      <c r="AF37" s="35"/>
      <c r="AG37" s="184">
        <v>42.431233484398298</v>
      </c>
      <c r="AH37" s="179">
        <v>45.361255254186197</v>
      </c>
      <c r="AI37" s="179">
        <v>47.766537071514598</v>
      </c>
      <c r="AJ37" s="179">
        <v>48.0670244222976</v>
      </c>
      <c r="AK37" s="179">
        <v>49.285465080483498</v>
      </c>
      <c r="AL37" s="185">
        <v>46.5827719744455</v>
      </c>
      <c r="AM37" s="179"/>
      <c r="AN37" s="186">
        <v>62.428255768612402</v>
      </c>
      <c r="AO37" s="187">
        <v>66.653212841789795</v>
      </c>
      <c r="AP37" s="188">
        <v>64.540734305201099</v>
      </c>
      <c r="AQ37" s="179"/>
      <c r="AR37" s="189">
        <v>51.715504405710497</v>
      </c>
      <c r="AS37" s="96"/>
      <c r="AT37" s="184">
        <v>-2.7806769875889201</v>
      </c>
      <c r="AU37" s="179">
        <v>7.5911555131231898</v>
      </c>
      <c r="AV37" s="179">
        <v>9.3963788557128307</v>
      </c>
      <c r="AW37" s="179">
        <v>8.5300021093512299</v>
      </c>
      <c r="AX37" s="179">
        <v>9.6390521342373301</v>
      </c>
      <c r="AY37" s="185">
        <v>6.4938958955217796</v>
      </c>
      <c r="AZ37" s="179"/>
      <c r="BA37" s="186">
        <v>16.6437262388792</v>
      </c>
      <c r="BB37" s="187">
        <v>10.9587597795098</v>
      </c>
      <c r="BC37" s="188">
        <v>13.6373414317917</v>
      </c>
      <c r="BD37" s="179"/>
      <c r="BE37" s="189">
        <v>8.9395280649270301</v>
      </c>
    </row>
    <row r="38" spans="1:57" x14ac:dyDescent="0.2">
      <c r="A38" s="25" t="s">
        <v>82</v>
      </c>
      <c r="B38" s="44" t="str">
        <f t="shared" si="0"/>
        <v>Northern Virginia</v>
      </c>
      <c r="C38" s="12"/>
      <c r="D38" s="28" t="s">
        <v>16</v>
      </c>
      <c r="E38" s="31" t="s">
        <v>17</v>
      </c>
      <c r="F38" s="13"/>
      <c r="G38" s="184">
        <v>51.983943803311497</v>
      </c>
      <c r="H38" s="179">
        <v>44.730556949322597</v>
      </c>
      <c r="I38" s="179">
        <v>50.514801806322097</v>
      </c>
      <c r="J38" s="179">
        <v>51.239337681886603</v>
      </c>
      <c r="K38" s="179">
        <v>50.179628700451502</v>
      </c>
      <c r="L38" s="185">
        <v>49.729653788258901</v>
      </c>
      <c r="M38" s="179"/>
      <c r="N38" s="186">
        <v>53.310587054691403</v>
      </c>
      <c r="O38" s="187">
        <v>58.544907175112797</v>
      </c>
      <c r="P38" s="188">
        <v>55.927747114902097</v>
      </c>
      <c r="Q38" s="179"/>
      <c r="R38" s="189">
        <v>51.500537595871201</v>
      </c>
      <c r="S38" s="96"/>
      <c r="T38" s="184">
        <v>71.592746224179507</v>
      </c>
      <c r="U38" s="179">
        <v>38.026738238308099</v>
      </c>
      <c r="V38" s="179">
        <v>46.607811130228001</v>
      </c>
      <c r="W38" s="179">
        <v>45.5186770959995</v>
      </c>
      <c r="X38" s="179">
        <v>48.436874238395298</v>
      </c>
      <c r="Y38" s="185">
        <v>49.630600640319599</v>
      </c>
      <c r="Z38" s="179"/>
      <c r="AA38" s="186">
        <v>45.082706713008299</v>
      </c>
      <c r="AB38" s="187">
        <v>47.555235242743997</v>
      </c>
      <c r="AC38" s="188">
        <v>46.366395856244303</v>
      </c>
      <c r="AD38" s="179"/>
      <c r="AE38" s="189">
        <v>48.602325955971899</v>
      </c>
      <c r="AF38" s="35"/>
      <c r="AG38" s="184">
        <v>39.594581033617601</v>
      </c>
      <c r="AH38" s="179">
        <v>42.989463120923197</v>
      </c>
      <c r="AI38" s="179">
        <v>46.973406924234801</v>
      </c>
      <c r="AJ38" s="179">
        <v>47.543903662819801</v>
      </c>
      <c r="AK38" s="179">
        <v>46.165579528349198</v>
      </c>
      <c r="AL38" s="185">
        <v>44.653386853988899</v>
      </c>
      <c r="AM38" s="179"/>
      <c r="AN38" s="186">
        <v>51.637732062217701</v>
      </c>
      <c r="AO38" s="187">
        <v>56.590566984445502</v>
      </c>
      <c r="AP38" s="188">
        <v>54.114149523331598</v>
      </c>
      <c r="AQ38" s="179"/>
      <c r="AR38" s="189">
        <v>47.356461902372502</v>
      </c>
      <c r="AS38" s="96"/>
      <c r="AT38" s="184">
        <v>12.953428547313401</v>
      </c>
      <c r="AU38" s="179">
        <v>31.292426426343798</v>
      </c>
      <c r="AV38" s="179">
        <v>41.536004718929803</v>
      </c>
      <c r="AW38" s="179">
        <v>35.425314124177497</v>
      </c>
      <c r="AX38" s="179">
        <v>34.427472815536603</v>
      </c>
      <c r="AY38" s="185">
        <v>30.9983101088601</v>
      </c>
      <c r="AZ38" s="179"/>
      <c r="BA38" s="186">
        <v>44.527584633502897</v>
      </c>
      <c r="BB38" s="187">
        <v>39.6457524403842</v>
      </c>
      <c r="BC38" s="188">
        <v>41.933153302873201</v>
      </c>
      <c r="BD38" s="179"/>
      <c r="BE38" s="189">
        <v>34.378347856510999</v>
      </c>
    </row>
    <row r="39" spans="1:57" x14ac:dyDescent="0.2">
      <c r="A39" s="26" t="s">
        <v>83</v>
      </c>
      <c r="B39" s="44" t="str">
        <f t="shared" si="0"/>
        <v>Shenandoah Valley</v>
      </c>
      <c r="C39" s="12"/>
      <c r="D39" s="29" t="s">
        <v>16</v>
      </c>
      <c r="E39" s="32" t="s">
        <v>17</v>
      </c>
      <c r="F39" s="12"/>
      <c r="G39" s="190">
        <v>46.832753959057499</v>
      </c>
      <c r="H39" s="191">
        <v>43.626882966396202</v>
      </c>
      <c r="I39" s="191">
        <v>44.901506373117002</v>
      </c>
      <c r="J39" s="191">
        <v>46.900347624565399</v>
      </c>
      <c r="K39" s="191">
        <v>47.885283893395098</v>
      </c>
      <c r="L39" s="192">
        <v>46.029354963306197</v>
      </c>
      <c r="M39" s="179"/>
      <c r="N39" s="193">
        <v>60.274237157203501</v>
      </c>
      <c r="O39" s="194">
        <v>67.458478176902204</v>
      </c>
      <c r="P39" s="195">
        <v>63.866357667052903</v>
      </c>
      <c r="Q39" s="179"/>
      <c r="R39" s="196">
        <v>51.125641450091003</v>
      </c>
      <c r="S39" s="96"/>
      <c r="T39" s="190">
        <v>33.286373910093403</v>
      </c>
      <c r="U39" s="191">
        <v>13.7795188165422</v>
      </c>
      <c r="V39" s="191">
        <v>5.1212880437652801</v>
      </c>
      <c r="W39" s="191">
        <v>10.4424141028812</v>
      </c>
      <c r="X39" s="191">
        <v>17.185868733976498</v>
      </c>
      <c r="Y39" s="192">
        <v>15.348577257625401</v>
      </c>
      <c r="Z39" s="179"/>
      <c r="AA39" s="193">
        <v>31.476630135373799</v>
      </c>
      <c r="AB39" s="194">
        <v>46.659210127750796</v>
      </c>
      <c r="AC39" s="195">
        <v>39.080540730059703</v>
      </c>
      <c r="AD39" s="179"/>
      <c r="AE39" s="196">
        <v>22.829135899663498</v>
      </c>
      <c r="AF39" s="36"/>
      <c r="AG39" s="190">
        <v>36.505407493240597</v>
      </c>
      <c r="AH39" s="191">
        <v>41.857377365778198</v>
      </c>
      <c r="AI39" s="191">
        <v>43.981749710312798</v>
      </c>
      <c r="AJ39" s="191">
        <v>44.534569331788298</v>
      </c>
      <c r="AK39" s="191">
        <v>44.179702587871702</v>
      </c>
      <c r="AL39" s="192">
        <v>42.211761297798297</v>
      </c>
      <c r="AM39" s="179"/>
      <c r="AN39" s="193">
        <v>55.274719969099998</v>
      </c>
      <c r="AO39" s="194">
        <v>57.906044804943903</v>
      </c>
      <c r="AP39" s="195">
        <v>56.590382387021997</v>
      </c>
      <c r="AQ39" s="179"/>
      <c r="AR39" s="196">
        <v>46.319938751862203</v>
      </c>
      <c r="AS39" s="96"/>
      <c r="AT39" s="190">
        <v>0.56921856632759704</v>
      </c>
      <c r="AU39" s="191">
        <v>8.7653480667015593</v>
      </c>
      <c r="AV39" s="191">
        <v>7.4386048637725901</v>
      </c>
      <c r="AW39" s="191">
        <v>1.51789254466172</v>
      </c>
      <c r="AX39" s="191">
        <v>2.9827835431672098</v>
      </c>
      <c r="AY39" s="192">
        <v>4.2325883097800698</v>
      </c>
      <c r="AZ39" s="179"/>
      <c r="BA39" s="193">
        <v>24.5575593906132</v>
      </c>
      <c r="BB39" s="194">
        <v>22.4925447410563</v>
      </c>
      <c r="BC39" s="195">
        <v>23.492423372262301</v>
      </c>
      <c r="BD39" s="179"/>
      <c r="BE39" s="196">
        <v>10.233722405215399</v>
      </c>
    </row>
    <row r="40" spans="1:57" x14ac:dyDescent="0.2">
      <c r="A40" s="22" t="s">
        <v>84</v>
      </c>
      <c r="B40" s="44" t="str">
        <f t="shared" si="0"/>
        <v>Southern Virginia</v>
      </c>
      <c r="C40" s="10"/>
      <c r="D40" s="27" t="s">
        <v>16</v>
      </c>
      <c r="E40" s="30" t="s">
        <v>17</v>
      </c>
      <c r="F40" s="3"/>
      <c r="G40" s="176">
        <v>39.808032331396802</v>
      </c>
      <c r="H40" s="177">
        <v>48.724425359939303</v>
      </c>
      <c r="I40" s="177">
        <v>51.452386966405598</v>
      </c>
      <c r="J40" s="177">
        <v>50.0378883556453</v>
      </c>
      <c r="K40" s="177">
        <v>46.476382924981003</v>
      </c>
      <c r="L40" s="178">
        <v>47.299823187673603</v>
      </c>
      <c r="M40" s="179"/>
      <c r="N40" s="180">
        <v>56.731497852993101</v>
      </c>
      <c r="O40" s="181">
        <v>60.141449861075998</v>
      </c>
      <c r="P40" s="182">
        <v>58.436473857034599</v>
      </c>
      <c r="Q40" s="179"/>
      <c r="R40" s="183">
        <v>50.481723378919597</v>
      </c>
      <c r="S40" s="96"/>
      <c r="T40" s="176">
        <v>-10.555624529963101</v>
      </c>
      <c r="U40" s="177">
        <v>-0.88130963862971401</v>
      </c>
      <c r="V40" s="177">
        <v>-1.24220899353508</v>
      </c>
      <c r="W40" s="177">
        <v>-0.99468557691461801</v>
      </c>
      <c r="X40" s="177">
        <v>2.5161258417357999</v>
      </c>
      <c r="Y40" s="178">
        <v>-2.1272649233204302</v>
      </c>
      <c r="Z40" s="179"/>
      <c r="AA40" s="180">
        <v>13.720346250682301</v>
      </c>
      <c r="AB40" s="181">
        <v>16.447198684274198</v>
      </c>
      <c r="AC40" s="182">
        <v>15.1074078897605</v>
      </c>
      <c r="AD40" s="179"/>
      <c r="AE40" s="183">
        <v>2.9719150898112399</v>
      </c>
      <c r="AF40" s="33"/>
      <c r="AG40" s="176">
        <v>34.989896438494497</v>
      </c>
      <c r="AH40" s="177">
        <v>45.5923212932558</v>
      </c>
      <c r="AI40" s="177">
        <v>48.351856529426598</v>
      </c>
      <c r="AJ40" s="177">
        <v>48.850719878757197</v>
      </c>
      <c r="AK40" s="177">
        <v>43.735791866632901</v>
      </c>
      <c r="AL40" s="178">
        <v>44.304117201313403</v>
      </c>
      <c r="AM40" s="179"/>
      <c r="AN40" s="180">
        <v>48.364485981308398</v>
      </c>
      <c r="AO40" s="181">
        <v>50.119979792876897</v>
      </c>
      <c r="AP40" s="182">
        <v>49.242232887092698</v>
      </c>
      <c r="AQ40" s="179"/>
      <c r="AR40" s="183">
        <v>45.715007397250297</v>
      </c>
      <c r="AS40" s="96"/>
      <c r="AT40" s="176">
        <v>-21.9765527693339</v>
      </c>
      <c r="AU40" s="177">
        <v>-10.1594639993664</v>
      </c>
      <c r="AV40" s="177">
        <v>-9.8474761286780605</v>
      </c>
      <c r="AW40" s="177">
        <v>-9.3740814190938107</v>
      </c>
      <c r="AX40" s="177">
        <v>-10.133172692534499</v>
      </c>
      <c r="AY40" s="178">
        <v>-12.024428744945199</v>
      </c>
      <c r="AZ40" s="179"/>
      <c r="BA40" s="180">
        <v>0.37602648279898299</v>
      </c>
      <c r="BB40" s="181">
        <v>-6.9977092563761598</v>
      </c>
      <c r="BC40" s="182">
        <v>-3.5170044626344699</v>
      </c>
      <c r="BD40" s="179"/>
      <c r="BE40" s="183">
        <v>-9.5704628605497106</v>
      </c>
    </row>
    <row r="41" spans="1:57" x14ac:dyDescent="0.2">
      <c r="A41" s="23" t="s">
        <v>85</v>
      </c>
      <c r="B41" s="44" t="str">
        <f t="shared" si="0"/>
        <v>Southwest Virginia - Blue Ridge Highlands</v>
      </c>
      <c r="C41" s="11"/>
      <c r="D41" s="28" t="s">
        <v>16</v>
      </c>
      <c r="E41" s="31" t="s">
        <v>17</v>
      </c>
      <c r="F41" s="12"/>
      <c r="G41" s="184">
        <v>37.904588587027099</v>
      </c>
      <c r="H41" s="179">
        <v>44.157025867671898</v>
      </c>
      <c r="I41" s="179">
        <v>48.004679578837901</v>
      </c>
      <c r="J41" s="179">
        <v>51.371376576108098</v>
      </c>
      <c r="K41" s="179">
        <v>54.075133238008497</v>
      </c>
      <c r="L41" s="185">
        <v>47.102560769530697</v>
      </c>
      <c r="M41" s="179"/>
      <c r="N41" s="186">
        <v>58.065774080332702</v>
      </c>
      <c r="O41" s="187">
        <v>53.217210451059401</v>
      </c>
      <c r="P41" s="188">
        <v>55.641492265696002</v>
      </c>
      <c r="Q41" s="179"/>
      <c r="R41" s="189">
        <v>49.542255482720797</v>
      </c>
      <c r="S41" s="96"/>
      <c r="T41" s="184">
        <v>53.615373593358598</v>
      </c>
      <c r="U41" s="179">
        <v>23.799050229852899</v>
      </c>
      <c r="V41" s="179">
        <v>25.857404468276801</v>
      </c>
      <c r="W41" s="179">
        <v>30.8310564488925</v>
      </c>
      <c r="X41" s="179">
        <v>47.229306063485197</v>
      </c>
      <c r="Y41" s="185">
        <v>34.980320087164301</v>
      </c>
      <c r="Z41" s="179"/>
      <c r="AA41" s="186">
        <v>63.778970465815704</v>
      </c>
      <c r="AB41" s="187">
        <v>37.074108713830803</v>
      </c>
      <c r="AC41" s="188">
        <v>49.820745359765503</v>
      </c>
      <c r="AD41" s="179"/>
      <c r="AE41" s="189">
        <v>39.411590203824602</v>
      </c>
      <c r="AF41" s="34"/>
      <c r="AG41" s="184">
        <v>30.157285844274</v>
      </c>
      <c r="AH41" s="179">
        <v>40.774080332769998</v>
      </c>
      <c r="AI41" s="179">
        <v>44.602235798778104</v>
      </c>
      <c r="AJ41" s="179">
        <v>46.1945924866761</v>
      </c>
      <c r="AK41" s="179">
        <v>44.972702456778798</v>
      </c>
      <c r="AL41" s="185">
        <v>41.3401793838554</v>
      </c>
      <c r="AM41" s="179"/>
      <c r="AN41" s="186">
        <v>50.575198232159103</v>
      </c>
      <c r="AO41" s="187">
        <v>48.719615234628797</v>
      </c>
      <c r="AP41" s="188">
        <v>49.6474067333939</v>
      </c>
      <c r="AQ41" s="179"/>
      <c r="AR41" s="189">
        <v>43.713672912295003</v>
      </c>
      <c r="AS41" s="96"/>
      <c r="AT41" s="184">
        <v>14.9560624220269</v>
      </c>
      <c r="AU41" s="179">
        <v>28.361195381558399</v>
      </c>
      <c r="AV41" s="179">
        <v>28.889765381132101</v>
      </c>
      <c r="AW41" s="179">
        <v>28.8391291989564</v>
      </c>
      <c r="AX41" s="179">
        <v>31.2528673229797</v>
      </c>
      <c r="AY41" s="185">
        <v>27.0266593982108</v>
      </c>
      <c r="AZ41" s="179"/>
      <c r="BA41" s="186">
        <v>47.345944325573299</v>
      </c>
      <c r="BB41" s="187">
        <v>32.659338948007402</v>
      </c>
      <c r="BC41" s="188">
        <v>39.754462334655798</v>
      </c>
      <c r="BD41" s="179"/>
      <c r="BE41" s="189">
        <v>30.894975549761401</v>
      </c>
    </row>
    <row r="42" spans="1:57" x14ac:dyDescent="0.2">
      <c r="A42" s="24" t="s">
        <v>86</v>
      </c>
      <c r="B42" s="44" t="str">
        <f t="shared" si="0"/>
        <v>Southwest Virginia - Heart of Appalachia</v>
      </c>
      <c r="C42" s="12"/>
      <c r="D42" s="28" t="s">
        <v>16</v>
      </c>
      <c r="E42" s="31" t="s">
        <v>17</v>
      </c>
      <c r="F42" s="12"/>
      <c r="G42" s="184">
        <v>31.963788300835599</v>
      </c>
      <c r="H42" s="179">
        <v>42.130919220055702</v>
      </c>
      <c r="I42" s="179">
        <v>42.688022284122503</v>
      </c>
      <c r="J42" s="179">
        <v>42.270194986072397</v>
      </c>
      <c r="K42" s="179">
        <v>37.325905292479099</v>
      </c>
      <c r="L42" s="185">
        <v>39.275766016713</v>
      </c>
      <c r="M42" s="179"/>
      <c r="N42" s="186">
        <v>40.25069637883</v>
      </c>
      <c r="O42" s="187">
        <v>41.991643454038901</v>
      </c>
      <c r="P42" s="188">
        <v>41.121169916434503</v>
      </c>
      <c r="Q42" s="179"/>
      <c r="R42" s="189">
        <v>39.803024273776302</v>
      </c>
      <c r="S42" s="96"/>
      <c r="T42" s="184">
        <v>26.795580110497198</v>
      </c>
      <c r="U42" s="179">
        <v>17.248062015503798</v>
      </c>
      <c r="V42" s="179">
        <v>11.861313868613101</v>
      </c>
      <c r="W42" s="179">
        <v>15.180265654648901</v>
      </c>
      <c r="X42" s="179">
        <v>16.268980477223401</v>
      </c>
      <c r="Y42" s="185">
        <v>16.818558409279198</v>
      </c>
      <c r="Z42" s="179"/>
      <c r="AA42" s="186">
        <v>20.920502092050199</v>
      </c>
      <c r="AB42" s="187">
        <v>20.6</v>
      </c>
      <c r="AC42" s="188">
        <v>20.7566462167689</v>
      </c>
      <c r="AD42" s="179"/>
      <c r="AE42" s="189">
        <v>17.954009433962199</v>
      </c>
      <c r="AF42" s="35"/>
      <c r="AG42" s="184">
        <v>30.362116991643401</v>
      </c>
      <c r="AH42" s="179">
        <v>43.262534818941504</v>
      </c>
      <c r="AI42" s="179">
        <v>45.177576601671298</v>
      </c>
      <c r="AJ42" s="179">
        <v>44.167827298050099</v>
      </c>
      <c r="AK42" s="179">
        <v>38.109331476323099</v>
      </c>
      <c r="AL42" s="185">
        <v>40.215877437325901</v>
      </c>
      <c r="AM42" s="179"/>
      <c r="AN42" s="186">
        <v>39.554317548746504</v>
      </c>
      <c r="AO42" s="187">
        <v>40.546657381615503</v>
      </c>
      <c r="AP42" s="188">
        <v>40.050487465181</v>
      </c>
      <c r="AQ42" s="179"/>
      <c r="AR42" s="189">
        <v>40.168623159570203</v>
      </c>
      <c r="AS42" s="96"/>
      <c r="AT42" s="184">
        <v>4.4311377245508901</v>
      </c>
      <c r="AU42" s="179">
        <v>16.393442622950801</v>
      </c>
      <c r="AV42" s="179">
        <v>17.793917385383502</v>
      </c>
      <c r="AW42" s="179">
        <v>12.206988058381199</v>
      </c>
      <c r="AX42" s="179">
        <v>11.3428280773143</v>
      </c>
      <c r="AY42" s="185">
        <v>12.848070346848999</v>
      </c>
      <c r="AZ42" s="179"/>
      <c r="BA42" s="186">
        <v>20.148069804336298</v>
      </c>
      <c r="BB42" s="187">
        <v>18.887187340479802</v>
      </c>
      <c r="BC42" s="188">
        <v>19.506493506493499</v>
      </c>
      <c r="BD42" s="179"/>
      <c r="BE42" s="189">
        <v>14.668086616968401</v>
      </c>
    </row>
    <row r="43" spans="1:57" x14ac:dyDescent="0.2">
      <c r="A43" s="26" t="s">
        <v>87</v>
      </c>
      <c r="B43" s="44" t="str">
        <f t="shared" si="0"/>
        <v>Virginia Mountains</v>
      </c>
      <c r="C43" s="12"/>
      <c r="D43" s="29" t="s">
        <v>16</v>
      </c>
      <c r="E43" s="32" t="s">
        <v>17</v>
      </c>
      <c r="F43" s="12"/>
      <c r="G43" s="190">
        <v>39.799918886034803</v>
      </c>
      <c r="H43" s="191">
        <v>43.720427200216299</v>
      </c>
      <c r="I43" s="191">
        <v>47.600378531837201</v>
      </c>
      <c r="J43" s="191">
        <v>50.128430444774899</v>
      </c>
      <c r="K43" s="191">
        <v>53.427065026362001</v>
      </c>
      <c r="L43" s="192">
        <v>46.935244017845001</v>
      </c>
      <c r="M43" s="179"/>
      <c r="N43" s="193">
        <v>58.510206840610998</v>
      </c>
      <c r="O43" s="194">
        <v>61.822360416385003</v>
      </c>
      <c r="P43" s="195">
        <v>60.166283628498</v>
      </c>
      <c r="Q43" s="179"/>
      <c r="R43" s="196">
        <v>50.715541049460199</v>
      </c>
      <c r="S43" s="96"/>
      <c r="T43" s="190">
        <v>26.087518406125099</v>
      </c>
      <c r="U43" s="191">
        <v>16.8959581065936</v>
      </c>
      <c r="V43" s="191">
        <v>16.483542259757801</v>
      </c>
      <c r="W43" s="191">
        <v>25.133393084403998</v>
      </c>
      <c r="X43" s="191">
        <v>38.604207606416402</v>
      </c>
      <c r="Y43" s="192">
        <v>24.538017231141701</v>
      </c>
      <c r="Z43" s="179"/>
      <c r="AA43" s="193">
        <v>34.645075923765702</v>
      </c>
      <c r="AB43" s="194">
        <v>48.123224859120398</v>
      </c>
      <c r="AC43" s="195">
        <v>41.248247161141002</v>
      </c>
      <c r="AD43" s="179"/>
      <c r="AE43" s="196">
        <v>29.740604265357099</v>
      </c>
      <c r="AF43" s="36"/>
      <c r="AG43" s="190">
        <v>32.516560767878801</v>
      </c>
      <c r="AH43" s="191">
        <v>40.648235771258598</v>
      </c>
      <c r="AI43" s="191">
        <v>43.625794240908398</v>
      </c>
      <c r="AJ43" s="191">
        <v>44.910098688657499</v>
      </c>
      <c r="AK43" s="191">
        <v>47.238745437339396</v>
      </c>
      <c r="AL43" s="192">
        <v>41.787886981208501</v>
      </c>
      <c r="AM43" s="179"/>
      <c r="AN43" s="193">
        <v>52.997836960930101</v>
      </c>
      <c r="AO43" s="194">
        <v>53.890090577260999</v>
      </c>
      <c r="AP43" s="195">
        <v>53.443963769095497</v>
      </c>
      <c r="AQ43" s="179"/>
      <c r="AR43" s="196">
        <v>45.1181946348905</v>
      </c>
      <c r="AS43" s="96"/>
      <c r="AT43" s="190">
        <v>-1.97262423120963</v>
      </c>
      <c r="AU43" s="191">
        <v>10.738038913286699</v>
      </c>
      <c r="AV43" s="191">
        <v>5.8375549028175699</v>
      </c>
      <c r="AW43" s="191">
        <v>4.9070439707896201</v>
      </c>
      <c r="AX43" s="191">
        <v>21.447995346177098</v>
      </c>
      <c r="AY43" s="192">
        <v>8.3702945357351606</v>
      </c>
      <c r="AZ43" s="179"/>
      <c r="BA43" s="193">
        <v>28.431979425310299</v>
      </c>
      <c r="BB43" s="194">
        <v>25.5637826435634</v>
      </c>
      <c r="BC43" s="195">
        <v>26.969718192003601</v>
      </c>
      <c r="BD43" s="179"/>
      <c r="BE43" s="196">
        <v>14.0233379763588</v>
      </c>
    </row>
  </sheetData>
  <sheetProtection algorithmName="SHA-512" hashValue="GtPbFq5O5mtWsZUXbey7ESwhb7dB+o1MMu/xLW6XlnF5GkhMvJ4cuuwY5CrPo0VroxUb4n2rx5zwMWdUV0b7rA==" saltValue="NIbHZIRYVlsYju60EGarSg=="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AM41" sqref="AM41"/>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46" t="s">
        <v>5</v>
      </c>
      <c r="E2" s="147"/>
      <c r="G2" s="148" t="s">
        <v>36</v>
      </c>
      <c r="H2" s="149"/>
      <c r="I2" s="149"/>
      <c r="J2" s="149"/>
      <c r="K2" s="149"/>
      <c r="L2" s="149"/>
      <c r="M2" s="149"/>
      <c r="N2" s="149"/>
      <c r="O2" s="149"/>
      <c r="P2" s="149"/>
      <c r="Q2" s="149"/>
      <c r="R2" s="149"/>
      <c r="T2" s="148" t="s">
        <v>37</v>
      </c>
      <c r="U2" s="149"/>
      <c r="V2" s="149"/>
      <c r="W2" s="149"/>
      <c r="X2" s="149"/>
      <c r="Y2" s="149"/>
      <c r="Z2" s="149"/>
      <c r="AA2" s="149"/>
      <c r="AB2" s="149"/>
      <c r="AC2" s="149"/>
      <c r="AD2" s="149"/>
      <c r="AE2" s="149"/>
      <c r="AF2" s="4"/>
      <c r="AG2" s="148" t="s">
        <v>38</v>
      </c>
      <c r="AH2" s="149"/>
      <c r="AI2" s="149"/>
      <c r="AJ2" s="149"/>
      <c r="AK2" s="149"/>
      <c r="AL2" s="149"/>
      <c r="AM2" s="149"/>
      <c r="AN2" s="149"/>
      <c r="AO2" s="149"/>
      <c r="AP2" s="149"/>
      <c r="AQ2" s="149"/>
      <c r="AR2" s="149"/>
      <c r="AT2" s="148" t="s">
        <v>39</v>
      </c>
      <c r="AU2" s="149"/>
      <c r="AV2" s="149"/>
      <c r="AW2" s="149"/>
      <c r="AX2" s="149"/>
      <c r="AY2" s="149"/>
      <c r="AZ2" s="149"/>
      <c r="BA2" s="149"/>
      <c r="BB2" s="149"/>
      <c r="BC2" s="149"/>
      <c r="BD2" s="149"/>
      <c r="BE2" s="149"/>
    </row>
    <row r="3" spans="1:57" x14ac:dyDescent="0.2">
      <c r="A3" s="37"/>
      <c r="B3" s="37"/>
      <c r="C3" s="3"/>
      <c r="D3" s="150" t="s">
        <v>8</v>
      </c>
      <c r="E3" s="152" t="s">
        <v>9</v>
      </c>
      <c r="F3" s="5"/>
      <c r="G3" s="154" t="s">
        <v>0</v>
      </c>
      <c r="H3" s="156" t="s">
        <v>1</v>
      </c>
      <c r="I3" s="156" t="s">
        <v>10</v>
      </c>
      <c r="J3" s="156" t="s">
        <v>2</v>
      </c>
      <c r="K3" s="156" t="s">
        <v>11</v>
      </c>
      <c r="L3" s="158" t="s">
        <v>12</v>
      </c>
      <c r="M3" s="5"/>
      <c r="N3" s="154" t="s">
        <v>3</v>
      </c>
      <c r="O3" s="156" t="s">
        <v>4</v>
      </c>
      <c r="P3" s="158" t="s">
        <v>13</v>
      </c>
      <c r="Q3" s="2"/>
      <c r="R3" s="160" t="s">
        <v>14</v>
      </c>
      <c r="S3" s="2"/>
      <c r="T3" s="154" t="s">
        <v>0</v>
      </c>
      <c r="U3" s="156" t="s">
        <v>1</v>
      </c>
      <c r="V3" s="156" t="s">
        <v>10</v>
      </c>
      <c r="W3" s="156" t="s">
        <v>2</v>
      </c>
      <c r="X3" s="156" t="s">
        <v>11</v>
      </c>
      <c r="Y3" s="158" t="s">
        <v>12</v>
      </c>
      <c r="Z3" s="2"/>
      <c r="AA3" s="154" t="s">
        <v>3</v>
      </c>
      <c r="AB3" s="156" t="s">
        <v>4</v>
      </c>
      <c r="AC3" s="158" t="s">
        <v>13</v>
      </c>
      <c r="AD3" s="1"/>
      <c r="AE3" s="162" t="s">
        <v>14</v>
      </c>
      <c r="AF3" s="47"/>
      <c r="AG3" s="154" t="s">
        <v>0</v>
      </c>
      <c r="AH3" s="156" t="s">
        <v>1</v>
      </c>
      <c r="AI3" s="156" t="s">
        <v>10</v>
      </c>
      <c r="AJ3" s="156" t="s">
        <v>2</v>
      </c>
      <c r="AK3" s="156" t="s">
        <v>11</v>
      </c>
      <c r="AL3" s="158" t="s">
        <v>12</v>
      </c>
      <c r="AM3" s="5"/>
      <c r="AN3" s="154" t="s">
        <v>3</v>
      </c>
      <c r="AO3" s="156" t="s">
        <v>4</v>
      </c>
      <c r="AP3" s="158" t="s">
        <v>13</v>
      </c>
      <c r="AQ3" s="2"/>
      <c r="AR3" s="160" t="s">
        <v>14</v>
      </c>
      <c r="AS3" s="2"/>
      <c r="AT3" s="154" t="s">
        <v>0</v>
      </c>
      <c r="AU3" s="156" t="s">
        <v>1</v>
      </c>
      <c r="AV3" s="156" t="s">
        <v>10</v>
      </c>
      <c r="AW3" s="156" t="s">
        <v>2</v>
      </c>
      <c r="AX3" s="156" t="s">
        <v>11</v>
      </c>
      <c r="AY3" s="158" t="s">
        <v>12</v>
      </c>
      <c r="AZ3" s="2"/>
      <c r="BA3" s="154" t="s">
        <v>3</v>
      </c>
      <c r="BB3" s="156" t="s">
        <v>4</v>
      </c>
      <c r="BC3" s="158" t="s">
        <v>13</v>
      </c>
      <c r="BD3" s="1"/>
      <c r="BE3" s="162" t="s">
        <v>14</v>
      </c>
    </row>
    <row r="4" spans="1:57" x14ac:dyDescent="0.2">
      <c r="A4" s="37"/>
      <c r="B4" s="37"/>
      <c r="C4" s="3"/>
      <c r="D4" s="151"/>
      <c r="E4" s="153"/>
      <c r="F4" s="5"/>
      <c r="G4" s="155"/>
      <c r="H4" s="157"/>
      <c r="I4" s="157"/>
      <c r="J4" s="157"/>
      <c r="K4" s="157"/>
      <c r="L4" s="159"/>
      <c r="M4" s="5"/>
      <c r="N4" s="155"/>
      <c r="O4" s="157"/>
      <c r="P4" s="159"/>
      <c r="Q4" s="2"/>
      <c r="R4" s="161"/>
      <c r="S4" s="2"/>
      <c r="T4" s="155"/>
      <c r="U4" s="157"/>
      <c r="V4" s="157"/>
      <c r="W4" s="157"/>
      <c r="X4" s="157"/>
      <c r="Y4" s="159"/>
      <c r="Z4" s="2"/>
      <c r="AA4" s="155"/>
      <c r="AB4" s="157"/>
      <c r="AC4" s="159"/>
      <c r="AD4" s="1"/>
      <c r="AE4" s="163"/>
      <c r="AF4" s="48"/>
      <c r="AG4" s="155"/>
      <c r="AH4" s="157"/>
      <c r="AI4" s="157"/>
      <c r="AJ4" s="157"/>
      <c r="AK4" s="157"/>
      <c r="AL4" s="159"/>
      <c r="AM4" s="5"/>
      <c r="AN4" s="155"/>
      <c r="AO4" s="157"/>
      <c r="AP4" s="159"/>
      <c r="AQ4" s="2"/>
      <c r="AR4" s="161"/>
      <c r="AS4" s="2"/>
      <c r="AT4" s="155"/>
      <c r="AU4" s="157"/>
      <c r="AV4" s="157"/>
      <c r="AW4" s="157"/>
      <c r="AX4" s="157"/>
      <c r="AY4" s="159"/>
      <c r="AZ4" s="2"/>
      <c r="BA4" s="155"/>
      <c r="BB4" s="157"/>
      <c r="BC4" s="159"/>
      <c r="BD4" s="1"/>
      <c r="BE4" s="16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97">
        <v>149.780897461085</v>
      </c>
      <c r="H6" s="198">
        <v>135.90724329182399</v>
      </c>
      <c r="I6" s="198">
        <v>136.29302608714801</v>
      </c>
      <c r="J6" s="198">
        <v>137.51340564281301</v>
      </c>
      <c r="K6" s="198">
        <v>140.23679905196599</v>
      </c>
      <c r="L6" s="199">
        <v>139.96507647077101</v>
      </c>
      <c r="M6" s="200"/>
      <c r="N6" s="201">
        <v>151.20604041311</v>
      </c>
      <c r="O6" s="202">
        <v>152.527890419578</v>
      </c>
      <c r="P6" s="203">
        <v>151.87906366431699</v>
      </c>
      <c r="Q6" s="200"/>
      <c r="R6" s="204">
        <v>143.82944905863201</v>
      </c>
      <c r="S6" s="96"/>
      <c r="T6" s="176">
        <v>60.293514970047703</v>
      </c>
      <c r="U6" s="177">
        <v>49.063095165198398</v>
      </c>
      <c r="V6" s="177">
        <v>49.450560006229502</v>
      </c>
      <c r="W6" s="177">
        <v>49.463691467581803</v>
      </c>
      <c r="X6" s="177">
        <v>47.454802749408998</v>
      </c>
      <c r="Y6" s="178">
        <v>51.166604274401202</v>
      </c>
      <c r="Z6" s="179"/>
      <c r="AA6" s="180">
        <v>43.840387483699097</v>
      </c>
      <c r="AB6" s="181">
        <v>41.272961126893399</v>
      </c>
      <c r="AC6" s="182">
        <v>42.480198722544699</v>
      </c>
      <c r="AD6" s="179"/>
      <c r="AE6" s="183">
        <v>47.722332764620504</v>
      </c>
      <c r="AF6" s="33"/>
      <c r="AG6" s="197">
        <v>133.079644251698</v>
      </c>
      <c r="AH6" s="198">
        <v>125.978140340294</v>
      </c>
      <c r="AI6" s="198">
        <v>127.386795152967</v>
      </c>
      <c r="AJ6" s="198">
        <v>128.88900537508201</v>
      </c>
      <c r="AK6" s="198">
        <v>132.85681261574399</v>
      </c>
      <c r="AL6" s="199">
        <v>129.61016138786499</v>
      </c>
      <c r="AM6" s="200"/>
      <c r="AN6" s="201">
        <v>147.755966724606</v>
      </c>
      <c r="AO6" s="202">
        <v>152.65827094594499</v>
      </c>
      <c r="AP6" s="203">
        <v>150.28084744320199</v>
      </c>
      <c r="AQ6" s="200"/>
      <c r="AR6" s="204">
        <v>136.55231129184801</v>
      </c>
      <c r="AS6" s="96"/>
      <c r="AT6" s="176">
        <v>36.355000884234798</v>
      </c>
      <c r="AU6" s="177">
        <v>38.682542765946103</v>
      </c>
      <c r="AV6" s="177">
        <v>40.692642218262698</v>
      </c>
      <c r="AW6" s="177">
        <v>41.1563960195435</v>
      </c>
      <c r="AX6" s="177">
        <v>40.716905643168097</v>
      </c>
      <c r="AY6" s="178">
        <v>39.508883545166903</v>
      </c>
      <c r="AZ6" s="179"/>
      <c r="BA6" s="180">
        <v>39.955520553796703</v>
      </c>
      <c r="BB6" s="181">
        <v>38.591228889973799</v>
      </c>
      <c r="BC6" s="182">
        <v>39.1852758979987</v>
      </c>
      <c r="BD6" s="179"/>
      <c r="BE6" s="183">
        <v>39.377055738024097</v>
      </c>
    </row>
    <row r="7" spans="1:57" x14ac:dyDescent="0.2">
      <c r="A7" s="23" t="s">
        <v>18</v>
      </c>
      <c r="B7" s="44" t="str">
        <f>TRIM(A7)</f>
        <v>Virginia</v>
      </c>
      <c r="C7" s="11"/>
      <c r="D7" s="28" t="s">
        <v>16</v>
      </c>
      <c r="E7" s="31" t="s">
        <v>17</v>
      </c>
      <c r="F7" s="12"/>
      <c r="G7" s="205">
        <v>99.6150583804192</v>
      </c>
      <c r="H7" s="200">
        <v>95.0632799643071</v>
      </c>
      <c r="I7" s="200">
        <v>99.153331631968499</v>
      </c>
      <c r="J7" s="200">
        <v>99.505884872036901</v>
      </c>
      <c r="K7" s="200">
        <v>99.059730140512897</v>
      </c>
      <c r="L7" s="206">
        <v>98.539323477716906</v>
      </c>
      <c r="M7" s="200"/>
      <c r="N7" s="207">
        <v>108.31804955778</v>
      </c>
      <c r="O7" s="208">
        <v>110.053144130408</v>
      </c>
      <c r="P7" s="209">
        <v>109.207917594907</v>
      </c>
      <c r="Q7" s="200"/>
      <c r="R7" s="210">
        <v>102.078761587511</v>
      </c>
      <c r="S7" s="96"/>
      <c r="T7" s="184">
        <v>29.252283906056</v>
      </c>
      <c r="U7" s="179">
        <v>24.1354783226226</v>
      </c>
      <c r="V7" s="179">
        <v>28.005920892830801</v>
      </c>
      <c r="W7" s="179">
        <v>27.977012011253301</v>
      </c>
      <c r="X7" s="179">
        <v>25.062934225995601</v>
      </c>
      <c r="Y7" s="185">
        <v>26.905517893797899</v>
      </c>
      <c r="Z7" s="179"/>
      <c r="AA7" s="186">
        <v>26.533280266504001</v>
      </c>
      <c r="AB7" s="187">
        <v>25.429192693112899</v>
      </c>
      <c r="AC7" s="188">
        <v>25.952537841283402</v>
      </c>
      <c r="AD7" s="179"/>
      <c r="AE7" s="189">
        <v>26.6601717970015</v>
      </c>
      <c r="AF7" s="34"/>
      <c r="AG7" s="205">
        <v>92.125133554561799</v>
      </c>
      <c r="AH7" s="200">
        <v>93.020637523134099</v>
      </c>
      <c r="AI7" s="200">
        <v>95.834859932481706</v>
      </c>
      <c r="AJ7" s="200">
        <v>96.271301641774997</v>
      </c>
      <c r="AK7" s="200">
        <v>95.250573337007395</v>
      </c>
      <c r="AL7" s="206">
        <v>94.619209253836104</v>
      </c>
      <c r="AM7" s="200"/>
      <c r="AN7" s="207">
        <v>105.768001562473</v>
      </c>
      <c r="AO7" s="208">
        <v>108.891161070412</v>
      </c>
      <c r="AP7" s="209">
        <v>107.37949455013</v>
      </c>
      <c r="AQ7" s="200"/>
      <c r="AR7" s="210">
        <v>98.888053959241802</v>
      </c>
      <c r="AS7" s="96"/>
      <c r="AT7" s="184">
        <v>15.9292765738491</v>
      </c>
      <c r="AU7" s="179">
        <v>21.213962898861102</v>
      </c>
      <c r="AV7" s="179">
        <v>23.979933092947899</v>
      </c>
      <c r="AW7" s="179">
        <v>24.029425445499399</v>
      </c>
      <c r="AX7" s="179">
        <v>21.982469871083001</v>
      </c>
      <c r="AY7" s="185">
        <v>21.561475694415702</v>
      </c>
      <c r="AZ7" s="179"/>
      <c r="BA7" s="186">
        <v>25.534804458385999</v>
      </c>
      <c r="BB7" s="187">
        <v>23.7293628278514</v>
      </c>
      <c r="BC7" s="188">
        <v>24.530941943720698</v>
      </c>
      <c r="BD7" s="179"/>
      <c r="BE7" s="189">
        <v>22.8290139663853</v>
      </c>
    </row>
    <row r="8" spans="1:57" x14ac:dyDescent="0.2">
      <c r="A8" s="24" t="s">
        <v>19</v>
      </c>
      <c r="B8" s="44" t="str">
        <f t="shared" ref="B8:B43" si="0">TRIM(A8)</f>
        <v>Norfolk/Virginia Beach, VA</v>
      </c>
      <c r="C8" s="12"/>
      <c r="D8" s="28" t="s">
        <v>16</v>
      </c>
      <c r="E8" s="31" t="s">
        <v>17</v>
      </c>
      <c r="F8" s="12"/>
      <c r="G8" s="205">
        <v>98.174133417656094</v>
      </c>
      <c r="H8" s="200">
        <v>88.591947556157507</v>
      </c>
      <c r="I8" s="200">
        <v>89.561452233029996</v>
      </c>
      <c r="J8" s="200">
        <v>90.797820274545799</v>
      </c>
      <c r="K8" s="200">
        <v>91.772474097129503</v>
      </c>
      <c r="L8" s="206">
        <v>91.837745218486702</v>
      </c>
      <c r="M8" s="200"/>
      <c r="N8" s="207">
        <v>111.059475503613</v>
      </c>
      <c r="O8" s="208">
        <v>112.74528561199099</v>
      </c>
      <c r="P8" s="209">
        <v>111.892628695871</v>
      </c>
      <c r="Q8" s="200"/>
      <c r="R8" s="210">
        <v>98.831443192112602</v>
      </c>
      <c r="S8" s="96"/>
      <c r="T8" s="184">
        <v>38.188352217879498</v>
      </c>
      <c r="U8" s="179">
        <v>25.713573500301301</v>
      </c>
      <c r="V8" s="179">
        <v>24.481541507799101</v>
      </c>
      <c r="W8" s="179">
        <v>24.876292891079899</v>
      </c>
      <c r="X8" s="179">
        <v>21.9044558365798</v>
      </c>
      <c r="Y8" s="185">
        <v>26.885904151592701</v>
      </c>
      <c r="Z8" s="179"/>
      <c r="AA8" s="186">
        <v>33.424956288607099</v>
      </c>
      <c r="AB8" s="187">
        <v>28.765912418010199</v>
      </c>
      <c r="AC8" s="188">
        <v>30.878538492993599</v>
      </c>
      <c r="AD8" s="179"/>
      <c r="AE8" s="189">
        <v>28.499933509341499</v>
      </c>
      <c r="AF8" s="35"/>
      <c r="AG8" s="205">
        <v>87.036450044940594</v>
      </c>
      <c r="AH8" s="200">
        <v>84.235161719774297</v>
      </c>
      <c r="AI8" s="200">
        <v>85.240304292950398</v>
      </c>
      <c r="AJ8" s="200">
        <v>85.378004513652201</v>
      </c>
      <c r="AK8" s="200">
        <v>87.407840480395606</v>
      </c>
      <c r="AL8" s="206">
        <v>85.857996791792402</v>
      </c>
      <c r="AM8" s="200"/>
      <c r="AN8" s="207">
        <v>105.27497935497701</v>
      </c>
      <c r="AO8" s="208">
        <v>109.211664839639</v>
      </c>
      <c r="AP8" s="209">
        <v>107.306744358438</v>
      </c>
      <c r="AQ8" s="200"/>
      <c r="AR8" s="210">
        <v>93.486491565540604</v>
      </c>
      <c r="AS8" s="96"/>
      <c r="AT8" s="184">
        <v>16.052915139015798</v>
      </c>
      <c r="AU8" s="179">
        <v>18.845939750877498</v>
      </c>
      <c r="AV8" s="179">
        <v>19.1751769878434</v>
      </c>
      <c r="AW8" s="179">
        <v>18.553221840149199</v>
      </c>
      <c r="AX8" s="179">
        <v>19.808931640333199</v>
      </c>
      <c r="AY8" s="185">
        <v>18.448068096353701</v>
      </c>
      <c r="AZ8" s="179"/>
      <c r="BA8" s="186">
        <v>28.0668824354874</v>
      </c>
      <c r="BB8" s="187">
        <v>23.268103724017902</v>
      </c>
      <c r="BC8" s="188">
        <v>25.382763609699101</v>
      </c>
      <c r="BD8" s="179"/>
      <c r="BE8" s="189">
        <v>21.486587342312301</v>
      </c>
    </row>
    <row r="9" spans="1:57" ht="14.25" x14ac:dyDescent="0.25">
      <c r="A9" s="24" t="s">
        <v>20</v>
      </c>
      <c r="B9" s="79" t="s">
        <v>72</v>
      </c>
      <c r="C9" s="12"/>
      <c r="D9" s="28" t="s">
        <v>16</v>
      </c>
      <c r="E9" s="31" t="s">
        <v>17</v>
      </c>
      <c r="F9" s="12"/>
      <c r="G9" s="205">
        <v>91.443819357326404</v>
      </c>
      <c r="H9" s="200">
        <v>91.9026155090543</v>
      </c>
      <c r="I9" s="200">
        <v>97.054772883244198</v>
      </c>
      <c r="J9" s="200">
        <v>96.330910039369996</v>
      </c>
      <c r="K9" s="200">
        <v>100.440299594575</v>
      </c>
      <c r="L9" s="206">
        <v>95.667320104908399</v>
      </c>
      <c r="M9" s="200"/>
      <c r="N9" s="207">
        <v>111.933539585931</v>
      </c>
      <c r="O9" s="208">
        <v>114.744411183613</v>
      </c>
      <c r="P9" s="209">
        <v>113.405280555555</v>
      </c>
      <c r="Q9" s="200"/>
      <c r="R9" s="210">
        <v>101.683581012887</v>
      </c>
      <c r="S9" s="96"/>
      <c r="T9" s="184">
        <v>23.975385012972101</v>
      </c>
      <c r="U9" s="179">
        <v>24.966349952749098</v>
      </c>
      <c r="V9" s="179">
        <v>31.7403204370979</v>
      </c>
      <c r="W9" s="179">
        <v>29.822499855065399</v>
      </c>
      <c r="X9" s="179">
        <v>26.318314566203501</v>
      </c>
      <c r="Y9" s="185">
        <v>27.5347357185512</v>
      </c>
      <c r="Z9" s="179"/>
      <c r="AA9" s="186">
        <v>24.612392885833401</v>
      </c>
      <c r="AB9" s="187">
        <v>23.306845972505499</v>
      </c>
      <c r="AC9" s="188">
        <v>23.939053599062401</v>
      </c>
      <c r="AD9" s="179"/>
      <c r="AE9" s="189">
        <v>26.1193925828758</v>
      </c>
      <c r="AF9" s="35"/>
      <c r="AG9" s="205">
        <v>87.016893658210904</v>
      </c>
      <c r="AH9" s="200">
        <v>90.406805436087296</v>
      </c>
      <c r="AI9" s="200">
        <v>94.514958226636097</v>
      </c>
      <c r="AJ9" s="200">
        <v>95.334632388790098</v>
      </c>
      <c r="AK9" s="200">
        <v>93.961184257227501</v>
      </c>
      <c r="AL9" s="206">
        <v>92.520040320716205</v>
      </c>
      <c r="AM9" s="200"/>
      <c r="AN9" s="207">
        <v>105.749010993761</v>
      </c>
      <c r="AO9" s="208">
        <v>109.359291835935</v>
      </c>
      <c r="AP9" s="209">
        <v>107.621165714309</v>
      </c>
      <c r="AQ9" s="200"/>
      <c r="AR9" s="210">
        <v>97.356259667708898</v>
      </c>
      <c r="AS9" s="96"/>
      <c r="AT9" s="184">
        <v>16.244251915092601</v>
      </c>
      <c r="AU9" s="179">
        <v>22.8062511495907</v>
      </c>
      <c r="AV9" s="179">
        <v>26.9622138098735</v>
      </c>
      <c r="AW9" s="179">
        <v>27.118919843285699</v>
      </c>
      <c r="AX9" s="179">
        <v>23.267848867798001</v>
      </c>
      <c r="AY9" s="185">
        <v>23.617961174601302</v>
      </c>
      <c r="AZ9" s="179"/>
      <c r="BA9" s="186">
        <v>27.048663958833199</v>
      </c>
      <c r="BB9" s="187">
        <v>26.051442529855201</v>
      </c>
      <c r="BC9" s="188">
        <v>26.4795059126916</v>
      </c>
      <c r="BD9" s="179"/>
      <c r="BE9" s="189">
        <v>24.6183225254535</v>
      </c>
    </row>
    <row r="10" spans="1:57" x14ac:dyDescent="0.2">
      <c r="A10" s="24" t="s">
        <v>21</v>
      </c>
      <c r="B10" s="44" t="str">
        <f t="shared" si="0"/>
        <v>Virginia Area</v>
      </c>
      <c r="C10" s="12"/>
      <c r="D10" s="28" t="s">
        <v>16</v>
      </c>
      <c r="E10" s="31" t="s">
        <v>17</v>
      </c>
      <c r="F10" s="12"/>
      <c r="G10" s="205">
        <v>96.546907767256002</v>
      </c>
      <c r="H10" s="200">
        <v>90.721614100377295</v>
      </c>
      <c r="I10" s="200">
        <v>93.784248864234101</v>
      </c>
      <c r="J10" s="200">
        <v>94.510645844748794</v>
      </c>
      <c r="K10" s="200">
        <v>96.941997534133904</v>
      </c>
      <c r="L10" s="206">
        <v>94.529688466274393</v>
      </c>
      <c r="M10" s="200"/>
      <c r="N10" s="207">
        <v>108.44524034536801</v>
      </c>
      <c r="O10" s="208">
        <v>109.60571144129599</v>
      </c>
      <c r="P10" s="209">
        <v>109.03924841472001</v>
      </c>
      <c r="Q10" s="200"/>
      <c r="R10" s="210">
        <v>99.431060540365607</v>
      </c>
      <c r="S10" s="96"/>
      <c r="T10" s="184">
        <v>20.222879574461501</v>
      </c>
      <c r="U10" s="179">
        <v>17.459877873874401</v>
      </c>
      <c r="V10" s="179">
        <v>19.813949446512702</v>
      </c>
      <c r="W10" s="179">
        <v>20.8332457875118</v>
      </c>
      <c r="X10" s="179">
        <v>21.721614053685901</v>
      </c>
      <c r="Y10" s="185">
        <v>20.130893377047901</v>
      </c>
      <c r="Z10" s="179"/>
      <c r="AA10" s="186">
        <v>24.496187070809899</v>
      </c>
      <c r="AB10" s="187">
        <v>25.783557069105299</v>
      </c>
      <c r="AC10" s="188">
        <v>25.155741048419799</v>
      </c>
      <c r="AD10" s="179"/>
      <c r="AE10" s="189">
        <v>22.3556696086393</v>
      </c>
      <c r="AF10" s="35"/>
      <c r="AG10" s="205">
        <v>89.118822020400501</v>
      </c>
      <c r="AH10" s="200">
        <v>88.724493294159203</v>
      </c>
      <c r="AI10" s="200">
        <v>89.931046319660098</v>
      </c>
      <c r="AJ10" s="200">
        <v>91.025123487372497</v>
      </c>
      <c r="AK10" s="200">
        <v>92.913126839887099</v>
      </c>
      <c r="AL10" s="206">
        <v>90.435736910314105</v>
      </c>
      <c r="AM10" s="200"/>
      <c r="AN10" s="207">
        <v>107.362425598199</v>
      </c>
      <c r="AO10" s="208">
        <v>109.705717603472</v>
      </c>
      <c r="AP10" s="209">
        <v>108.54677131728999</v>
      </c>
      <c r="AQ10" s="200"/>
      <c r="AR10" s="210">
        <v>96.501707514357605</v>
      </c>
      <c r="AS10" s="96"/>
      <c r="AT10" s="184">
        <v>12.022623969500801</v>
      </c>
      <c r="AU10" s="179">
        <v>15.3727486135994</v>
      </c>
      <c r="AV10" s="179">
        <v>15.6061063767535</v>
      </c>
      <c r="AW10" s="179">
        <v>16.570091727914502</v>
      </c>
      <c r="AX10" s="179">
        <v>16.585514773688601</v>
      </c>
      <c r="AY10" s="185">
        <v>15.366725622327699</v>
      </c>
      <c r="AZ10" s="179"/>
      <c r="BA10" s="186">
        <v>24.081913134549399</v>
      </c>
      <c r="BB10" s="187">
        <v>23.755737938147099</v>
      </c>
      <c r="BC10" s="188">
        <v>23.8828595515415</v>
      </c>
      <c r="BD10" s="179"/>
      <c r="BE10" s="189">
        <v>18.839102660486699</v>
      </c>
    </row>
    <row r="11" spans="1:57" x14ac:dyDescent="0.2">
      <c r="A11" s="41" t="s">
        <v>22</v>
      </c>
      <c r="B11" s="44" t="str">
        <f t="shared" si="0"/>
        <v>Washington, DC</v>
      </c>
      <c r="C11" s="12"/>
      <c r="D11" s="28" t="s">
        <v>16</v>
      </c>
      <c r="E11" s="31" t="s">
        <v>17</v>
      </c>
      <c r="F11" s="12"/>
      <c r="G11" s="205">
        <v>132.36467890685901</v>
      </c>
      <c r="H11" s="200">
        <v>120.299614634367</v>
      </c>
      <c r="I11" s="200">
        <v>126.399818964117</v>
      </c>
      <c r="J11" s="200">
        <v>126.895194571941</v>
      </c>
      <c r="K11" s="200">
        <v>122.046881376914</v>
      </c>
      <c r="L11" s="206">
        <v>125.963104312601</v>
      </c>
      <c r="M11" s="200"/>
      <c r="N11" s="207">
        <v>121.231174535199</v>
      </c>
      <c r="O11" s="208">
        <v>132.51128021499699</v>
      </c>
      <c r="P11" s="209">
        <v>127.24032456704001</v>
      </c>
      <c r="Q11" s="200"/>
      <c r="R11" s="210">
        <v>126.38127801806699</v>
      </c>
      <c r="S11" s="96"/>
      <c r="T11" s="184">
        <v>39.936528931144402</v>
      </c>
      <c r="U11" s="179">
        <v>21.256917990172301</v>
      </c>
      <c r="V11" s="179">
        <v>28.582215933033201</v>
      </c>
      <c r="W11" s="179">
        <v>26.6909069743906</v>
      </c>
      <c r="X11" s="179">
        <v>28.4567973015312</v>
      </c>
      <c r="Y11" s="185">
        <v>29.174732437260701</v>
      </c>
      <c r="Z11" s="179"/>
      <c r="AA11" s="186">
        <v>24.3604544925713</v>
      </c>
      <c r="AB11" s="187">
        <v>34.290106833566099</v>
      </c>
      <c r="AC11" s="188">
        <v>29.698632536566599</v>
      </c>
      <c r="AD11" s="179"/>
      <c r="AE11" s="189">
        <v>29.350125238615099</v>
      </c>
      <c r="AF11" s="35"/>
      <c r="AG11" s="205">
        <v>123.316309936091</v>
      </c>
      <c r="AH11" s="200">
        <v>120.159322774183</v>
      </c>
      <c r="AI11" s="200">
        <v>125.04548657341201</v>
      </c>
      <c r="AJ11" s="200">
        <v>122.375519273142</v>
      </c>
      <c r="AK11" s="200">
        <v>118.666236734468</v>
      </c>
      <c r="AL11" s="206">
        <v>121.92025940796999</v>
      </c>
      <c r="AM11" s="200"/>
      <c r="AN11" s="207">
        <v>125.962725322945</v>
      </c>
      <c r="AO11" s="208">
        <v>133.28122925490999</v>
      </c>
      <c r="AP11" s="209">
        <v>129.87579700059501</v>
      </c>
      <c r="AQ11" s="200"/>
      <c r="AR11" s="210">
        <v>124.716372845809</v>
      </c>
      <c r="AS11" s="96"/>
      <c r="AT11" s="184">
        <v>24.912832023152301</v>
      </c>
      <c r="AU11" s="179">
        <v>22.9515992610716</v>
      </c>
      <c r="AV11" s="179">
        <v>28.251865700887201</v>
      </c>
      <c r="AW11" s="179">
        <v>25.403118170305898</v>
      </c>
      <c r="AX11" s="179">
        <v>20.333490808179601</v>
      </c>
      <c r="AY11" s="185">
        <v>24.361215812792</v>
      </c>
      <c r="AZ11" s="179"/>
      <c r="BA11" s="186">
        <v>27.399697552490601</v>
      </c>
      <c r="BB11" s="187">
        <v>30.469066586900901</v>
      </c>
      <c r="BC11" s="188">
        <v>29.091661692220899</v>
      </c>
      <c r="BD11" s="179"/>
      <c r="BE11" s="189">
        <v>26.170913909938101</v>
      </c>
    </row>
    <row r="12" spans="1:57" x14ac:dyDescent="0.2">
      <c r="A12" s="24" t="s">
        <v>23</v>
      </c>
      <c r="B12" s="44" t="str">
        <f t="shared" si="0"/>
        <v>Arlington, VA</v>
      </c>
      <c r="C12" s="12"/>
      <c r="D12" s="28" t="s">
        <v>16</v>
      </c>
      <c r="E12" s="31" t="s">
        <v>17</v>
      </c>
      <c r="F12" s="12"/>
      <c r="G12" s="205">
        <v>119.308336209872</v>
      </c>
      <c r="H12" s="200">
        <v>127.48961323279001</v>
      </c>
      <c r="I12" s="200">
        <v>136.274371859296</v>
      </c>
      <c r="J12" s="200">
        <v>138.81771966970101</v>
      </c>
      <c r="K12" s="200">
        <v>127.321481331987</v>
      </c>
      <c r="L12" s="206">
        <v>129.428249517632</v>
      </c>
      <c r="M12" s="200"/>
      <c r="N12" s="207">
        <v>110.873370832481</v>
      </c>
      <c r="O12" s="208">
        <v>115.04188552833</v>
      </c>
      <c r="P12" s="209">
        <v>113.02667062197099</v>
      </c>
      <c r="Q12" s="200"/>
      <c r="R12" s="210">
        <v>124.616542411232</v>
      </c>
      <c r="S12" s="96"/>
      <c r="T12" s="184">
        <v>14.069966869572101</v>
      </c>
      <c r="U12" s="179">
        <v>16.377069813133598</v>
      </c>
      <c r="V12" s="179">
        <v>24.536702787324899</v>
      </c>
      <c r="W12" s="179">
        <v>28.184143844506401</v>
      </c>
      <c r="X12" s="179">
        <v>23.995027112367602</v>
      </c>
      <c r="Y12" s="185">
        <v>21.0772965666171</v>
      </c>
      <c r="Z12" s="179"/>
      <c r="AA12" s="186">
        <v>19.630019964894601</v>
      </c>
      <c r="AB12" s="187">
        <v>27.528269302519501</v>
      </c>
      <c r="AC12" s="188">
        <v>23.6283171568294</v>
      </c>
      <c r="AD12" s="179"/>
      <c r="AE12" s="189">
        <v>22.500199432125601</v>
      </c>
      <c r="AF12" s="35"/>
      <c r="AG12" s="205">
        <v>120.517358247422</v>
      </c>
      <c r="AH12" s="200">
        <v>132.70288159869</v>
      </c>
      <c r="AI12" s="200">
        <v>137.81713291746601</v>
      </c>
      <c r="AJ12" s="200">
        <v>138.03072301364901</v>
      </c>
      <c r="AK12" s="200">
        <v>126.093142539105</v>
      </c>
      <c r="AL12" s="206">
        <v>131.228543491316</v>
      </c>
      <c r="AM12" s="200"/>
      <c r="AN12" s="207">
        <v>116.33938075017601</v>
      </c>
      <c r="AO12" s="208">
        <v>116.508072277963</v>
      </c>
      <c r="AP12" s="209">
        <v>116.42729145485301</v>
      </c>
      <c r="AQ12" s="200"/>
      <c r="AR12" s="210">
        <v>126.18507613375699</v>
      </c>
      <c r="AS12" s="96"/>
      <c r="AT12" s="184">
        <v>14.026767451529601</v>
      </c>
      <c r="AU12" s="179">
        <v>19.036050172999801</v>
      </c>
      <c r="AV12" s="179">
        <v>22.5013832457369</v>
      </c>
      <c r="AW12" s="179">
        <v>24.7719063002104</v>
      </c>
      <c r="AX12" s="179">
        <v>18.180035758842401</v>
      </c>
      <c r="AY12" s="185">
        <v>20.1625568565278</v>
      </c>
      <c r="AZ12" s="179"/>
      <c r="BA12" s="186">
        <v>19.101350263178599</v>
      </c>
      <c r="BB12" s="187">
        <v>21.519696097028699</v>
      </c>
      <c r="BC12" s="188">
        <v>20.369089004732199</v>
      </c>
      <c r="BD12" s="179"/>
      <c r="BE12" s="189">
        <v>20.0426505786318</v>
      </c>
    </row>
    <row r="13" spans="1:57" x14ac:dyDescent="0.2">
      <c r="A13" s="24" t="s">
        <v>24</v>
      </c>
      <c r="B13" s="44" t="str">
        <f t="shared" si="0"/>
        <v>Suburban Virginia Area</v>
      </c>
      <c r="C13" s="12"/>
      <c r="D13" s="28" t="s">
        <v>16</v>
      </c>
      <c r="E13" s="31" t="s">
        <v>17</v>
      </c>
      <c r="F13" s="12"/>
      <c r="G13" s="205">
        <v>118.312523310023</v>
      </c>
      <c r="H13" s="200">
        <v>94.673463935886005</v>
      </c>
      <c r="I13" s="200">
        <v>93.589244604316505</v>
      </c>
      <c r="J13" s="200">
        <v>94.832644492911598</v>
      </c>
      <c r="K13" s="200">
        <v>98.338741374551404</v>
      </c>
      <c r="L13" s="206">
        <v>99.817147294702295</v>
      </c>
      <c r="M13" s="200"/>
      <c r="N13" s="207">
        <v>121.10580693815901</v>
      </c>
      <c r="O13" s="208">
        <v>126.87993551358799</v>
      </c>
      <c r="P13" s="209">
        <v>124.119180288461</v>
      </c>
      <c r="Q13" s="200"/>
      <c r="R13" s="210">
        <v>107.586028971028</v>
      </c>
      <c r="S13" s="96"/>
      <c r="T13" s="184">
        <v>34.842442462256201</v>
      </c>
      <c r="U13" s="179">
        <v>11.619492226500901</v>
      </c>
      <c r="V13" s="179">
        <v>12.0528319409147</v>
      </c>
      <c r="W13" s="179">
        <v>14.0093501093165</v>
      </c>
      <c r="X13" s="179">
        <v>12.637350180486999</v>
      </c>
      <c r="Y13" s="185">
        <v>17.118126681826499</v>
      </c>
      <c r="Z13" s="179"/>
      <c r="AA13" s="186">
        <v>15.068687423938799</v>
      </c>
      <c r="AB13" s="187">
        <v>15.9577445556067</v>
      </c>
      <c r="AC13" s="188">
        <v>15.521527884435301</v>
      </c>
      <c r="AD13" s="179"/>
      <c r="AE13" s="189">
        <v>16.568777797528998</v>
      </c>
      <c r="AF13" s="35"/>
      <c r="AG13" s="205">
        <v>100.212730248987</v>
      </c>
      <c r="AH13" s="200">
        <v>91.202008080203498</v>
      </c>
      <c r="AI13" s="200">
        <v>92.887430589551698</v>
      </c>
      <c r="AJ13" s="200">
        <v>95.406089095191902</v>
      </c>
      <c r="AK13" s="200">
        <v>97.744269124691499</v>
      </c>
      <c r="AL13" s="206">
        <v>95.343853357832899</v>
      </c>
      <c r="AM13" s="200"/>
      <c r="AN13" s="207">
        <v>123.271761069006</v>
      </c>
      <c r="AO13" s="208">
        <v>133.63972291741101</v>
      </c>
      <c r="AP13" s="209">
        <v>128.739179864253</v>
      </c>
      <c r="AQ13" s="200"/>
      <c r="AR13" s="210">
        <v>106.04563841785099</v>
      </c>
      <c r="AS13" s="96"/>
      <c r="AT13" s="184">
        <v>7.2546589896689699</v>
      </c>
      <c r="AU13" s="179">
        <v>8.3787848279882997</v>
      </c>
      <c r="AV13" s="179">
        <v>13.1906643528523</v>
      </c>
      <c r="AW13" s="179">
        <v>17.659197661716298</v>
      </c>
      <c r="AX13" s="179">
        <v>17.258027872417902</v>
      </c>
      <c r="AY13" s="185">
        <v>12.6083029127131</v>
      </c>
      <c r="AZ13" s="179"/>
      <c r="BA13" s="186">
        <v>15.923908254275601</v>
      </c>
      <c r="BB13" s="187">
        <v>13.582353662858701</v>
      </c>
      <c r="BC13" s="188">
        <v>14.5483252818506</v>
      </c>
      <c r="BD13" s="179"/>
      <c r="BE13" s="189">
        <v>13.8625782356246</v>
      </c>
    </row>
    <row r="14" spans="1:57" x14ac:dyDescent="0.2">
      <c r="A14" s="24" t="s">
        <v>25</v>
      </c>
      <c r="B14" s="44" t="str">
        <f t="shared" si="0"/>
        <v>Alexandria, VA</v>
      </c>
      <c r="C14" s="12"/>
      <c r="D14" s="28" t="s">
        <v>16</v>
      </c>
      <c r="E14" s="31" t="s">
        <v>17</v>
      </c>
      <c r="F14" s="12"/>
      <c r="G14" s="205">
        <v>111.651601110596</v>
      </c>
      <c r="H14" s="200">
        <v>109.743491293177</v>
      </c>
      <c r="I14" s="200">
        <v>115.553262187088</v>
      </c>
      <c r="J14" s="200">
        <v>115.417729921459</v>
      </c>
      <c r="K14" s="200">
        <v>110.322286742034</v>
      </c>
      <c r="L14" s="206">
        <v>112.567059972249</v>
      </c>
      <c r="M14" s="200"/>
      <c r="N14" s="207">
        <v>108.677483236477</v>
      </c>
      <c r="O14" s="208">
        <v>111.23564774950999</v>
      </c>
      <c r="P14" s="209">
        <v>110.041446160267</v>
      </c>
      <c r="Q14" s="200"/>
      <c r="R14" s="210">
        <v>111.73362393692101</v>
      </c>
      <c r="S14" s="96"/>
      <c r="T14" s="184">
        <v>34.237072606027397</v>
      </c>
      <c r="U14" s="179">
        <v>28.233446000800701</v>
      </c>
      <c r="V14" s="179">
        <v>35.365049307385</v>
      </c>
      <c r="W14" s="179">
        <v>35.6139419055012</v>
      </c>
      <c r="X14" s="179">
        <v>31.637229480647701</v>
      </c>
      <c r="Y14" s="185">
        <v>33.022159704531603</v>
      </c>
      <c r="Z14" s="179"/>
      <c r="AA14" s="186">
        <v>31.701298197219501</v>
      </c>
      <c r="AB14" s="187">
        <v>34.586462281369201</v>
      </c>
      <c r="AC14" s="188">
        <v>33.241101774705299</v>
      </c>
      <c r="AD14" s="179"/>
      <c r="AE14" s="189">
        <v>33.113333959721302</v>
      </c>
      <c r="AF14" s="35"/>
      <c r="AG14" s="205">
        <v>104.265991729088</v>
      </c>
      <c r="AH14" s="200">
        <v>108.024081930674</v>
      </c>
      <c r="AI14" s="200">
        <v>111.49876443669601</v>
      </c>
      <c r="AJ14" s="200">
        <v>112.26634315053801</v>
      </c>
      <c r="AK14" s="200">
        <v>108.593642811089</v>
      </c>
      <c r="AL14" s="206">
        <v>109.017215579495</v>
      </c>
      <c r="AM14" s="200"/>
      <c r="AN14" s="207">
        <v>111.45323508107199</v>
      </c>
      <c r="AO14" s="208">
        <v>115.694255997645</v>
      </c>
      <c r="AP14" s="209">
        <v>113.70851108792</v>
      </c>
      <c r="AQ14" s="200"/>
      <c r="AR14" s="210">
        <v>110.71511141956</v>
      </c>
      <c r="AS14" s="96"/>
      <c r="AT14" s="184">
        <v>17.058776499849898</v>
      </c>
      <c r="AU14" s="179">
        <v>26.3027696568682</v>
      </c>
      <c r="AV14" s="179">
        <v>29.4187782508574</v>
      </c>
      <c r="AW14" s="179">
        <v>31.219529870592201</v>
      </c>
      <c r="AX14" s="179">
        <v>29.132490718376602</v>
      </c>
      <c r="AY14" s="185">
        <v>26.534688344787</v>
      </c>
      <c r="AZ14" s="179"/>
      <c r="BA14" s="186">
        <v>32.334982247690903</v>
      </c>
      <c r="BB14" s="187">
        <v>33.859575063294201</v>
      </c>
      <c r="BC14" s="188">
        <v>33.128615362196598</v>
      </c>
      <c r="BD14" s="179"/>
      <c r="BE14" s="189">
        <v>28.8804126259745</v>
      </c>
    </row>
    <row r="15" spans="1:57" x14ac:dyDescent="0.2">
      <c r="A15" s="24" t="s">
        <v>26</v>
      </c>
      <c r="B15" s="44" t="str">
        <f t="shared" si="0"/>
        <v>Fairfax/Tysons Corner, VA</v>
      </c>
      <c r="C15" s="12"/>
      <c r="D15" s="28" t="s">
        <v>16</v>
      </c>
      <c r="E15" s="31" t="s">
        <v>17</v>
      </c>
      <c r="F15" s="12"/>
      <c r="G15" s="205">
        <v>115.459867650801</v>
      </c>
      <c r="H15" s="200">
        <v>122.56320056899</v>
      </c>
      <c r="I15" s="200">
        <v>133.03360986015599</v>
      </c>
      <c r="J15" s="200">
        <v>133.067910837087</v>
      </c>
      <c r="K15" s="200">
        <v>119.21684237725999</v>
      </c>
      <c r="L15" s="206">
        <v>124.97401670886001</v>
      </c>
      <c r="M15" s="200"/>
      <c r="N15" s="207">
        <v>110.55450483648001</v>
      </c>
      <c r="O15" s="208">
        <v>112.076199317114</v>
      </c>
      <c r="P15" s="209">
        <v>111.34434315463</v>
      </c>
      <c r="Q15" s="200"/>
      <c r="R15" s="210">
        <v>120.698226422961</v>
      </c>
      <c r="S15" s="96"/>
      <c r="T15" s="184">
        <v>36.890581710230997</v>
      </c>
      <c r="U15" s="179">
        <v>38.808708142724598</v>
      </c>
      <c r="V15" s="179">
        <v>45.722450949616203</v>
      </c>
      <c r="W15" s="179">
        <v>46.180922856388896</v>
      </c>
      <c r="X15" s="179">
        <v>36.378703372727301</v>
      </c>
      <c r="Y15" s="185">
        <v>40.961164449623098</v>
      </c>
      <c r="Z15" s="179"/>
      <c r="AA15" s="186">
        <v>28.0198088065994</v>
      </c>
      <c r="AB15" s="187">
        <v>23.960929317246901</v>
      </c>
      <c r="AC15" s="188">
        <v>25.8229543610266</v>
      </c>
      <c r="AD15" s="179"/>
      <c r="AE15" s="189">
        <v>36.220562389280403</v>
      </c>
      <c r="AF15" s="35"/>
      <c r="AG15" s="205">
        <v>113.09982058775699</v>
      </c>
      <c r="AH15" s="200">
        <v>122.33012680115201</v>
      </c>
      <c r="AI15" s="200">
        <v>128.862588536663</v>
      </c>
      <c r="AJ15" s="200">
        <v>127.81466511357</v>
      </c>
      <c r="AK15" s="200">
        <v>117.458365952601</v>
      </c>
      <c r="AL15" s="206">
        <v>122.394696776364</v>
      </c>
      <c r="AM15" s="200"/>
      <c r="AN15" s="207">
        <v>109.909023960757</v>
      </c>
      <c r="AO15" s="208">
        <v>113.079620093329</v>
      </c>
      <c r="AP15" s="209">
        <v>111.601848692695</v>
      </c>
      <c r="AQ15" s="200"/>
      <c r="AR15" s="210">
        <v>118.902348031451</v>
      </c>
      <c r="AS15" s="96"/>
      <c r="AT15" s="184">
        <v>23.716997921198701</v>
      </c>
      <c r="AU15" s="179">
        <v>37.687709500822798</v>
      </c>
      <c r="AV15" s="179">
        <v>43.588867094940902</v>
      </c>
      <c r="AW15" s="179">
        <v>42.304757128685701</v>
      </c>
      <c r="AX15" s="179">
        <v>35.903343611554398</v>
      </c>
      <c r="AY15" s="185">
        <v>37.065024834684799</v>
      </c>
      <c r="AZ15" s="179"/>
      <c r="BA15" s="186">
        <v>25.0479719755579</v>
      </c>
      <c r="BB15" s="187">
        <v>22.248681557976301</v>
      </c>
      <c r="BC15" s="188">
        <v>23.475341540952801</v>
      </c>
      <c r="BD15" s="179"/>
      <c r="BE15" s="189">
        <v>32.639348995718997</v>
      </c>
    </row>
    <row r="16" spans="1:57" x14ac:dyDescent="0.2">
      <c r="A16" s="24" t="s">
        <v>27</v>
      </c>
      <c r="B16" s="44" t="str">
        <f t="shared" si="0"/>
        <v>I-95 Fredericksburg, VA</v>
      </c>
      <c r="C16" s="12"/>
      <c r="D16" s="28" t="s">
        <v>16</v>
      </c>
      <c r="E16" s="31" t="s">
        <v>17</v>
      </c>
      <c r="F16" s="12"/>
      <c r="G16" s="205">
        <v>79.300479809976196</v>
      </c>
      <c r="H16" s="200">
        <v>79.742947292069601</v>
      </c>
      <c r="I16" s="200">
        <v>80.031045947818001</v>
      </c>
      <c r="J16" s="200">
        <v>80.225243290421105</v>
      </c>
      <c r="K16" s="200">
        <v>81.0300950906678</v>
      </c>
      <c r="L16" s="206">
        <v>80.083403268753997</v>
      </c>
      <c r="M16" s="200"/>
      <c r="N16" s="207">
        <v>86.773386031618898</v>
      </c>
      <c r="O16" s="208">
        <v>88.126252285191896</v>
      </c>
      <c r="P16" s="209">
        <v>87.512463228618103</v>
      </c>
      <c r="Q16" s="200"/>
      <c r="R16" s="210">
        <v>82.578331503841895</v>
      </c>
      <c r="S16" s="96"/>
      <c r="T16" s="184">
        <v>10.290747900121801</v>
      </c>
      <c r="U16" s="179">
        <v>14.7357622856387</v>
      </c>
      <c r="V16" s="179">
        <v>14.310675313346399</v>
      </c>
      <c r="W16" s="179">
        <v>14.0684812254459</v>
      </c>
      <c r="X16" s="179">
        <v>15.747712081760101</v>
      </c>
      <c r="Y16" s="185">
        <v>13.8216604112098</v>
      </c>
      <c r="Z16" s="179"/>
      <c r="AA16" s="186">
        <v>20.872081301706899</v>
      </c>
      <c r="AB16" s="187">
        <v>20.187678507664401</v>
      </c>
      <c r="AC16" s="188">
        <v>20.555093173372899</v>
      </c>
      <c r="AD16" s="179"/>
      <c r="AE16" s="189">
        <v>16.184659156616402</v>
      </c>
      <c r="AF16" s="35"/>
      <c r="AG16" s="205">
        <v>78.297050061524502</v>
      </c>
      <c r="AH16" s="200">
        <v>79.449100368652594</v>
      </c>
      <c r="AI16" s="200">
        <v>80.655055434906799</v>
      </c>
      <c r="AJ16" s="200">
        <v>80.484782681846198</v>
      </c>
      <c r="AK16" s="200">
        <v>81.347830103650196</v>
      </c>
      <c r="AL16" s="206">
        <v>80.0992819310991</v>
      </c>
      <c r="AM16" s="200"/>
      <c r="AN16" s="207">
        <v>85.230872562638197</v>
      </c>
      <c r="AO16" s="208">
        <v>86.2989580973952</v>
      </c>
      <c r="AP16" s="209">
        <v>85.787983706219606</v>
      </c>
      <c r="AQ16" s="200"/>
      <c r="AR16" s="210">
        <v>81.9340687788265</v>
      </c>
      <c r="AS16" s="96"/>
      <c r="AT16" s="184">
        <v>10.1068463547665</v>
      </c>
      <c r="AU16" s="179">
        <v>14.338079644427999</v>
      </c>
      <c r="AV16" s="179">
        <v>15.3180173684257</v>
      </c>
      <c r="AW16" s="179">
        <v>13.582029542233499</v>
      </c>
      <c r="AX16" s="179">
        <v>14.427209106508</v>
      </c>
      <c r="AY16" s="185">
        <v>13.577819967536101</v>
      </c>
      <c r="AZ16" s="179"/>
      <c r="BA16" s="186">
        <v>18.1160485302211</v>
      </c>
      <c r="BB16" s="187">
        <v>17.7883804314502</v>
      </c>
      <c r="BC16" s="188">
        <v>17.939077020616502</v>
      </c>
      <c r="BD16" s="179"/>
      <c r="BE16" s="189">
        <v>15.0368315619389</v>
      </c>
    </row>
    <row r="17" spans="1:57" x14ac:dyDescent="0.2">
      <c r="A17" s="24" t="s">
        <v>28</v>
      </c>
      <c r="B17" s="44" t="str">
        <f t="shared" si="0"/>
        <v>Dulles Airport Area, VA</v>
      </c>
      <c r="C17" s="12"/>
      <c r="D17" s="28" t="s">
        <v>16</v>
      </c>
      <c r="E17" s="31" t="s">
        <v>17</v>
      </c>
      <c r="F17" s="12"/>
      <c r="G17" s="205">
        <v>96.106776601284395</v>
      </c>
      <c r="H17" s="200">
        <v>99.569151321056793</v>
      </c>
      <c r="I17" s="200">
        <v>106.860897608622</v>
      </c>
      <c r="J17" s="200">
        <v>106.089452192908</v>
      </c>
      <c r="K17" s="200">
        <v>98.957172340800795</v>
      </c>
      <c r="L17" s="206">
        <v>101.64171534522301</v>
      </c>
      <c r="M17" s="200"/>
      <c r="N17" s="207">
        <v>94.711518624641798</v>
      </c>
      <c r="O17" s="208">
        <v>93.175608991113407</v>
      </c>
      <c r="P17" s="209">
        <v>93.933051311489805</v>
      </c>
      <c r="Q17" s="200"/>
      <c r="R17" s="210">
        <v>99.439656642615603</v>
      </c>
      <c r="S17" s="96"/>
      <c r="T17" s="184">
        <v>29.038181987669699</v>
      </c>
      <c r="U17" s="179">
        <v>28.079496213973499</v>
      </c>
      <c r="V17" s="179">
        <v>34.655289603535699</v>
      </c>
      <c r="W17" s="179">
        <v>32.363855521685799</v>
      </c>
      <c r="X17" s="179">
        <v>31.430875910422799</v>
      </c>
      <c r="Y17" s="185">
        <v>31.064960012073701</v>
      </c>
      <c r="Z17" s="179"/>
      <c r="AA17" s="186">
        <v>29.022770562564201</v>
      </c>
      <c r="AB17" s="187">
        <v>30.110794408149701</v>
      </c>
      <c r="AC17" s="188">
        <v>29.562284957561999</v>
      </c>
      <c r="AD17" s="179"/>
      <c r="AE17" s="189">
        <v>30.600827283450101</v>
      </c>
      <c r="AF17" s="35"/>
      <c r="AG17" s="205">
        <v>93.269985822306197</v>
      </c>
      <c r="AH17" s="200">
        <v>98.948317557728302</v>
      </c>
      <c r="AI17" s="200">
        <v>104.094786448598</v>
      </c>
      <c r="AJ17" s="200">
        <v>103.005430696231</v>
      </c>
      <c r="AK17" s="200">
        <v>96.590301783920694</v>
      </c>
      <c r="AL17" s="206">
        <v>99.482588187242797</v>
      </c>
      <c r="AM17" s="200"/>
      <c r="AN17" s="207">
        <v>92.734153206762997</v>
      </c>
      <c r="AO17" s="208">
        <v>92.595777638696404</v>
      </c>
      <c r="AP17" s="209">
        <v>92.663066623797107</v>
      </c>
      <c r="AQ17" s="200"/>
      <c r="AR17" s="210">
        <v>97.419427761488507</v>
      </c>
      <c r="AS17" s="96"/>
      <c r="AT17" s="184">
        <v>22.155327142857999</v>
      </c>
      <c r="AU17" s="179">
        <v>26.715021112243701</v>
      </c>
      <c r="AV17" s="179">
        <v>33.156038989898597</v>
      </c>
      <c r="AW17" s="179">
        <v>30.735695193628299</v>
      </c>
      <c r="AX17" s="179">
        <v>27.7111398175958</v>
      </c>
      <c r="AY17" s="185">
        <v>28.477960544702199</v>
      </c>
      <c r="AZ17" s="179"/>
      <c r="BA17" s="186">
        <v>26.448440126495001</v>
      </c>
      <c r="BB17" s="187">
        <v>27.330388184585001</v>
      </c>
      <c r="BC17" s="188">
        <v>26.912934356295398</v>
      </c>
      <c r="BD17" s="179"/>
      <c r="BE17" s="189">
        <v>27.789882378128802</v>
      </c>
    </row>
    <row r="18" spans="1:57" x14ac:dyDescent="0.2">
      <c r="A18" s="24" t="s">
        <v>29</v>
      </c>
      <c r="B18" s="44" t="str">
        <f t="shared" si="0"/>
        <v>Williamsburg, VA</v>
      </c>
      <c r="C18" s="12"/>
      <c r="D18" s="28" t="s">
        <v>16</v>
      </c>
      <c r="E18" s="31" t="s">
        <v>17</v>
      </c>
      <c r="F18" s="12"/>
      <c r="G18" s="205">
        <v>160.81884562370701</v>
      </c>
      <c r="H18" s="200">
        <v>113.291900584795</v>
      </c>
      <c r="I18" s="200">
        <v>105.934733333333</v>
      </c>
      <c r="J18" s="200">
        <v>107.59805628847801</v>
      </c>
      <c r="K18" s="200">
        <v>112.301683254002</v>
      </c>
      <c r="L18" s="206">
        <v>122.29464670455501</v>
      </c>
      <c r="M18" s="200"/>
      <c r="N18" s="207">
        <v>148.026222488038</v>
      </c>
      <c r="O18" s="208">
        <v>161.67129192815401</v>
      </c>
      <c r="P18" s="209">
        <v>155.19062038404701</v>
      </c>
      <c r="Q18" s="200"/>
      <c r="R18" s="210">
        <v>136.35571830985899</v>
      </c>
      <c r="S18" s="96"/>
      <c r="T18" s="184">
        <v>72.643174032584</v>
      </c>
      <c r="U18" s="179">
        <v>35.087534793412402</v>
      </c>
      <c r="V18" s="179">
        <v>23.684284340407402</v>
      </c>
      <c r="W18" s="179">
        <v>27.543920988756099</v>
      </c>
      <c r="X18" s="179">
        <v>13.8698527542343</v>
      </c>
      <c r="Y18" s="185">
        <v>36.950340149349401</v>
      </c>
      <c r="Z18" s="179"/>
      <c r="AA18" s="186">
        <v>23.249669502591999</v>
      </c>
      <c r="AB18" s="187">
        <v>25.8912026545649</v>
      </c>
      <c r="AC18" s="188">
        <v>24.558427154150198</v>
      </c>
      <c r="AD18" s="179"/>
      <c r="AE18" s="189">
        <v>32.234243039160503</v>
      </c>
      <c r="AF18" s="35"/>
      <c r="AG18" s="205">
        <v>132.18744589937899</v>
      </c>
      <c r="AH18" s="200">
        <v>101.271886977199</v>
      </c>
      <c r="AI18" s="200">
        <v>95.067378523489893</v>
      </c>
      <c r="AJ18" s="200">
        <v>97.494008113059394</v>
      </c>
      <c r="AK18" s="200">
        <v>106.031978656622</v>
      </c>
      <c r="AL18" s="206">
        <v>106.266744881343</v>
      </c>
      <c r="AM18" s="200"/>
      <c r="AN18" s="207">
        <v>143.354047729738</v>
      </c>
      <c r="AO18" s="208">
        <v>145.38812728359699</v>
      </c>
      <c r="AP18" s="209">
        <v>144.44918702385601</v>
      </c>
      <c r="AQ18" s="200"/>
      <c r="AR18" s="210">
        <v>122.58504050749001</v>
      </c>
      <c r="AS18" s="96"/>
      <c r="AT18" s="184">
        <v>27.8583654137427</v>
      </c>
      <c r="AU18" s="179">
        <v>17.197288633193999</v>
      </c>
      <c r="AV18" s="179">
        <v>12.141702123090701</v>
      </c>
      <c r="AW18" s="179">
        <v>12.509162832084501</v>
      </c>
      <c r="AX18" s="179">
        <v>14.373705116496801</v>
      </c>
      <c r="AY18" s="185">
        <v>16.791513083959401</v>
      </c>
      <c r="AZ18" s="179"/>
      <c r="BA18" s="186">
        <v>23.381179078688799</v>
      </c>
      <c r="BB18" s="187">
        <v>10.8746315980527</v>
      </c>
      <c r="BC18" s="188">
        <v>16.163818541101801</v>
      </c>
      <c r="BD18" s="179"/>
      <c r="BE18" s="189">
        <v>18.116357318735702</v>
      </c>
    </row>
    <row r="19" spans="1:57" x14ac:dyDescent="0.2">
      <c r="A19" s="24" t="s">
        <v>30</v>
      </c>
      <c r="B19" s="44" t="str">
        <f t="shared" si="0"/>
        <v>Virginia Beach, VA</v>
      </c>
      <c r="C19" s="12"/>
      <c r="D19" s="28" t="s">
        <v>16</v>
      </c>
      <c r="E19" s="31" t="s">
        <v>17</v>
      </c>
      <c r="F19" s="12"/>
      <c r="G19" s="205">
        <v>100.97421822099599</v>
      </c>
      <c r="H19" s="200">
        <v>95.820979940476107</v>
      </c>
      <c r="I19" s="200">
        <v>99.068715776656802</v>
      </c>
      <c r="J19" s="200">
        <v>100.219012223733</v>
      </c>
      <c r="K19" s="200">
        <v>101.854538129272</v>
      </c>
      <c r="L19" s="206">
        <v>99.739147056178197</v>
      </c>
      <c r="M19" s="200"/>
      <c r="N19" s="207">
        <v>115.418652624221</v>
      </c>
      <c r="O19" s="208">
        <v>117.442732707182</v>
      </c>
      <c r="P19" s="209">
        <v>116.388560612879</v>
      </c>
      <c r="Q19" s="200"/>
      <c r="R19" s="210">
        <v>105.45412057614099</v>
      </c>
      <c r="S19" s="96"/>
      <c r="T19" s="184">
        <v>28.6995086783148</v>
      </c>
      <c r="U19" s="179">
        <v>22.900459493612001</v>
      </c>
      <c r="V19" s="179">
        <v>24.693718509446999</v>
      </c>
      <c r="W19" s="179">
        <v>22.2457016328466</v>
      </c>
      <c r="X19" s="179">
        <v>19.190353547347801</v>
      </c>
      <c r="Y19" s="185">
        <v>23.204719891893301</v>
      </c>
      <c r="Z19" s="179"/>
      <c r="AA19" s="186">
        <v>20.532417793528499</v>
      </c>
      <c r="AB19" s="187">
        <v>15.7080760671075</v>
      </c>
      <c r="AC19" s="188">
        <v>17.753863658945601</v>
      </c>
      <c r="AD19" s="179"/>
      <c r="AE19" s="189">
        <v>19.939339154348499</v>
      </c>
      <c r="AF19" s="35"/>
      <c r="AG19" s="205">
        <v>93.987090315987103</v>
      </c>
      <c r="AH19" s="200">
        <v>92.839408162275703</v>
      </c>
      <c r="AI19" s="200">
        <v>94.444690988823695</v>
      </c>
      <c r="AJ19" s="200">
        <v>94.308285218348203</v>
      </c>
      <c r="AK19" s="200">
        <v>97.3319597057897</v>
      </c>
      <c r="AL19" s="206">
        <v>94.681194556639198</v>
      </c>
      <c r="AM19" s="200"/>
      <c r="AN19" s="207">
        <v>115.764615231135</v>
      </c>
      <c r="AO19" s="208">
        <v>122.19649116997</v>
      </c>
      <c r="AP19" s="209">
        <v>119.076167470276</v>
      </c>
      <c r="AQ19" s="200"/>
      <c r="AR19" s="210">
        <v>103.957552838304</v>
      </c>
      <c r="AS19" s="96"/>
      <c r="AT19" s="184">
        <v>11.301476221279099</v>
      </c>
      <c r="AU19" s="179">
        <v>20.016193335056201</v>
      </c>
      <c r="AV19" s="179">
        <v>19.678412570639502</v>
      </c>
      <c r="AW19" s="179">
        <v>18.9334701966986</v>
      </c>
      <c r="AX19" s="179">
        <v>19.1501369475017</v>
      </c>
      <c r="AY19" s="185">
        <v>17.6550678866803</v>
      </c>
      <c r="AZ19" s="179"/>
      <c r="BA19" s="186">
        <v>22.388529144737198</v>
      </c>
      <c r="BB19" s="187">
        <v>18.885394053533201</v>
      </c>
      <c r="BC19" s="188">
        <v>20.246705116034502</v>
      </c>
      <c r="BD19" s="179"/>
      <c r="BE19" s="189">
        <v>18.568524298594198</v>
      </c>
    </row>
    <row r="20" spans="1:57" x14ac:dyDescent="0.2">
      <c r="A20" s="41" t="s">
        <v>31</v>
      </c>
      <c r="B20" s="44" t="str">
        <f t="shared" si="0"/>
        <v>Norfolk/Portsmouth, VA</v>
      </c>
      <c r="C20" s="12"/>
      <c r="D20" s="28" t="s">
        <v>16</v>
      </c>
      <c r="E20" s="31" t="s">
        <v>17</v>
      </c>
      <c r="F20" s="12"/>
      <c r="G20" s="205">
        <v>86.806354676952694</v>
      </c>
      <c r="H20" s="200">
        <v>93.166005607187103</v>
      </c>
      <c r="I20" s="200">
        <v>92.061653117283896</v>
      </c>
      <c r="J20" s="200">
        <v>89.821712298325707</v>
      </c>
      <c r="K20" s="200">
        <v>90.731329379891605</v>
      </c>
      <c r="L20" s="206">
        <v>90.544173526504295</v>
      </c>
      <c r="M20" s="200"/>
      <c r="N20" s="207">
        <v>106.890249806068</v>
      </c>
      <c r="O20" s="208">
        <v>105.859583471645</v>
      </c>
      <c r="P20" s="209">
        <v>106.377575736727</v>
      </c>
      <c r="Q20" s="200"/>
      <c r="R20" s="210">
        <v>96.088121038262301</v>
      </c>
      <c r="S20" s="96"/>
      <c r="T20" s="184">
        <v>22.8209311447293</v>
      </c>
      <c r="U20" s="179">
        <v>30.308609152618899</v>
      </c>
      <c r="V20" s="179">
        <v>25.765284579356798</v>
      </c>
      <c r="W20" s="179">
        <v>21.3428362129787</v>
      </c>
      <c r="X20" s="179">
        <v>22.8502494766105</v>
      </c>
      <c r="Y20" s="185">
        <v>24.4962799106764</v>
      </c>
      <c r="Z20" s="179"/>
      <c r="AA20" s="186">
        <v>41.117208094739098</v>
      </c>
      <c r="AB20" s="187">
        <v>36.710258871443202</v>
      </c>
      <c r="AC20" s="188">
        <v>38.8578113626007</v>
      </c>
      <c r="AD20" s="179"/>
      <c r="AE20" s="189">
        <v>29.890486930777499</v>
      </c>
      <c r="AF20" s="35"/>
      <c r="AG20" s="205">
        <v>80.993986136799805</v>
      </c>
      <c r="AH20" s="200">
        <v>85.619344442668705</v>
      </c>
      <c r="AI20" s="200">
        <v>86.549943739144098</v>
      </c>
      <c r="AJ20" s="200">
        <v>85.522146040848298</v>
      </c>
      <c r="AK20" s="200">
        <v>84.595233660895303</v>
      </c>
      <c r="AL20" s="206">
        <v>84.725424186831702</v>
      </c>
      <c r="AM20" s="200"/>
      <c r="AN20" s="207">
        <v>94.0430207847985</v>
      </c>
      <c r="AO20" s="208">
        <v>99.830419344480703</v>
      </c>
      <c r="AP20" s="209">
        <v>97.040128073918297</v>
      </c>
      <c r="AQ20" s="200"/>
      <c r="AR20" s="210">
        <v>88.898007392524505</v>
      </c>
      <c r="AS20" s="96"/>
      <c r="AT20" s="184">
        <v>10.379099312232199</v>
      </c>
      <c r="AU20" s="179">
        <v>17.722784187541901</v>
      </c>
      <c r="AV20" s="179">
        <v>18.1058864552007</v>
      </c>
      <c r="AW20" s="179">
        <v>16.362639930352699</v>
      </c>
      <c r="AX20" s="179">
        <v>16.1092399568942</v>
      </c>
      <c r="AY20" s="185">
        <v>15.825083320300999</v>
      </c>
      <c r="AZ20" s="179"/>
      <c r="BA20" s="186">
        <v>23.931545514115399</v>
      </c>
      <c r="BB20" s="187">
        <v>26.2103455145865</v>
      </c>
      <c r="BC20" s="188">
        <v>25.148869701497301</v>
      </c>
      <c r="BD20" s="179"/>
      <c r="BE20" s="189">
        <v>19.259751354994801</v>
      </c>
    </row>
    <row r="21" spans="1:57" x14ac:dyDescent="0.2">
      <c r="A21" s="42" t="s">
        <v>32</v>
      </c>
      <c r="B21" s="44" t="str">
        <f t="shared" si="0"/>
        <v>Newport News/Hampton, VA</v>
      </c>
      <c r="C21" s="12"/>
      <c r="D21" s="28" t="s">
        <v>16</v>
      </c>
      <c r="E21" s="31" t="s">
        <v>17</v>
      </c>
      <c r="F21" s="13"/>
      <c r="G21" s="205">
        <v>71.695699220220405</v>
      </c>
      <c r="H21" s="200">
        <v>71.026936275326094</v>
      </c>
      <c r="I21" s="200">
        <v>74.275241997439096</v>
      </c>
      <c r="J21" s="200">
        <v>79.589962280906704</v>
      </c>
      <c r="K21" s="200">
        <v>79.304953266787606</v>
      </c>
      <c r="L21" s="206">
        <v>75.461125810987198</v>
      </c>
      <c r="M21" s="200"/>
      <c r="N21" s="207">
        <v>101.936481432215</v>
      </c>
      <c r="O21" s="208">
        <v>90.524880255038994</v>
      </c>
      <c r="P21" s="209">
        <v>96.575785304347804</v>
      </c>
      <c r="Q21" s="200"/>
      <c r="R21" s="210">
        <v>82.682138425191596</v>
      </c>
      <c r="S21" s="96"/>
      <c r="T21" s="184">
        <v>24.0152145892426</v>
      </c>
      <c r="U21" s="179">
        <v>18.435137015748399</v>
      </c>
      <c r="V21" s="179">
        <v>22.862398421656</v>
      </c>
      <c r="W21" s="179">
        <v>33.060445134312701</v>
      </c>
      <c r="X21" s="179">
        <v>31.931973752594001</v>
      </c>
      <c r="Y21" s="185">
        <v>26.472010361474801</v>
      </c>
      <c r="Z21" s="179"/>
      <c r="AA21" s="186">
        <v>55.5634320063565</v>
      </c>
      <c r="AB21" s="187">
        <v>36.6013116579282</v>
      </c>
      <c r="AC21" s="188">
        <v>46.5357479483228</v>
      </c>
      <c r="AD21" s="179"/>
      <c r="AE21" s="189">
        <v>33.855163307008503</v>
      </c>
      <c r="AF21" s="35"/>
      <c r="AG21" s="205">
        <v>69.126746301909606</v>
      </c>
      <c r="AH21" s="200">
        <v>70.639409350414198</v>
      </c>
      <c r="AI21" s="200">
        <v>73.360875254663299</v>
      </c>
      <c r="AJ21" s="200">
        <v>74.048206864203905</v>
      </c>
      <c r="AK21" s="200">
        <v>74.9076142385819</v>
      </c>
      <c r="AL21" s="206">
        <v>72.539747896510406</v>
      </c>
      <c r="AM21" s="200"/>
      <c r="AN21" s="207">
        <v>92.730561248781399</v>
      </c>
      <c r="AO21" s="208">
        <v>90.603254781581995</v>
      </c>
      <c r="AP21" s="209">
        <v>91.667180942728095</v>
      </c>
      <c r="AQ21" s="200"/>
      <c r="AR21" s="210">
        <v>79.162063385274095</v>
      </c>
      <c r="AS21" s="96"/>
      <c r="AT21" s="184">
        <v>16.3153981669718</v>
      </c>
      <c r="AU21" s="179">
        <v>18.2595328794349</v>
      </c>
      <c r="AV21" s="179">
        <v>21.8275491859733</v>
      </c>
      <c r="AW21" s="179">
        <v>22.1769600086532</v>
      </c>
      <c r="AX21" s="179">
        <v>25.613233051585301</v>
      </c>
      <c r="AY21" s="185">
        <v>21.041281501120601</v>
      </c>
      <c r="AZ21" s="179"/>
      <c r="BA21" s="186">
        <v>44.405835052562402</v>
      </c>
      <c r="BB21" s="187">
        <v>37.462878995298098</v>
      </c>
      <c r="BC21" s="188">
        <v>40.812410459162301</v>
      </c>
      <c r="BD21" s="179"/>
      <c r="BE21" s="189">
        <v>28.4832982541446</v>
      </c>
    </row>
    <row r="22" spans="1:57" x14ac:dyDescent="0.2">
      <c r="A22" s="43" t="s">
        <v>33</v>
      </c>
      <c r="B22" s="44" t="str">
        <f t="shared" si="0"/>
        <v>Chesapeake/Suffolk, VA</v>
      </c>
      <c r="C22" s="12"/>
      <c r="D22" s="29" t="s">
        <v>16</v>
      </c>
      <c r="E22" s="32" t="s">
        <v>17</v>
      </c>
      <c r="F22" s="12"/>
      <c r="G22" s="211">
        <v>81.442366327860299</v>
      </c>
      <c r="H22" s="212">
        <v>78.421473096179099</v>
      </c>
      <c r="I22" s="212">
        <v>79.529994092508701</v>
      </c>
      <c r="J22" s="212">
        <v>79.844711738906</v>
      </c>
      <c r="K22" s="212">
        <v>77.448443304994598</v>
      </c>
      <c r="L22" s="213">
        <v>79.348997911688301</v>
      </c>
      <c r="M22" s="200"/>
      <c r="N22" s="214">
        <v>81.616010337243395</v>
      </c>
      <c r="O22" s="215">
        <v>84.694136524334198</v>
      </c>
      <c r="P22" s="216">
        <v>83.203169152462095</v>
      </c>
      <c r="Q22" s="200"/>
      <c r="R22" s="217">
        <v>80.524535446602599</v>
      </c>
      <c r="S22" s="96"/>
      <c r="T22" s="190">
        <v>24.050142197484799</v>
      </c>
      <c r="U22" s="191">
        <v>17.978803341418601</v>
      </c>
      <c r="V22" s="191">
        <v>17.039023627725498</v>
      </c>
      <c r="W22" s="191">
        <v>17.459469087921399</v>
      </c>
      <c r="X22" s="191">
        <v>15.207739478768501</v>
      </c>
      <c r="Y22" s="192">
        <v>18.2436800769011</v>
      </c>
      <c r="Z22" s="179"/>
      <c r="AA22" s="193">
        <v>19.459676871100001</v>
      </c>
      <c r="AB22" s="194">
        <v>23.241630137973001</v>
      </c>
      <c r="AC22" s="195">
        <v>21.421621615474301</v>
      </c>
      <c r="AD22" s="179"/>
      <c r="AE22" s="196">
        <v>19.263569200464701</v>
      </c>
      <c r="AF22" s="36"/>
      <c r="AG22" s="211">
        <v>76.008559192657799</v>
      </c>
      <c r="AH22" s="212">
        <v>77.464336990779998</v>
      </c>
      <c r="AI22" s="212">
        <v>79.474500755574596</v>
      </c>
      <c r="AJ22" s="212">
        <v>79.291649729359705</v>
      </c>
      <c r="AK22" s="212">
        <v>78.178871081152494</v>
      </c>
      <c r="AL22" s="213">
        <v>78.165263090878</v>
      </c>
      <c r="AM22" s="200"/>
      <c r="AN22" s="214">
        <v>81.092813197777204</v>
      </c>
      <c r="AO22" s="215">
        <v>83.689144209781105</v>
      </c>
      <c r="AP22" s="216">
        <v>82.435125912709296</v>
      </c>
      <c r="AQ22" s="200"/>
      <c r="AR22" s="217">
        <v>79.450030746287794</v>
      </c>
      <c r="AS22" s="96"/>
      <c r="AT22" s="190">
        <v>13.385048135136</v>
      </c>
      <c r="AU22" s="191">
        <v>15.6738613442469</v>
      </c>
      <c r="AV22" s="191">
        <v>17.402979946409701</v>
      </c>
      <c r="AW22" s="191">
        <v>16.783329386770799</v>
      </c>
      <c r="AX22" s="191">
        <v>16.652928106395901</v>
      </c>
      <c r="AY22" s="192">
        <v>16.0846246696252</v>
      </c>
      <c r="AZ22" s="179"/>
      <c r="BA22" s="193">
        <v>18.834974383193099</v>
      </c>
      <c r="BB22" s="194">
        <v>19.467540707558499</v>
      </c>
      <c r="BC22" s="195">
        <v>19.169690823649201</v>
      </c>
      <c r="BD22" s="179"/>
      <c r="BE22" s="196">
        <v>17.059435666938601</v>
      </c>
    </row>
    <row r="23" spans="1:57" x14ac:dyDescent="0.2">
      <c r="A23" s="22" t="s">
        <v>43</v>
      </c>
      <c r="B23" s="44" t="str">
        <f t="shared" si="0"/>
        <v>Richmond CBD/Airport, VA</v>
      </c>
      <c r="C23" s="10"/>
      <c r="D23" s="27" t="s">
        <v>16</v>
      </c>
      <c r="E23" s="30" t="s">
        <v>17</v>
      </c>
      <c r="F23" s="3"/>
      <c r="G23" s="197">
        <v>122.919054936611</v>
      </c>
      <c r="H23" s="198">
        <v>117.755402625044</v>
      </c>
      <c r="I23" s="198">
        <v>124.90209800918799</v>
      </c>
      <c r="J23" s="198">
        <v>124.770063348416</v>
      </c>
      <c r="K23" s="198">
        <v>135.76197230929901</v>
      </c>
      <c r="L23" s="199">
        <v>125.901814276689</v>
      </c>
      <c r="M23" s="200"/>
      <c r="N23" s="201">
        <v>150.17590413390801</v>
      </c>
      <c r="O23" s="202">
        <v>155.683696281989</v>
      </c>
      <c r="P23" s="203">
        <v>152.99758317872599</v>
      </c>
      <c r="Q23" s="200"/>
      <c r="R23" s="204">
        <v>135.06214426092399</v>
      </c>
      <c r="S23" s="96"/>
      <c r="T23" s="176">
        <v>39.343790861709799</v>
      </c>
      <c r="U23" s="177">
        <v>35.481906291359898</v>
      </c>
      <c r="V23" s="177">
        <v>47.127084834383901</v>
      </c>
      <c r="W23" s="177">
        <v>44.500884680430097</v>
      </c>
      <c r="X23" s="177">
        <v>27.719633185566099</v>
      </c>
      <c r="Y23" s="178">
        <v>37.824947720091799</v>
      </c>
      <c r="Z23" s="179"/>
      <c r="AA23" s="180">
        <v>21.093820832187902</v>
      </c>
      <c r="AB23" s="181">
        <v>20.9284833349287</v>
      </c>
      <c r="AC23" s="182">
        <v>20.987412683324099</v>
      </c>
      <c r="AD23" s="179"/>
      <c r="AE23" s="183">
        <v>28.257376532224999</v>
      </c>
      <c r="AF23" s="33"/>
      <c r="AG23" s="197">
        <v>113.69044864363499</v>
      </c>
      <c r="AH23" s="198">
        <v>115.44834930477199</v>
      </c>
      <c r="AI23" s="198">
        <v>120.562959699787</v>
      </c>
      <c r="AJ23" s="198">
        <v>124.73484766049999</v>
      </c>
      <c r="AK23" s="198">
        <v>125.07013651604601</v>
      </c>
      <c r="AL23" s="199">
        <v>120.49989248067401</v>
      </c>
      <c r="AM23" s="200"/>
      <c r="AN23" s="201">
        <v>143.117434636871</v>
      </c>
      <c r="AO23" s="202">
        <v>149.73105490825299</v>
      </c>
      <c r="AP23" s="203">
        <v>146.532414799337</v>
      </c>
      <c r="AQ23" s="200"/>
      <c r="AR23" s="204">
        <v>129.03352287489</v>
      </c>
      <c r="AS23" s="96"/>
      <c r="AT23" s="176">
        <v>26.661629727846901</v>
      </c>
      <c r="AU23" s="177">
        <v>33.938844005016897</v>
      </c>
      <c r="AV23" s="177">
        <v>39.143068444638601</v>
      </c>
      <c r="AW23" s="177">
        <v>42.167550278351897</v>
      </c>
      <c r="AX23" s="177">
        <v>33.5779095015927</v>
      </c>
      <c r="AY23" s="178">
        <v>35.496836025314799</v>
      </c>
      <c r="AZ23" s="179"/>
      <c r="BA23" s="180">
        <v>31.948998635591099</v>
      </c>
      <c r="BB23" s="181">
        <v>30.782029276140101</v>
      </c>
      <c r="BC23" s="182">
        <v>31.2333262363559</v>
      </c>
      <c r="BD23" s="179"/>
      <c r="BE23" s="183">
        <v>32.880426578251999</v>
      </c>
    </row>
    <row r="24" spans="1:57" x14ac:dyDescent="0.2">
      <c r="A24" s="23" t="s">
        <v>44</v>
      </c>
      <c r="B24" s="44" t="str">
        <f t="shared" si="0"/>
        <v>Richmond North/Glen Allen, VA</v>
      </c>
      <c r="C24" s="11"/>
      <c r="D24" s="28" t="s">
        <v>16</v>
      </c>
      <c r="E24" s="31" t="s">
        <v>17</v>
      </c>
      <c r="F24" s="12"/>
      <c r="G24" s="205">
        <v>84.190354327424402</v>
      </c>
      <c r="H24" s="200">
        <v>86.789980808493198</v>
      </c>
      <c r="I24" s="200">
        <v>91.367325506532794</v>
      </c>
      <c r="J24" s="200">
        <v>90.901747062115206</v>
      </c>
      <c r="K24" s="200">
        <v>92.379373101148502</v>
      </c>
      <c r="L24" s="206">
        <v>89.274046671589005</v>
      </c>
      <c r="M24" s="200"/>
      <c r="N24" s="207">
        <v>105.402099507085</v>
      </c>
      <c r="O24" s="208">
        <v>108.544682473655</v>
      </c>
      <c r="P24" s="209">
        <v>107.055945709281</v>
      </c>
      <c r="Q24" s="200"/>
      <c r="R24" s="210">
        <v>95.453095392651505</v>
      </c>
      <c r="S24" s="96"/>
      <c r="T24" s="184">
        <v>20.129817834935402</v>
      </c>
      <c r="U24" s="179">
        <v>20.959605473598302</v>
      </c>
      <c r="V24" s="179">
        <v>29.8133029727401</v>
      </c>
      <c r="W24" s="179">
        <v>27.566790840797001</v>
      </c>
      <c r="X24" s="179">
        <v>28.200869698504999</v>
      </c>
      <c r="Y24" s="185">
        <v>25.510747793735</v>
      </c>
      <c r="Z24" s="179"/>
      <c r="AA24" s="186">
        <v>30.405409169558101</v>
      </c>
      <c r="AB24" s="187">
        <v>28.8946196264767</v>
      </c>
      <c r="AC24" s="188">
        <v>29.590392572634599</v>
      </c>
      <c r="AD24" s="179"/>
      <c r="AE24" s="189">
        <v>26.9217515076582</v>
      </c>
      <c r="AF24" s="34"/>
      <c r="AG24" s="205">
        <v>80.572645995917796</v>
      </c>
      <c r="AH24" s="200">
        <v>84.962545306508304</v>
      </c>
      <c r="AI24" s="200">
        <v>89.509764759309704</v>
      </c>
      <c r="AJ24" s="200">
        <v>88.7457253464503</v>
      </c>
      <c r="AK24" s="200">
        <v>86.414812008865596</v>
      </c>
      <c r="AL24" s="206">
        <v>86.302734379001905</v>
      </c>
      <c r="AM24" s="200"/>
      <c r="AN24" s="207">
        <v>98.882948051388098</v>
      </c>
      <c r="AO24" s="208">
        <v>102.20127426277701</v>
      </c>
      <c r="AP24" s="209">
        <v>100.609564622192</v>
      </c>
      <c r="AQ24" s="200"/>
      <c r="AR24" s="210">
        <v>91.042502250508605</v>
      </c>
      <c r="AS24" s="96"/>
      <c r="AT24" s="184">
        <v>13.311399361679699</v>
      </c>
      <c r="AU24" s="179">
        <v>20.874093049506101</v>
      </c>
      <c r="AV24" s="179">
        <v>26.623220623972401</v>
      </c>
      <c r="AW24" s="179">
        <v>24.520146052743002</v>
      </c>
      <c r="AX24" s="179">
        <v>21.1241102285998</v>
      </c>
      <c r="AY24" s="185">
        <v>21.6418078974718</v>
      </c>
      <c r="AZ24" s="179"/>
      <c r="BA24" s="186">
        <v>29.542132159103399</v>
      </c>
      <c r="BB24" s="187">
        <v>29.037374037250299</v>
      </c>
      <c r="BC24" s="188">
        <v>29.245546009173299</v>
      </c>
      <c r="BD24" s="179"/>
      <c r="BE24" s="189">
        <v>24.365590674602799</v>
      </c>
    </row>
    <row r="25" spans="1:57" x14ac:dyDescent="0.2">
      <c r="A25" s="24" t="s">
        <v>45</v>
      </c>
      <c r="B25" s="44" t="str">
        <f t="shared" si="0"/>
        <v>Richmond West/Midlothian, VA</v>
      </c>
      <c r="C25" s="12"/>
      <c r="D25" s="28" t="s">
        <v>16</v>
      </c>
      <c r="E25" s="31" t="s">
        <v>17</v>
      </c>
      <c r="F25" s="12"/>
      <c r="G25" s="205">
        <v>81.385384719260799</v>
      </c>
      <c r="H25" s="200">
        <v>80.040876352705396</v>
      </c>
      <c r="I25" s="200">
        <v>85.145656424936305</v>
      </c>
      <c r="J25" s="200">
        <v>81.636767472793196</v>
      </c>
      <c r="K25" s="200">
        <v>84.692144389709895</v>
      </c>
      <c r="L25" s="206">
        <v>82.686836910896005</v>
      </c>
      <c r="M25" s="200"/>
      <c r="N25" s="207">
        <v>101.734097136038</v>
      </c>
      <c r="O25" s="208">
        <v>104.629446761046</v>
      </c>
      <c r="P25" s="209">
        <v>103.258963827383</v>
      </c>
      <c r="Q25" s="200"/>
      <c r="R25" s="210">
        <v>90.039839715739305</v>
      </c>
      <c r="S25" s="96"/>
      <c r="T25" s="184">
        <v>21.7241850631899</v>
      </c>
      <c r="U25" s="179">
        <v>20.849563630690501</v>
      </c>
      <c r="V25" s="179">
        <v>26.9297093492047</v>
      </c>
      <c r="W25" s="179">
        <v>20.000297258165801</v>
      </c>
      <c r="X25" s="179">
        <v>19.1960521449924</v>
      </c>
      <c r="Y25" s="185">
        <v>21.8251408707916</v>
      </c>
      <c r="Z25" s="179"/>
      <c r="AA25" s="186">
        <v>18.036562973455801</v>
      </c>
      <c r="AB25" s="187">
        <v>15.5336955264527</v>
      </c>
      <c r="AC25" s="188">
        <v>16.757180988597</v>
      </c>
      <c r="AD25" s="179"/>
      <c r="AE25" s="189">
        <v>20.140634813380998</v>
      </c>
      <c r="AF25" s="35"/>
      <c r="AG25" s="205">
        <v>79.417483156062602</v>
      </c>
      <c r="AH25" s="200">
        <v>81.265961580294302</v>
      </c>
      <c r="AI25" s="200">
        <v>84.261110796836903</v>
      </c>
      <c r="AJ25" s="200">
        <v>84.038966829830102</v>
      </c>
      <c r="AK25" s="200">
        <v>83.874710577346804</v>
      </c>
      <c r="AL25" s="206">
        <v>82.751117419375106</v>
      </c>
      <c r="AM25" s="200"/>
      <c r="AN25" s="207">
        <v>96.9931259800573</v>
      </c>
      <c r="AO25" s="208">
        <v>100.052473151702</v>
      </c>
      <c r="AP25" s="209">
        <v>98.597713432060203</v>
      </c>
      <c r="AQ25" s="200"/>
      <c r="AR25" s="210">
        <v>87.925763050394494</v>
      </c>
      <c r="AS25" s="96"/>
      <c r="AT25" s="184">
        <v>12.2273114049888</v>
      </c>
      <c r="AU25" s="179">
        <v>14.408522749045</v>
      </c>
      <c r="AV25" s="179">
        <v>18.6023169891868</v>
      </c>
      <c r="AW25" s="179">
        <v>18.965678700733299</v>
      </c>
      <c r="AX25" s="179">
        <v>16.8974820520672</v>
      </c>
      <c r="AY25" s="185">
        <v>16.471565795696002</v>
      </c>
      <c r="AZ25" s="179"/>
      <c r="BA25" s="186">
        <v>21.1879295427043</v>
      </c>
      <c r="BB25" s="187">
        <v>20.706113920068201</v>
      </c>
      <c r="BC25" s="188">
        <v>20.896573741197098</v>
      </c>
      <c r="BD25" s="179"/>
      <c r="BE25" s="189">
        <v>18.1802663899172</v>
      </c>
    </row>
    <row r="26" spans="1:57" x14ac:dyDescent="0.2">
      <c r="A26" s="24" t="s">
        <v>46</v>
      </c>
      <c r="B26" s="44" t="str">
        <f t="shared" si="0"/>
        <v>Petersburg/Chester, VA</v>
      </c>
      <c r="C26" s="12"/>
      <c r="D26" s="28" t="s">
        <v>16</v>
      </c>
      <c r="E26" s="31" t="s">
        <v>17</v>
      </c>
      <c r="F26" s="12"/>
      <c r="G26" s="205">
        <v>79.926382757417102</v>
      </c>
      <c r="H26" s="200">
        <v>82.534724322640898</v>
      </c>
      <c r="I26" s="200">
        <v>84.453166228332293</v>
      </c>
      <c r="J26" s="200">
        <v>84.261820053159994</v>
      </c>
      <c r="K26" s="200">
        <v>81.096124254534203</v>
      </c>
      <c r="L26" s="206">
        <v>82.541846429238504</v>
      </c>
      <c r="M26" s="200"/>
      <c r="N26" s="207">
        <v>87.113316400456299</v>
      </c>
      <c r="O26" s="208">
        <v>89.032277811627296</v>
      </c>
      <c r="P26" s="209">
        <v>88.128600349227597</v>
      </c>
      <c r="Q26" s="200"/>
      <c r="R26" s="210">
        <v>84.311325835956694</v>
      </c>
      <c r="S26" s="96"/>
      <c r="T26" s="184">
        <v>10.985552075306099</v>
      </c>
      <c r="U26" s="179">
        <v>15.610256464887501</v>
      </c>
      <c r="V26" s="179">
        <v>14.1998991265285</v>
      </c>
      <c r="W26" s="179">
        <v>14.3110927286261</v>
      </c>
      <c r="X26" s="179">
        <v>11.8334682785892</v>
      </c>
      <c r="Y26" s="185">
        <v>13.4646316391241</v>
      </c>
      <c r="Z26" s="179"/>
      <c r="AA26" s="186">
        <v>23.835598960103901</v>
      </c>
      <c r="AB26" s="187">
        <v>25.867849932583098</v>
      </c>
      <c r="AC26" s="188">
        <v>24.9286651267529</v>
      </c>
      <c r="AD26" s="179"/>
      <c r="AE26" s="189">
        <v>16.8623630325982</v>
      </c>
      <c r="AF26" s="35"/>
      <c r="AG26" s="205">
        <v>79.754185325093502</v>
      </c>
      <c r="AH26" s="200">
        <v>82.407466777609599</v>
      </c>
      <c r="AI26" s="200">
        <v>83.624448405239306</v>
      </c>
      <c r="AJ26" s="200">
        <v>83.537057034695593</v>
      </c>
      <c r="AK26" s="200">
        <v>80.5535933902419</v>
      </c>
      <c r="AL26" s="206">
        <v>82.061563204582299</v>
      </c>
      <c r="AM26" s="200"/>
      <c r="AN26" s="207">
        <v>84.279902206279402</v>
      </c>
      <c r="AO26" s="208">
        <v>85.794045092180994</v>
      </c>
      <c r="AP26" s="209">
        <v>85.058534553698493</v>
      </c>
      <c r="AQ26" s="200"/>
      <c r="AR26" s="210">
        <v>82.9377277670051</v>
      </c>
      <c r="AS26" s="96"/>
      <c r="AT26" s="184">
        <v>10.4130892629993</v>
      </c>
      <c r="AU26" s="179">
        <v>14.7581569425938</v>
      </c>
      <c r="AV26" s="179">
        <v>13.446582835172601</v>
      </c>
      <c r="AW26" s="179">
        <v>12.728358616383099</v>
      </c>
      <c r="AX26" s="179">
        <v>10.3250823668403</v>
      </c>
      <c r="AY26" s="185">
        <v>12.427324607832199</v>
      </c>
      <c r="AZ26" s="179"/>
      <c r="BA26" s="186">
        <v>13.8446991644046</v>
      </c>
      <c r="BB26" s="187">
        <v>12.585389264841201</v>
      </c>
      <c r="BC26" s="188">
        <v>13.1695003685785</v>
      </c>
      <c r="BD26" s="179"/>
      <c r="BE26" s="189">
        <v>12.681970755722499</v>
      </c>
    </row>
    <row r="27" spans="1:57" x14ac:dyDescent="0.2">
      <c r="A27" s="99" t="s">
        <v>100</v>
      </c>
      <c r="B27" s="45" t="s">
        <v>71</v>
      </c>
      <c r="C27" s="12"/>
      <c r="D27" s="28" t="s">
        <v>16</v>
      </c>
      <c r="E27" s="31" t="s">
        <v>17</v>
      </c>
      <c r="F27" s="12"/>
      <c r="G27" s="205">
        <v>99.107343148046198</v>
      </c>
      <c r="H27" s="200">
        <v>88.887379379129698</v>
      </c>
      <c r="I27" s="200">
        <v>89.847563636363603</v>
      </c>
      <c r="J27" s="200">
        <v>88.801212516297198</v>
      </c>
      <c r="K27" s="200">
        <v>90.794595765754593</v>
      </c>
      <c r="L27" s="206">
        <v>91.2961738742313</v>
      </c>
      <c r="M27" s="200"/>
      <c r="N27" s="207">
        <v>102.862488812042</v>
      </c>
      <c r="O27" s="208">
        <v>104.022373977553</v>
      </c>
      <c r="P27" s="209">
        <v>103.46187112945999</v>
      </c>
      <c r="Q27" s="200"/>
      <c r="R27" s="210">
        <v>95.375734746349295</v>
      </c>
      <c r="S27" s="96"/>
      <c r="T27" s="184">
        <v>22.991758720989999</v>
      </c>
      <c r="U27" s="179">
        <v>17.355046593063602</v>
      </c>
      <c r="V27" s="179">
        <v>17.476724673148102</v>
      </c>
      <c r="W27" s="179">
        <v>15.427801295408599</v>
      </c>
      <c r="X27" s="179">
        <v>16.245296874338798</v>
      </c>
      <c r="Y27" s="185">
        <v>17.8536357075034</v>
      </c>
      <c r="Z27" s="179"/>
      <c r="AA27" s="186">
        <v>14.738250690220999</v>
      </c>
      <c r="AB27" s="187">
        <v>16.620620482604998</v>
      </c>
      <c r="AC27" s="188">
        <v>15.7025592205786</v>
      </c>
      <c r="AD27" s="179"/>
      <c r="AE27" s="189">
        <v>17.598177685624801</v>
      </c>
      <c r="AF27" s="35"/>
      <c r="AG27" s="205">
        <v>89.259702253327305</v>
      </c>
      <c r="AH27" s="200">
        <v>87.314541663993793</v>
      </c>
      <c r="AI27" s="200">
        <v>87.867187793569499</v>
      </c>
      <c r="AJ27" s="200">
        <v>88.111275557830695</v>
      </c>
      <c r="AK27" s="200">
        <v>89.671779174903506</v>
      </c>
      <c r="AL27" s="206">
        <v>88.39660915783</v>
      </c>
      <c r="AM27" s="200"/>
      <c r="AN27" s="207">
        <v>105.155686258232</v>
      </c>
      <c r="AO27" s="208">
        <v>107.435655511124</v>
      </c>
      <c r="AP27" s="209">
        <v>106.313112576465</v>
      </c>
      <c r="AQ27" s="200"/>
      <c r="AR27" s="210">
        <v>94.206149822628404</v>
      </c>
      <c r="AS27" s="96"/>
      <c r="AT27" s="184">
        <v>10.5647112109249</v>
      </c>
      <c r="AU27" s="179">
        <v>14.300243808939101</v>
      </c>
      <c r="AV27" s="179">
        <v>13.670179389316401</v>
      </c>
      <c r="AW27" s="179">
        <v>14.7537000581033</v>
      </c>
      <c r="AX27" s="179">
        <v>13.8855740574921</v>
      </c>
      <c r="AY27" s="185">
        <v>13.463947040184699</v>
      </c>
      <c r="AZ27" s="179"/>
      <c r="BA27" s="186">
        <v>18.180129415222801</v>
      </c>
      <c r="BB27" s="187">
        <v>17.993682601045801</v>
      </c>
      <c r="BC27" s="188">
        <v>18.052987919811301</v>
      </c>
      <c r="BD27" s="179"/>
      <c r="BE27" s="189">
        <v>15.569152475406201</v>
      </c>
    </row>
    <row r="28" spans="1:57" x14ac:dyDescent="0.2">
      <c r="A28" s="24" t="s">
        <v>48</v>
      </c>
      <c r="B28" s="44" t="str">
        <f t="shared" si="0"/>
        <v>Roanoke, VA</v>
      </c>
      <c r="C28" s="12"/>
      <c r="D28" s="28" t="s">
        <v>16</v>
      </c>
      <c r="E28" s="31" t="s">
        <v>17</v>
      </c>
      <c r="F28" s="12"/>
      <c r="G28" s="205">
        <v>79.754641954507093</v>
      </c>
      <c r="H28" s="200">
        <v>83.463303437967099</v>
      </c>
      <c r="I28" s="200">
        <v>88.705218438252402</v>
      </c>
      <c r="J28" s="200">
        <v>89.566538214515006</v>
      </c>
      <c r="K28" s="200">
        <v>92.311968480523305</v>
      </c>
      <c r="L28" s="206">
        <v>87.287428294305101</v>
      </c>
      <c r="M28" s="200"/>
      <c r="N28" s="207">
        <v>97.144165040423701</v>
      </c>
      <c r="O28" s="208">
        <v>97.735834216101594</v>
      </c>
      <c r="P28" s="209">
        <v>97.447593372266695</v>
      </c>
      <c r="Q28" s="200"/>
      <c r="R28" s="210">
        <v>90.719519658668602</v>
      </c>
      <c r="S28" s="96"/>
      <c r="T28" s="184">
        <v>14.2655091221134</v>
      </c>
      <c r="U28" s="179">
        <v>16.6873528628619</v>
      </c>
      <c r="V28" s="179">
        <v>26.126249362424399</v>
      </c>
      <c r="W28" s="179">
        <v>25.169149910526802</v>
      </c>
      <c r="X28" s="179">
        <v>34.932154346967302</v>
      </c>
      <c r="Y28" s="185">
        <v>24.047443037303399</v>
      </c>
      <c r="Z28" s="179"/>
      <c r="AA28" s="186">
        <v>31.5681172320614</v>
      </c>
      <c r="AB28" s="187">
        <v>34.4462709588922</v>
      </c>
      <c r="AC28" s="188">
        <v>32.986284499225697</v>
      </c>
      <c r="AD28" s="179"/>
      <c r="AE28" s="189">
        <v>27.3217681843742</v>
      </c>
      <c r="AF28" s="35"/>
      <c r="AG28" s="205">
        <v>75.552739375320002</v>
      </c>
      <c r="AH28" s="200">
        <v>80.933157417665399</v>
      </c>
      <c r="AI28" s="200">
        <v>83.879844656559897</v>
      </c>
      <c r="AJ28" s="200">
        <v>83.980048864356107</v>
      </c>
      <c r="AK28" s="200">
        <v>85.075739856801903</v>
      </c>
      <c r="AL28" s="206">
        <v>82.333830111306298</v>
      </c>
      <c r="AM28" s="200"/>
      <c r="AN28" s="207">
        <v>91.2336650199952</v>
      </c>
      <c r="AO28" s="208">
        <v>93.354376537515293</v>
      </c>
      <c r="AP28" s="209">
        <v>92.304516905399595</v>
      </c>
      <c r="AQ28" s="200"/>
      <c r="AR28" s="210">
        <v>85.670864351508996</v>
      </c>
      <c r="AS28" s="96"/>
      <c r="AT28" s="184">
        <v>9.0440345308757699</v>
      </c>
      <c r="AU28" s="179">
        <v>15.759613725532001</v>
      </c>
      <c r="AV28" s="179">
        <v>18.623283321378899</v>
      </c>
      <c r="AW28" s="179">
        <v>17.430921013623301</v>
      </c>
      <c r="AX28" s="179">
        <v>20.505003092985401</v>
      </c>
      <c r="AY28" s="185">
        <v>16.8340763108198</v>
      </c>
      <c r="AZ28" s="179"/>
      <c r="BA28" s="186">
        <v>23.249402856667899</v>
      </c>
      <c r="BB28" s="187">
        <v>24.296809706131299</v>
      </c>
      <c r="BC28" s="188">
        <v>23.771286066373801</v>
      </c>
      <c r="BD28" s="179"/>
      <c r="BE28" s="189">
        <v>19.456420867926902</v>
      </c>
    </row>
    <row r="29" spans="1:57" x14ac:dyDescent="0.2">
      <c r="A29" s="24" t="s">
        <v>49</v>
      </c>
      <c r="B29" s="44" t="str">
        <f t="shared" si="0"/>
        <v>Charlottesville, VA</v>
      </c>
      <c r="C29" s="12"/>
      <c r="D29" s="28" t="s">
        <v>16</v>
      </c>
      <c r="E29" s="31" t="s">
        <v>17</v>
      </c>
      <c r="F29" s="12"/>
      <c r="G29" s="205">
        <v>119.51873150887501</v>
      </c>
      <c r="H29" s="200">
        <v>106.45727850784201</v>
      </c>
      <c r="I29" s="200">
        <v>112.056957009345</v>
      </c>
      <c r="J29" s="200">
        <v>113.929879518072</v>
      </c>
      <c r="K29" s="200">
        <v>115.81010266159601</v>
      </c>
      <c r="L29" s="206">
        <v>113.73665618448599</v>
      </c>
      <c r="M29" s="200"/>
      <c r="N29" s="207">
        <v>138.37723892660799</v>
      </c>
      <c r="O29" s="208">
        <v>145.27343181139901</v>
      </c>
      <c r="P29" s="209">
        <v>141.96338764742299</v>
      </c>
      <c r="Q29" s="200"/>
      <c r="R29" s="210">
        <v>122.923174242424</v>
      </c>
      <c r="S29" s="96"/>
      <c r="T29" s="184">
        <v>31.490572154179102</v>
      </c>
      <c r="U29" s="179">
        <v>19.435279450285101</v>
      </c>
      <c r="V29" s="179">
        <v>23.552004885942299</v>
      </c>
      <c r="W29" s="179">
        <v>25.198400265956199</v>
      </c>
      <c r="X29" s="179">
        <v>29.469669109423901</v>
      </c>
      <c r="Y29" s="185">
        <v>26.0408018784345</v>
      </c>
      <c r="Z29" s="179"/>
      <c r="AA29" s="186">
        <v>40.046831252742301</v>
      </c>
      <c r="AB29" s="187">
        <v>40.334012337551201</v>
      </c>
      <c r="AC29" s="188">
        <v>40.201786284492698</v>
      </c>
      <c r="AD29" s="179"/>
      <c r="AE29" s="189">
        <v>31.398650950236799</v>
      </c>
      <c r="AF29" s="35"/>
      <c r="AG29" s="205">
        <v>109.46704618822901</v>
      </c>
      <c r="AH29" s="200">
        <v>106.346413093065</v>
      </c>
      <c r="AI29" s="200">
        <v>105.973753643528</v>
      </c>
      <c r="AJ29" s="200">
        <v>107.91950503183401</v>
      </c>
      <c r="AK29" s="200">
        <v>109.693769114796</v>
      </c>
      <c r="AL29" s="206">
        <v>107.85573388902399</v>
      </c>
      <c r="AM29" s="200"/>
      <c r="AN29" s="207">
        <v>134.29709972801399</v>
      </c>
      <c r="AO29" s="208">
        <v>142.964452962785</v>
      </c>
      <c r="AP29" s="209">
        <v>138.90531122622201</v>
      </c>
      <c r="AQ29" s="200"/>
      <c r="AR29" s="210">
        <v>118.50631639504201</v>
      </c>
      <c r="AS29" s="96"/>
      <c r="AT29" s="184">
        <v>19.3669553698833</v>
      </c>
      <c r="AU29" s="179">
        <v>23.305264156233399</v>
      </c>
      <c r="AV29" s="179">
        <v>20.102323757788</v>
      </c>
      <c r="AW29" s="179">
        <v>19.8748871266402</v>
      </c>
      <c r="AX29" s="179">
        <v>20.6833179829652</v>
      </c>
      <c r="AY29" s="185">
        <v>20.526577358101701</v>
      </c>
      <c r="AZ29" s="179"/>
      <c r="BA29" s="186">
        <v>34.635915369631697</v>
      </c>
      <c r="BB29" s="187">
        <v>35.352147011961499</v>
      </c>
      <c r="BC29" s="188">
        <v>35.111991282223798</v>
      </c>
      <c r="BD29" s="179"/>
      <c r="BE29" s="189">
        <v>26.501153189058599</v>
      </c>
    </row>
    <row r="30" spans="1:57" x14ac:dyDescent="0.2">
      <c r="A30" s="24" t="s">
        <v>50</v>
      </c>
      <c r="B30" s="46" t="s">
        <v>73</v>
      </c>
      <c r="C30" s="12"/>
      <c r="D30" s="28" t="s">
        <v>16</v>
      </c>
      <c r="E30" s="31" t="s">
        <v>17</v>
      </c>
      <c r="F30" s="12"/>
      <c r="G30" s="205">
        <v>81.341142155357602</v>
      </c>
      <c r="H30" s="200">
        <v>85.272306034482696</v>
      </c>
      <c r="I30" s="200">
        <v>88.497309439676897</v>
      </c>
      <c r="J30" s="200">
        <v>90.058308568598306</v>
      </c>
      <c r="K30" s="200">
        <v>86.353061279826406</v>
      </c>
      <c r="L30" s="206">
        <v>86.5203826981829</v>
      </c>
      <c r="M30" s="200"/>
      <c r="N30" s="207">
        <v>87.097523809523807</v>
      </c>
      <c r="O30" s="208">
        <v>86.779146702557199</v>
      </c>
      <c r="P30" s="209">
        <v>86.939715810540307</v>
      </c>
      <c r="Q30" s="200"/>
      <c r="R30" s="210">
        <v>86.640560951361195</v>
      </c>
      <c r="S30" s="96"/>
      <c r="T30" s="184">
        <v>20.813076748895</v>
      </c>
      <c r="U30" s="179">
        <v>16.640378489186499</v>
      </c>
      <c r="V30" s="179">
        <v>17.146041004271801</v>
      </c>
      <c r="W30" s="179">
        <v>16.6273405921708</v>
      </c>
      <c r="X30" s="179">
        <v>15.0452406547635</v>
      </c>
      <c r="Y30" s="185">
        <v>16.6376852994918</v>
      </c>
      <c r="Z30" s="179"/>
      <c r="AA30" s="186">
        <v>15.990628355683301</v>
      </c>
      <c r="AB30" s="187">
        <v>17.8753159481472</v>
      </c>
      <c r="AC30" s="188">
        <v>16.9119066362816</v>
      </c>
      <c r="AD30" s="179"/>
      <c r="AE30" s="189">
        <v>16.7170865292244</v>
      </c>
      <c r="AF30" s="35"/>
      <c r="AG30" s="205">
        <v>78.690507555211099</v>
      </c>
      <c r="AH30" s="200">
        <v>84.630735403357505</v>
      </c>
      <c r="AI30" s="200">
        <v>87.919012685415098</v>
      </c>
      <c r="AJ30" s="200">
        <v>87.457320213475597</v>
      </c>
      <c r="AK30" s="200">
        <v>85.369207155634996</v>
      </c>
      <c r="AL30" s="206">
        <v>85.227273170731706</v>
      </c>
      <c r="AM30" s="200"/>
      <c r="AN30" s="207">
        <v>88.643580494321895</v>
      </c>
      <c r="AO30" s="208">
        <v>90.056909611288603</v>
      </c>
      <c r="AP30" s="209">
        <v>89.351517303460597</v>
      </c>
      <c r="AQ30" s="200"/>
      <c r="AR30" s="210">
        <v>86.494146491335798</v>
      </c>
      <c r="AS30" s="96"/>
      <c r="AT30" s="184">
        <v>14.601487774188699</v>
      </c>
      <c r="AU30" s="179">
        <v>17.5331993071323</v>
      </c>
      <c r="AV30" s="179">
        <v>18.2475952330723</v>
      </c>
      <c r="AW30" s="179">
        <v>17.1010098309428</v>
      </c>
      <c r="AX30" s="179">
        <v>17.362627467786901</v>
      </c>
      <c r="AY30" s="185">
        <v>17.149096869413398</v>
      </c>
      <c r="AZ30" s="179"/>
      <c r="BA30" s="186">
        <v>17.657178651936</v>
      </c>
      <c r="BB30" s="187">
        <v>18.693308279334399</v>
      </c>
      <c r="BC30" s="188">
        <v>18.177895134871498</v>
      </c>
      <c r="BD30" s="179"/>
      <c r="BE30" s="189">
        <v>17.4794324134334</v>
      </c>
    </row>
    <row r="31" spans="1:57" x14ac:dyDescent="0.2">
      <c r="A31" s="24" t="s">
        <v>51</v>
      </c>
      <c r="B31" s="44" t="str">
        <f t="shared" si="0"/>
        <v>Staunton &amp; Harrisonburg, VA</v>
      </c>
      <c r="C31" s="12"/>
      <c r="D31" s="28" t="s">
        <v>16</v>
      </c>
      <c r="E31" s="31" t="s">
        <v>17</v>
      </c>
      <c r="F31" s="12"/>
      <c r="G31" s="205">
        <v>85.503421242774493</v>
      </c>
      <c r="H31" s="200">
        <v>83.901850649350607</v>
      </c>
      <c r="I31" s="200">
        <v>85.754589567327102</v>
      </c>
      <c r="J31" s="200">
        <v>82.760251742834996</v>
      </c>
      <c r="K31" s="200">
        <v>82.820376855728895</v>
      </c>
      <c r="L31" s="206">
        <v>84.151682669970498</v>
      </c>
      <c r="M31" s="200"/>
      <c r="N31" s="207">
        <v>97.897802799756505</v>
      </c>
      <c r="O31" s="208">
        <v>103.027089590885</v>
      </c>
      <c r="P31" s="209">
        <v>100.669110240626</v>
      </c>
      <c r="Q31" s="200"/>
      <c r="R31" s="210">
        <v>90.0367675206858</v>
      </c>
      <c r="S31" s="96"/>
      <c r="T31" s="184">
        <v>11.3762537890024</v>
      </c>
      <c r="U31" s="179">
        <v>13.120599866888799</v>
      </c>
      <c r="V31" s="179">
        <v>8.9979456518144492</v>
      </c>
      <c r="W31" s="179">
        <v>10.3085844529149</v>
      </c>
      <c r="X31" s="179">
        <v>8.4397594645040499</v>
      </c>
      <c r="Y31" s="185">
        <v>10.353273894615</v>
      </c>
      <c r="Z31" s="179"/>
      <c r="AA31" s="186">
        <v>21.572549319059998</v>
      </c>
      <c r="AB31" s="187">
        <v>30.8023413383141</v>
      </c>
      <c r="AC31" s="188">
        <v>26.377165404964899</v>
      </c>
      <c r="AD31" s="179"/>
      <c r="AE31" s="189">
        <v>16.479897498160799</v>
      </c>
      <c r="AF31" s="35"/>
      <c r="AG31" s="205">
        <v>82.463160215580501</v>
      </c>
      <c r="AH31" s="200">
        <v>81.863726921425496</v>
      </c>
      <c r="AI31" s="200">
        <v>83.178503816793807</v>
      </c>
      <c r="AJ31" s="200">
        <v>84.431928687196105</v>
      </c>
      <c r="AK31" s="200">
        <v>82.075590232039701</v>
      </c>
      <c r="AL31" s="206">
        <v>82.825671045359798</v>
      </c>
      <c r="AM31" s="200"/>
      <c r="AN31" s="207">
        <v>97.227344941025393</v>
      </c>
      <c r="AO31" s="208">
        <v>99.017902731013805</v>
      </c>
      <c r="AP31" s="209">
        <v>98.153889964379701</v>
      </c>
      <c r="AQ31" s="200"/>
      <c r="AR31" s="210">
        <v>88.258297746795805</v>
      </c>
      <c r="AS31" s="96"/>
      <c r="AT31" s="184">
        <v>11.550085998470299</v>
      </c>
      <c r="AU31" s="179">
        <v>11.011460387651001</v>
      </c>
      <c r="AV31" s="179">
        <v>9.43416578994918</v>
      </c>
      <c r="AW31" s="179">
        <v>11.381699941732601</v>
      </c>
      <c r="AX31" s="179">
        <v>7.39470597798715</v>
      </c>
      <c r="AY31" s="185">
        <v>10.0410177327208</v>
      </c>
      <c r="AZ31" s="179"/>
      <c r="BA31" s="186">
        <v>22.957050291439199</v>
      </c>
      <c r="BB31" s="187">
        <v>22.1221343456534</v>
      </c>
      <c r="BC31" s="188">
        <v>22.520073983216101</v>
      </c>
      <c r="BD31" s="179"/>
      <c r="BE31" s="189">
        <v>14.8937898081653</v>
      </c>
    </row>
    <row r="32" spans="1:57" x14ac:dyDescent="0.2">
      <c r="A32" s="24" t="s">
        <v>52</v>
      </c>
      <c r="B32" s="44" t="str">
        <f t="shared" si="0"/>
        <v>Blacksburg &amp; Wytheville, VA</v>
      </c>
      <c r="C32" s="12"/>
      <c r="D32" s="28" t="s">
        <v>16</v>
      </c>
      <c r="E32" s="31" t="s">
        <v>17</v>
      </c>
      <c r="F32" s="12"/>
      <c r="G32" s="205">
        <v>89.8146751657317</v>
      </c>
      <c r="H32" s="200">
        <v>91.314115059221606</v>
      </c>
      <c r="I32" s="200">
        <v>96.164362210897593</v>
      </c>
      <c r="J32" s="200">
        <v>100.58898639693</v>
      </c>
      <c r="K32" s="200">
        <v>106.15112134411901</v>
      </c>
      <c r="L32" s="206">
        <v>97.774698001080395</v>
      </c>
      <c r="M32" s="200"/>
      <c r="N32" s="207">
        <v>112.748750073249</v>
      </c>
      <c r="O32" s="208">
        <v>103.961179274611</v>
      </c>
      <c r="P32" s="209">
        <v>108.715773303741</v>
      </c>
      <c r="Q32" s="200"/>
      <c r="R32" s="210">
        <v>101.35716895925199</v>
      </c>
      <c r="S32" s="96"/>
      <c r="T32" s="184">
        <v>31.324355460940701</v>
      </c>
      <c r="U32" s="179">
        <v>31.815024399016501</v>
      </c>
      <c r="V32" s="179">
        <v>38.157724198342699</v>
      </c>
      <c r="W32" s="179">
        <v>43.318838369757302</v>
      </c>
      <c r="X32" s="179">
        <v>52.483511687956799</v>
      </c>
      <c r="Y32" s="185">
        <v>40.666254399022598</v>
      </c>
      <c r="Z32" s="179"/>
      <c r="AA32" s="186">
        <v>56.223502751746501</v>
      </c>
      <c r="AB32" s="187">
        <v>38.911325381233098</v>
      </c>
      <c r="AC32" s="188">
        <v>47.764668475260102</v>
      </c>
      <c r="AD32" s="179"/>
      <c r="AE32" s="189">
        <v>43.298166635600403</v>
      </c>
      <c r="AF32" s="35"/>
      <c r="AG32" s="205">
        <v>85.213740468008496</v>
      </c>
      <c r="AH32" s="200">
        <v>86.483350346936305</v>
      </c>
      <c r="AI32" s="200">
        <v>87.438591409453906</v>
      </c>
      <c r="AJ32" s="200">
        <v>91.322412413932696</v>
      </c>
      <c r="AK32" s="200">
        <v>94.954596216768905</v>
      </c>
      <c r="AL32" s="206">
        <v>89.509168963616304</v>
      </c>
      <c r="AM32" s="200"/>
      <c r="AN32" s="207">
        <v>107.583633635233</v>
      </c>
      <c r="AO32" s="208">
        <v>105.202506516643</v>
      </c>
      <c r="AP32" s="209">
        <v>106.42548520089299</v>
      </c>
      <c r="AQ32" s="200"/>
      <c r="AR32" s="210">
        <v>95.175332538991398</v>
      </c>
      <c r="AS32" s="96"/>
      <c r="AT32" s="184">
        <v>23.796942327558199</v>
      </c>
      <c r="AU32" s="179">
        <v>25.0356196256432</v>
      </c>
      <c r="AV32" s="179">
        <v>26.7727996334952</v>
      </c>
      <c r="AW32" s="179">
        <v>30.759677319313301</v>
      </c>
      <c r="AX32" s="179">
        <v>34.595009476619701</v>
      </c>
      <c r="AY32" s="185">
        <v>28.755848500018001</v>
      </c>
      <c r="AZ32" s="179"/>
      <c r="BA32" s="186">
        <v>45.869136006643203</v>
      </c>
      <c r="BB32" s="187">
        <v>41.996683317718997</v>
      </c>
      <c r="BC32" s="188">
        <v>43.962433721203602</v>
      </c>
      <c r="BD32" s="179"/>
      <c r="BE32" s="189">
        <v>34.323966531012097</v>
      </c>
    </row>
    <row r="33" spans="1:64" x14ac:dyDescent="0.2">
      <c r="A33" s="24" t="s">
        <v>53</v>
      </c>
      <c r="B33" s="44" t="str">
        <f t="shared" si="0"/>
        <v>Lynchburg, VA</v>
      </c>
      <c r="C33" s="12"/>
      <c r="D33" s="28" t="s">
        <v>16</v>
      </c>
      <c r="E33" s="31" t="s">
        <v>17</v>
      </c>
      <c r="F33" s="12"/>
      <c r="G33" s="205">
        <v>98.984145728643199</v>
      </c>
      <c r="H33" s="200">
        <v>99.209945317839995</v>
      </c>
      <c r="I33" s="200">
        <v>101.21748876404401</v>
      </c>
      <c r="J33" s="200">
        <v>104.16267782426701</v>
      </c>
      <c r="K33" s="200">
        <v>108.561519114688</v>
      </c>
      <c r="L33" s="206">
        <v>102.97201511335</v>
      </c>
      <c r="M33" s="200"/>
      <c r="N33" s="207">
        <v>118.501608638166</v>
      </c>
      <c r="O33" s="208">
        <v>120.699590693666</v>
      </c>
      <c r="P33" s="209">
        <v>119.613050108932</v>
      </c>
      <c r="Q33" s="200"/>
      <c r="R33" s="210">
        <v>108.88076042391801</v>
      </c>
      <c r="S33" s="96"/>
      <c r="T33" s="184">
        <v>6.7476755490928602</v>
      </c>
      <c r="U33" s="179">
        <v>8.7256868679286708</v>
      </c>
      <c r="V33" s="179">
        <v>10.156638712299801</v>
      </c>
      <c r="W33" s="179">
        <v>14.6176179582597</v>
      </c>
      <c r="X33" s="179">
        <v>9.5363370530235496</v>
      </c>
      <c r="Y33" s="185">
        <v>9.9756653399342294</v>
      </c>
      <c r="Z33" s="179"/>
      <c r="AA33" s="186">
        <v>17.020942116635901</v>
      </c>
      <c r="AB33" s="187">
        <v>21.3102384685168</v>
      </c>
      <c r="AC33" s="188">
        <v>19.058109267531801</v>
      </c>
      <c r="AD33" s="179"/>
      <c r="AE33" s="189">
        <v>13.6059038213796</v>
      </c>
      <c r="AF33" s="35"/>
      <c r="AG33" s="205">
        <v>93.162111592111501</v>
      </c>
      <c r="AH33" s="200">
        <v>97.272225274725201</v>
      </c>
      <c r="AI33" s="200">
        <v>100.713880750073</v>
      </c>
      <c r="AJ33" s="200">
        <v>101.360640823916</v>
      </c>
      <c r="AK33" s="200">
        <v>109.35477767392101</v>
      </c>
      <c r="AL33" s="206">
        <v>101.282428407057</v>
      </c>
      <c r="AM33" s="200"/>
      <c r="AN33" s="207">
        <v>120.111918617867</v>
      </c>
      <c r="AO33" s="208">
        <v>119.07773172963699</v>
      </c>
      <c r="AP33" s="209">
        <v>119.630949717273</v>
      </c>
      <c r="AQ33" s="200"/>
      <c r="AR33" s="210">
        <v>107.60437519639601</v>
      </c>
      <c r="AS33" s="96"/>
      <c r="AT33" s="184">
        <v>4.9622529820263601</v>
      </c>
      <c r="AU33" s="179">
        <v>7.8114138396874102</v>
      </c>
      <c r="AV33" s="179">
        <v>12.370059983940401</v>
      </c>
      <c r="AW33" s="179">
        <v>11.875892969958301</v>
      </c>
      <c r="AX33" s="179">
        <v>14.3801757221448</v>
      </c>
      <c r="AY33" s="185">
        <v>11.1970310768221</v>
      </c>
      <c r="AZ33" s="179"/>
      <c r="BA33" s="186">
        <v>23.024911163506999</v>
      </c>
      <c r="BB33" s="187">
        <v>21.8760961331893</v>
      </c>
      <c r="BC33" s="188">
        <v>22.4872079059834</v>
      </c>
      <c r="BD33" s="179"/>
      <c r="BE33" s="189">
        <v>15.515766163934099</v>
      </c>
    </row>
    <row r="34" spans="1:64" x14ac:dyDescent="0.2">
      <c r="A34" s="24" t="s">
        <v>78</v>
      </c>
      <c r="B34" s="44" t="str">
        <f t="shared" si="0"/>
        <v>Central Virginia</v>
      </c>
      <c r="C34" s="12"/>
      <c r="D34" s="28" t="s">
        <v>16</v>
      </c>
      <c r="E34" s="31" t="s">
        <v>17</v>
      </c>
      <c r="F34" s="12"/>
      <c r="G34" s="205">
        <v>97.516792035398197</v>
      </c>
      <c r="H34" s="200">
        <v>94.8036095786602</v>
      </c>
      <c r="I34" s="200">
        <v>99.728128712871197</v>
      </c>
      <c r="J34" s="200">
        <v>100.069955796985</v>
      </c>
      <c r="K34" s="200">
        <v>103.33829021254201</v>
      </c>
      <c r="L34" s="206">
        <v>99.263908544386197</v>
      </c>
      <c r="M34" s="200"/>
      <c r="N34" s="207">
        <v>116.546852007078</v>
      </c>
      <c r="O34" s="208">
        <v>119.831388805361</v>
      </c>
      <c r="P34" s="209">
        <v>118.255357182758</v>
      </c>
      <c r="Q34" s="200"/>
      <c r="R34" s="210">
        <v>105.650475278028</v>
      </c>
      <c r="S34" s="96"/>
      <c r="T34" s="184">
        <v>24.687236788500801</v>
      </c>
      <c r="U34" s="179">
        <v>21.746454258264801</v>
      </c>
      <c r="V34" s="179">
        <v>27.4799820612483</v>
      </c>
      <c r="W34" s="179">
        <v>27.521642212000799</v>
      </c>
      <c r="X34" s="179">
        <v>24.788856654298499</v>
      </c>
      <c r="Y34" s="185">
        <v>25.3467285129123</v>
      </c>
      <c r="Z34" s="179"/>
      <c r="AA34" s="186">
        <v>26.394198353709999</v>
      </c>
      <c r="AB34" s="187">
        <v>26.519232947051002</v>
      </c>
      <c r="AC34" s="188">
        <v>26.4870394603027</v>
      </c>
      <c r="AD34" s="179"/>
      <c r="AE34" s="189">
        <v>25.8927097421304</v>
      </c>
      <c r="AF34" s="35"/>
      <c r="AG34" s="205">
        <v>91.012456169037605</v>
      </c>
      <c r="AH34" s="200">
        <v>93.217333856016197</v>
      </c>
      <c r="AI34" s="200">
        <v>96.486688938591698</v>
      </c>
      <c r="AJ34" s="200">
        <v>97.554153049243695</v>
      </c>
      <c r="AK34" s="200">
        <v>97.614972491560707</v>
      </c>
      <c r="AL34" s="206">
        <v>95.410326469156203</v>
      </c>
      <c r="AM34" s="200"/>
      <c r="AN34" s="207">
        <v>111.597211248744</v>
      </c>
      <c r="AO34" s="208">
        <v>115.470191814457</v>
      </c>
      <c r="AP34" s="209">
        <v>113.58946088576801</v>
      </c>
      <c r="AQ34" s="200"/>
      <c r="AR34" s="210">
        <v>101.31156845034501</v>
      </c>
      <c r="AS34" s="96"/>
      <c r="AT34" s="184">
        <v>15.777099296140801</v>
      </c>
      <c r="AU34" s="179">
        <v>20.909305796445501</v>
      </c>
      <c r="AV34" s="179">
        <v>23.657196237579999</v>
      </c>
      <c r="AW34" s="179">
        <v>23.798725436944601</v>
      </c>
      <c r="AX34" s="179">
        <v>21.6545976983789</v>
      </c>
      <c r="AY34" s="185">
        <v>21.415572010522801</v>
      </c>
      <c r="AZ34" s="179"/>
      <c r="BA34" s="186">
        <v>28.1320186427306</v>
      </c>
      <c r="BB34" s="187">
        <v>27.664562226496699</v>
      </c>
      <c r="BC34" s="188">
        <v>27.844561559624701</v>
      </c>
      <c r="BD34" s="179"/>
      <c r="BE34" s="189">
        <v>23.7867561314774</v>
      </c>
    </row>
    <row r="35" spans="1:64" x14ac:dyDescent="0.2">
      <c r="A35" s="24" t="s">
        <v>79</v>
      </c>
      <c r="B35" s="44" t="str">
        <f t="shared" si="0"/>
        <v>Chesapeake Bay</v>
      </c>
      <c r="C35" s="12"/>
      <c r="D35" s="28" t="s">
        <v>16</v>
      </c>
      <c r="E35" s="31" t="s">
        <v>17</v>
      </c>
      <c r="F35" s="12"/>
      <c r="G35" s="205">
        <v>82.937547683923697</v>
      </c>
      <c r="H35" s="200">
        <v>85.549197530864106</v>
      </c>
      <c r="I35" s="200">
        <v>87.746104868913804</v>
      </c>
      <c r="J35" s="200">
        <v>86.176718750000006</v>
      </c>
      <c r="K35" s="200">
        <v>84.7664692482915</v>
      </c>
      <c r="L35" s="206">
        <v>85.631467065868193</v>
      </c>
      <c r="M35" s="200"/>
      <c r="N35" s="207">
        <v>85.397537796976195</v>
      </c>
      <c r="O35" s="208">
        <v>87.320606060605996</v>
      </c>
      <c r="P35" s="209">
        <v>86.391189979123098</v>
      </c>
      <c r="Q35" s="200"/>
      <c r="R35" s="210">
        <v>85.852284587378605</v>
      </c>
      <c r="S35" s="96"/>
      <c r="T35" s="184">
        <v>11.695083018232101</v>
      </c>
      <c r="U35" s="179">
        <v>12.599928166474401</v>
      </c>
      <c r="V35" s="179">
        <v>14.5605020875036</v>
      </c>
      <c r="W35" s="179">
        <v>14.569702163777499</v>
      </c>
      <c r="X35" s="179">
        <v>10.637753051354199</v>
      </c>
      <c r="Y35" s="185">
        <v>12.990298492172499</v>
      </c>
      <c r="Z35" s="179"/>
      <c r="AA35" s="186">
        <v>12.528557505479601</v>
      </c>
      <c r="AB35" s="187">
        <v>12.395496145486399</v>
      </c>
      <c r="AC35" s="188">
        <v>12.512150095115899</v>
      </c>
      <c r="AD35" s="179"/>
      <c r="AE35" s="189">
        <v>12.902845769087</v>
      </c>
      <c r="AF35" s="35"/>
      <c r="AG35" s="205">
        <v>82.410117728531802</v>
      </c>
      <c r="AH35" s="200">
        <v>85.254210796915103</v>
      </c>
      <c r="AI35" s="200">
        <v>87.888657844990504</v>
      </c>
      <c r="AJ35" s="200">
        <v>86.416446921958297</v>
      </c>
      <c r="AK35" s="200">
        <v>84.386136236739205</v>
      </c>
      <c r="AL35" s="206">
        <v>85.501095202478794</v>
      </c>
      <c r="AM35" s="200"/>
      <c r="AN35" s="207">
        <v>85.734010356731801</v>
      </c>
      <c r="AO35" s="208">
        <v>87.100344262294996</v>
      </c>
      <c r="AP35" s="209">
        <v>86.434792600896799</v>
      </c>
      <c r="AQ35" s="200"/>
      <c r="AR35" s="210">
        <v>85.7588063742554</v>
      </c>
      <c r="AS35" s="96"/>
      <c r="AT35" s="184">
        <v>10.4932684775581</v>
      </c>
      <c r="AU35" s="179">
        <v>14.7743841528841</v>
      </c>
      <c r="AV35" s="179">
        <v>16.830493174154199</v>
      </c>
      <c r="AW35" s="179">
        <v>14.3848582486412</v>
      </c>
      <c r="AX35" s="179">
        <v>12.7677598041906</v>
      </c>
      <c r="AY35" s="185">
        <v>14.1397922112216</v>
      </c>
      <c r="AZ35" s="179"/>
      <c r="BA35" s="186">
        <v>11.4789650162786</v>
      </c>
      <c r="BB35" s="187">
        <v>10.893428380607499</v>
      </c>
      <c r="BC35" s="188">
        <v>11.1570960608747</v>
      </c>
      <c r="BD35" s="179"/>
      <c r="BE35" s="189">
        <v>13.3152735954065</v>
      </c>
    </row>
    <row r="36" spans="1:64" x14ac:dyDescent="0.2">
      <c r="A36" s="24" t="s">
        <v>80</v>
      </c>
      <c r="B36" s="44" t="str">
        <f t="shared" si="0"/>
        <v>Coastal Virginia - Eastern Shore</v>
      </c>
      <c r="C36" s="12"/>
      <c r="D36" s="28" t="s">
        <v>16</v>
      </c>
      <c r="E36" s="31" t="s">
        <v>17</v>
      </c>
      <c r="F36" s="12"/>
      <c r="G36" s="205">
        <v>104.44812164579599</v>
      </c>
      <c r="H36" s="200">
        <v>92.809347826086906</v>
      </c>
      <c r="I36" s="200">
        <v>95.260289608177104</v>
      </c>
      <c r="J36" s="200">
        <v>93.783585237258293</v>
      </c>
      <c r="K36" s="200">
        <v>92.487826923076895</v>
      </c>
      <c r="L36" s="206">
        <v>95.798916397560106</v>
      </c>
      <c r="M36" s="200"/>
      <c r="N36" s="207">
        <v>101.03955725190799</v>
      </c>
      <c r="O36" s="208">
        <v>100.906315789473</v>
      </c>
      <c r="P36" s="209">
        <v>100.970581737849</v>
      </c>
      <c r="Q36" s="200"/>
      <c r="R36" s="210">
        <v>97.493276236429395</v>
      </c>
      <c r="S36" s="96"/>
      <c r="T36" s="184">
        <v>19.528694129100302</v>
      </c>
      <c r="U36" s="179">
        <v>14.545384765060801</v>
      </c>
      <c r="V36" s="179">
        <v>15.8259931419701</v>
      </c>
      <c r="W36" s="179">
        <v>14.821632980386701</v>
      </c>
      <c r="X36" s="179">
        <v>11.8885941425645</v>
      </c>
      <c r="Y36" s="185">
        <v>15.672169361404499</v>
      </c>
      <c r="Z36" s="179"/>
      <c r="AA36" s="186">
        <v>13.7471556813385</v>
      </c>
      <c r="AB36" s="187">
        <v>15.034324821163199</v>
      </c>
      <c r="AC36" s="188">
        <v>14.389267114032</v>
      </c>
      <c r="AD36" s="179"/>
      <c r="AE36" s="189">
        <v>15.3472028940306</v>
      </c>
      <c r="AF36" s="35"/>
      <c r="AG36" s="205">
        <v>95.234943757030294</v>
      </c>
      <c r="AH36" s="200">
        <v>92.002651757188403</v>
      </c>
      <c r="AI36" s="200">
        <v>92.691428571428503</v>
      </c>
      <c r="AJ36" s="200">
        <v>93.531892005022996</v>
      </c>
      <c r="AK36" s="200">
        <v>93.584833997343907</v>
      </c>
      <c r="AL36" s="206">
        <v>93.333176223903706</v>
      </c>
      <c r="AM36" s="200"/>
      <c r="AN36" s="207">
        <v>106.18229144289199</v>
      </c>
      <c r="AO36" s="208">
        <v>108.226892416225</v>
      </c>
      <c r="AP36" s="209">
        <v>107.212221037668</v>
      </c>
      <c r="AQ36" s="200"/>
      <c r="AR36" s="210">
        <v>98.039524612881806</v>
      </c>
      <c r="AS36" s="96"/>
      <c r="AT36" s="184">
        <v>12.909584118745</v>
      </c>
      <c r="AU36" s="179">
        <v>12.7646385086762</v>
      </c>
      <c r="AV36" s="179">
        <v>12.681245193672099</v>
      </c>
      <c r="AW36" s="179">
        <v>14.1072598734329</v>
      </c>
      <c r="AX36" s="179">
        <v>12.4535238051212</v>
      </c>
      <c r="AY36" s="185">
        <v>12.9638172427059</v>
      </c>
      <c r="AZ36" s="179"/>
      <c r="BA36" s="186">
        <v>15.892251284071801</v>
      </c>
      <c r="BB36" s="187">
        <v>16.221736067023901</v>
      </c>
      <c r="BC36" s="188">
        <v>16.028176613606199</v>
      </c>
      <c r="BD36" s="179"/>
      <c r="BE36" s="189">
        <v>14.3138236043995</v>
      </c>
    </row>
    <row r="37" spans="1:64" x14ac:dyDescent="0.2">
      <c r="A37" s="24" t="s">
        <v>81</v>
      </c>
      <c r="B37" s="44" t="str">
        <f t="shared" si="0"/>
        <v>Coastal Virginia - Hampton Roads</v>
      </c>
      <c r="C37" s="12"/>
      <c r="D37" s="28" t="s">
        <v>16</v>
      </c>
      <c r="E37" s="31" t="s">
        <v>17</v>
      </c>
      <c r="F37" s="12"/>
      <c r="G37" s="205">
        <v>98.475367228661696</v>
      </c>
      <c r="H37" s="200">
        <v>88.711810728101995</v>
      </c>
      <c r="I37" s="200">
        <v>89.693073387139805</v>
      </c>
      <c r="J37" s="200">
        <v>90.945146759814307</v>
      </c>
      <c r="K37" s="200">
        <v>91.912433793172795</v>
      </c>
      <c r="L37" s="206">
        <v>92.008736217584001</v>
      </c>
      <c r="M37" s="200"/>
      <c r="N37" s="207">
        <v>111.443313368565</v>
      </c>
      <c r="O37" s="208">
        <v>113.18120590121799</v>
      </c>
      <c r="P37" s="209">
        <v>112.301916060924</v>
      </c>
      <c r="Q37" s="200"/>
      <c r="R37" s="210">
        <v>99.097309326138003</v>
      </c>
      <c r="S37" s="96"/>
      <c r="T37" s="184">
        <v>38.544136407880202</v>
      </c>
      <c r="U37" s="179">
        <v>26.011804215396999</v>
      </c>
      <c r="V37" s="179">
        <v>24.737857431974302</v>
      </c>
      <c r="W37" s="179">
        <v>25.058030599916901</v>
      </c>
      <c r="X37" s="179">
        <v>22.035220955543199</v>
      </c>
      <c r="Y37" s="185">
        <v>27.129737268213201</v>
      </c>
      <c r="Z37" s="179"/>
      <c r="AA37" s="186">
        <v>33.5737731309083</v>
      </c>
      <c r="AB37" s="187">
        <v>28.934001893864199</v>
      </c>
      <c r="AC37" s="188">
        <v>31.033172507358699</v>
      </c>
      <c r="AD37" s="179"/>
      <c r="AE37" s="189">
        <v>28.7031971744616</v>
      </c>
      <c r="AF37" s="35"/>
      <c r="AG37" s="205">
        <v>87.159211048547107</v>
      </c>
      <c r="AH37" s="200">
        <v>84.270930109717597</v>
      </c>
      <c r="AI37" s="200">
        <v>85.256916815934602</v>
      </c>
      <c r="AJ37" s="200">
        <v>85.427599396217801</v>
      </c>
      <c r="AK37" s="200">
        <v>87.493758900686998</v>
      </c>
      <c r="AL37" s="206">
        <v>85.920200942708703</v>
      </c>
      <c r="AM37" s="200"/>
      <c r="AN37" s="207">
        <v>105.604107410938</v>
      </c>
      <c r="AO37" s="208">
        <v>109.565554380959</v>
      </c>
      <c r="AP37" s="209">
        <v>107.64966182627499</v>
      </c>
      <c r="AQ37" s="200"/>
      <c r="AR37" s="210">
        <v>93.671128139497</v>
      </c>
      <c r="AS37" s="96"/>
      <c r="AT37" s="184">
        <v>16.065279544864399</v>
      </c>
      <c r="AU37" s="179">
        <v>18.927364038003699</v>
      </c>
      <c r="AV37" s="179">
        <v>19.222221981061001</v>
      </c>
      <c r="AW37" s="179">
        <v>18.649669908968299</v>
      </c>
      <c r="AX37" s="179">
        <v>19.867354427797299</v>
      </c>
      <c r="AY37" s="185">
        <v>18.504285517978001</v>
      </c>
      <c r="AZ37" s="179"/>
      <c r="BA37" s="186">
        <v>28.228207809351002</v>
      </c>
      <c r="BB37" s="187">
        <v>23.3433908899618</v>
      </c>
      <c r="BC37" s="188">
        <v>25.4955490424469</v>
      </c>
      <c r="BD37" s="179"/>
      <c r="BE37" s="189">
        <v>21.584448344154598</v>
      </c>
    </row>
    <row r="38" spans="1:64" x14ac:dyDescent="0.2">
      <c r="A38" s="25" t="s">
        <v>82</v>
      </c>
      <c r="B38" s="44" t="str">
        <f t="shared" si="0"/>
        <v>Northern Virginia</v>
      </c>
      <c r="C38" s="12"/>
      <c r="D38" s="28" t="s">
        <v>16</v>
      </c>
      <c r="E38" s="31" t="s">
        <v>17</v>
      </c>
      <c r="F38" s="13"/>
      <c r="G38" s="205">
        <v>106.15925215242601</v>
      </c>
      <c r="H38" s="200">
        <v>105.465378920446</v>
      </c>
      <c r="I38" s="200">
        <v>111.860141443839</v>
      </c>
      <c r="J38" s="200">
        <v>111.86092166079101</v>
      </c>
      <c r="K38" s="200">
        <v>105.89944604431599</v>
      </c>
      <c r="L38" s="206">
        <v>108.315127816028</v>
      </c>
      <c r="M38" s="200"/>
      <c r="N38" s="207">
        <v>103.39990023341601</v>
      </c>
      <c r="O38" s="208">
        <v>105.43595440521</v>
      </c>
      <c r="P38" s="209">
        <v>104.465566281489</v>
      </c>
      <c r="Q38" s="200"/>
      <c r="R38" s="210">
        <v>107.120703091509</v>
      </c>
      <c r="S38" s="96"/>
      <c r="T38" s="184">
        <v>29.4577680234589</v>
      </c>
      <c r="U38" s="179">
        <v>26.148180624670399</v>
      </c>
      <c r="V38" s="179">
        <v>32.631233874264403</v>
      </c>
      <c r="W38" s="179">
        <v>32.6113367586495</v>
      </c>
      <c r="X38" s="179">
        <v>28.5588268709799</v>
      </c>
      <c r="Y38" s="185">
        <v>29.916197451626601</v>
      </c>
      <c r="Z38" s="179"/>
      <c r="AA38" s="186">
        <v>24.876058395413398</v>
      </c>
      <c r="AB38" s="187">
        <v>25.764656493173302</v>
      </c>
      <c r="AC38" s="188">
        <v>25.350455811912699</v>
      </c>
      <c r="AD38" s="179"/>
      <c r="AE38" s="189">
        <v>28.500211706785301</v>
      </c>
      <c r="AF38" s="35"/>
      <c r="AG38" s="205">
        <v>100.731060801905</v>
      </c>
      <c r="AH38" s="200">
        <v>104.729867643969</v>
      </c>
      <c r="AI38" s="200">
        <v>109.45585378880099</v>
      </c>
      <c r="AJ38" s="200">
        <v>109.288404200306</v>
      </c>
      <c r="AK38" s="200">
        <v>103.98510618641799</v>
      </c>
      <c r="AL38" s="206">
        <v>105.83174539464299</v>
      </c>
      <c r="AM38" s="200"/>
      <c r="AN38" s="207">
        <v>104.53814398429699</v>
      </c>
      <c r="AO38" s="208">
        <v>107.237728775989</v>
      </c>
      <c r="AP38" s="209">
        <v>105.94970672093901</v>
      </c>
      <c r="AQ38" s="200"/>
      <c r="AR38" s="210">
        <v>105.870258025943</v>
      </c>
      <c r="AS38" s="96"/>
      <c r="AT38" s="184">
        <v>17.001216358042299</v>
      </c>
      <c r="AU38" s="179">
        <v>24.6117990129882</v>
      </c>
      <c r="AV38" s="179">
        <v>30.035793378474001</v>
      </c>
      <c r="AW38" s="179">
        <v>30.1777915563782</v>
      </c>
      <c r="AX38" s="179">
        <v>26.062482299158901</v>
      </c>
      <c r="AY38" s="185">
        <v>25.752732002049001</v>
      </c>
      <c r="AZ38" s="179"/>
      <c r="BA38" s="186">
        <v>23.978147300176101</v>
      </c>
      <c r="BB38" s="187">
        <v>23.4466521062776</v>
      </c>
      <c r="BC38" s="188">
        <v>23.664759806975599</v>
      </c>
      <c r="BD38" s="179"/>
      <c r="BE38" s="189">
        <v>25.101757616898801</v>
      </c>
    </row>
    <row r="39" spans="1:64" x14ac:dyDescent="0.2">
      <c r="A39" s="26" t="s">
        <v>83</v>
      </c>
      <c r="B39" s="44" t="str">
        <f t="shared" si="0"/>
        <v>Shenandoah Valley</v>
      </c>
      <c r="C39" s="12"/>
      <c r="D39" s="29" t="s">
        <v>16</v>
      </c>
      <c r="E39" s="32" t="s">
        <v>17</v>
      </c>
      <c r="F39" s="12"/>
      <c r="G39" s="211">
        <v>86.242729896907207</v>
      </c>
      <c r="H39" s="212">
        <v>82.999276228419603</v>
      </c>
      <c r="I39" s="212">
        <v>84.247799999999998</v>
      </c>
      <c r="J39" s="212">
        <v>83.612159769404897</v>
      </c>
      <c r="K39" s="212">
        <v>84.122766686831994</v>
      </c>
      <c r="L39" s="213">
        <v>84.261529747419601</v>
      </c>
      <c r="M39" s="200"/>
      <c r="N39" s="214">
        <v>98.028505286767</v>
      </c>
      <c r="O39" s="215">
        <v>100.87421414257</v>
      </c>
      <c r="P39" s="216">
        <v>99.531387208950704</v>
      </c>
      <c r="Q39" s="200"/>
      <c r="R39" s="217">
        <v>89.711577626679599</v>
      </c>
      <c r="S39" s="96"/>
      <c r="T39" s="190">
        <v>14.076951472407201</v>
      </c>
      <c r="U39" s="191">
        <v>13.223546864542399</v>
      </c>
      <c r="V39" s="191">
        <v>10.2631514880342</v>
      </c>
      <c r="W39" s="191">
        <v>12.203777617281499</v>
      </c>
      <c r="X39" s="191">
        <v>12.0436349372045</v>
      </c>
      <c r="Y39" s="192">
        <v>12.3561028737992</v>
      </c>
      <c r="Z39" s="179"/>
      <c r="AA39" s="193">
        <v>19.400964823637601</v>
      </c>
      <c r="AB39" s="194">
        <v>23.536849217032</v>
      </c>
      <c r="AC39" s="195">
        <v>21.5615757704673</v>
      </c>
      <c r="AD39" s="179"/>
      <c r="AE39" s="196">
        <v>16.260277136471299</v>
      </c>
      <c r="AF39" s="36"/>
      <c r="AG39" s="211">
        <v>82.725978706520294</v>
      </c>
      <c r="AH39" s="212">
        <v>81.854154218812994</v>
      </c>
      <c r="AI39" s="212">
        <v>82.726169383610497</v>
      </c>
      <c r="AJ39" s="212">
        <v>84.114088248048503</v>
      </c>
      <c r="AK39" s="212">
        <v>83.194629801650095</v>
      </c>
      <c r="AL39" s="213">
        <v>82.944116139953493</v>
      </c>
      <c r="AM39" s="200"/>
      <c r="AN39" s="214">
        <v>96.704042014237601</v>
      </c>
      <c r="AO39" s="215">
        <v>99.2136069537666</v>
      </c>
      <c r="AP39" s="216">
        <v>97.987996757955798</v>
      </c>
      <c r="AQ39" s="200"/>
      <c r="AR39" s="217">
        <v>88.195411985437005</v>
      </c>
      <c r="AS39" s="96"/>
      <c r="AT39" s="190">
        <v>10.4472254595159</v>
      </c>
      <c r="AU39" s="191">
        <v>11.1501271004598</v>
      </c>
      <c r="AV39" s="191">
        <v>10.964587516189599</v>
      </c>
      <c r="AW39" s="191">
        <v>13.145250903790201</v>
      </c>
      <c r="AX39" s="191">
        <v>10.6379090792651</v>
      </c>
      <c r="AY39" s="192">
        <v>11.2858544677078</v>
      </c>
      <c r="AZ39" s="179"/>
      <c r="BA39" s="193">
        <v>21.0706968834523</v>
      </c>
      <c r="BB39" s="194">
        <v>19.4241119384494</v>
      </c>
      <c r="BC39" s="195">
        <v>20.1923766566706</v>
      </c>
      <c r="BD39" s="179"/>
      <c r="BE39" s="196">
        <v>14.970153053145699</v>
      </c>
    </row>
    <row r="40" spans="1:64" x14ac:dyDescent="0.2">
      <c r="A40" s="22" t="s">
        <v>84</v>
      </c>
      <c r="B40" s="44" t="str">
        <f t="shared" si="0"/>
        <v>Southern Virginia</v>
      </c>
      <c r="C40" s="10"/>
      <c r="D40" s="27" t="s">
        <v>16</v>
      </c>
      <c r="E40" s="30" t="s">
        <v>17</v>
      </c>
      <c r="F40" s="3"/>
      <c r="G40" s="197">
        <v>84.264447969543099</v>
      </c>
      <c r="H40" s="198">
        <v>85.831560393986507</v>
      </c>
      <c r="I40" s="198">
        <v>87.618448699067201</v>
      </c>
      <c r="J40" s="198">
        <v>87.319893992932805</v>
      </c>
      <c r="K40" s="198">
        <v>85.184603260869494</v>
      </c>
      <c r="L40" s="199">
        <v>86.144292427640707</v>
      </c>
      <c r="M40" s="200"/>
      <c r="N40" s="201">
        <v>88.957186108637501</v>
      </c>
      <c r="O40" s="202">
        <v>90.376971860562705</v>
      </c>
      <c r="P40" s="203">
        <v>89.687791225416007</v>
      </c>
      <c r="Q40" s="200"/>
      <c r="R40" s="204">
        <v>87.316255897069297</v>
      </c>
      <c r="S40" s="96"/>
      <c r="T40" s="176">
        <v>4.4358193553417902</v>
      </c>
      <c r="U40" s="177">
        <v>13.9117663848077</v>
      </c>
      <c r="V40" s="177">
        <v>14.3537910761024</v>
      </c>
      <c r="W40" s="177">
        <v>12.394086450204799</v>
      </c>
      <c r="X40" s="177">
        <v>12.743621611365899</v>
      </c>
      <c r="Y40" s="178">
        <v>11.6803299040483</v>
      </c>
      <c r="Z40" s="179"/>
      <c r="AA40" s="180">
        <v>12.0504863742478</v>
      </c>
      <c r="AB40" s="181">
        <v>13.6683187175267</v>
      </c>
      <c r="AC40" s="182">
        <v>12.884611658304101</v>
      </c>
      <c r="AD40" s="179"/>
      <c r="AE40" s="183">
        <v>12.2028781014349</v>
      </c>
      <c r="AF40" s="33"/>
      <c r="AG40" s="197">
        <v>81.357884858328802</v>
      </c>
      <c r="AH40" s="198">
        <v>84.244718836564999</v>
      </c>
      <c r="AI40" s="198">
        <v>86.068155935744997</v>
      </c>
      <c r="AJ40" s="198">
        <v>86.090621768355703</v>
      </c>
      <c r="AK40" s="198">
        <v>82.865798440658295</v>
      </c>
      <c r="AL40" s="199">
        <v>84.321560718358</v>
      </c>
      <c r="AM40" s="200"/>
      <c r="AN40" s="201">
        <v>87.277764721242903</v>
      </c>
      <c r="AO40" s="202">
        <v>88.441338037041703</v>
      </c>
      <c r="AP40" s="203">
        <v>87.869921774814003</v>
      </c>
      <c r="AQ40" s="200"/>
      <c r="AR40" s="204">
        <v>85.413601112952804</v>
      </c>
      <c r="AS40" s="96"/>
      <c r="AT40" s="176">
        <v>4.3186678525222097</v>
      </c>
      <c r="AU40" s="177">
        <v>10.243980142687899</v>
      </c>
      <c r="AV40" s="177">
        <v>8.9063481426815496</v>
      </c>
      <c r="AW40" s="177">
        <v>10.0769682449214</v>
      </c>
      <c r="AX40" s="177">
        <v>6.6023602488269404</v>
      </c>
      <c r="AY40" s="178">
        <v>8.2548864628553904</v>
      </c>
      <c r="AZ40" s="179"/>
      <c r="BA40" s="180">
        <v>10.643667681210101</v>
      </c>
      <c r="BB40" s="181">
        <v>9.6374489827018301</v>
      </c>
      <c r="BC40" s="182">
        <v>10.0790534674044</v>
      </c>
      <c r="BD40" s="179"/>
      <c r="BE40" s="183">
        <v>8.8776291621541699</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205">
        <v>96.342640603566494</v>
      </c>
      <c r="H41" s="200">
        <v>94.254854283190994</v>
      </c>
      <c r="I41" s="200">
        <v>97.865599783373895</v>
      </c>
      <c r="J41" s="200">
        <v>98.081115890688196</v>
      </c>
      <c r="K41" s="200">
        <v>103.37016826923001</v>
      </c>
      <c r="L41" s="206">
        <v>98.254388453471606</v>
      </c>
      <c r="M41" s="200"/>
      <c r="N41" s="207">
        <v>110.973055742108</v>
      </c>
      <c r="O41" s="208">
        <v>104.11308988764</v>
      </c>
      <c r="P41" s="209">
        <v>107.692516061207</v>
      </c>
      <c r="Q41" s="200"/>
      <c r="R41" s="210">
        <v>101.282980621462</v>
      </c>
      <c r="S41" s="96"/>
      <c r="T41" s="184">
        <v>35.445461196606999</v>
      </c>
      <c r="U41" s="179">
        <v>32.153971030626302</v>
      </c>
      <c r="V41" s="179">
        <v>37.438667257048003</v>
      </c>
      <c r="W41" s="179">
        <v>35.780131017654803</v>
      </c>
      <c r="X41" s="179">
        <v>42.963937383416301</v>
      </c>
      <c r="Y41" s="185">
        <v>37.069551488130202</v>
      </c>
      <c r="Z41" s="179"/>
      <c r="AA41" s="186">
        <v>39.639792823366598</v>
      </c>
      <c r="AB41" s="187">
        <v>28.951542283430399</v>
      </c>
      <c r="AC41" s="188">
        <v>34.391729273034002</v>
      </c>
      <c r="AD41" s="179"/>
      <c r="AE41" s="189">
        <v>36.489657881306997</v>
      </c>
      <c r="AF41" s="34"/>
      <c r="AG41" s="205">
        <v>88.157743534482705</v>
      </c>
      <c r="AH41" s="200">
        <v>88.217303737945301</v>
      </c>
      <c r="AI41" s="200">
        <v>89.190480874316904</v>
      </c>
      <c r="AJ41" s="200">
        <v>91.300301090397397</v>
      </c>
      <c r="AK41" s="200">
        <v>95.427844497434705</v>
      </c>
      <c r="AL41" s="206">
        <v>90.676436814137006</v>
      </c>
      <c r="AM41" s="200"/>
      <c r="AN41" s="207">
        <v>108.932130694596</v>
      </c>
      <c r="AO41" s="208">
        <v>108.3267589381</v>
      </c>
      <c r="AP41" s="209">
        <v>108.63510129274999</v>
      </c>
      <c r="AQ41" s="200"/>
      <c r="AR41" s="210">
        <v>96.503976805683806</v>
      </c>
      <c r="AS41" s="96"/>
      <c r="AT41" s="184">
        <v>21.588127051522701</v>
      </c>
      <c r="AU41" s="179">
        <v>23.4903744879519</v>
      </c>
      <c r="AV41" s="179">
        <v>25.695728415005298</v>
      </c>
      <c r="AW41" s="179">
        <v>27.3376914319539</v>
      </c>
      <c r="AX41" s="179">
        <v>30.680830845268499</v>
      </c>
      <c r="AY41" s="185">
        <v>26.116326898430898</v>
      </c>
      <c r="AZ41" s="179"/>
      <c r="BA41" s="186">
        <v>34.559027333490398</v>
      </c>
      <c r="BB41" s="187">
        <v>33.7105904122905</v>
      </c>
      <c r="BC41" s="188">
        <v>34.1399282328317</v>
      </c>
      <c r="BD41" s="179"/>
      <c r="BE41" s="189">
        <v>29.2563206273961</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205">
        <v>83.137429193899706</v>
      </c>
      <c r="H42" s="200">
        <v>80.400743801652794</v>
      </c>
      <c r="I42" s="200">
        <v>82.745611745513798</v>
      </c>
      <c r="J42" s="200">
        <v>84.355205930807202</v>
      </c>
      <c r="K42" s="200">
        <v>84.624141791044707</v>
      </c>
      <c r="L42" s="206">
        <v>83.009836879432598</v>
      </c>
      <c r="M42" s="200"/>
      <c r="N42" s="207">
        <v>87.179013840830393</v>
      </c>
      <c r="O42" s="208">
        <v>89.736782752902101</v>
      </c>
      <c r="P42" s="209">
        <v>88.484970364098203</v>
      </c>
      <c r="Q42" s="200"/>
      <c r="R42" s="210">
        <v>84.625966008497798</v>
      </c>
      <c r="S42" s="96"/>
      <c r="T42" s="184">
        <v>14.884970420354</v>
      </c>
      <c r="U42" s="179">
        <v>11.134283878769001</v>
      </c>
      <c r="V42" s="179">
        <v>12.242792241778201</v>
      </c>
      <c r="W42" s="179">
        <v>13.751393644983599</v>
      </c>
      <c r="X42" s="179">
        <v>16.204730987016202</v>
      </c>
      <c r="Y42" s="185">
        <v>13.482868914480299</v>
      </c>
      <c r="Z42" s="179"/>
      <c r="AA42" s="186">
        <v>12.1677317289948</v>
      </c>
      <c r="AB42" s="187">
        <v>11.4207823138088</v>
      </c>
      <c r="AC42" s="188">
        <v>11.777072070486801</v>
      </c>
      <c r="AD42" s="179"/>
      <c r="AE42" s="189">
        <v>13.013021105456801</v>
      </c>
      <c r="AF42" s="35"/>
      <c r="AG42" s="205">
        <v>76.874931192660497</v>
      </c>
      <c r="AH42" s="200">
        <v>80.262301810865097</v>
      </c>
      <c r="AI42" s="200">
        <v>82.0734643545279</v>
      </c>
      <c r="AJ42" s="200">
        <v>81.681052424122896</v>
      </c>
      <c r="AK42" s="200">
        <v>80.473111009593396</v>
      </c>
      <c r="AL42" s="206">
        <v>80.509334199134102</v>
      </c>
      <c r="AM42" s="200"/>
      <c r="AN42" s="207">
        <v>87.920823063380197</v>
      </c>
      <c r="AO42" s="208">
        <v>88.404418205238201</v>
      </c>
      <c r="AP42" s="209">
        <v>88.165616170397698</v>
      </c>
      <c r="AQ42" s="200"/>
      <c r="AR42" s="210">
        <v>82.690409881741004</v>
      </c>
      <c r="AS42" s="96"/>
      <c r="AT42" s="184">
        <v>7.3006910977179098</v>
      </c>
      <c r="AU42" s="179">
        <v>11.944410332539499</v>
      </c>
      <c r="AV42" s="179">
        <v>13.6610880056512</v>
      </c>
      <c r="AW42" s="179">
        <v>13.610789462704901</v>
      </c>
      <c r="AX42" s="179">
        <v>12.0924616023679</v>
      </c>
      <c r="AY42" s="185">
        <v>12.034907394095599</v>
      </c>
      <c r="AZ42" s="179"/>
      <c r="BA42" s="186">
        <v>15.316018420272099</v>
      </c>
      <c r="BB42" s="187">
        <v>12.2335266215698</v>
      </c>
      <c r="BC42" s="188">
        <v>13.720816206533</v>
      </c>
      <c r="BD42" s="179"/>
      <c r="BE42" s="189">
        <v>12.641874792247901</v>
      </c>
      <c r="BF42" s="98"/>
      <c r="BG42" s="98"/>
      <c r="BH42" s="98"/>
      <c r="BI42" s="98"/>
      <c r="BJ42" s="98"/>
      <c r="BK42" s="98"/>
      <c r="BL42" s="98"/>
    </row>
    <row r="43" spans="1:64" x14ac:dyDescent="0.2">
      <c r="A43" s="26" t="s">
        <v>87</v>
      </c>
      <c r="B43" s="44" t="str">
        <f t="shared" si="0"/>
        <v>Virginia Mountains</v>
      </c>
      <c r="C43" s="12"/>
      <c r="D43" s="29" t="s">
        <v>16</v>
      </c>
      <c r="E43" s="32" t="s">
        <v>17</v>
      </c>
      <c r="F43" s="12"/>
      <c r="G43" s="211">
        <v>101.204147418478</v>
      </c>
      <c r="H43" s="212">
        <v>86.480602968460104</v>
      </c>
      <c r="I43" s="212">
        <v>89.416691280886099</v>
      </c>
      <c r="J43" s="212">
        <v>90.764217907227604</v>
      </c>
      <c r="K43" s="212">
        <v>97.154716599190195</v>
      </c>
      <c r="L43" s="213">
        <v>92.918290800161202</v>
      </c>
      <c r="M43" s="200"/>
      <c r="N43" s="214">
        <v>110.307197319778</v>
      </c>
      <c r="O43" s="215">
        <v>112.07054887382399</v>
      </c>
      <c r="P43" s="216">
        <v>111.213141220087</v>
      </c>
      <c r="Q43" s="200"/>
      <c r="R43" s="217">
        <v>99.119450875856799</v>
      </c>
      <c r="S43" s="96"/>
      <c r="T43" s="190">
        <v>32.703888975612799</v>
      </c>
      <c r="U43" s="191">
        <v>18.972524120868002</v>
      </c>
      <c r="V43" s="191">
        <v>25.076106163779102</v>
      </c>
      <c r="W43" s="191">
        <v>25.0259612506112</v>
      </c>
      <c r="X43" s="191">
        <v>24.854951296750201</v>
      </c>
      <c r="Y43" s="192">
        <v>25.4695717696721</v>
      </c>
      <c r="Z43" s="179"/>
      <c r="AA43" s="193">
        <v>20.131931177980601</v>
      </c>
      <c r="AB43" s="194">
        <v>22.8544658492903</v>
      </c>
      <c r="AC43" s="195">
        <v>21.507230692800899</v>
      </c>
      <c r="AD43" s="179"/>
      <c r="AE43" s="196">
        <v>24.6847379752477</v>
      </c>
      <c r="AF43" s="36"/>
      <c r="AG43" s="211">
        <v>87.482694106641702</v>
      </c>
      <c r="AH43" s="212">
        <v>84.483394861561393</v>
      </c>
      <c r="AI43" s="212">
        <v>86.111683452122705</v>
      </c>
      <c r="AJ43" s="212">
        <v>86.387083082480402</v>
      </c>
      <c r="AK43" s="212">
        <v>91.588478214209005</v>
      </c>
      <c r="AL43" s="213">
        <v>87.305707122175306</v>
      </c>
      <c r="AM43" s="200"/>
      <c r="AN43" s="214">
        <v>110.87308398699</v>
      </c>
      <c r="AO43" s="215">
        <v>114.167325180307</v>
      </c>
      <c r="AP43" s="216">
        <v>112.533954025169</v>
      </c>
      <c r="AQ43" s="200"/>
      <c r="AR43" s="217">
        <v>95.843900285723393</v>
      </c>
      <c r="AS43" s="96"/>
      <c r="AT43" s="190">
        <v>9.3708395518868208</v>
      </c>
      <c r="AU43" s="191">
        <v>15.7371336035882</v>
      </c>
      <c r="AV43" s="191">
        <v>16.993754690712699</v>
      </c>
      <c r="AW43" s="191">
        <v>16.693992050769701</v>
      </c>
      <c r="AX43" s="191">
        <v>17.403627319830498</v>
      </c>
      <c r="AY43" s="192">
        <v>15.5295122221452</v>
      </c>
      <c r="AZ43" s="179"/>
      <c r="BA43" s="193">
        <v>19.0461858117764</v>
      </c>
      <c r="BB43" s="194">
        <v>19.283612577187299</v>
      </c>
      <c r="BC43" s="195">
        <v>19.149159044746799</v>
      </c>
      <c r="BD43" s="179"/>
      <c r="BE43" s="196">
        <v>17.878564520508501</v>
      </c>
      <c r="BF43" s="98"/>
      <c r="BG43" s="98"/>
      <c r="BH43" s="98"/>
      <c r="BI43" s="98"/>
      <c r="BJ43" s="98"/>
      <c r="BK43" s="98"/>
      <c r="BL43" s="98"/>
    </row>
  </sheetData>
  <sheetProtection algorithmName="SHA-512" hashValue="mI/lq1mH1AYWwzOiwfBwXSPjzGqZymc7Xm1AiXRRpCaOztqtzbDE8nHaJA6Vm08xUJG4NJ7UB+JPyegZV1GpGA==" saltValue="5EiHvWByjs3KZJe617pJnA=="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9" activePane="bottomRight" state="frozen"/>
      <selection activeCell="G44" sqref="G44"/>
      <selection pane="topRight" activeCell="G44" sqref="G44"/>
      <selection pane="bottomLeft" activeCell="G44" sqref="G44"/>
      <selection pane="bottomRight" activeCell="K49" sqref="K49"/>
    </sheetView>
  </sheetViews>
  <sheetFormatPr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46" t="s">
        <v>5</v>
      </c>
      <c r="E2" s="147"/>
      <c r="G2" s="148" t="s">
        <v>97</v>
      </c>
      <c r="H2" s="149"/>
      <c r="I2" s="149"/>
      <c r="J2" s="149"/>
      <c r="K2" s="149"/>
      <c r="L2" s="149"/>
      <c r="M2" s="149"/>
      <c r="N2" s="149"/>
      <c r="O2" s="149"/>
      <c r="P2" s="149"/>
      <c r="Q2" s="149"/>
      <c r="R2" s="149"/>
      <c r="T2" s="148" t="s">
        <v>40</v>
      </c>
      <c r="U2" s="149"/>
      <c r="V2" s="149"/>
      <c r="W2" s="149"/>
      <c r="X2" s="149"/>
      <c r="Y2" s="149"/>
      <c r="Z2" s="149"/>
      <c r="AA2" s="149"/>
      <c r="AB2" s="149"/>
      <c r="AC2" s="149"/>
      <c r="AD2" s="149"/>
      <c r="AE2" s="149"/>
      <c r="AF2" s="4"/>
      <c r="AG2" s="148" t="s">
        <v>41</v>
      </c>
      <c r="AH2" s="149"/>
      <c r="AI2" s="149"/>
      <c r="AJ2" s="149"/>
      <c r="AK2" s="149"/>
      <c r="AL2" s="149"/>
      <c r="AM2" s="149"/>
      <c r="AN2" s="149"/>
      <c r="AO2" s="149"/>
      <c r="AP2" s="149"/>
      <c r="AQ2" s="149"/>
      <c r="AR2" s="149"/>
      <c r="AT2" s="148" t="s">
        <v>42</v>
      </c>
      <c r="AU2" s="149"/>
      <c r="AV2" s="149"/>
      <c r="AW2" s="149"/>
      <c r="AX2" s="149"/>
      <c r="AY2" s="149"/>
      <c r="AZ2" s="149"/>
      <c r="BA2" s="149"/>
      <c r="BB2" s="149"/>
      <c r="BC2" s="149"/>
      <c r="BD2" s="149"/>
      <c r="BE2" s="149"/>
    </row>
    <row r="3" spans="1:57" x14ac:dyDescent="0.2">
      <c r="A3" s="37"/>
      <c r="B3" s="37"/>
      <c r="C3" s="3"/>
      <c r="D3" s="150" t="s">
        <v>8</v>
      </c>
      <c r="E3" s="152" t="s">
        <v>9</v>
      </c>
      <c r="F3" s="5"/>
      <c r="G3" s="154" t="s">
        <v>0</v>
      </c>
      <c r="H3" s="156" t="s">
        <v>1</v>
      </c>
      <c r="I3" s="156" t="s">
        <v>10</v>
      </c>
      <c r="J3" s="156" t="s">
        <v>2</v>
      </c>
      <c r="K3" s="156" t="s">
        <v>11</v>
      </c>
      <c r="L3" s="158" t="s">
        <v>12</v>
      </c>
      <c r="M3" s="5"/>
      <c r="N3" s="154" t="s">
        <v>3</v>
      </c>
      <c r="O3" s="156" t="s">
        <v>4</v>
      </c>
      <c r="P3" s="158" t="s">
        <v>13</v>
      </c>
      <c r="Q3" s="2"/>
      <c r="R3" s="160" t="s">
        <v>14</v>
      </c>
      <c r="S3" s="2"/>
      <c r="T3" s="154" t="s">
        <v>0</v>
      </c>
      <c r="U3" s="156" t="s">
        <v>1</v>
      </c>
      <c r="V3" s="156" t="s">
        <v>10</v>
      </c>
      <c r="W3" s="156" t="s">
        <v>2</v>
      </c>
      <c r="X3" s="156" t="s">
        <v>11</v>
      </c>
      <c r="Y3" s="158" t="s">
        <v>12</v>
      </c>
      <c r="Z3" s="2"/>
      <c r="AA3" s="154" t="s">
        <v>3</v>
      </c>
      <c r="AB3" s="156" t="s">
        <v>4</v>
      </c>
      <c r="AC3" s="158" t="s">
        <v>13</v>
      </c>
      <c r="AD3" s="1"/>
      <c r="AE3" s="162" t="s">
        <v>14</v>
      </c>
      <c r="AF3" s="47"/>
      <c r="AG3" s="154" t="s">
        <v>0</v>
      </c>
      <c r="AH3" s="156" t="s">
        <v>1</v>
      </c>
      <c r="AI3" s="156" t="s">
        <v>10</v>
      </c>
      <c r="AJ3" s="156" t="s">
        <v>2</v>
      </c>
      <c r="AK3" s="156" t="s">
        <v>11</v>
      </c>
      <c r="AL3" s="158" t="s">
        <v>12</v>
      </c>
      <c r="AM3" s="5"/>
      <c r="AN3" s="154" t="s">
        <v>3</v>
      </c>
      <c r="AO3" s="156" t="s">
        <v>4</v>
      </c>
      <c r="AP3" s="158" t="s">
        <v>13</v>
      </c>
      <c r="AQ3" s="2"/>
      <c r="AR3" s="160" t="s">
        <v>14</v>
      </c>
      <c r="AS3" s="2"/>
      <c r="AT3" s="154" t="s">
        <v>0</v>
      </c>
      <c r="AU3" s="156" t="s">
        <v>1</v>
      </c>
      <c r="AV3" s="156" t="s">
        <v>10</v>
      </c>
      <c r="AW3" s="156" t="s">
        <v>2</v>
      </c>
      <c r="AX3" s="156" t="s">
        <v>11</v>
      </c>
      <c r="AY3" s="158" t="s">
        <v>12</v>
      </c>
      <c r="AZ3" s="2"/>
      <c r="BA3" s="154" t="s">
        <v>3</v>
      </c>
      <c r="BB3" s="156" t="s">
        <v>4</v>
      </c>
      <c r="BC3" s="158" t="s">
        <v>13</v>
      </c>
      <c r="BD3" s="1"/>
      <c r="BE3" s="162" t="s">
        <v>14</v>
      </c>
    </row>
    <row r="4" spans="1:57" x14ac:dyDescent="0.2">
      <c r="A4" s="37"/>
      <c r="B4" s="37"/>
      <c r="C4" s="3"/>
      <c r="D4" s="151"/>
      <c r="E4" s="153"/>
      <c r="F4" s="5"/>
      <c r="G4" s="155"/>
      <c r="H4" s="157"/>
      <c r="I4" s="157"/>
      <c r="J4" s="157"/>
      <c r="K4" s="157"/>
      <c r="L4" s="159"/>
      <c r="M4" s="5"/>
      <c r="N4" s="155"/>
      <c r="O4" s="157"/>
      <c r="P4" s="159"/>
      <c r="Q4" s="2"/>
      <c r="R4" s="161"/>
      <c r="S4" s="2"/>
      <c r="T4" s="155"/>
      <c r="U4" s="157"/>
      <c r="V4" s="157"/>
      <c r="W4" s="157"/>
      <c r="X4" s="157"/>
      <c r="Y4" s="159"/>
      <c r="Z4" s="2"/>
      <c r="AA4" s="155"/>
      <c r="AB4" s="157"/>
      <c r="AC4" s="159"/>
      <c r="AD4" s="1"/>
      <c r="AE4" s="163"/>
      <c r="AF4" s="48"/>
      <c r="AG4" s="155"/>
      <c r="AH4" s="157"/>
      <c r="AI4" s="157"/>
      <c r="AJ4" s="157"/>
      <c r="AK4" s="157"/>
      <c r="AL4" s="159"/>
      <c r="AM4" s="5"/>
      <c r="AN4" s="155"/>
      <c r="AO4" s="157"/>
      <c r="AP4" s="159"/>
      <c r="AQ4" s="2"/>
      <c r="AR4" s="161"/>
      <c r="AS4" s="2"/>
      <c r="AT4" s="155"/>
      <c r="AU4" s="157"/>
      <c r="AV4" s="157"/>
      <c r="AW4" s="157"/>
      <c r="AX4" s="157"/>
      <c r="AY4" s="159"/>
      <c r="AZ4" s="2"/>
      <c r="BA4" s="155"/>
      <c r="BB4" s="157"/>
      <c r="BC4" s="159"/>
      <c r="BD4" s="1"/>
      <c r="BE4" s="16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97">
        <v>86.725816078760204</v>
      </c>
      <c r="H6" s="198">
        <v>74.140635754093907</v>
      </c>
      <c r="I6" s="198">
        <v>79.783016195093694</v>
      </c>
      <c r="J6" s="198">
        <v>83.591632171325102</v>
      </c>
      <c r="K6" s="198">
        <v>87.441028212676301</v>
      </c>
      <c r="L6" s="199">
        <v>82.336572430567102</v>
      </c>
      <c r="M6" s="200"/>
      <c r="N6" s="201">
        <v>104.791320458969</v>
      </c>
      <c r="O6" s="202">
        <v>109.649524747645</v>
      </c>
      <c r="P6" s="203">
        <v>107.220422603307</v>
      </c>
      <c r="Q6" s="200"/>
      <c r="R6" s="204">
        <v>89.446681339368197</v>
      </c>
      <c r="S6" s="96"/>
      <c r="T6" s="176">
        <v>141.07739250627</v>
      </c>
      <c r="U6" s="177">
        <v>90.456032997312306</v>
      </c>
      <c r="V6" s="177">
        <v>94.578836912686498</v>
      </c>
      <c r="W6" s="177">
        <v>97.664271288823599</v>
      </c>
      <c r="X6" s="177">
        <v>97.241810274651897</v>
      </c>
      <c r="Y6" s="178">
        <v>103.273471180264</v>
      </c>
      <c r="Z6" s="179"/>
      <c r="AA6" s="180">
        <v>83.034247452908701</v>
      </c>
      <c r="AB6" s="181">
        <v>73.116725726233497</v>
      </c>
      <c r="AC6" s="182">
        <v>77.825173159583201</v>
      </c>
      <c r="AD6" s="179"/>
      <c r="AE6" s="183">
        <v>93.776423787225397</v>
      </c>
      <c r="AF6" s="97"/>
      <c r="AG6" s="197">
        <v>61.9083465052042</v>
      </c>
      <c r="AH6" s="198">
        <v>63.8661420905744</v>
      </c>
      <c r="AI6" s="198">
        <v>68.728938189616997</v>
      </c>
      <c r="AJ6" s="198">
        <v>71.476513852887706</v>
      </c>
      <c r="AK6" s="198">
        <v>74.750397049472397</v>
      </c>
      <c r="AL6" s="199">
        <v>68.146373590920007</v>
      </c>
      <c r="AM6" s="200"/>
      <c r="AN6" s="201">
        <v>95.244515494803096</v>
      </c>
      <c r="AO6" s="202">
        <v>104.507525784002</v>
      </c>
      <c r="AP6" s="203">
        <v>99.876031498264894</v>
      </c>
      <c r="AQ6" s="200"/>
      <c r="AR6" s="204">
        <v>77.212822455980202</v>
      </c>
      <c r="AS6" s="96"/>
      <c r="AT6" s="176">
        <v>58.168146279650699</v>
      </c>
      <c r="AU6" s="177">
        <v>70.250505820621001</v>
      </c>
      <c r="AV6" s="177">
        <v>79.536160332520595</v>
      </c>
      <c r="AW6" s="177">
        <v>81.373094906937794</v>
      </c>
      <c r="AX6" s="177">
        <v>81.307809759703503</v>
      </c>
      <c r="AY6" s="178">
        <v>74.222967852578506</v>
      </c>
      <c r="AZ6" s="179"/>
      <c r="BA6" s="180">
        <v>77.649261510901198</v>
      </c>
      <c r="BB6" s="181">
        <v>69.684925975354105</v>
      </c>
      <c r="BC6" s="182">
        <v>73.391436916469402</v>
      </c>
      <c r="BD6" s="179"/>
      <c r="BE6" s="183">
        <v>73.913871340022098</v>
      </c>
    </row>
    <row r="7" spans="1:57" x14ac:dyDescent="0.2">
      <c r="A7" s="23" t="s">
        <v>18</v>
      </c>
      <c r="B7" s="44" t="str">
        <f>TRIM(A7)</f>
        <v>Virginia</v>
      </c>
      <c r="C7" s="11"/>
      <c r="D7" s="28" t="s">
        <v>16</v>
      </c>
      <c r="E7" s="31" t="s">
        <v>17</v>
      </c>
      <c r="F7" s="12"/>
      <c r="G7" s="205">
        <v>49.368859142497598</v>
      </c>
      <c r="H7" s="200">
        <v>45.023873294189698</v>
      </c>
      <c r="I7" s="200">
        <v>51.503305543762202</v>
      </c>
      <c r="J7" s="200">
        <v>53.033423248701403</v>
      </c>
      <c r="K7" s="200">
        <v>53.129277079717298</v>
      </c>
      <c r="L7" s="206">
        <v>50.411747661773703</v>
      </c>
      <c r="M7" s="200"/>
      <c r="N7" s="207">
        <v>67.009933810368693</v>
      </c>
      <c r="O7" s="208">
        <v>71.679224319127599</v>
      </c>
      <c r="P7" s="209">
        <v>69.344579064748203</v>
      </c>
      <c r="Q7" s="200"/>
      <c r="R7" s="210">
        <v>55.821128062623501</v>
      </c>
      <c r="S7" s="96"/>
      <c r="T7" s="184">
        <v>73.148109082061694</v>
      </c>
      <c r="U7" s="179">
        <v>46.9701554054094</v>
      </c>
      <c r="V7" s="179">
        <v>54.801470252856603</v>
      </c>
      <c r="W7" s="179">
        <v>56.658056110940599</v>
      </c>
      <c r="X7" s="179">
        <v>54.893999747684198</v>
      </c>
      <c r="Y7" s="185">
        <v>56.976352417686897</v>
      </c>
      <c r="Z7" s="179"/>
      <c r="AA7" s="186">
        <v>62.129395211415499</v>
      </c>
      <c r="AB7" s="187">
        <v>59.127397912012803</v>
      </c>
      <c r="AC7" s="188">
        <v>60.563856140123299</v>
      </c>
      <c r="AD7" s="179"/>
      <c r="AE7" s="189">
        <v>58.231175469217902</v>
      </c>
      <c r="AF7" s="97"/>
      <c r="AG7" s="205">
        <v>36.919386579858198</v>
      </c>
      <c r="AH7" s="200">
        <v>42.397167443747101</v>
      </c>
      <c r="AI7" s="200">
        <v>47.029673646947202</v>
      </c>
      <c r="AJ7" s="200">
        <v>47.9673853460082</v>
      </c>
      <c r="AK7" s="200">
        <v>46.553710805069699</v>
      </c>
      <c r="AL7" s="206">
        <v>44.1733003622467</v>
      </c>
      <c r="AM7" s="200"/>
      <c r="AN7" s="207">
        <v>60.072177017593603</v>
      </c>
      <c r="AO7" s="208">
        <v>65.930159504093496</v>
      </c>
      <c r="AP7" s="209">
        <v>63.001168260843599</v>
      </c>
      <c r="AQ7" s="200"/>
      <c r="AR7" s="210">
        <v>49.552888277974098</v>
      </c>
      <c r="AS7" s="96"/>
      <c r="AT7" s="184">
        <v>16.858269587032499</v>
      </c>
      <c r="AU7" s="179">
        <v>38.559573754750602</v>
      </c>
      <c r="AV7" s="179">
        <v>46.625774153777201</v>
      </c>
      <c r="AW7" s="179">
        <v>43.151394557119602</v>
      </c>
      <c r="AX7" s="179">
        <v>40.530532022208398</v>
      </c>
      <c r="AY7" s="185">
        <v>37.2678912601679</v>
      </c>
      <c r="AZ7" s="179"/>
      <c r="BA7" s="186">
        <v>55.620058403719497</v>
      </c>
      <c r="BB7" s="187">
        <v>47.529659074362399</v>
      </c>
      <c r="BC7" s="188">
        <v>51.279202459331202</v>
      </c>
      <c r="BD7" s="179"/>
      <c r="BE7" s="189">
        <v>42.047309275218403</v>
      </c>
    </row>
    <row r="8" spans="1:57" x14ac:dyDescent="0.2">
      <c r="A8" s="24" t="s">
        <v>19</v>
      </c>
      <c r="B8" s="44" t="str">
        <f t="shared" ref="B8:B43" si="0">TRIM(A8)</f>
        <v>Norfolk/Virginia Beach, VA</v>
      </c>
      <c r="C8" s="12"/>
      <c r="D8" s="28" t="s">
        <v>16</v>
      </c>
      <c r="E8" s="31" t="s">
        <v>17</v>
      </c>
      <c r="F8" s="12"/>
      <c r="G8" s="205">
        <v>51.087579300432502</v>
      </c>
      <c r="H8" s="200">
        <v>42.169414791929697</v>
      </c>
      <c r="I8" s="200">
        <v>46.009029084168297</v>
      </c>
      <c r="J8" s="200">
        <v>47.8003945436961</v>
      </c>
      <c r="K8" s="200">
        <v>49.903732858716303</v>
      </c>
      <c r="L8" s="206">
        <v>47.394030115788603</v>
      </c>
      <c r="M8" s="200"/>
      <c r="N8" s="207">
        <v>77.610054987507695</v>
      </c>
      <c r="O8" s="208">
        <v>76.985920651210193</v>
      </c>
      <c r="P8" s="209">
        <v>77.297987819358895</v>
      </c>
      <c r="Q8" s="200"/>
      <c r="R8" s="210">
        <v>55.938018031094401</v>
      </c>
      <c r="S8" s="96"/>
      <c r="T8" s="184">
        <v>76.3723672149724</v>
      </c>
      <c r="U8" s="179">
        <v>40.863094152411101</v>
      </c>
      <c r="V8" s="179">
        <v>41.3454198948547</v>
      </c>
      <c r="W8" s="179">
        <v>42.410472405722402</v>
      </c>
      <c r="X8" s="179">
        <v>37.925825201084002</v>
      </c>
      <c r="Y8" s="185">
        <v>47.0040201810883</v>
      </c>
      <c r="Z8" s="179"/>
      <c r="AA8" s="186">
        <v>65.837218110252493</v>
      </c>
      <c r="AB8" s="187">
        <v>43.129423981812103</v>
      </c>
      <c r="AC8" s="188">
        <v>53.694459540930197</v>
      </c>
      <c r="AD8" s="179"/>
      <c r="AE8" s="189">
        <v>49.574697884475</v>
      </c>
      <c r="AF8" s="97"/>
      <c r="AG8" s="205">
        <v>37.076580590448003</v>
      </c>
      <c r="AH8" s="200">
        <v>38.409128855377098</v>
      </c>
      <c r="AI8" s="200">
        <v>40.914109465921598</v>
      </c>
      <c r="AJ8" s="200">
        <v>41.225054929076101</v>
      </c>
      <c r="AK8" s="200">
        <v>43.186719291156201</v>
      </c>
      <c r="AL8" s="206">
        <v>40.1627987904617</v>
      </c>
      <c r="AM8" s="200"/>
      <c r="AN8" s="207">
        <v>65.733704175868397</v>
      </c>
      <c r="AO8" s="208">
        <v>72.732512941097397</v>
      </c>
      <c r="AP8" s="209">
        <v>69.233108558482897</v>
      </c>
      <c r="AQ8" s="200"/>
      <c r="AR8" s="210">
        <v>48.471597393925201</v>
      </c>
      <c r="AS8" s="96"/>
      <c r="AT8" s="184">
        <v>12.926570701843699</v>
      </c>
      <c r="AU8" s="179">
        <v>27.874084067087299</v>
      </c>
      <c r="AV8" s="179">
        <v>30.471648489660801</v>
      </c>
      <c r="AW8" s="179">
        <v>28.630752236303898</v>
      </c>
      <c r="AX8" s="179">
        <v>31.2238818394543</v>
      </c>
      <c r="AY8" s="185">
        <v>26.1493636989747</v>
      </c>
      <c r="AZ8" s="179"/>
      <c r="BA8" s="186">
        <v>49.298922492820999</v>
      </c>
      <c r="BB8" s="187">
        <v>36.646691933751399</v>
      </c>
      <c r="BC8" s="188">
        <v>42.374478806324198</v>
      </c>
      <c r="BD8" s="179"/>
      <c r="BE8" s="189">
        <v>32.310494147660698</v>
      </c>
    </row>
    <row r="9" spans="1:57" ht="14.25" x14ac:dyDescent="0.25">
      <c r="A9" s="24" t="s">
        <v>20</v>
      </c>
      <c r="B9" s="79" t="s">
        <v>72</v>
      </c>
      <c r="C9" s="12"/>
      <c r="D9" s="28" t="s">
        <v>16</v>
      </c>
      <c r="E9" s="31" t="s">
        <v>17</v>
      </c>
      <c r="F9" s="12"/>
      <c r="G9" s="205">
        <v>47.642723867136901</v>
      </c>
      <c r="H9" s="200">
        <v>50.979507911067401</v>
      </c>
      <c r="I9" s="200">
        <v>58.339455426581502</v>
      </c>
      <c r="J9" s="200">
        <v>58.988113848832498</v>
      </c>
      <c r="K9" s="200">
        <v>64.150137327559193</v>
      </c>
      <c r="L9" s="206">
        <v>56.019987676235502</v>
      </c>
      <c r="M9" s="200"/>
      <c r="N9" s="207">
        <v>80.135998964239405</v>
      </c>
      <c r="O9" s="208">
        <v>90.283294017589995</v>
      </c>
      <c r="P9" s="209">
        <v>85.209646490914693</v>
      </c>
      <c r="Q9" s="200"/>
      <c r="R9" s="210">
        <v>64.359890194715305</v>
      </c>
      <c r="S9" s="96"/>
      <c r="T9" s="184">
        <v>33.763076696741898</v>
      </c>
      <c r="U9" s="179">
        <v>37.2121553218009</v>
      </c>
      <c r="V9" s="179">
        <v>45.449634047971102</v>
      </c>
      <c r="W9" s="179">
        <v>43.6517221828936</v>
      </c>
      <c r="X9" s="179">
        <v>43.685492867431897</v>
      </c>
      <c r="Y9" s="185">
        <v>41.044146666411699</v>
      </c>
      <c r="Z9" s="179"/>
      <c r="AA9" s="186">
        <v>35.663665011268201</v>
      </c>
      <c r="AB9" s="187">
        <v>36.940408229291002</v>
      </c>
      <c r="AC9" s="188">
        <v>36.337067203298702</v>
      </c>
      <c r="AD9" s="179"/>
      <c r="AE9" s="189">
        <v>39.225857675831598</v>
      </c>
      <c r="AF9" s="97"/>
      <c r="AG9" s="205">
        <v>40.736601942050903</v>
      </c>
      <c r="AH9" s="200">
        <v>49.5978136032858</v>
      </c>
      <c r="AI9" s="200">
        <v>56.190385339747301</v>
      </c>
      <c r="AJ9" s="200">
        <v>58.053509180097301</v>
      </c>
      <c r="AK9" s="200">
        <v>54.485237810839699</v>
      </c>
      <c r="AL9" s="206">
        <v>51.812709575204202</v>
      </c>
      <c r="AM9" s="200"/>
      <c r="AN9" s="207">
        <v>67.164242495200597</v>
      </c>
      <c r="AO9" s="208">
        <v>74.813150972141599</v>
      </c>
      <c r="AP9" s="209">
        <v>70.988696733671105</v>
      </c>
      <c r="AQ9" s="200"/>
      <c r="AR9" s="210">
        <v>57.291563049051902</v>
      </c>
      <c r="AS9" s="96"/>
      <c r="AT9" s="184">
        <v>7.6309942279840302</v>
      </c>
      <c r="AU9" s="179">
        <v>30.3485280007501</v>
      </c>
      <c r="AV9" s="179">
        <v>41.446311084609498</v>
      </c>
      <c r="AW9" s="179">
        <v>40.264225539682997</v>
      </c>
      <c r="AX9" s="179">
        <v>30.6209845072785</v>
      </c>
      <c r="AY9" s="185">
        <v>30.362649546394302</v>
      </c>
      <c r="AZ9" s="179"/>
      <c r="BA9" s="186">
        <v>36.320486245164901</v>
      </c>
      <c r="BB9" s="187">
        <v>31.000004496726699</v>
      </c>
      <c r="BC9" s="188">
        <v>33.464190636544899</v>
      </c>
      <c r="BD9" s="179"/>
      <c r="BE9" s="189">
        <v>31.444044110970001</v>
      </c>
    </row>
    <row r="10" spans="1:57" x14ac:dyDescent="0.2">
      <c r="A10" s="24" t="s">
        <v>21</v>
      </c>
      <c r="B10" s="44" t="str">
        <f t="shared" si="0"/>
        <v>Virginia Area</v>
      </c>
      <c r="C10" s="12"/>
      <c r="D10" s="28" t="s">
        <v>16</v>
      </c>
      <c r="E10" s="31" t="s">
        <v>17</v>
      </c>
      <c r="F10" s="12"/>
      <c r="G10" s="205">
        <v>42.072739498604498</v>
      </c>
      <c r="H10" s="200">
        <v>41.867019726641701</v>
      </c>
      <c r="I10" s="200">
        <v>46.779152923216301</v>
      </c>
      <c r="J10" s="200">
        <v>49.371064666173602</v>
      </c>
      <c r="K10" s="200">
        <v>50.638857047444098</v>
      </c>
      <c r="L10" s="206">
        <v>46.145766772416003</v>
      </c>
      <c r="M10" s="200"/>
      <c r="N10" s="207">
        <v>65.910949216420505</v>
      </c>
      <c r="O10" s="208">
        <v>69.855568637740603</v>
      </c>
      <c r="P10" s="209">
        <v>67.883258927080604</v>
      </c>
      <c r="Q10" s="200"/>
      <c r="R10" s="210">
        <v>52.3564788166059</v>
      </c>
      <c r="S10" s="96"/>
      <c r="T10" s="184">
        <v>44.353461355135799</v>
      </c>
      <c r="U10" s="179">
        <v>29.904206136849801</v>
      </c>
      <c r="V10" s="179">
        <v>31.753342222899299</v>
      </c>
      <c r="W10" s="179">
        <v>39.510906453709097</v>
      </c>
      <c r="X10" s="179">
        <v>44.029271123184401</v>
      </c>
      <c r="Y10" s="185">
        <v>37.808379082144498</v>
      </c>
      <c r="Z10" s="179"/>
      <c r="AA10" s="186">
        <v>62.218935141236997</v>
      </c>
      <c r="AB10" s="187">
        <v>71.036918116565801</v>
      </c>
      <c r="AC10" s="188">
        <v>66.639373831737998</v>
      </c>
      <c r="AD10" s="179"/>
      <c r="AE10" s="189">
        <v>47.245702505886797</v>
      </c>
      <c r="AF10" s="97"/>
      <c r="AG10" s="205">
        <v>31.3520185860753</v>
      </c>
      <c r="AH10" s="200">
        <v>38.875760923074999</v>
      </c>
      <c r="AI10" s="200">
        <v>42.301088289147998</v>
      </c>
      <c r="AJ10" s="200">
        <v>43.832018578713502</v>
      </c>
      <c r="AK10" s="200">
        <v>43.785792449229099</v>
      </c>
      <c r="AL10" s="206">
        <v>40.028184861342602</v>
      </c>
      <c r="AM10" s="200"/>
      <c r="AN10" s="207">
        <v>59.195491438284598</v>
      </c>
      <c r="AO10" s="208">
        <v>61.813134178272101</v>
      </c>
      <c r="AP10" s="209">
        <v>60.504312808278399</v>
      </c>
      <c r="AQ10" s="200"/>
      <c r="AR10" s="210">
        <v>45.877425651178299</v>
      </c>
      <c r="AS10" s="96"/>
      <c r="AT10" s="184">
        <v>6.8922389346713899</v>
      </c>
      <c r="AU10" s="179">
        <v>24.9679818442462</v>
      </c>
      <c r="AV10" s="179">
        <v>24.901645704817199</v>
      </c>
      <c r="AW10" s="179">
        <v>22.7902561994349</v>
      </c>
      <c r="AX10" s="179">
        <v>25.384947320503201</v>
      </c>
      <c r="AY10" s="185">
        <v>21.352021760464002</v>
      </c>
      <c r="AZ10" s="179"/>
      <c r="BA10" s="186">
        <v>53.272971122992402</v>
      </c>
      <c r="BB10" s="187">
        <v>46.438636509981002</v>
      </c>
      <c r="BC10" s="188">
        <v>49.704037173660303</v>
      </c>
      <c r="BD10" s="179"/>
      <c r="BE10" s="189">
        <v>30.673694945573299</v>
      </c>
    </row>
    <row r="11" spans="1:57" x14ac:dyDescent="0.2">
      <c r="A11" s="41" t="s">
        <v>22</v>
      </c>
      <c r="B11" s="44" t="str">
        <f t="shared" si="0"/>
        <v>Washington, DC</v>
      </c>
      <c r="C11" s="12"/>
      <c r="D11" s="28" t="s">
        <v>16</v>
      </c>
      <c r="E11" s="31" t="s">
        <v>17</v>
      </c>
      <c r="F11" s="12"/>
      <c r="G11" s="205">
        <v>70.960046442301504</v>
      </c>
      <c r="H11" s="200">
        <v>48.203377382326401</v>
      </c>
      <c r="I11" s="200">
        <v>56.603003571785599</v>
      </c>
      <c r="J11" s="200">
        <v>57.791293204518801</v>
      </c>
      <c r="K11" s="200">
        <v>55.553299221114401</v>
      </c>
      <c r="L11" s="206">
        <v>57.822203964409297</v>
      </c>
      <c r="M11" s="200"/>
      <c r="N11" s="207">
        <v>63.2924373574239</v>
      </c>
      <c r="O11" s="208">
        <v>78.870399894573197</v>
      </c>
      <c r="P11" s="209">
        <v>71.081418625998595</v>
      </c>
      <c r="Q11" s="200"/>
      <c r="R11" s="210">
        <v>61.610551010577701</v>
      </c>
      <c r="S11" s="96"/>
      <c r="T11" s="184">
        <v>144.62610707004501</v>
      </c>
      <c r="U11" s="179">
        <v>48.990134291943797</v>
      </c>
      <c r="V11" s="179">
        <v>66.950614240025999</v>
      </c>
      <c r="W11" s="179">
        <v>63.607715758481397</v>
      </c>
      <c r="X11" s="179">
        <v>69.782847796004106</v>
      </c>
      <c r="Y11" s="185">
        <v>77.0338936031022</v>
      </c>
      <c r="Z11" s="179"/>
      <c r="AA11" s="186">
        <v>69.368177860054899</v>
      </c>
      <c r="AB11" s="187">
        <v>91.676814690491298</v>
      </c>
      <c r="AC11" s="188">
        <v>81.059186315658906</v>
      </c>
      <c r="AD11" s="179"/>
      <c r="AE11" s="189">
        <v>78.340848744021301</v>
      </c>
      <c r="AF11" s="97"/>
      <c r="AG11" s="205">
        <v>47.111214255349601</v>
      </c>
      <c r="AH11" s="200">
        <v>46.530116233339598</v>
      </c>
      <c r="AI11" s="200">
        <v>51.854912795717397</v>
      </c>
      <c r="AJ11" s="200">
        <v>51.1075087476937</v>
      </c>
      <c r="AK11" s="200">
        <v>48.780538653445902</v>
      </c>
      <c r="AL11" s="206">
        <v>49.077319603841502</v>
      </c>
      <c r="AM11" s="200"/>
      <c r="AN11" s="207">
        <v>63.919251424624399</v>
      </c>
      <c r="AO11" s="208">
        <v>77.7148797589726</v>
      </c>
      <c r="AP11" s="209">
        <v>70.817065591798496</v>
      </c>
      <c r="AQ11" s="200"/>
      <c r="AR11" s="210">
        <v>55.289582997063299</v>
      </c>
      <c r="AS11" s="96"/>
      <c r="AT11" s="184">
        <v>31.6185984647406</v>
      </c>
      <c r="AU11" s="179">
        <v>39.365719163401202</v>
      </c>
      <c r="AV11" s="179">
        <v>54.423646153247098</v>
      </c>
      <c r="AW11" s="179">
        <v>45.3337191159005</v>
      </c>
      <c r="AX11" s="179">
        <v>39.391571773096501</v>
      </c>
      <c r="AY11" s="185">
        <v>41.906682220188401</v>
      </c>
      <c r="AZ11" s="179"/>
      <c r="BA11" s="186">
        <v>68.959329849897799</v>
      </c>
      <c r="BB11" s="187">
        <v>77.357994175704306</v>
      </c>
      <c r="BC11" s="188">
        <v>73.466578575484306</v>
      </c>
      <c r="BD11" s="179"/>
      <c r="BE11" s="189">
        <v>52.031213025201403</v>
      </c>
    </row>
    <row r="12" spans="1:57" x14ac:dyDescent="0.2">
      <c r="A12" s="24" t="s">
        <v>23</v>
      </c>
      <c r="B12" s="44" t="str">
        <f t="shared" si="0"/>
        <v>Arlington, VA</v>
      </c>
      <c r="C12" s="12"/>
      <c r="D12" s="28" t="s">
        <v>16</v>
      </c>
      <c r="E12" s="31" t="s">
        <v>17</v>
      </c>
      <c r="F12" s="12"/>
      <c r="G12" s="205">
        <v>70.059035167730798</v>
      </c>
      <c r="H12" s="200">
        <v>53.117441978311497</v>
      </c>
      <c r="I12" s="200">
        <v>65.961933718455398</v>
      </c>
      <c r="J12" s="200">
        <v>66.447358873010998</v>
      </c>
      <c r="K12" s="200">
        <v>63.938171683389001</v>
      </c>
      <c r="L12" s="206">
        <v>63.904788284179503</v>
      </c>
      <c r="M12" s="200"/>
      <c r="N12" s="207">
        <v>54.936648424039703</v>
      </c>
      <c r="O12" s="208">
        <v>60.907956825782897</v>
      </c>
      <c r="P12" s="209">
        <v>57.922302624911303</v>
      </c>
      <c r="Q12" s="200"/>
      <c r="R12" s="210">
        <v>62.195506667245702</v>
      </c>
      <c r="S12" s="96"/>
      <c r="T12" s="184">
        <v>260.098734676486</v>
      </c>
      <c r="U12" s="179">
        <v>144.93854380400899</v>
      </c>
      <c r="V12" s="179">
        <v>184.183219175147</v>
      </c>
      <c r="W12" s="179">
        <v>174.311553734038</v>
      </c>
      <c r="X12" s="179">
        <v>177.66364056587599</v>
      </c>
      <c r="Y12" s="185">
        <v>186.303783315087</v>
      </c>
      <c r="Z12" s="179"/>
      <c r="AA12" s="186">
        <v>130.03318305206801</v>
      </c>
      <c r="AB12" s="187">
        <v>153.67800409948401</v>
      </c>
      <c r="AC12" s="188">
        <v>141.88716498716099</v>
      </c>
      <c r="AD12" s="179"/>
      <c r="AE12" s="189">
        <v>172.96669311794199</v>
      </c>
      <c r="AF12" s="97"/>
      <c r="AG12" s="205">
        <v>45.021483987027402</v>
      </c>
      <c r="AH12" s="200">
        <v>49.2979033647511</v>
      </c>
      <c r="AI12" s="200">
        <v>58.2164599168946</v>
      </c>
      <c r="AJ12" s="200">
        <v>58.673898854768403</v>
      </c>
      <c r="AK12" s="200">
        <v>54.532376862268102</v>
      </c>
      <c r="AL12" s="206">
        <v>53.148424597141897</v>
      </c>
      <c r="AM12" s="200"/>
      <c r="AN12" s="207">
        <v>58.311179436505498</v>
      </c>
      <c r="AO12" s="208">
        <v>63.5498576061619</v>
      </c>
      <c r="AP12" s="209">
        <v>60.930518521333703</v>
      </c>
      <c r="AQ12" s="200"/>
      <c r="AR12" s="210">
        <v>55.371880004053899</v>
      </c>
      <c r="AS12" s="96"/>
      <c r="AT12" s="184">
        <v>61.858500025530503</v>
      </c>
      <c r="AU12" s="179">
        <v>109.161013118567</v>
      </c>
      <c r="AV12" s="179">
        <v>143.537855715522</v>
      </c>
      <c r="AW12" s="179">
        <v>135.04206113797699</v>
      </c>
      <c r="AX12" s="179">
        <v>123.65870792518299</v>
      </c>
      <c r="AY12" s="185">
        <v>113.21752138488399</v>
      </c>
      <c r="AZ12" s="179"/>
      <c r="BA12" s="186">
        <v>127.956309239511</v>
      </c>
      <c r="BB12" s="187">
        <v>124.939100451708</v>
      </c>
      <c r="BC12" s="188">
        <v>126.372822583195</v>
      </c>
      <c r="BD12" s="179"/>
      <c r="BE12" s="189">
        <v>117.18564495025301</v>
      </c>
    </row>
    <row r="13" spans="1:57" x14ac:dyDescent="0.2">
      <c r="A13" s="24" t="s">
        <v>24</v>
      </c>
      <c r="B13" s="44" t="str">
        <f t="shared" si="0"/>
        <v>Suburban Virginia Area</v>
      </c>
      <c r="C13" s="12"/>
      <c r="D13" s="28" t="s">
        <v>16</v>
      </c>
      <c r="E13" s="31" t="s">
        <v>17</v>
      </c>
      <c r="F13" s="12"/>
      <c r="G13" s="205">
        <v>59.337802133567102</v>
      </c>
      <c r="H13" s="200">
        <v>46.6103901797457</v>
      </c>
      <c r="I13" s="200">
        <v>49.427375420137302</v>
      </c>
      <c r="J13" s="200">
        <v>50.832403916410897</v>
      </c>
      <c r="K13" s="200">
        <v>52.065067952652299</v>
      </c>
      <c r="L13" s="206">
        <v>51.654607920502698</v>
      </c>
      <c r="M13" s="200"/>
      <c r="N13" s="207">
        <v>70.401709776413796</v>
      </c>
      <c r="O13" s="208">
        <v>80.5074791758</v>
      </c>
      <c r="P13" s="209">
        <v>75.454594476106905</v>
      </c>
      <c r="Q13" s="200"/>
      <c r="R13" s="210">
        <v>58.4546040792467</v>
      </c>
      <c r="S13" s="96"/>
      <c r="T13" s="184">
        <v>78.9722510256193</v>
      </c>
      <c r="U13" s="179">
        <v>28.5145422687992</v>
      </c>
      <c r="V13" s="179">
        <v>33.702640286229297</v>
      </c>
      <c r="W13" s="179">
        <v>34.754722137829397</v>
      </c>
      <c r="X13" s="179">
        <v>36.320973888860401</v>
      </c>
      <c r="Y13" s="185">
        <v>41.669583408128702</v>
      </c>
      <c r="Z13" s="179"/>
      <c r="AA13" s="186">
        <v>41.516257692461899</v>
      </c>
      <c r="AB13" s="187">
        <v>40.114725872074999</v>
      </c>
      <c r="AC13" s="188">
        <v>40.7650938092712</v>
      </c>
      <c r="AD13" s="179"/>
      <c r="AE13" s="189">
        <v>41.334651766679499</v>
      </c>
      <c r="AF13" s="97"/>
      <c r="AG13" s="205">
        <v>42.494854595937397</v>
      </c>
      <c r="AH13" s="200">
        <v>44.534781528569297</v>
      </c>
      <c r="AI13" s="200">
        <v>48.523943080520198</v>
      </c>
      <c r="AJ13" s="200">
        <v>50.310225412830597</v>
      </c>
      <c r="AK13" s="200">
        <v>49.200662721028699</v>
      </c>
      <c r="AL13" s="206">
        <v>47.012893467777197</v>
      </c>
      <c r="AM13" s="200"/>
      <c r="AN13" s="207">
        <v>67.742723586146397</v>
      </c>
      <c r="AO13" s="208">
        <v>81.935621437965807</v>
      </c>
      <c r="AP13" s="209">
        <v>74.839172512056095</v>
      </c>
      <c r="AQ13" s="200"/>
      <c r="AR13" s="210">
        <v>54.963258908999798</v>
      </c>
      <c r="AS13" s="96"/>
      <c r="AT13" s="184">
        <v>13.9650112315644</v>
      </c>
      <c r="AU13" s="179">
        <v>28.293491776359801</v>
      </c>
      <c r="AV13" s="179">
        <v>41.9521981850842</v>
      </c>
      <c r="AW13" s="179">
        <v>36.8350169427666</v>
      </c>
      <c r="AX13" s="179">
        <v>34.435254263064699</v>
      </c>
      <c r="AY13" s="185">
        <v>30.91922167501</v>
      </c>
      <c r="AZ13" s="179"/>
      <c r="BA13" s="186">
        <v>46.744017005232401</v>
      </c>
      <c r="BB13" s="187">
        <v>39.739442530373999</v>
      </c>
      <c r="BC13" s="188">
        <v>42.824968249875802</v>
      </c>
      <c r="BD13" s="179"/>
      <c r="BE13" s="189">
        <v>35.307172729310999</v>
      </c>
    </row>
    <row r="14" spans="1:57" x14ac:dyDescent="0.2">
      <c r="A14" s="24" t="s">
        <v>25</v>
      </c>
      <c r="B14" s="44" t="str">
        <f t="shared" si="0"/>
        <v>Alexandria, VA</v>
      </c>
      <c r="C14" s="12"/>
      <c r="D14" s="28" t="s">
        <v>16</v>
      </c>
      <c r="E14" s="31" t="s">
        <v>17</v>
      </c>
      <c r="F14" s="12"/>
      <c r="G14" s="205">
        <v>58.5842199830035</v>
      </c>
      <c r="H14" s="200">
        <v>46.6712941604953</v>
      </c>
      <c r="I14" s="200">
        <v>53.238391404637603</v>
      </c>
      <c r="J14" s="200">
        <v>55.305788515236102</v>
      </c>
      <c r="K14" s="200">
        <v>52.127514871919303</v>
      </c>
      <c r="L14" s="206">
        <v>53.185441787058302</v>
      </c>
      <c r="M14" s="200"/>
      <c r="N14" s="207">
        <v>59.029144105863701</v>
      </c>
      <c r="O14" s="208">
        <v>69.0074250333859</v>
      </c>
      <c r="P14" s="209">
        <v>64.018284569624797</v>
      </c>
      <c r="Q14" s="200"/>
      <c r="R14" s="210">
        <v>56.280539724934499</v>
      </c>
      <c r="S14" s="96"/>
      <c r="T14" s="184">
        <v>132.93684489510301</v>
      </c>
      <c r="U14" s="179">
        <v>75.478203954601</v>
      </c>
      <c r="V14" s="179">
        <v>90.386948575730898</v>
      </c>
      <c r="W14" s="179">
        <v>101.063192579854</v>
      </c>
      <c r="X14" s="179">
        <v>95.307226295858399</v>
      </c>
      <c r="Y14" s="185">
        <v>98.591225385144</v>
      </c>
      <c r="Z14" s="179"/>
      <c r="AA14" s="186">
        <v>90.519644666949404</v>
      </c>
      <c r="AB14" s="187">
        <v>95.966168892898395</v>
      </c>
      <c r="AC14" s="188">
        <v>93.416952683090102</v>
      </c>
      <c r="AD14" s="179"/>
      <c r="AE14" s="189">
        <v>96.879504226958105</v>
      </c>
      <c r="AF14" s="97"/>
      <c r="AG14" s="205">
        <v>40.557027740682202</v>
      </c>
      <c r="AH14" s="200">
        <v>42.658168325846702</v>
      </c>
      <c r="AI14" s="200">
        <v>46.588669721986101</v>
      </c>
      <c r="AJ14" s="200">
        <v>47.7816841689935</v>
      </c>
      <c r="AK14" s="200">
        <v>46.007607745538401</v>
      </c>
      <c r="AL14" s="206">
        <v>44.718631540609401</v>
      </c>
      <c r="AM14" s="200"/>
      <c r="AN14" s="207">
        <v>60.709336226781502</v>
      </c>
      <c r="AO14" s="208">
        <v>71.5732675731455</v>
      </c>
      <c r="AP14" s="209">
        <v>66.141301899963494</v>
      </c>
      <c r="AQ14" s="200"/>
      <c r="AR14" s="210">
        <v>50.839394500424902</v>
      </c>
      <c r="AS14" s="96"/>
      <c r="AT14" s="184">
        <v>29.166755188174701</v>
      </c>
      <c r="AU14" s="179">
        <v>63.887636360927601</v>
      </c>
      <c r="AV14" s="179">
        <v>75.964974748285499</v>
      </c>
      <c r="AW14" s="179">
        <v>78.9730302912822</v>
      </c>
      <c r="AX14" s="179">
        <v>73.856130803156503</v>
      </c>
      <c r="AY14" s="185">
        <v>63.129622083085799</v>
      </c>
      <c r="AZ14" s="179"/>
      <c r="BA14" s="186">
        <v>93.455284996925201</v>
      </c>
      <c r="BB14" s="187">
        <v>89.627495833950206</v>
      </c>
      <c r="BC14" s="188">
        <v>91.365229399418695</v>
      </c>
      <c r="BD14" s="179"/>
      <c r="BE14" s="189">
        <v>72.595661374581297</v>
      </c>
    </row>
    <row r="15" spans="1:57" x14ac:dyDescent="0.2">
      <c r="A15" s="24" t="s">
        <v>26</v>
      </c>
      <c r="B15" s="44" t="str">
        <f t="shared" si="0"/>
        <v>Fairfax/Tysons Corner, VA</v>
      </c>
      <c r="C15" s="12"/>
      <c r="D15" s="28" t="s">
        <v>16</v>
      </c>
      <c r="E15" s="31" t="s">
        <v>17</v>
      </c>
      <c r="F15" s="12"/>
      <c r="G15" s="205">
        <v>52.432018030513099</v>
      </c>
      <c r="H15" s="200">
        <v>49.793070966250497</v>
      </c>
      <c r="I15" s="200">
        <v>64.871567267683702</v>
      </c>
      <c r="J15" s="200">
        <v>64.857533518261604</v>
      </c>
      <c r="K15" s="200">
        <v>53.325147942672203</v>
      </c>
      <c r="L15" s="206">
        <v>57.055867545076197</v>
      </c>
      <c r="M15" s="200"/>
      <c r="N15" s="207">
        <v>55.481699029126197</v>
      </c>
      <c r="O15" s="208">
        <v>60.701464401294402</v>
      </c>
      <c r="P15" s="209">
        <v>58.091581715210303</v>
      </c>
      <c r="Q15" s="200"/>
      <c r="R15" s="210">
        <v>57.351785879400303</v>
      </c>
      <c r="S15" s="96"/>
      <c r="T15" s="184">
        <v>127.44291903534599</v>
      </c>
      <c r="U15" s="179">
        <v>83.558232006053501</v>
      </c>
      <c r="V15" s="179">
        <v>112.500934031368</v>
      </c>
      <c r="W15" s="179">
        <v>111.13638428495</v>
      </c>
      <c r="X15" s="179">
        <v>93.998764266600304</v>
      </c>
      <c r="Y15" s="185">
        <v>105.36584990596999</v>
      </c>
      <c r="Z15" s="179"/>
      <c r="AA15" s="186">
        <v>81.624610681792902</v>
      </c>
      <c r="AB15" s="187">
        <v>70.612825835814206</v>
      </c>
      <c r="AC15" s="188">
        <v>75.699815813908302</v>
      </c>
      <c r="AD15" s="179"/>
      <c r="AE15" s="189">
        <v>95.7984139019255</v>
      </c>
      <c r="AF15" s="97"/>
      <c r="AG15" s="205">
        <v>40.255536003236202</v>
      </c>
      <c r="AH15" s="200">
        <v>49.062128987517298</v>
      </c>
      <c r="AI15" s="200">
        <v>58.142317383263901</v>
      </c>
      <c r="AJ15" s="200">
        <v>57.071197988904203</v>
      </c>
      <c r="AK15" s="200">
        <v>47.688612459546903</v>
      </c>
      <c r="AL15" s="206">
        <v>50.443958564493698</v>
      </c>
      <c r="AM15" s="200"/>
      <c r="AN15" s="207">
        <v>50.498826571890802</v>
      </c>
      <c r="AO15" s="208">
        <v>59.516449375866799</v>
      </c>
      <c r="AP15" s="209">
        <v>55.007637973878801</v>
      </c>
      <c r="AQ15" s="200"/>
      <c r="AR15" s="210">
        <v>51.747866967175199</v>
      </c>
      <c r="AS15" s="96"/>
      <c r="AT15" s="184">
        <v>28.108916954382199</v>
      </c>
      <c r="AU15" s="179">
        <v>78.200688316967998</v>
      </c>
      <c r="AV15" s="179">
        <v>105.47663898492399</v>
      </c>
      <c r="AW15" s="179">
        <v>95.751120972270002</v>
      </c>
      <c r="AX15" s="179">
        <v>75.973059607899998</v>
      </c>
      <c r="AY15" s="185">
        <v>75.755454737316796</v>
      </c>
      <c r="AZ15" s="179"/>
      <c r="BA15" s="186">
        <v>66.337295267714595</v>
      </c>
      <c r="BB15" s="187">
        <v>58.253006794890403</v>
      </c>
      <c r="BC15" s="188">
        <v>61.864034513361801</v>
      </c>
      <c r="BD15" s="179"/>
      <c r="BE15" s="189">
        <v>71.290750448102798</v>
      </c>
    </row>
    <row r="16" spans="1:57" x14ac:dyDescent="0.2">
      <c r="A16" s="24" t="s">
        <v>27</v>
      </c>
      <c r="B16" s="44" t="str">
        <f t="shared" si="0"/>
        <v>I-95 Fredericksburg, VA</v>
      </c>
      <c r="C16" s="12"/>
      <c r="D16" s="28" t="s">
        <v>16</v>
      </c>
      <c r="E16" s="31" t="s">
        <v>17</v>
      </c>
      <c r="F16" s="12"/>
      <c r="G16" s="205">
        <v>39.556281990521299</v>
      </c>
      <c r="H16" s="200">
        <v>39.077823459715603</v>
      </c>
      <c r="I16" s="200">
        <v>41.068063981042599</v>
      </c>
      <c r="J16" s="200">
        <v>43.563067535545002</v>
      </c>
      <c r="K16" s="200">
        <v>43.414465639810402</v>
      </c>
      <c r="L16" s="206">
        <v>41.335940521326997</v>
      </c>
      <c r="M16" s="200"/>
      <c r="N16" s="207">
        <v>51.375190758293797</v>
      </c>
      <c r="O16" s="208">
        <v>62.826500000000003</v>
      </c>
      <c r="P16" s="209">
        <v>57.100845379146897</v>
      </c>
      <c r="Q16" s="200"/>
      <c r="R16" s="210">
        <v>45.840199052132697</v>
      </c>
      <c r="S16" s="96"/>
      <c r="T16" s="184">
        <v>26.981598780603601</v>
      </c>
      <c r="U16" s="179">
        <v>40.220113313287101</v>
      </c>
      <c r="V16" s="179">
        <v>32.818491955175602</v>
      </c>
      <c r="W16" s="179">
        <v>35.572591757501698</v>
      </c>
      <c r="X16" s="179">
        <v>37.909723514868404</v>
      </c>
      <c r="Y16" s="185">
        <v>34.597801234394097</v>
      </c>
      <c r="Z16" s="179"/>
      <c r="AA16" s="186">
        <v>45.352397416815002</v>
      </c>
      <c r="AB16" s="187">
        <v>59.007089161189903</v>
      </c>
      <c r="AC16" s="188">
        <v>52.559749055358999</v>
      </c>
      <c r="AD16" s="179"/>
      <c r="AE16" s="189">
        <v>40.484472569737001</v>
      </c>
      <c r="AF16" s="97"/>
      <c r="AG16" s="205">
        <v>35.811159656398097</v>
      </c>
      <c r="AH16" s="200">
        <v>39.578642476303301</v>
      </c>
      <c r="AI16" s="200">
        <v>41.803973933649203</v>
      </c>
      <c r="AJ16" s="200">
        <v>42.509601895734498</v>
      </c>
      <c r="AK16" s="200">
        <v>42.775079383886201</v>
      </c>
      <c r="AL16" s="206">
        <v>40.495691469194298</v>
      </c>
      <c r="AM16" s="200"/>
      <c r="AN16" s="207">
        <v>49.070867002369603</v>
      </c>
      <c r="AO16" s="208">
        <v>54.172023696682402</v>
      </c>
      <c r="AP16" s="209">
        <v>51.621445349525999</v>
      </c>
      <c r="AQ16" s="200"/>
      <c r="AR16" s="210">
        <v>43.674478292146198</v>
      </c>
      <c r="AS16" s="96"/>
      <c r="AT16" s="184">
        <v>20.752296686903801</v>
      </c>
      <c r="AU16" s="179">
        <v>43.392041016977302</v>
      </c>
      <c r="AV16" s="179">
        <v>41.828061942839803</v>
      </c>
      <c r="AW16" s="179">
        <v>31.227619528858</v>
      </c>
      <c r="AX16" s="179">
        <v>31.851893169052399</v>
      </c>
      <c r="AY16" s="185">
        <v>33.588238421859003</v>
      </c>
      <c r="AZ16" s="179"/>
      <c r="BA16" s="186">
        <v>43.853043658629602</v>
      </c>
      <c r="BB16" s="187">
        <v>41.920261441745403</v>
      </c>
      <c r="BC16" s="188">
        <v>42.832385965269403</v>
      </c>
      <c r="BD16" s="179"/>
      <c r="BE16" s="189">
        <v>36.573209187329901</v>
      </c>
    </row>
    <row r="17" spans="1:58" x14ac:dyDescent="0.2">
      <c r="A17" s="24" t="s">
        <v>28</v>
      </c>
      <c r="B17" s="44" t="str">
        <f t="shared" si="0"/>
        <v>Dulles Airport Area, VA</v>
      </c>
      <c r="C17" s="12"/>
      <c r="D17" s="28" t="s">
        <v>16</v>
      </c>
      <c r="E17" s="31" t="s">
        <v>17</v>
      </c>
      <c r="F17" s="12"/>
      <c r="G17" s="205">
        <v>51.696651727357597</v>
      </c>
      <c r="H17" s="200">
        <v>46.447010270774904</v>
      </c>
      <c r="I17" s="200">
        <v>59.247433239962596</v>
      </c>
      <c r="J17" s="200">
        <v>58.948490196078403</v>
      </c>
      <c r="K17" s="200">
        <v>52.379851540616201</v>
      </c>
      <c r="L17" s="206">
        <v>53.743887394957902</v>
      </c>
      <c r="M17" s="200"/>
      <c r="N17" s="207">
        <v>49.380870214752498</v>
      </c>
      <c r="O17" s="208">
        <v>49.928554621848697</v>
      </c>
      <c r="P17" s="209">
        <v>49.654712418300598</v>
      </c>
      <c r="Q17" s="200"/>
      <c r="R17" s="210">
        <v>52.575551687341601</v>
      </c>
      <c r="S17" s="96"/>
      <c r="T17" s="184">
        <v>125.77702374803</v>
      </c>
      <c r="U17" s="179">
        <v>64.562993615628699</v>
      </c>
      <c r="V17" s="179">
        <v>100.007724941934</v>
      </c>
      <c r="W17" s="179">
        <v>91.885011716530698</v>
      </c>
      <c r="X17" s="179">
        <v>97.434777153409996</v>
      </c>
      <c r="Y17" s="185">
        <v>94.731021664243002</v>
      </c>
      <c r="Z17" s="179"/>
      <c r="AA17" s="186">
        <v>97.169764208292406</v>
      </c>
      <c r="AB17" s="187">
        <v>100.12995625842299</v>
      </c>
      <c r="AC17" s="188">
        <v>98.646994872787303</v>
      </c>
      <c r="AD17" s="179"/>
      <c r="AE17" s="189">
        <v>95.772422243212404</v>
      </c>
      <c r="AF17" s="97"/>
      <c r="AG17" s="205">
        <v>36.855142857142802</v>
      </c>
      <c r="AH17" s="200">
        <v>44.411257002801101</v>
      </c>
      <c r="AI17" s="200">
        <v>51.9987962184873</v>
      </c>
      <c r="AJ17" s="200">
        <v>52.7001174136321</v>
      </c>
      <c r="AK17" s="200">
        <v>47.143011671335202</v>
      </c>
      <c r="AL17" s="206">
        <v>46.621665032679701</v>
      </c>
      <c r="AM17" s="200"/>
      <c r="AN17" s="207">
        <v>45.8345695611577</v>
      </c>
      <c r="AO17" s="208">
        <v>48.349088468720801</v>
      </c>
      <c r="AP17" s="209">
        <v>47.0918290149393</v>
      </c>
      <c r="AQ17" s="200"/>
      <c r="AR17" s="210">
        <v>46.755997599039603</v>
      </c>
      <c r="AS17" s="96"/>
      <c r="AT17" s="184">
        <v>32.470892380373897</v>
      </c>
      <c r="AU17" s="179">
        <v>50.725456994279</v>
      </c>
      <c r="AV17" s="179">
        <v>79.871397881301107</v>
      </c>
      <c r="AW17" s="179">
        <v>70.390423581953002</v>
      </c>
      <c r="AX17" s="179">
        <v>69.371000601030005</v>
      </c>
      <c r="AY17" s="185">
        <v>60.810502884772198</v>
      </c>
      <c r="AZ17" s="179"/>
      <c r="BA17" s="186">
        <v>89.475342575098693</v>
      </c>
      <c r="BB17" s="187">
        <v>81.556981111179297</v>
      </c>
      <c r="BC17" s="188">
        <v>85.326073201845901</v>
      </c>
      <c r="BD17" s="179"/>
      <c r="BE17" s="189">
        <v>67.174282505948099</v>
      </c>
    </row>
    <row r="18" spans="1:58" x14ac:dyDescent="0.2">
      <c r="A18" s="24" t="s">
        <v>29</v>
      </c>
      <c r="B18" s="44" t="str">
        <f t="shared" si="0"/>
        <v>Williamsburg, VA</v>
      </c>
      <c r="C18" s="12"/>
      <c r="D18" s="28" t="s">
        <v>16</v>
      </c>
      <c r="E18" s="31" t="s">
        <v>17</v>
      </c>
      <c r="F18" s="12"/>
      <c r="G18" s="205">
        <v>66.604294277151396</v>
      </c>
      <c r="H18" s="200">
        <v>33.177533894676699</v>
      </c>
      <c r="I18" s="200">
        <v>34.016433566433498</v>
      </c>
      <c r="J18" s="200">
        <v>34.919078064792302</v>
      </c>
      <c r="K18" s="200">
        <v>37.038560011417097</v>
      </c>
      <c r="L18" s="206">
        <v>41.151179962894197</v>
      </c>
      <c r="M18" s="200"/>
      <c r="N18" s="207">
        <v>88.304496931639704</v>
      </c>
      <c r="O18" s="208">
        <v>106.61952904238601</v>
      </c>
      <c r="P18" s="209">
        <v>97.462012987012898</v>
      </c>
      <c r="Q18" s="200"/>
      <c r="R18" s="210">
        <v>57.239989398356698</v>
      </c>
      <c r="S18" s="96"/>
      <c r="T18" s="184">
        <v>275.83671757479198</v>
      </c>
      <c r="U18" s="179">
        <v>125.651412343727</v>
      </c>
      <c r="V18" s="179">
        <v>110.174758754487</v>
      </c>
      <c r="W18" s="179">
        <v>124.276635231141</v>
      </c>
      <c r="X18" s="179">
        <v>92.374129313184397</v>
      </c>
      <c r="Y18" s="185">
        <v>146.61365266091201</v>
      </c>
      <c r="Z18" s="179"/>
      <c r="AA18" s="186">
        <v>165.72212027123001</v>
      </c>
      <c r="AB18" s="187">
        <v>155.872852540824</v>
      </c>
      <c r="AC18" s="188">
        <v>160.24276100164801</v>
      </c>
      <c r="AD18" s="179"/>
      <c r="AE18" s="189">
        <v>153.061011063758</v>
      </c>
      <c r="AF18" s="97"/>
      <c r="AG18" s="205">
        <v>34.243373562807903</v>
      </c>
      <c r="AH18" s="200">
        <v>25.851343283582001</v>
      </c>
      <c r="AI18" s="200">
        <v>25.2694437705151</v>
      </c>
      <c r="AJ18" s="200">
        <v>26.582318039103701</v>
      </c>
      <c r="AK18" s="200">
        <v>30.132178892536</v>
      </c>
      <c r="AL18" s="206">
        <v>28.4152190640703</v>
      </c>
      <c r="AM18" s="200"/>
      <c r="AN18" s="207">
        <v>66.009966462109304</v>
      </c>
      <c r="AO18" s="208">
        <v>78.083612102183494</v>
      </c>
      <c r="AP18" s="209">
        <v>72.046789282146406</v>
      </c>
      <c r="AQ18" s="200"/>
      <c r="AR18" s="210">
        <v>40.884178341286301</v>
      </c>
      <c r="AS18" s="96"/>
      <c r="AT18" s="184">
        <v>63.057289066441797</v>
      </c>
      <c r="AU18" s="179">
        <v>59.8808708330793</v>
      </c>
      <c r="AV18" s="179">
        <v>58.7572324680281</v>
      </c>
      <c r="AW18" s="179">
        <v>61.185161822475003</v>
      </c>
      <c r="AX18" s="179">
        <v>68.360678574696905</v>
      </c>
      <c r="AY18" s="185">
        <v>62.421998304390499</v>
      </c>
      <c r="AZ18" s="179"/>
      <c r="BA18" s="186">
        <v>109.38897672360299</v>
      </c>
      <c r="BB18" s="187">
        <v>82.283869845219598</v>
      </c>
      <c r="BC18" s="188">
        <v>93.774921139696701</v>
      </c>
      <c r="BD18" s="179"/>
      <c r="BE18" s="189">
        <v>76.8356156220039</v>
      </c>
    </row>
    <row r="19" spans="1:58" x14ac:dyDescent="0.2">
      <c r="A19" s="24" t="s">
        <v>30</v>
      </c>
      <c r="B19" s="44" t="str">
        <f t="shared" si="0"/>
        <v>Virginia Beach, VA</v>
      </c>
      <c r="C19" s="12"/>
      <c r="D19" s="28" t="s">
        <v>16</v>
      </c>
      <c r="E19" s="31" t="s">
        <v>17</v>
      </c>
      <c r="F19" s="12"/>
      <c r="G19" s="205">
        <v>49.8554293897352</v>
      </c>
      <c r="H19" s="200">
        <v>41.104582424036003</v>
      </c>
      <c r="I19" s="200">
        <v>48.4761296280534</v>
      </c>
      <c r="J19" s="200">
        <v>50.1734811388203</v>
      </c>
      <c r="K19" s="200">
        <v>55.795029994041997</v>
      </c>
      <c r="L19" s="206">
        <v>49.0809305149374</v>
      </c>
      <c r="M19" s="200"/>
      <c r="N19" s="207">
        <v>77.3026961869095</v>
      </c>
      <c r="O19" s="208">
        <v>72.370872823218903</v>
      </c>
      <c r="P19" s="209">
        <v>74.836784505064202</v>
      </c>
      <c r="Q19" s="200"/>
      <c r="R19" s="210">
        <v>56.439745940687899</v>
      </c>
      <c r="S19" s="96"/>
      <c r="T19" s="184">
        <v>66.087505425699206</v>
      </c>
      <c r="U19" s="179">
        <v>41.883723442523099</v>
      </c>
      <c r="V19" s="179">
        <v>48.1957318819723</v>
      </c>
      <c r="W19" s="179">
        <v>40.867982810565699</v>
      </c>
      <c r="X19" s="179">
        <v>31.306296802957998</v>
      </c>
      <c r="Y19" s="185">
        <v>44.5182944424675</v>
      </c>
      <c r="Z19" s="179"/>
      <c r="AA19" s="186">
        <v>30.2147483348548</v>
      </c>
      <c r="AB19" s="187">
        <v>-0.82666678972243501</v>
      </c>
      <c r="AC19" s="188">
        <v>13.0980356993032</v>
      </c>
      <c r="AD19" s="179"/>
      <c r="AE19" s="189">
        <v>30.756358366058301</v>
      </c>
      <c r="AF19" s="97"/>
      <c r="AG19" s="205">
        <v>36.202108879479098</v>
      </c>
      <c r="AH19" s="200">
        <v>36.666785575368102</v>
      </c>
      <c r="AI19" s="200">
        <v>40.098198129628003</v>
      </c>
      <c r="AJ19" s="200">
        <v>40.116540339603297</v>
      </c>
      <c r="AK19" s="200">
        <v>45.956628906731197</v>
      </c>
      <c r="AL19" s="206">
        <v>39.810223409043502</v>
      </c>
      <c r="AM19" s="200"/>
      <c r="AN19" s="207">
        <v>72.342126640327905</v>
      </c>
      <c r="AO19" s="208">
        <v>81.041250744493198</v>
      </c>
      <c r="AP19" s="209">
        <v>76.691688692410594</v>
      </c>
      <c r="AQ19" s="200"/>
      <c r="AR19" s="210">
        <v>50.358411429100798</v>
      </c>
      <c r="AS19" s="96"/>
      <c r="AT19" s="184">
        <v>1.5143476187951801</v>
      </c>
      <c r="AU19" s="179">
        <v>29.744888255725002</v>
      </c>
      <c r="AV19" s="179">
        <v>33.2412105970337</v>
      </c>
      <c r="AW19" s="179">
        <v>29.031786298959901</v>
      </c>
      <c r="AX19" s="179">
        <v>31.786255244845599</v>
      </c>
      <c r="AY19" s="185">
        <v>24.4227271567675</v>
      </c>
      <c r="AZ19" s="179"/>
      <c r="BA19" s="186">
        <v>32.194305160501798</v>
      </c>
      <c r="BB19" s="187">
        <v>15.396659331481001</v>
      </c>
      <c r="BC19" s="188">
        <v>22.753341108497601</v>
      </c>
      <c r="BD19" s="179"/>
      <c r="BE19" s="189">
        <v>23.7167507760993</v>
      </c>
    </row>
    <row r="20" spans="1:58" x14ac:dyDescent="0.2">
      <c r="A20" s="41" t="s">
        <v>31</v>
      </c>
      <c r="B20" s="44" t="str">
        <f t="shared" si="0"/>
        <v>Norfolk/Portsmouth, VA</v>
      </c>
      <c r="C20" s="12"/>
      <c r="D20" s="28" t="s">
        <v>16</v>
      </c>
      <c r="E20" s="31" t="s">
        <v>17</v>
      </c>
      <c r="F20" s="12"/>
      <c r="G20" s="205">
        <v>47.444583520730802</v>
      </c>
      <c r="H20" s="200">
        <v>52.835535154602901</v>
      </c>
      <c r="I20" s="200">
        <v>52.403330305692101</v>
      </c>
      <c r="J20" s="200">
        <v>51.838426721714598</v>
      </c>
      <c r="K20" s="200">
        <v>52.953175720309197</v>
      </c>
      <c r="L20" s="206">
        <v>51.495010284609897</v>
      </c>
      <c r="M20" s="200"/>
      <c r="N20" s="207">
        <v>82.3084969957835</v>
      </c>
      <c r="O20" s="208">
        <v>80.677946784961307</v>
      </c>
      <c r="P20" s="209">
        <v>81.493221890372396</v>
      </c>
      <c r="Q20" s="200"/>
      <c r="R20" s="210">
        <v>60.065927886256297</v>
      </c>
      <c r="S20" s="96"/>
      <c r="T20" s="184">
        <v>37.076285366285198</v>
      </c>
      <c r="U20" s="179">
        <v>40.419001910516698</v>
      </c>
      <c r="V20" s="179">
        <v>31.1219438851126</v>
      </c>
      <c r="W20" s="179">
        <v>22.622692126436402</v>
      </c>
      <c r="X20" s="179">
        <v>23.2678854366515</v>
      </c>
      <c r="Y20" s="185">
        <v>30.408878448362</v>
      </c>
      <c r="Z20" s="179"/>
      <c r="AA20" s="186">
        <v>72.872128195829404</v>
      </c>
      <c r="AB20" s="187">
        <v>58.316381726236401</v>
      </c>
      <c r="AC20" s="188">
        <v>65.347092861365297</v>
      </c>
      <c r="AD20" s="179"/>
      <c r="AE20" s="189">
        <v>42.043456214908197</v>
      </c>
      <c r="AF20" s="97"/>
      <c r="AG20" s="205">
        <v>40.774467195186197</v>
      </c>
      <c r="AH20" s="200">
        <v>47.062811652318999</v>
      </c>
      <c r="AI20" s="200">
        <v>48.148348005973197</v>
      </c>
      <c r="AJ20" s="200">
        <v>47.816976418657703</v>
      </c>
      <c r="AK20" s="200">
        <v>47.640551914968299</v>
      </c>
      <c r="AL20" s="206">
        <v>46.288631037420899</v>
      </c>
      <c r="AM20" s="200"/>
      <c r="AN20" s="207">
        <v>63.473256342234698</v>
      </c>
      <c r="AO20" s="208">
        <v>72.373546279866403</v>
      </c>
      <c r="AP20" s="209">
        <v>67.923401311050497</v>
      </c>
      <c r="AQ20" s="200"/>
      <c r="AR20" s="210">
        <v>52.469993972743701</v>
      </c>
      <c r="AS20" s="96"/>
      <c r="AT20" s="184">
        <v>4.8419222286463102</v>
      </c>
      <c r="AU20" s="179">
        <v>21.7364527839886</v>
      </c>
      <c r="AV20" s="179">
        <v>20.362318477428499</v>
      </c>
      <c r="AW20" s="179">
        <v>16.164431610109801</v>
      </c>
      <c r="AX20" s="179">
        <v>15.8402506358394</v>
      </c>
      <c r="AY20" s="185">
        <v>15.8124513124295</v>
      </c>
      <c r="AZ20" s="179"/>
      <c r="BA20" s="186">
        <v>36.038615340414097</v>
      </c>
      <c r="BB20" s="187">
        <v>40.003361099628499</v>
      </c>
      <c r="BC20" s="188">
        <v>38.122490579882303</v>
      </c>
      <c r="BD20" s="179"/>
      <c r="BE20" s="189">
        <v>23.170866655972102</v>
      </c>
    </row>
    <row r="21" spans="1:58" x14ac:dyDescent="0.2">
      <c r="A21" s="42" t="s">
        <v>32</v>
      </c>
      <c r="B21" s="44" t="str">
        <f t="shared" si="0"/>
        <v>Newport News/Hampton, VA</v>
      </c>
      <c r="C21" s="12"/>
      <c r="D21" s="28" t="s">
        <v>16</v>
      </c>
      <c r="E21" s="31" t="s">
        <v>17</v>
      </c>
      <c r="F21" s="13"/>
      <c r="G21" s="205">
        <v>37.820752539007003</v>
      </c>
      <c r="H21" s="200">
        <v>36.2992980709219</v>
      </c>
      <c r="I21" s="200">
        <v>41.141109219858102</v>
      </c>
      <c r="J21" s="200">
        <v>48.307155829787199</v>
      </c>
      <c r="K21" s="200">
        <v>49.585281418439699</v>
      </c>
      <c r="L21" s="206">
        <v>42.630719415602798</v>
      </c>
      <c r="M21" s="200"/>
      <c r="N21" s="207">
        <v>79.351405687943199</v>
      </c>
      <c r="O21" s="208">
        <v>62.430066354609899</v>
      </c>
      <c r="P21" s="209">
        <v>70.890736021276496</v>
      </c>
      <c r="Q21" s="200"/>
      <c r="R21" s="210">
        <v>50.705009874366702</v>
      </c>
      <c r="S21" s="96"/>
      <c r="T21" s="184">
        <v>41.003591011712203</v>
      </c>
      <c r="U21" s="179">
        <v>22.7981412890996</v>
      </c>
      <c r="V21" s="179">
        <v>32.2419516673069</v>
      </c>
      <c r="W21" s="179">
        <v>55.946334948220901</v>
      </c>
      <c r="X21" s="179">
        <v>60.961007706561702</v>
      </c>
      <c r="Y21" s="185">
        <v>42.791874791962897</v>
      </c>
      <c r="Z21" s="179"/>
      <c r="AA21" s="186">
        <v>94.328306316740694</v>
      </c>
      <c r="AB21" s="187">
        <v>45.097719482325601</v>
      </c>
      <c r="AC21" s="188">
        <v>69.069439938326298</v>
      </c>
      <c r="AD21" s="179"/>
      <c r="AE21" s="189">
        <v>52.244030094611503</v>
      </c>
      <c r="AF21" s="97"/>
      <c r="AG21" s="205">
        <v>32.347395184397101</v>
      </c>
      <c r="AH21" s="200">
        <v>35.978504840425501</v>
      </c>
      <c r="AI21" s="200">
        <v>39.328713195035398</v>
      </c>
      <c r="AJ21" s="200">
        <v>40.587345159574397</v>
      </c>
      <c r="AK21" s="200">
        <v>41.061060315602802</v>
      </c>
      <c r="AL21" s="206">
        <v>37.860603739006997</v>
      </c>
      <c r="AM21" s="200"/>
      <c r="AN21" s="207">
        <v>64.092601748226897</v>
      </c>
      <c r="AO21" s="208">
        <v>62.5901420709219</v>
      </c>
      <c r="AP21" s="209">
        <v>63.341371909574399</v>
      </c>
      <c r="AQ21" s="200"/>
      <c r="AR21" s="210">
        <v>45.140823216312</v>
      </c>
      <c r="AS21" s="96"/>
      <c r="AT21" s="184">
        <v>10.377108484841401</v>
      </c>
      <c r="AU21" s="179">
        <v>21.717425939391099</v>
      </c>
      <c r="AV21" s="179">
        <v>28.2754908242871</v>
      </c>
      <c r="AW21" s="179">
        <v>30.609030039199698</v>
      </c>
      <c r="AX21" s="179">
        <v>36.1275253368783</v>
      </c>
      <c r="AY21" s="185">
        <v>25.562491041598498</v>
      </c>
      <c r="AZ21" s="179"/>
      <c r="BA21" s="186">
        <v>71.574125543633599</v>
      </c>
      <c r="BB21" s="187">
        <v>50.073134911959002</v>
      </c>
      <c r="BC21" s="188">
        <v>60.2320293928897</v>
      </c>
      <c r="BD21" s="179"/>
      <c r="BE21" s="189">
        <v>37.489098821214903</v>
      </c>
    </row>
    <row r="22" spans="1:58" x14ac:dyDescent="0.2">
      <c r="A22" s="43" t="s">
        <v>33</v>
      </c>
      <c r="B22" s="44" t="str">
        <f t="shared" si="0"/>
        <v>Chesapeake/Suffolk, VA</v>
      </c>
      <c r="C22" s="12"/>
      <c r="D22" s="29" t="s">
        <v>16</v>
      </c>
      <c r="E22" s="32" t="s">
        <v>17</v>
      </c>
      <c r="F22" s="12"/>
      <c r="G22" s="211">
        <v>54.584167615720503</v>
      </c>
      <c r="H22" s="212">
        <v>51.984190462881998</v>
      </c>
      <c r="I22" s="212">
        <v>55.2611906550218</v>
      </c>
      <c r="J22" s="212">
        <v>54.057310515283802</v>
      </c>
      <c r="K22" s="212">
        <v>50.919814951965002</v>
      </c>
      <c r="L22" s="213">
        <v>53.361334840174599</v>
      </c>
      <c r="M22" s="200"/>
      <c r="N22" s="214">
        <v>58.335845292576401</v>
      </c>
      <c r="O22" s="215">
        <v>64.441512436681194</v>
      </c>
      <c r="P22" s="216">
        <v>61.388678864628801</v>
      </c>
      <c r="Q22" s="200"/>
      <c r="R22" s="217">
        <v>55.654861704304402</v>
      </c>
      <c r="S22" s="96"/>
      <c r="T22" s="190">
        <v>44.762894042502801</v>
      </c>
      <c r="U22" s="191">
        <v>19.7778380633182</v>
      </c>
      <c r="V22" s="191">
        <v>18.227840525924801</v>
      </c>
      <c r="W22" s="191">
        <v>17.247721397059902</v>
      </c>
      <c r="X22" s="191">
        <v>15.054903528279301</v>
      </c>
      <c r="Y22" s="192">
        <v>22.270672619270801</v>
      </c>
      <c r="Z22" s="179"/>
      <c r="AA22" s="193">
        <v>30.042297886816002</v>
      </c>
      <c r="AB22" s="194">
        <v>39.041839130020897</v>
      </c>
      <c r="AC22" s="195">
        <v>34.615467113848702</v>
      </c>
      <c r="AD22" s="179"/>
      <c r="AE22" s="196">
        <v>25.9095265937822</v>
      </c>
      <c r="AF22" s="97"/>
      <c r="AG22" s="211">
        <v>44.483262458515199</v>
      </c>
      <c r="AH22" s="212">
        <v>51.731969676855798</v>
      </c>
      <c r="AI22" s="212">
        <v>56.496305580786</v>
      </c>
      <c r="AJ22" s="212">
        <v>55.6530430611353</v>
      </c>
      <c r="AK22" s="212">
        <v>51.659505554585103</v>
      </c>
      <c r="AL22" s="213">
        <v>52.004817266375497</v>
      </c>
      <c r="AM22" s="200"/>
      <c r="AN22" s="214">
        <v>56.077982087336203</v>
      </c>
      <c r="AO22" s="215">
        <v>61.9482394541484</v>
      </c>
      <c r="AP22" s="216">
        <v>59.013110770742301</v>
      </c>
      <c r="AQ22" s="200"/>
      <c r="AR22" s="217">
        <v>54.007186839051698</v>
      </c>
      <c r="AS22" s="96"/>
      <c r="AT22" s="190">
        <v>11.162137169502</v>
      </c>
      <c r="AU22" s="191">
        <v>21.313973497295802</v>
      </c>
      <c r="AV22" s="191">
        <v>25.193443636028</v>
      </c>
      <c r="AW22" s="191">
        <v>23.077729541247599</v>
      </c>
      <c r="AX22" s="191">
        <v>21.1109508134465</v>
      </c>
      <c r="AY22" s="192">
        <v>20.571698062655202</v>
      </c>
      <c r="AZ22" s="179"/>
      <c r="BA22" s="193">
        <v>28.648527094083001</v>
      </c>
      <c r="BB22" s="194">
        <v>29.922004396858</v>
      </c>
      <c r="BC22" s="195">
        <v>29.313806157040698</v>
      </c>
      <c r="BD22" s="179"/>
      <c r="BE22" s="196">
        <v>23.1713174797326</v>
      </c>
    </row>
    <row r="23" spans="1:58" x14ac:dyDescent="0.2">
      <c r="A23" s="22" t="s">
        <v>43</v>
      </c>
      <c r="B23" s="44" t="str">
        <f t="shared" si="0"/>
        <v>Richmond CBD/Airport, VA</v>
      </c>
      <c r="C23" s="10"/>
      <c r="D23" s="27" t="s">
        <v>16</v>
      </c>
      <c r="E23" s="30" t="s">
        <v>17</v>
      </c>
      <c r="F23" s="3"/>
      <c r="G23" s="197">
        <v>61.412341650671699</v>
      </c>
      <c r="H23" s="198">
        <v>63.714487523992297</v>
      </c>
      <c r="I23" s="198">
        <v>78.273579654510499</v>
      </c>
      <c r="J23" s="198">
        <v>79.388245681381903</v>
      </c>
      <c r="K23" s="198">
        <v>99.749871401151594</v>
      </c>
      <c r="L23" s="199">
        <v>76.507705182341596</v>
      </c>
      <c r="M23" s="200"/>
      <c r="N23" s="201">
        <v>113.655199616122</v>
      </c>
      <c r="O23" s="202">
        <v>123.770032629558</v>
      </c>
      <c r="P23" s="203">
        <v>118.71261612284</v>
      </c>
      <c r="Q23" s="200"/>
      <c r="R23" s="204">
        <v>88.566251165341299</v>
      </c>
      <c r="S23" s="96"/>
      <c r="T23" s="176">
        <v>77.973897967662495</v>
      </c>
      <c r="U23" s="177">
        <v>96.179003600174198</v>
      </c>
      <c r="V23" s="177">
        <v>119.181909550944</v>
      </c>
      <c r="W23" s="177">
        <v>124.24584119895501</v>
      </c>
      <c r="X23" s="177">
        <v>83.355923528910594</v>
      </c>
      <c r="Y23" s="178">
        <v>98.720850605067199</v>
      </c>
      <c r="Z23" s="179"/>
      <c r="AA23" s="180">
        <v>36.395356002262602</v>
      </c>
      <c r="AB23" s="181">
        <v>33.798726481043303</v>
      </c>
      <c r="AC23" s="182">
        <v>35.029280827641102</v>
      </c>
      <c r="AD23" s="179"/>
      <c r="AE23" s="183">
        <v>68.316172239311399</v>
      </c>
      <c r="AF23" s="96"/>
      <c r="AG23" s="197">
        <v>47.058244241842601</v>
      </c>
      <c r="AH23" s="198">
        <v>58.9650782149712</v>
      </c>
      <c r="AI23" s="198">
        <v>70.914623800383794</v>
      </c>
      <c r="AJ23" s="198">
        <v>77.007607965451001</v>
      </c>
      <c r="AK23" s="198">
        <v>75.1741137236084</v>
      </c>
      <c r="AL23" s="199">
        <v>65.823933589251396</v>
      </c>
      <c r="AM23" s="200"/>
      <c r="AN23" s="201">
        <v>92.195372360844502</v>
      </c>
      <c r="AO23" s="202">
        <v>102.979616602687</v>
      </c>
      <c r="AP23" s="203">
        <v>97.587494481765802</v>
      </c>
      <c r="AQ23" s="200"/>
      <c r="AR23" s="204">
        <v>74.899236701398394</v>
      </c>
      <c r="AS23" s="96"/>
      <c r="AT23" s="176">
        <v>33.159657980901798</v>
      </c>
      <c r="AU23" s="177">
        <v>81.799109188477601</v>
      </c>
      <c r="AV23" s="177">
        <v>108.007172309579</v>
      </c>
      <c r="AW23" s="177">
        <v>108.52948240977901</v>
      </c>
      <c r="AX23" s="177">
        <v>79.151967952154493</v>
      </c>
      <c r="AY23" s="178">
        <v>82.079249555156196</v>
      </c>
      <c r="AZ23" s="179"/>
      <c r="BA23" s="180">
        <v>58.467800405216003</v>
      </c>
      <c r="BB23" s="181">
        <v>48.648776507203202</v>
      </c>
      <c r="BC23" s="182">
        <v>53.130807115450899</v>
      </c>
      <c r="BD23" s="179"/>
      <c r="BE23" s="183">
        <v>70.108087148653098</v>
      </c>
      <c r="BF23" s="96"/>
    </row>
    <row r="24" spans="1:58" x14ac:dyDescent="0.2">
      <c r="A24" s="23" t="s">
        <v>44</v>
      </c>
      <c r="B24" s="44" t="str">
        <f t="shared" si="0"/>
        <v>Richmond North/Glen Allen, VA</v>
      </c>
      <c r="C24" s="11"/>
      <c r="D24" s="28" t="s">
        <v>16</v>
      </c>
      <c r="E24" s="31" t="s">
        <v>17</v>
      </c>
      <c r="F24" s="12"/>
      <c r="G24" s="205">
        <v>44.085699355684099</v>
      </c>
      <c r="H24" s="200">
        <v>46.423209129627601</v>
      </c>
      <c r="I24" s="200">
        <v>52.693114120345001</v>
      </c>
      <c r="J24" s="200">
        <v>53.2187688107458</v>
      </c>
      <c r="K24" s="200">
        <v>54.457120891121498</v>
      </c>
      <c r="L24" s="206">
        <v>50.175582461504803</v>
      </c>
      <c r="M24" s="200"/>
      <c r="N24" s="207">
        <v>74.726485748607601</v>
      </c>
      <c r="O24" s="208">
        <v>85.489161297368099</v>
      </c>
      <c r="P24" s="209">
        <v>80.1078235229878</v>
      </c>
      <c r="Q24" s="200"/>
      <c r="R24" s="210">
        <v>58.727651336214201</v>
      </c>
      <c r="S24" s="96"/>
      <c r="T24" s="184">
        <v>40.351273006821302</v>
      </c>
      <c r="U24" s="179">
        <v>37.427855171869702</v>
      </c>
      <c r="V24" s="179">
        <v>44.333519413276399</v>
      </c>
      <c r="W24" s="179">
        <v>41.367006435233698</v>
      </c>
      <c r="X24" s="179">
        <v>42.350020213058997</v>
      </c>
      <c r="Y24" s="185">
        <v>41.259670859383597</v>
      </c>
      <c r="Z24" s="179"/>
      <c r="AA24" s="186">
        <v>42.189832948318298</v>
      </c>
      <c r="AB24" s="187">
        <v>40.0658856139612</v>
      </c>
      <c r="AC24" s="188">
        <v>41.048568774688498</v>
      </c>
      <c r="AD24" s="179"/>
      <c r="AE24" s="189">
        <v>41.1773228631642</v>
      </c>
      <c r="AF24" s="96"/>
      <c r="AG24" s="205">
        <v>36.643527820246803</v>
      </c>
      <c r="AH24" s="200">
        <v>44.1583481216555</v>
      </c>
      <c r="AI24" s="200">
        <v>51.1208575133777</v>
      </c>
      <c r="AJ24" s="200">
        <v>51.227227012121801</v>
      </c>
      <c r="AK24" s="200">
        <v>46.835941028721102</v>
      </c>
      <c r="AL24" s="206">
        <v>45.997180299224603</v>
      </c>
      <c r="AM24" s="200"/>
      <c r="AN24" s="207">
        <v>62.621187697936001</v>
      </c>
      <c r="AO24" s="208">
        <v>70.208268619635206</v>
      </c>
      <c r="AP24" s="209">
        <v>66.414728158785607</v>
      </c>
      <c r="AQ24" s="200"/>
      <c r="AR24" s="210">
        <v>51.830765401956299</v>
      </c>
      <c r="AS24" s="96"/>
      <c r="AT24" s="184">
        <v>4.9972086798446096</v>
      </c>
      <c r="AU24" s="179">
        <v>26.998310881856199</v>
      </c>
      <c r="AV24" s="179">
        <v>39.965654661310701</v>
      </c>
      <c r="AW24" s="179">
        <v>34.992911535819097</v>
      </c>
      <c r="AX24" s="179">
        <v>23.950864190790899</v>
      </c>
      <c r="AY24" s="185">
        <v>26.415766161239802</v>
      </c>
      <c r="AZ24" s="179"/>
      <c r="BA24" s="186">
        <v>38.826213141593101</v>
      </c>
      <c r="BB24" s="187">
        <v>34.9191815876814</v>
      </c>
      <c r="BC24" s="188">
        <v>36.733346613620498</v>
      </c>
      <c r="BD24" s="179"/>
      <c r="BE24" s="189">
        <v>30.007299401226501</v>
      </c>
      <c r="BF24" s="96"/>
    </row>
    <row r="25" spans="1:58" x14ac:dyDescent="0.2">
      <c r="A25" s="24" t="s">
        <v>45</v>
      </c>
      <c r="B25" s="44" t="str">
        <f t="shared" si="0"/>
        <v>Richmond West/Midlothian, VA</v>
      </c>
      <c r="C25" s="12"/>
      <c r="D25" s="28" t="s">
        <v>16</v>
      </c>
      <c r="E25" s="31" t="s">
        <v>17</v>
      </c>
      <c r="F25" s="12"/>
      <c r="G25" s="205">
        <v>39.691243084922</v>
      </c>
      <c r="H25" s="200">
        <v>41.532475528596102</v>
      </c>
      <c r="I25" s="200">
        <v>46.394790953206197</v>
      </c>
      <c r="J25" s="200">
        <v>46.803193552859597</v>
      </c>
      <c r="K25" s="200">
        <v>53.633465441940999</v>
      </c>
      <c r="L25" s="206">
        <v>45.611033712305002</v>
      </c>
      <c r="M25" s="200"/>
      <c r="N25" s="207">
        <v>73.876233448873407</v>
      </c>
      <c r="O25" s="208">
        <v>84.537691646447101</v>
      </c>
      <c r="P25" s="209">
        <v>79.206962547660297</v>
      </c>
      <c r="Q25" s="200"/>
      <c r="R25" s="210">
        <v>55.209870522406497</v>
      </c>
      <c r="S25" s="96"/>
      <c r="T25" s="184">
        <v>23.506961574755898</v>
      </c>
      <c r="U25" s="179">
        <v>14.7375466192363</v>
      </c>
      <c r="V25" s="179">
        <v>22.033766797587099</v>
      </c>
      <c r="W25" s="179">
        <v>14.5558521797363</v>
      </c>
      <c r="X25" s="179">
        <v>38.026414350501398</v>
      </c>
      <c r="Y25" s="185">
        <v>22.56664097074</v>
      </c>
      <c r="Z25" s="179"/>
      <c r="AA25" s="186">
        <v>22.905864527529701</v>
      </c>
      <c r="AB25" s="187">
        <v>26.258342368570698</v>
      </c>
      <c r="AC25" s="188">
        <v>24.6724446454838</v>
      </c>
      <c r="AD25" s="179"/>
      <c r="AE25" s="189">
        <v>23.4211478652708</v>
      </c>
      <c r="AF25" s="96"/>
      <c r="AG25" s="205">
        <v>35.586464939341397</v>
      </c>
      <c r="AH25" s="200">
        <v>44.027278318890801</v>
      </c>
      <c r="AI25" s="200">
        <v>48.015690173310198</v>
      </c>
      <c r="AJ25" s="200">
        <v>50.583593032928903</v>
      </c>
      <c r="AK25" s="200">
        <v>49.474450164644701</v>
      </c>
      <c r="AL25" s="206">
        <v>45.537495325823201</v>
      </c>
      <c r="AM25" s="200"/>
      <c r="AN25" s="207">
        <v>61.5326408405545</v>
      </c>
      <c r="AO25" s="208">
        <v>70.0107210311958</v>
      </c>
      <c r="AP25" s="209">
        <v>65.771680935875196</v>
      </c>
      <c r="AQ25" s="200"/>
      <c r="AR25" s="210">
        <v>51.318691214409498</v>
      </c>
      <c r="AS25" s="96"/>
      <c r="AT25" s="184">
        <v>-3.7210223508256202</v>
      </c>
      <c r="AU25" s="179">
        <v>11.3158973281424</v>
      </c>
      <c r="AV25" s="179">
        <v>19.006261770888599</v>
      </c>
      <c r="AW25" s="179">
        <v>19.025609377651499</v>
      </c>
      <c r="AX25" s="179">
        <v>19.804413125513701</v>
      </c>
      <c r="AY25" s="185">
        <v>13.472250298914799</v>
      </c>
      <c r="AZ25" s="179"/>
      <c r="BA25" s="186">
        <v>24.364568570526799</v>
      </c>
      <c r="BB25" s="187">
        <v>19.8895288935487</v>
      </c>
      <c r="BC25" s="188">
        <v>21.942062979525101</v>
      </c>
      <c r="BD25" s="179"/>
      <c r="BE25" s="189">
        <v>16.433629543882699</v>
      </c>
      <c r="BF25" s="96"/>
    </row>
    <row r="26" spans="1:58" x14ac:dyDescent="0.2">
      <c r="A26" s="24" t="s">
        <v>46</v>
      </c>
      <c r="B26" s="44" t="str">
        <f t="shared" si="0"/>
        <v>Petersburg/Chester, VA</v>
      </c>
      <c r="C26" s="12"/>
      <c r="D26" s="28" t="s">
        <v>16</v>
      </c>
      <c r="E26" s="31" t="s">
        <v>17</v>
      </c>
      <c r="F26" s="12"/>
      <c r="G26" s="205">
        <v>44.489816708762298</v>
      </c>
      <c r="H26" s="200">
        <v>51.4899941325043</v>
      </c>
      <c r="I26" s="200">
        <v>54.9019417524771</v>
      </c>
      <c r="J26" s="200">
        <v>55.432392209053802</v>
      </c>
      <c r="K26" s="200">
        <v>51.254263104721097</v>
      </c>
      <c r="L26" s="206">
        <v>51.513681581503697</v>
      </c>
      <c r="M26" s="200"/>
      <c r="N26" s="207">
        <v>59.339282552943402</v>
      </c>
      <c r="O26" s="208">
        <v>68.136417777345997</v>
      </c>
      <c r="P26" s="209">
        <v>63.7378501651447</v>
      </c>
      <c r="Q26" s="200"/>
      <c r="R26" s="210">
        <v>55.006301176829702</v>
      </c>
      <c r="S26" s="96"/>
      <c r="T26" s="184">
        <v>-3.6763072469049698</v>
      </c>
      <c r="U26" s="179">
        <v>6.06287845689703</v>
      </c>
      <c r="V26" s="179">
        <v>5.04938056404702</v>
      </c>
      <c r="W26" s="179">
        <v>4.3205324399763398</v>
      </c>
      <c r="X26" s="179">
        <v>4.5834684752445902</v>
      </c>
      <c r="Y26" s="185">
        <v>3.3821370742152999</v>
      </c>
      <c r="Z26" s="179"/>
      <c r="AA26" s="186">
        <v>33.303009551903898</v>
      </c>
      <c r="AB26" s="187">
        <v>47.893436793037203</v>
      </c>
      <c r="AC26" s="188">
        <v>40.723590479284702</v>
      </c>
      <c r="AD26" s="179"/>
      <c r="AE26" s="189">
        <v>13.3389518061906</v>
      </c>
      <c r="AF26" s="96"/>
      <c r="AG26" s="205">
        <v>44.5063063532154</v>
      </c>
      <c r="AH26" s="200">
        <v>52.915616417330398</v>
      </c>
      <c r="AI26" s="200">
        <v>54.887175602292501</v>
      </c>
      <c r="AJ26" s="200">
        <v>55.1990540071886</v>
      </c>
      <c r="AK26" s="200">
        <v>49.960600058286303</v>
      </c>
      <c r="AL26" s="206">
        <v>51.493750487662702</v>
      </c>
      <c r="AM26" s="200"/>
      <c r="AN26" s="207">
        <v>53.065881693219303</v>
      </c>
      <c r="AO26" s="208">
        <v>57.186306625218499</v>
      </c>
      <c r="AP26" s="209">
        <v>55.126094159218901</v>
      </c>
      <c r="AQ26" s="200"/>
      <c r="AR26" s="210">
        <v>52.531562965250203</v>
      </c>
      <c r="AS26" s="96"/>
      <c r="AT26" s="184">
        <v>-3.6612971718499701</v>
      </c>
      <c r="AU26" s="179">
        <v>8.2600968449116898</v>
      </c>
      <c r="AV26" s="179">
        <v>7.7546043959380997</v>
      </c>
      <c r="AW26" s="179">
        <v>7.1984797952123003</v>
      </c>
      <c r="AX26" s="179">
        <v>2.7685494689686498</v>
      </c>
      <c r="AY26" s="185">
        <v>4.6109662368279398</v>
      </c>
      <c r="AZ26" s="179"/>
      <c r="BA26" s="186">
        <v>12.532698869243299</v>
      </c>
      <c r="BB26" s="187">
        <v>8.7945323301945706</v>
      </c>
      <c r="BC26" s="188">
        <v>10.562258448507601</v>
      </c>
      <c r="BD26" s="179"/>
      <c r="BE26" s="189">
        <v>6.3269636996729304</v>
      </c>
      <c r="BF26" s="96"/>
    </row>
    <row r="27" spans="1:58" x14ac:dyDescent="0.2">
      <c r="A27" s="99" t="s">
        <v>100</v>
      </c>
      <c r="B27" s="45" t="s">
        <v>71</v>
      </c>
      <c r="C27" s="12"/>
      <c r="D27" s="28" t="s">
        <v>16</v>
      </c>
      <c r="E27" s="31" t="s">
        <v>17</v>
      </c>
      <c r="F27" s="12"/>
      <c r="G27" s="205">
        <v>37.963116369769097</v>
      </c>
      <c r="H27" s="200">
        <v>37.575928639190401</v>
      </c>
      <c r="I27" s="200">
        <v>40.368424159375898</v>
      </c>
      <c r="J27" s="200">
        <v>39.486446189522503</v>
      </c>
      <c r="K27" s="200">
        <v>38.650150205544399</v>
      </c>
      <c r="L27" s="206">
        <v>38.808813112680497</v>
      </c>
      <c r="M27" s="200"/>
      <c r="N27" s="207">
        <v>53.301570043216998</v>
      </c>
      <c r="O27" s="208">
        <v>57.641574786550002</v>
      </c>
      <c r="P27" s="209">
        <v>55.471572414883497</v>
      </c>
      <c r="Q27" s="200"/>
      <c r="R27" s="210">
        <v>43.569601484738499</v>
      </c>
      <c r="S27" s="96"/>
      <c r="T27" s="184">
        <v>35.224365427185603</v>
      </c>
      <c r="U27" s="179">
        <v>23.057052402185299</v>
      </c>
      <c r="V27" s="179">
        <v>23.812498158241102</v>
      </c>
      <c r="W27" s="179">
        <v>21.201362889918698</v>
      </c>
      <c r="X27" s="179">
        <v>24.124475895070201</v>
      </c>
      <c r="Y27" s="185">
        <v>25.245109645098399</v>
      </c>
      <c r="Z27" s="179"/>
      <c r="AA27" s="186">
        <v>37.72790429258</v>
      </c>
      <c r="AB27" s="187">
        <v>45.894893649803599</v>
      </c>
      <c r="AC27" s="188">
        <v>41.853604222574603</v>
      </c>
      <c r="AD27" s="179"/>
      <c r="AE27" s="189">
        <v>30.816602857755601</v>
      </c>
      <c r="AF27" s="96"/>
      <c r="AG27" s="205">
        <v>29.071500210814701</v>
      </c>
      <c r="AH27" s="200">
        <v>35.868725361020303</v>
      </c>
      <c r="AI27" s="200">
        <v>38.203980842205098</v>
      </c>
      <c r="AJ27" s="200">
        <v>38.5539073205439</v>
      </c>
      <c r="AK27" s="200">
        <v>36.457811874143502</v>
      </c>
      <c r="AL27" s="206">
        <v>35.631185121745503</v>
      </c>
      <c r="AM27" s="200"/>
      <c r="AN27" s="207">
        <v>50.070045720459497</v>
      </c>
      <c r="AO27" s="208">
        <v>52.7453351955307</v>
      </c>
      <c r="AP27" s="209">
        <v>51.407690457995102</v>
      </c>
      <c r="AQ27" s="200"/>
      <c r="AR27" s="210">
        <v>40.138758074959703</v>
      </c>
      <c r="AS27" s="96"/>
      <c r="AT27" s="184">
        <v>-3.3273260620201</v>
      </c>
      <c r="AU27" s="179">
        <v>13.467370349165799</v>
      </c>
      <c r="AV27" s="179">
        <v>13.4408053618625</v>
      </c>
      <c r="AW27" s="179">
        <v>11.1036283192177</v>
      </c>
      <c r="AX27" s="179">
        <v>10.4515055283617</v>
      </c>
      <c r="AY27" s="185">
        <v>9.2512768805761905</v>
      </c>
      <c r="AZ27" s="179"/>
      <c r="BA27" s="186">
        <v>32.368184128230098</v>
      </c>
      <c r="BB27" s="187">
        <v>26.183297566067399</v>
      </c>
      <c r="BC27" s="188">
        <v>29.121395291773901</v>
      </c>
      <c r="BD27" s="179"/>
      <c r="BE27" s="189">
        <v>15.7705067872157</v>
      </c>
      <c r="BF27" s="96"/>
    </row>
    <row r="28" spans="1:58" x14ac:dyDescent="0.2">
      <c r="A28" s="24" t="s">
        <v>48</v>
      </c>
      <c r="B28" s="44" t="str">
        <f t="shared" si="0"/>
        <v>Roanoke, VA</v>
      </c>
      <c r="C28" s="12"/>
      <c r="D28" s="28" t="s">
        <v>16</v>
      </c>
      <c r="E28" s="31" t="s">
        <v>17</v>
      </c>
      <c r="F28" s="12"/>
      <c r="G28" s="205">
        <v>32.638772625409402</v>
      </c>
      <c r="H28" s="200">
        <v>38.501603171866897</v>
      </c>
      <c r="I28" s="200">
        <v>44.452003102913203</v>
      </c>
      <c r="J28" s="200">
        <v>48.079675917945103</v>
      </c>
      <c r="K28" s="200">
        <v>53.515799000172301</v>
      </c>
      <c r="L28" s="206">
        <v>43.437570763661398</v>
      </c>
      <c r="M28" s="200"/>
      <c r="N28" s="207">
        <v>60.068284778486401</v>
      </c>
      <c r="O28" s="208">
        <v>63.618429581106703</v>
      </c>
      <c r="P28" s="209">
        <v>61.843357179796499</v>
      </c>
      <c r="Q28" s="200"/>
      <c r="R28" s="210">
        <v>48.696366882557101</v>
      </c>
      <c r="S28" s="96"/>
      <c r="T28" s="184">
        <v>45.905665771458402</v>
      </c>
      <c r="U28" s="179">
        <v>36.376736548630497</v>
      </c>
      <c r="V28" s="179">
        <v>47.035421138578997</v>
      </c>
      <c r="W28" s="179">
        <v>58.989447944983901</v>
      </c>
      <c r="X28" s="179">
        <v>99.976181293361506</v>
      </c>
      <c r="Y28" s="185">
        <v>57.570181707776399</v>
      </c>
      <c r="Z28" s="179"/>
      <c r="AA28" s="186">
        <v>86.166213165584196</v>
      </c>
      <c r="AB28" s="187">
        <v>108.182928836266</v>
      </c>
      <c r="AC28" s="188">
        <v>96.875459174663007</v>
      </c>
      <c r="AD28" s="179"/>
      <c r="AE28" s="189">
        <v>69.876282966389695</v>
      </c>
      <c r="AF28" s="96"/>
      <c r="AG28" s="205">
        <v>25.436045509394901</v>
      </c>
      <c r="AH28" s="200">
        <v>34.631327357352099</v>
      </c>
      <c r="AI28" s="200">
        <v>38.628685571453097</v>
      </c>
      <c r="AJ28" s="200">
        <v>39.995842096190302</v>
      </c>
      <c r="AK28" s="200">
        <v>43.014505257714099</v>
      </c>
      <c r="AL28" s="206">
        <v>36.341281158420898</v>
      </c>
      <c r="AM28" s="200"/>
      <c r="AN28" s="207">
        <v>50.142343130494702</v>
      </c>
      <c r="AO28" s="208">
        <v>52.333810118945003</v>
      </c>
      <c r="AP28" s="209">
        <v>51.238076624719803</v>
      </c>
      <c r="AQ28" s="200"/>
      <c r="AR28" s="210">
        <v>40.597508434506302</v>
      </c>
      <c r="AS28" s="96"/>
      <c r="AT28" s="184">
        <v>11.505356374855801</v>
      </c>
      <c r="AU28" s="179">
        <v>36.860229567305502</v>
      </c>
      <c r="AV28" s="179">
        <v>35.036052371821</v>
      </c>
      <c r="AW28" s="179">
        <v>31.804118434115999</v>
      </c>
      <c r="AX28" s="179">
        <v>53.239542014874203</v>
      </c>
      <c r="AY28" s="185">
        <v>34.462479761056002</v>
      </c>
      <c r="AZ28" s="179"/>
      <c r="BA28" s="186">
        <v>65.681588305528805</v>
      </c>
      <c r="BB28" s="187">
        <v>63.116956970952998</v>
      </c>
      <c r="BC28" s="188">
        <v>64.361854305738902</v>
      </c>
      <c r="BD28" s="179"/>
      <c r="BE28" s="189">
        <v>43.902456158500598</v>
      </c>
      <c r="BF28" s="96"/>
    </row>
    <row r="29" spans="1:58" x14ac:dyDescent="0.2">
      <c r="A29" s="24" t="s">
        <v>49</v>
      </c>
      <c r="B29" s="44" t="str">
        <f t="shared" si="0"/>
        <v>Charlottesville, VA</v>
      </c>
      <c r="C29" s="12"/>
      <c r="D29" s="28" t="s">
        <v>16</v>
      </c>
      <c r="E29" s="31" t="s">
        <v>17</v>
      </c>
      <c r="F29" s="12"/>
      <c r="G29" s="205">
        <v>81.384701586502104</v>
      </c>
      <c r="H29" s="200">
        <v>63.241682195920397</v>
      </c>
      <c r="I29" s="200">
        <v>75.485358851674604</v>
      </c>
      <c r="J29" s="200">
        <v>85.727141777889699</v>
      </c>
      <c r="K29" s="200">
        <v>76.701226391337102</v>
      </c>
      <c r="L29" s="206">
        <v>76.508022160664794</v>
      </c>
      <c r="M29" s="200"/>
      <c r="N29" s="207">
        <v>107.781616721228</v>
      </c>
      <c r="O29" s="208">
        <v>122.591606648199</v>
      </c>
      <c r="P29" s="209">
        <v>115.18661168471399</v>
      </c>
      <c r="Q29" s="200"/>
      <c r="R29" s="210">
        <v>87.559047738964594</v>
      </c>
      <c r="S29" s="96"/>
      <c r="T29" s="184">
        <v>57.386574206889797</v>
      </c>
      <c r="U29" s="179">
        <v>20.786612824563399</v>
      </c>
      <c r="V29" s="179">
        <v>31.723791862842699</v>
      </c>
      <c r="W29" s="179">
        <v>48.910385453386802</v>
      </c>
      <c r="X29" s="179">
        <v>36.109619438048497</v>
      </c>
      <c r="Y29" s="185">
        <v>38.955825738510001</v>
      </c>
      <c r="Z29" s="179"/>
      <c r="AA29" s="186">
        <v>73.221024023683597</v>
      </c>
      <c r="AB29" s="187">
        <v>73.819422184321297</v>
      </c>
      <c r="AC29" s="188">
        <v>73.5389438671492</v>
      </c>
      <c r="AD29" s="179"/>
      <c r="AE29" s="189">
        <v>50.2067885238611</v>
      </c>
      <c r="AF29" s="96"/>
      <c r="AG29" s="205">
        <v>55.268780717151401</v>
      </c>
      <c r="AH29" s="200">
        <v>58.354424557231297</v>
      </c>
      <c r="AI29" s="200">
        <v>61.9054600491896</v>
      </c>
      <c r="AJ29" s="200">
        <v>66.274840133694795</v>
      </c>
      <c r="AK29" s="200">
        <v>64.237645204010803</v>
      </c>
      <c r="AL29" s="206">
        <v>61.196753540791399</v>
      </c>
      <c r="AM29" s="200"/>
      <c r="AN29" s="207">
        <v>93.415968342057099</v>
      </c>
      <c r="AO29" s="208">
        <v>112.896568077189</v>
      </c>
      <c r="AP29" s="209">
        <v>103.15626820962299</v>
      </c>
      <c r="AQ29" s="200"/>
      <c r="AR29" s="210">
        <v>73.161794975543003</v>
      </c>
      <c r="AS29" s="96"/>
      <c r="AT29" s="184">
        <v>17.458796969966599</v>
      </c>
      <c r="AU29" s="179">
        <v>31.663816308336301</v>
      </c>
      <c r="AV29" s="179">
        <v>29.589818868296</v>
      </c>
      <c r="AW29" s="179">
        <v>22.268892376258002</v>
      </c>
      <c r="AX29" s="179">
        <v>13.119041022649601</v>
      </c>
      <c r="AY29" s="185">
        <v>22.326634109836601</v>
      </c>
      <c r="AZ29" s="179"/>
      <c r="BA29" s="186">
        <v>52.152485787767802</v>
      </c>
      <c r="BB29" s="187">
        <v>59.878616211551503</v>
      </c>
      <c r="BC29" s="188">
        <v>56.285290466150002</v>
      </c>
      <c r="BD29" s="179"/>
      <c r="BE29" s="189">
        <v>34.014588719340999</v>
      </c>
      <c r="BF29" s="96"/>
    </row>
    <row r="30" spans="1:58" x14ac:dyDescent="0.2">
      <c r="A30" s="24" t="s">
        <v>50</v>
      </c>
      <c r="B30" s="46" t="s">
        <v>73</v>
      </c>
      <c r="C30" s="12"/>
      <c r="D30" s="28" t="s">
        <v>16</v>
      </c>
      <c r="E30" s="31" t="s">
        <v>17</v>
      </c>
      <c r="F30" s="12"/>
      <c r="G30" s="205">
        <v>40.802109964577198</v>
      </c>
      <c r="H30" s="200">
        <v>48.749545664561801</v>
      </c>
      <c r="I30" s="200">
        <v>54.0006684121361</v>
      </c>
      <c r="J30" s="200">
        <v>56.007307870013797</v>
      </c>
      <c r="K30" s="200">
        <v>49.0482196211304</v>
      </c>
      <c r="L30" s="206">
        <v>49.721570306483898</v>
      </c>
      <c r="M30" s="200"/>
      <c r="N30" s="207">
        <v>50.705165562913898</v>
      </c>
      <c r="O30" s="208">
        <v>49.651090405051498</v>
      </c>
      <c r="P30" s="209">
        <v>50.178127983982698</v>
      </c>
      <c r="Q30" s="200"/>
      <c r="R30" s="210">
        <v>49.8520153571978</v>
      </c>
      <c r="S30" s="96"/>
      <c r="T30" s="184">
        <v>113.726793797629</v>
      </c>
      <c r="U30" s="179">
        <v>69.880847940629295</v>
      </c>
      <c r="V30" s="179">
        <v>62.419192414233798</v>
      </c>
      <c r="W30" s="179">
        <v>58.0630922848908</v>
      </c>
      <c r="X30" s="179">
        <v>56.8757471748021</v>
      </c>
      <c r="Y30" s="185">
        <v>68.2807607056168</v>
      </c>
      <c r="Z30" s="179"/>
      <c r="AA30" s="186">
        <v>68.738343519290396</v>
      </c>
      <c r="AB30" s="187">
        <v>72.544028465427601</v>
      </c>
      <c r="AC30" s="188">
        <v>70.599985781556995</v>
      </c>
      <c r="AD30" s="179"/>
      <c r="AE30" s="189">
        <v>68.941246210987799</v>
      </c>
      <c r="AF30" s="96"/>
      <c r="AG30" s="205">
        <v>31.279870629909102</v>
      </c>
      <c r="AH30" s="200">
        <v>43.866431541660198</v>
      </c>
      <c r="AI30" s="200">
        <v>50.435290697674397</v>
      </c>
      <c r="AJ30" s="200">
        <v>50.4768685507469</v>
      </c>
      <c r="AK30" s="200">
        <v>45.935417757585</v>
      </c>
      <c r="AL30" s="206">
        <v>44.398775835515103</v>
      </c>
      <c r="AM30" s="200"/>
      <c r="AN30" s="207">
        <v>51.093269675034598</v>
      </c>
      <c r="AO30" s="208">
        <v>52.095141306021802</v>
      </c>
      <c r="AP30" s="209">
        <v>51.594205490528203</v>
      </c>
      <c r="AQ30" s="200"/>
      <c r="AR30" s="210">
        <v>46.4546128798046</v>
      </c>
      <c r="AS30" s="96"/>
      <c r="AT30" s="184">
        <v>57.205479581864097</v>
      </c>
      <c r="AU30" s="179">
        <v>65.756004644101594</v>
      </c>
      <c r="AV30" s="179">
        <v>69.079258076943304</v>
      </c>
      <c r="AW30" s="179">
        <v>59.355183822388199</v>
      </c>
      <c r="AX30" s="179">
        <v>66.485200144321396</v>
      </c>
      <c r="AY30" s="185">
        <v>63.883590155585601</v>
      </c>
      <c r="AZ30" s="179"/>
      <c r="BA30" s="186">
        <v>65.628435692921101</v>
      </c>
      <c r="BB30" s="187">
        <v>67.000976928000398</v>
      </c>
      <c r="BC30" s="188">
        <v>66.318537783249297</v>
      </c>
      <c r="BD30" s="179"/>
      <c r="BE30" s="189">
        <v>64.648500944832605</v>
      </c>
      <c r="BF30" s="96"/>
    </row>
    <row r="31" spans="1:58" x14ac:dyDescent="0.2">
      <c r="A31" s="24" t="s">
        <v>51</v>
      </c>
      <c r="B31" s="44" t="str">
        <f t="shared" si="0"/>
        <v>Staunton &amp; Harrisonburg, VA</v>
      </c>
      <c r="C31" s="12"/>
      <c r="D31" s="28" t="s">
        <v>16</v>
      </c>
      <c r="E31" s="31" t="s">
        <v>17</v>
      </c>
      <c r="F31" s="12"/>
      <c r="G31" s="205">
        <v>46.452104023552501</v>
      </c>
      <c r="H31" s="200">
        <v>40.575890088321799</v>
      </c>
      <c r="I31" s="200">
        <v>41.623375858684902</v>
      </c>
      <c r="J31" s="200">
        <v>41.940524043179501</v>
      </c>
      <c r="K31" s="200">
        <v>42.7024789008832</v>
      </c>
      <c r="L31" s="206">
        <v>42.658874582924398</v>
      </c>
      <c r="M31" s="200"/>
      <c r="N31" s="207">
        <v>63.138798822374802</v>
      </c>
      <c r="O31" s="208">
        <v>78.094331697742803</v>
      </c>
      <c r="P31" s="209">
        <v>70.616565260058806</v>
      </c>
      <c r="Q31" s="200"/>
      <c r="R31" s="210">
        <v>50.646786204962801</v>
      </c>
      <c r="S31" s="96"/>
      <c r="T31" s="184">
        <v>48.760825431543502</v>
      </c>
      <c r="U31" s="179">
        <v>29.7353753915326</v>
      </c>
      <c r="V31" s="179">
        <v>5.55134907816542</v>
      </c>
      <c r="W31" s="179">
        <v>15.389199231554</v>
      </c>
      <c r="X31" s="179">
        <v>20.391591317050199</v>
      </c>
      <c r="Y31" s="185">
        <v>22.757354576051501</v>
      </c>
      <c r="Z31" s="179"/>
      <c r="AA31" s="186">
        <v>53.857869944197397</v>
      </c>
      <c r="AB31" s="187">
        <v>99.848853692092902</v>
      </c>
      <c r="AC31" s="188">
        <v>76.290658615178302</v>
      </c>
      <c r="AD31" s="179"/>
      <c r="AE31" s="189">
        <v>39.651091901977303</v>
      </c>
      <c r="AF31" s="96"/>
      <c r="AG31" s="205">
        <v>33.033819430814503</v>
      </c>
      <c r="AH31" s="200">
        <v>37.421122669283598</v>
      </c>
      <c r="AI31" s="200">
        <v>40.099548577036302</v>
      </c>
      <c r="AJ31" s="200">
        <v>40.898527968596603</v>
      </c>
      <c r="AK31" s="200">
        <v>39.745044160942101</v>
      </c>
      <c r="AL31" s="206">
        <v>38.239612561334603</v>
      </c>
      <c r="AM31" s="200"/>
      <c r="AN31" s="207">
        <v>59.457526987242304</v>
      </c>
      <c r="AO31" s="208">
        <v>64.934949460255098</v>
      </c>
      <c r="AP31" s="209">
        <v>62.196238223748701</v>
      </c>
      <c r="AQ31" s="200"/>
      <c r="AR31" s="210">
        <v>45.084362750595801</v>
      </c>
      <c r="AS31" s="96"/>
      <c r="AT31" s="184">
        <v>17.845193307957899</v>
      </c>
      <c r="AU31" s="179">
        <v>25.976885195000701</v>
      </c>
      <c r="AV31" s="179">
        <v>17.961798973454201</v>
      </c>
      <c r="AW31" s="179">
        <v>13.621744425324399</v>
      </c>
      <c r="AX31" s="179">
        <v>12.203131622515</v>
      </c>
      <c r="AY31" s="185">
        <v>17.179882379451598</v>
      </c>
      <c r="AZ31" s="179"/>
      <c r="BA31" s="186">
        <v>52.980678936180801</v>
      </c>
      <c r="BB31" s="187">
        <v>51.998002856268997</v>
      </c>
      <c r="BC31" s="188">
        <v>52.466125763114199</v>
      </c>
      <c r="BD31" s="179"/>
      <c r="BE31" s="189">
        <v>28.937366745046699</v>
      </c>
      <c r="BF31" s="96"/>
    </row>
    <row r="32" spans="1:58" x14ac:dyDescent="0.2">
      <c r="A32" s="24" t="s">
        <v>52</v>
      </c>
      <c r="B32" s="44" t="str">
        <f t="shared" si="0"/>
        <v>Blacksburg &amp; Wytheville, VA</v>
      </c>
      <c r="C32" s="12"/>
      <c r="D32" s="28" t="s">
        <v>16</v>
      </c>
      <c r="E32" s="31" t="s">
        <v>17</v>
      </c>
      <c r="F32" s="12"/>
      <c r="G32" s="205">
        <v>34.312600428599197</v>
      </c>
      <c r="H32" s="200">
        <v>42.054659653224199</v>
      </c>
      <c r="I32" s="200">
        <v>47.791795830898103</v>
      </c>
      <c r="J32" s="200">
        <v>56.183250340931203</v>
      </c>
      <c r="K32" s="200">
        <v>66.465946619910298</v>
      </c>
      <c r="L32" s="206">
        <v>49.361650574712598</v>
      </c>
      <c r="M32" s="200"/>
      <c r="N32" s="207">
        <v>74.968144165205501</v>
      </c>
      <c r="O32" s="208">
        <v>58.633862068965499</v>
      </c>
      <c r="P32" s="209">
        <v>66.8010031170855</v>
      </c>
      <c r="Q32" s="200"/>
      <c r="R32" s="210">
        <v>54.3443227296763</v>
      </c>
      <c r="S32" s="96"/>
      <c r="T32" s="184">
        <v>115.05488335697601</v>
      </c>
      <c r="U32" s="179">
        <v>71.906644939898001</v>
      </c>
      <c r="V32" s="179">
        <v>79.576676566695994</v>
      </c>
      <c r="W32" s="179">
        <v>102.371471987397</v>
      </c>
      <c r="X32" s="179">
        <v>165.10702738406499</v>
      </c>
      <c r="Y32" s="185">
        <v>105.902912132906</v>
      </c>
      <c r="Z32" s="179"/>
      <c r="AA32" s="186">
        <v>194.85986516068701</v>
      </c>
      <c r="AB32" s="187">
        <v>100.855598223117</v>
      </c>
      <c r="AC32" s="188">
        <v>144.61590725647699</v>
      </c>
      <c r="AD32" s="179"/>
      <c r="AE32" s="189">
        <v>118.02091332757</v>
      </c>
      <c r="AF32" s="96"/>
      <c r="AG32" s="205">
        <v>25.362418079095999</v>
      </c>
      <c r="AH32" s="200">
        <v>35.815698811611099</v>
      </c>
      <c r="AI32" s="200">
        <v>39.460646210792902</v>
      </c>
      <c r="AJ32" s="200">
        <v>43.926560734463202</v>
      </c>
      <c r="AK32" s="200">
        <v>45.229687853107301</v>
      </c>
      <c r="AL32" s="206">
        <v>37.959002337814098</v>
      </c>
      <c r="AM32" s="200"/>
      <c r="AN32" s="207">
        <v>59.010660529904499</v>
      </c>
      <c r="AO32" s="208">
        <v>54.645661991038303</v>
      </c>
      <c r="AP32" s="209">
        <v>56.828161260471397</v>
      </c>
      <c r="AQ32" s="200"/>
      <c r="AR32" s="210">
        <v>43.350190601430498</v>
      </c>
      <c r="AS32" s="96"/>
      <c r="AT32" s="184">
        <v>46.610663806871599</v>
      </c>
      <c r="AU32" s="179">
        <v>70.366195614669095</v>
      </c>
      <c r="AV32" s="179">
        <v>69.811260919936899</v>
      </c>
      <c r="AW32" s="179">
        <v>80.275080029111905</v>
      </c>
      <c r="AX32" s="179">
        <v>88.211297118422095</v>
      </c>
      <c r="AY32" s="185">
        <v>72.607415106324794</v>
      </c>
      <c r="AZ32" s="179"/>
      <c r="BA32" s="186">
        <v>139.769709719822</v>
      </c>
      <c r="BB32" s="187">
        <v>107.93140317477599</v>
      </c>
      <c r="BC32" s="188">
        <v>123.328417239123</v>
      </c>
      <c r="BD32" s="179"/>
      <c r="BE32" s="189">
        <v>88.655283686979701</v>
      </c>
      <c r="BF32" s="96"/>
    </row>
    <row r="33" spans="1:58" x14ac:dyDescent="0.2">
      <c r="A33" s="24" t="s">
        <v>53</v>
      </c>
      <c r="B33" s="44" t="str">
        <f t="shared" si="0"/>
        <v>Lynchburg, VA</v>
      </c>
      <c r="C33" s="12"/>
      <c r="D33" s="28" t="s">
        <v>16</v>
      </c>
      <c r="E33" s="31" t="s">
        <v>17</v>
      </c>
      <c r="F33" s="12"/>
      <c r="G33" s="205">
        <v>40.076998982706002</v>
      </c>
      <c r="H33" s="200">
        <v>49.218090878263801</v>
      </c>
      <c r="I33" s="200">
        <v>61.094313326551301</v>
      </c>
      <c r="J33" s="200">
        <v>67.534432010851106</v>
      </c>
      <c r="K33" s="200">
        <v>73.184231943031506</v>
      </c>
      <c r="L33" s="206">
        <v>58.221613428280698</v>
      </c>
      <c r="M33" s="200"/>
      <c r="N33" s="207">
        <v>91.176720922346504</v>
      </c>
      <c r="O33" s="208">
        <v>94.996185147507603</v>
      </c>
      <c r="P33" s="209">
        <v>93.086453034927004</v>
      </c>
      <c r="Q33" s="200"/>
      <c r="R33" s="210">
        <v>68.182996173036798</v>
      </c>
      <c r="S33" s="96"/>
      <c r="T33" s="184">
        <v>3.03974915409289</v>
      </c>
      <c r="U33" s="179">
        <v>24.3870296989938</v>
      </c>
      <c r="V33" s="179">
        <v>36.910080752550698</v>
      </c>
      <c r="W33" s="179">
        <v>46.889613431148</v>
      </c>
      <c r="X33" s="179">
        <v>10.7059922307647</v>
      </c>
      <c r="Y33" s="185">
        <v>23.786206214784599</v>
      </c>
      <c r="Z33" s="179"/>
      <c r="AA33" s="186">
        <v>36.929104970963699</v>
      </c>
      <c r="AB33" s="187">
        <v>76.141299068663898</v>
      </c>
      <c r="AC33" s="188">
        <v>54.476472830339098</v>
      </c>
      <c r="AD33" s="179"/>
      <c r="AE33" s="189">
        <v>34.185043543116599</v>
      </c>
      <c r="AF33" s="96"/>
      <c r="AG33" s="205">
        <v>32.838933536792098</v>
      </c>
      <c r="AH33" s="200">
        <v>48.025893523228198</v>
      </c>
      <c r="AI33" s="200">
        <v>58.280175483214599</v>
      </c>
      <c r="AJ33" s="200">
        <v>60.072248219735499</v>
      </c>
      <c r="AK33" s="200">
        <v>69.426748897931503</v>
      </c>
      <c r="AL33" s="206">
        <v>53.728799932180401</v>
      </c>
      <c r="AM33" s="200"/>
      <c r="AN33" s="207">
        <v>89.584999999999994</v>
      </c>
      <c r="AO33" s="208">
        <v>77.214782129535394</v>
      </c>
      <c r="AP33" s="209">
        <v>83.399891064767701</v>
      </c>
      <c r="AQ33" s="200"/>
      <c r="AR33" s="210">
        <v>62.206254541490999</v>
      </c>
      <c r="AS33" s="96"/>
      <c r="AT33" s="184">
        <v>-11.3654994377361</v>
      </c>
      <c r="AU33" s="179">
        <v>15.4456480620482</v>
      </c>
      <c r="AV33" s="179">
        <v>28.896944298688101</v>
      </c>
      <c r="AW33" s="179">
        <v>27.195816237915299</v>
      </c>
      <c r="AX33" s="179">
        <v>39.532570442387801</v>
      </c>
      <c r="AY33" s="185">
        <v>21.641127920497802</v>
      </c>
      <c r="AZ33" s="179"/>
      <c r="BA33" s="186">
        <v>65.616814283403002</v>
      </c>
      <c r="BB33" s="187">
        <v>42.188009769540997</v>
      </c>
      <c r="BC33" s="188">
        <v>53.879395599680898</v>
      </c>
      <c r="BD33" s="179"/>
      <c r="BE33" s="189">
        <v>32.254810326138802</v>
      </c>
      <c r="BF33" s="96"/>
    </row>
    <row r="34" spans="1:58" x14ac:dyDescent="0.2">
      <c r="A34" s="24" t="s">
        <v>78</v>
      </c>
      <c r="B34" s="44" t="str">
        <f t="shared" si="0"/>
        <v>Central Virginia</v>
      </c>
      <c r="C34" s="12"/>
      <c r="D34" s="28" t="s">
        <v>16</v>
      </c>
      <c r="E34" s="31" t="s">
        <v>17</v>
      </c>
      <c r="F34" s="12"/>
      <c r="G34" s="205">
        <v>51.6390175732217</v>
      </c>
      <c r="H34" s="200">
        <v>52.344285857740502</v>
      </c>
      <c r="I34" s="200">
        <v>60.688113138075302</v>
      </c>
      <c r="J34" s="200">
        <v>62.895851380753101</v>
      </c>
      <c r="K34" s="200">
        <v>65.911669288702896</v>
      </c>
      <c r="L34" s="206">
        <v>58.695787447698699</v>
      </c>
      <c r="M34" s="200"/>
      <c r="N34" s="207">
        <v>83.773292050209207</v>
      </c>
      <c r="O34" s="208">
        <v>93.374222594142196</v>
      </c>
      <c r="P34" s="209">
        <v>88.573757322175695</v>
      </c>
      <c r="Q34" s="200"/>
      <c r="R34" s="210">
        <v>67.232350268977797</v>
      </c>
      <c r="S34" s="96"/>
      <c r="T34" s="184">
        <v>37.187998067653197</v>
      </c>
      <c r="U34" s="179">
        <v>32.585996956769399</v>
      </c>
      <c r="V34" s="179">
        <v>41.7024643187587</v>
      </c>
      <c r="W34" s="179">
        <v>44.4306074215881</v>
      </c>
      <c r="X34" s="179">
        <v>39.304659677179302</v>
      </c>
      <c r="Y34" s="185">
        <v>39.214493249396803</v>
      </c>
      <c r="Z34" s="179"/>
      <c r="AA34" s="186">
        <v>41.585610490643099</v>
      </c>
      <c r="AB34" s="187">
        <v>46.3150773579085</v>
      </c>
      <c r="AC34" s="188">
        <v>44.039739382930001</v>
      </c>
      <c r="AD34" s="179"/>
      <c r="AE34" s="189">
        <v>40.992327856158603</v>
      </c>
      <c r="AF34" s="96"/>
      <c r="AG34" s="205">
        <v>41.895963803024202</v>
      </c>
      <c r="AH34" s="200">
        <v>50.701905179982397</v>
      </c>
      <c r="AI34" s="200">
        <v>57.050653118277701</v>
      </c>
      <c r="AJ34" s="200">
        <v>59.113213110912</v>
      </c>
      <c r="AK34" s="200">
        <v>56.878678111372402</v>
      </c>
      <c r="AL34" s="206">
        <v>53.125801730975802</v>
      </c>
      <c r="AM34" s="200"/>
      <c r="AN34" s="207">
        <v>72.542437370786701</v>
      </c>
      <c r="AO34" s="208">
        <v>79.5107369028985</v>
      </c>
      <c r="AP34" s="209">
        <v>76.026587136842593</v>
      </c>
      <c r="AQ34" s="200"/>
      <c r="AR34" s="210">
        <v>59.667185963888798</v>
      </c>
      <c r="AS34" s="96"/>
      <c r="AT34" s="184">
        <v>8.3884970785632404</v>
      </c>
      <c r="AU34" s="179">
        <v>29.824362213380599</v>
      </c>
      <c r="AV34" s="179">
        <v>38.417677780387699</v>
      </c>
      <c r="AW34" s="179">
        <v>35.940456393093498</v>
      </c>
      <c r="AX34" s="179">
        <v>29.147763669919499</v>
      </c>
      <c r="AY34" s="185">
        <v>28.6649080146431</v>
      </c>
      <c r="AZ34" s="179"/>
      <c r="BA34" s="186">
        <v>42.815375690611504</v>
      </c>
      <c r="BB34" s="187">
        <v>37.3514150035219</v>
      </c>
      <c r="BC34" s="188">
        <v>39.905072886946002</v>
      </c>
      <c r="BD34" s="179"/>
      <c r="BE34" s="189">
        <v>32.5376428830535</v>
      </c>
      <c r="BF34" s="96"/>
    </row>
    <row r="35" spans="1:58" x14ac:dyDescent="0.2">
      <c r="A35" s="24" t="s">
        <v>79</v>
      </c>
      <c r="B35" s="44" t="str">
        <f t="shared" si="0"/>
        <v>Chesapeake Bay</v>
      </c>
      <c r="C35" s="12"/>
      <c r="D35" s="28" t="s">
        <v>16</v>
      </c>
      <c r="E35" s="31" t="s">
        <v>17</v>
      </c>
      <c r="F35" s="12"/>
      <c r="G35" s="205">
        <v>30.316812749003901</v>
      </c>
      <c r="H35" s="200">
        <v>41.411264940239001</v>
      </c>
      <c r="I35" s="200">
        <v>46.669741035856497</v>
      </c>
      <c r="J35" s="200">
        <v>43.9466932270916</v>
      </c>
      <c r="K35" s="200">
        <v>37.064223107569703</v>
      </c>
      <c r="L35" s="206">
        <v>39.8817470119521</v>
      </c>
      <c r="M35" s="200"/>
      <c r="N35" s="207">
        <v>39.381533864541801</v>
      </c>
      <c r="O35" s="208">
        <v>43.051494023904297</v>
      </c>
      <c r="P35" s="209">
        <v>41.216513944223102</v>
      </c>
      <c r="Q35" s="200"/>
      <c r="R35" s="210">
        <v>40.263108992600998</v>
      </c>
      <c r="S35" s="96"/>
      <c r="T35" s="184">
        <v>-0.74553155522714998</v>
      </c>
      <c r="U35" s="179">
        <v>4.8344158791313996</v>
      </c>
      <c r="V35" s="179">
        <v>9.8299966153087404</v>
      </c>
      <c r="W35" s="179">
        <v>3.6390238654666298</v>
      </c>
      <c r="X35" s="179">
        <v>-0.87760491929694595</v>
      </c>
      <c r="Y35" s="185">
        <v>3.67791125380668</v>
      </c>
      <c r="Z35" s="179"/>
      <c r="AA35" s="186">
        <v>18.680460421496701</v>
      </c>
      <c r="AB35" s="187">
        <v>28.489077579713101</v>
      </c>
      <c r="AC35" s="188">
        <v>23.608531870551701</v>
      </c>
      <c r="AD35" s="179"/>
      <c r="AE35" s="189">
        <v>8.8092922967575404</v>
      </c>
      <c r="AF35" s="96"/>
      <c r="AG35" s="205">
        <v>29.631526394422298</v>
      </c>
      <c r="AH35" s="200">
        <v>41.289701195219102</v>
      </c>
      <c r="AI35" s="200">
        <v>46.307868525896403</v>
      </c>
      <c r="AJ35" s="200">
        <v>44.391715637450098</v>
      </c>
      <c r="AK35" s="200">
        <v>37.633359063744997</v>
      </c>
      <c r="AL35" s="206">
        <v>39.850834163346597</v>
      </c>
      <c r="AM35" s="200"/>
      <c r="AN35" s="207">
        <v>37.103015438246999</v>
      </c>
      <c r="AO35" s="208">
        <v>39.689648904382402</v>
      </c>
      <c r="AP35" s="209">
        <v>38.396332171314697</v>
      </c>
      <c r="AQ35" s="200"/>
      <c r="AR35" s="210">
        <v>39.4352621656232</v>
      </c>
      <c r="AS35" s="96"/>
      <c r="AT35" s="184">
        <v>-12.574093325153999</v>
      </c>
      <c r="AU35" s="179">
        <v>9.0020396373825999</v>
      </c>
      <c r="AV35" s="179">
        <v>19.138951111571199</v>
      </c>
      <c r="AW35" s="179">
        <v>9.7052359678972202</v>
      </c>
      <c r="AX35" s="179">
        <v>1.1352317522811399</v>
      </c>
      <c r="AY35" s="185">
        <v>5.8076778233778796</v>
      </c>
      <c r="AZ35" s="179"/>
      <c r="BA35" s="186">
        <v>7.69896675836147</v>
      </c>
      <c r="BB35" s="187">
        <v>3.80305572200092</v>
      </c>
      <c r="BC35" s="188">
        <v>5.6495787813534797</v>
      </c>
      <c r="BD35" s="179"/>
      <c r="BE35" s="189">
        <v>5.7636492251133502</v>
      </c>
      <c r="BF35" s="96"/>
    </row>
    <row r="36" spans="1:58" x14ac:dyDescent="0.2">
      <c r="A36" s="24" t="s">
        <v>80</v>
      </c>
      <c r="B36" s="44" t="str">
        <f t="shared" si="0"/>
        <v>Coastal Virginia - Eastern Shore</v>
      </c>
      <c r="C36" s="12"/>
      <c r="D36" s="28" t="s">
        <v>16</v>
      </c>
      <c r="E36" s="31" t="s">
        <v>17</v>
      </c>
      <c r="F36" s="12"/>
      <c r="G36" s="205">
        <v>41.030569219957798</v>
      </c>
      <c r="H36" s="200">
        <v>36.001939564300699</v>
      </c>
      <c r="I36" s="200">
        <v>39.295706254392101</v>
      </c>
      <c r="J36" s="200">
        <v>37.500252986647901</v>
      </c>
      <c r="K36" s="200">
        <v>33.797378777231202</v>
      </c>
      <c r="L36" s="206">
        <v>37.525169360505899</v>
      </c>
      <c r="M36" s="200"/>
      <c r="N36" s="207">
        <v>46.508018271257903</v>
      </c>
      <c r="O36" s="208">
        <v>49.850414617006301</v>
      </c>
      <c r="P36" s="209">
        <v>48.179216444132102</v>
      </c>
      <c r="Q36" s="200"/>
      <c r="R36" s="210">
        <v>40.569182812970503</v>
      </c>
      <c r="S36" s="96"/>
      <c r="T36" s="184">
        <v>49.144062540551502</v>
      </c>
      <c r="U36" s="179">
        <v>19.525618885280899</v>
      </c>
      <c r="V36" s="179">
        <v>18.655947599190998</v>
      </c>
      <c r="W36" s="179">
        <v>10.734761298034</v>
      </c>
      <c r="X36" s="179">
        <v>0.48716572389220197</v>
      </c>
      <c r="Y36" s="185">
        <v>18.565037149773499</v>
      </c>
      <c r="Z36" s="179"/>
      <c r="AA36" s="186">
        <v>21.540598648086</v>
      </c>
      <c r="AB36" s="187">
        <v>30.0146790181314</v>
      </c>
      <c r="AC36" s="188">
        <v>25.7818823812595</v>
      </c>
      <c r="AD36" s="179"/>
      <c r="AE36" s="189">
        <v>20.9191087495592</v>
      </c>
      <c r="AF36" s="96"/>
      <c r="AG36" s="205">
        <v>29.748371398453902</v>
      </c>
      <c r="AH36" s="200">
        <v>35.4142322557976</v>
      </c>
      <c r="AI36" s="200">
        <v>38.301166549543197</v>
      </c>
      <c r="AJ36" s="200">
        <v>39.256445888966901</v>
      </c>
      <c r="AK36" s="200">
        <v>37.141275474349897</v>
      </c>
      <c r="AL36" s="206">
        <v>35.9722983134223</v>
      </c>
      <c r="AM36" s="200"/>
      <c r="AN36" s="207">
        <v>52.102449051299999</v>
      </c>
      <c r="AO36" s="208">
        <v>53.904293745607802</v>
      </c>
      <c r="AP36" s="209">
        <v>53.003371398453901</v>
      </c>
      <c r="AQ36" s="200"/>
      <c r="AR36" s="210">
        <v>40.838319194859899</v>
      </c>
      <c r="AS36" s="96"/>
      <c r="AT36" s="184">
        <v>4.0711459632601104</v>
      </c>
      <c r="AU36" s="179">
        <v>13.5941714816136</v>
      </c>
      <c r="AV36" s="179">
        <v>13.2590977331269</v>
      </c>
      <c r="AW36" s="179">
        <v>12.320660831327199</v>
      </c>
      <c r="AX36" s="179">
        <v>12.0072796630374</v>
      </c>
      <c r="AY36" s="185">
        <v>11.2397981268732</v>
      </c>
      <c r="AZ36" s="179"/>
      <c r="BA36" s="186">
        <v>28.040766549213799</v>
      </c>
      <c r="BB36" s="187">
        <v>20.1198037732457</v>
      </c>
      <c r="BC36" s="188">
        <v>23.886658695005899</v>
      </c>
      <c r="BD36" s="179"/>
      <c r="BE36" s="189">
        <v>15.6164857015367</v>
      </c>
      <c r="BF36" s="96"/>
    </row>
    <row r="37" spans="1:58" x14ac:dyDescent="0.2">
      <c r="A37" s="24" t="s">
        <v>81</v>
      </c>
      <c r="B37" s="44" t="str">
        <f t="shared" si="0"/>
        <v>Coastal Virginia - Hampton Roads</v>
      </c>
      <c r="C37" s="12"/>
      <c r="D37" s="28" t="s">
        <v>16</v>
      </c>
      <c r="E37" s="31" t="s">
        <v>17</v>
      </c>
      <c r="F37" s="12"/>
      <c r="G37" s="205">
        <v>51.173542602124598</v>
      </c>
      <c r="H37" s="200">
        <v>42.065487076990401</v>
      </c>
      <c r="I37" s="200">
        <v>45.944247891797097</v>
      </c>
      <c r="J37" s="200">
        <v>47.760893111378799</v>
      </c>
      <c r="K37" s="200">
        <v>49.982607600481799</v>
      </c>
      <c r="L37" s="206">
        <v>47.385355656554502</v>
      </c>
      <c r="M37" s="200"/>
      <c r="N37" s="207">
        <v>77.943802431278002</v>
      </c>
      <c r="O37" s="208">
        <v>77.296900668053794</v>
      </c>
      <c r="P37" s="209">
        <v>77.620351549665898</v>
      </c>
      <c r="Q37" s="200"/>
      <c r="R37" s="210">
        <v>56.023925911729201</v>
      </c>
      <c r="S37" s="96"/>
      <c r="T37" s="184">
        <v>77.398554923418303</v>
      </c>
      <c r="U37" s="179">
        <v>41.607256052797602</v>
      </c>
      <c r="V37" s="179">
        <v>42.013992457992103</v>
      </c>
      <c r="W37" s="179">
        <v>42.890442215987903</v>
      </c>
      <c r="X37" s="179">
        <v>38.548535966574697</v>
      </c>
      <c r="Y37" s="185">
        <v>47.705332251133001</v>
      </c>
      <c r="Z37" s="179"/>
      <c r="AA37" s="186">
        <v>66.278364850138402</v>
      </c>
      <c r="AB37" s="187">
        <v>43.239740601164002</v>
      </c>
      <c r="AC37" s="188">
        <v>53.949376829307297</v>
      </c>
      <c r="AD37" s="179"/>
      <c r="AE37" s="189">
        <v>50.115501963310898</v>
      </c>
      <c r="AF37" s="96"/>
      <c r="AG37" s="205">
        <v>36.982728343168503</v>
      </c>
      <c r="AH37" s="200">
        <v>38.226351712145799</v>
      </c>
      <c r="AI37" s="200">
        <v>40.724276776913797</v>
      </c>
      <c r="AJ37" s="200">
        <v>41.062505065162597</v>
      </c>
      <c r="AK37" s="200">
        <v>43.121705990600503</v>
      </c>
      <c r="AL37" s="206">
        <v>40.024011285127401</v>
      </c>
      <c r="AM37" s="200"/>
      <c r="AN37" s="207">
        <v>65.926802276660794</v>
      </c>
      <c r="AO37" s="208">
        <v>73.028962162827696</v>
      </c>
      <c r="AP37" s="209">
        <v>69.477882219744203</v>
      </c>
      <c r="AQ37" s="200"/>
      <c r="AR37" s="210">
        <v>48.442496399860303</v>
      </c>
      <c r="AS37" s="96"/>
      <c r="AT37" s="184">
        <v>12.8378790259796</v>
      </c>
      <c r="AU37" s="179">
        <v>27.955325189786699</v>
      </c>
      <c r="AV37" s="179">
        <v>30.424793638600399</v>
      </c>
      <c r="AW37" s="179">
        <v>28.770489254941499</v>
      </c>
      <c r="AX37" s="179">
        <v>31.421431213023698</v>
      </c>
      <c r="AY37" s="185">
        <v>26.199830451247301</v>
      </c>
      <c r="AZ37" s="179"/>
      <c r="BA37" s="186">
        <v>49.5701596781606</v>
      </c>
      <c r="BB37" s="187">
        <v>36.860296801494499</v>
      </c>
      <c r="BC37" s="188">
        <v>42.609805547067097</v>
      </c>
      <c r="BD37" s="179"/>
      <c r="BE37" s="189">
        <v>32.453524226467003</v>
      </c>
      <c r="BF37" s="96"/>
    </row>
    <row r="38" spans="1:58" x14ac:dyDescent="0.2">
      <c r="A38" s="25" t="s">
        <v>82</v>
      </c>
      <c r="B38" s="44" t="str">
        <f t="shared" si="0"/>
        <v>Northern Virginia</v>
      </c>
      <c r="C38" s="12"/>
      <c r="D38" s="28" t="s">
        <v>16</v>
      </c>
      <c r="E38" s="31" t="s">
        <v>17</v>
      </c>
      <c r="F38" s="13"/>
      <c r="G38" s="205">
        <v>55.185765980933198</v>
      </c>
      <c r="H38" s="200">
        <v>47.175251379829398</v>
      </c>
      <c r="I38" s="200">
        <v>56.505928750627099</v>
      </c>
      <c r="J38" s="200">
        <v>57.316795383843399</v>
      </c>
      <c r="K38" s="200">
        <v>53.139948820873002</v>
      </c>
      <c r="L38" s="206">
        <v>53.864738063221203</v>
      </c>
      <c r="M38" s="200"/>
      <c r="N38" s="207">
        <v>55.123093828399298</v>
      </c>
      <c r="O38" s="208">
        <v>61.727381635725003</v>
      </c>
      <c r="P38" s="209">
        <v>58.4252377320622</v>
      </c>
      <c r="Q38" s="200"/>
      <c r="R38" s="210">
        <v>55.167737968604399</v>
      </c>
      <c r="S38" s="96"/>
      <c r="T38" s="184">
        <v>122.14013935198101</v>
      </c>
      <c r="U38" s="179">
        <v>74.118219063202005</v>
      </c>
      <c r="V38" s="179">
        <v>94.4477488580726</v>
      </c>
      <c r="W38" s="179">
        <v>92.974262930507805</v>
      </c>
      <c r="X38" s="179">
        <v>90.8287041648328</v>
      </c>
      <c r="Y38" s="185">
        <v>94.3943865759326</v>
      </c>
      <c r="Z38" s="179"/>
      <c r="AA38" s="186">
        <v>81.173565556582801</v>
      </c>
      <c r="AB38" s="187">
        <v>85.572334740730895</v>
      </c>
      <c r="AC38" s="188">
        <v>83.470944361270796</v>
      </c>
      <c r="AD38" s="179"/>
      <c r="AE38" s="189">
        <v>90.954303454631102</v>
      </c>
      <c r="AF38" s="96"/>
      <c r="AG38" s="205">
        <v>39.884041495233298</v>
      </c>
      <c r="AH38" s="200">
        <v>45.022807827395802</v>
      </c>
      <c r="AI38" s="200">
        <v>51.415143602609099</v>
      </c>
      <c r="AJ38" s="200">
        <v>51.959973607626601</v>
      </c>
      <c r="AK38" s="200">
        <v>48.005326894129396</v>
      </c>
      <c r="AL38" s="206">
        <v>47.257458685398802</v>
      </c>
      <c r="AM38" s="200"/>
      <c r="AN38" s="207">
        <v>53.981126693426901</v>
      </c>
      <c r="AO38" s="208">
        <v>60.686438735574498</v>
      </c>
      <c r="AP38" s="209">
        <v>57.3337827145007</v>
      </c>
      <c r="AQ38" s="200"/>
      <c r="AR38" s="210">
        <v>50.136408407999397</v>
      </c>
      <c r="AS38" s="96"/>
      <c r="AT38" s="184">
        <v>32.156885318469001</v>
      </c>
      <c r="AU38" s="179">
        <v>63.605854537671</v>
      </c>
      <c r="AV38" s="179">
        <v>84.047466652454901</v>
      </c>
      <c r="AW38" s="179">
        <v>76.293683135142302</v>
      </c>
      <c r="AX38" s="179">
        <v>69.462609123292495</v>
      </c>
      <c r="AY38" s="185">
        <v>64.733953838407999</v>
      </c>
      <c r="AZ38" s="179"/>
      <c r="BA38" s="186">
        <v>79.182621766310902</v>
      </c>
      <c r="BB38" s="187">
        <v>72.388006196274702</v>
      </c>
      <c r="BC38" s="188">
        <v>75.521293118464698</v>
      </c>
      <c r="BD38" s="179"/>
      <c r="BE38" s="189">
        <v>68.109675025045604</v>
      </c>
      <c r="BF38" s="96"/>
    </row>
    <row r="39" spans="1:58" x14ac:dyDescent="0.2">
      <c r="A39" s="26" t="s">
        <v>83</v>
      </c>
      <c r="B39" s="44" t="str">
        <f t="shared" si="0"/>
        <v>Shenandoah Valley</v>
      </c>
      <c r="C39" s="12"/>
      <c r="D39" s="29" t="s">
        <v>16</v>
      </c>
      <c r="E39" s="32" t="s">
        <v>17</v>
      </c>
      <c r="F39" s="12"/>
      <c r="G39" s="211">
        <v>40.389845500193097</v>
      </c>
      <c r="H39" s="212">
        <v>36.2099971031286</v>
      </c>
      <c r="I39" s="212">
        <v>37.828531286210797</v>
      </c>
      <c r="J39" s="212">
        <v>39.214393588257998</v>
      </c>
      <c r="K39" s="212">
        <v>40.282425646967901</v>
      </c>
      <c r="L39" s="213">
        <v>38.785038624951703</v>
      </c>
      <c r="M39" s="200"/>
      <c r="N39" s="214">
        <v>59.085933758207801</v>
      </c>
      <c r="O39" s="215">
        <v>68.048209733487795</v>
      </c>
      <c r="P39" s="216">
        <v>63.567071745847798</v>
      </c>
      <c r="Q39" s="200"/>
      <c r="R39" s="217">
        <v>45.865619516636301</v>
      </c>
      <c r="S39" s="96"/>
      <c r="T39" s="190">
        <v>52.049032084748497</v>
      </c>
      <c r="U39" s="191">
        <v>28.8252068094985</v>
      </c>
      <c r="V39" s="191">
        <v>15.910045081869701</v>
      </c>
      <c r="W39" s="191">
        <v>23.9205607151541</v>
      </c>
      <c r="X39" s="191">
        <v>31.299306962288298</v>
      </c>
      <c r="Y39" s="192">
        <v>29.601166127041498</v>
      </c>
      <c r="Z39" s="179"/>
      <c r="AA39" s="193">
        <v>56.984364899241903</v>
      </c>
      <c r="AB39" s="194">
        <v>81.178167278409802</v>
      </c>
      <c r="AC39" s="195">
        <v>69.068496901547206</v>
      </c>
      <c r="AD39" s="179"/>
      <c r="AE39" s="196">
        <v>42.801493801281801</v>
      </c>
      <c r="AF39" s="96"/>
      <c r="AG39" s="211">
        <v>30.199455629586701</v>
      </c>
      <c r="AH39" s="212">
        <v>34.262002220934697</v>
      </c>
      <c r="AI39" s="212">
        <v>36.384416763228998</v>
      </c>
      <c r="AJ39" s="212">
        <v>37.459846948628801</v>
      </c>
      <c r="AK39" s="212">
        <v>36.755140015449904</v>
      </c>
      <c r="AL39" s="213">
        <v>35.012172315565799</v>
      </c>
      <c r="AM39" s="200"/>
      <c r="AN39" s="214">
        <v>53.452888422170702</v>
      </c>
      <c r="AO39" s="215">
        <v>57.450675695249103</v>
      </c>
      <c r="AP39" s="216">
        <v>55.451782058709902</v>
      </c>
      <c r="AQ39" s="200"/>
      <c r="AR39" s="217">
        <v>40.852060813606997</v>
      </c>
      <c r="AS39" s="96"/>
      <c r="AT39" s="190">
        <v>11.0759115728252</v>
      </c>
      <c r="AU39" s="191">
        <v>20.892822617396199</v>
      </c>
      <c r="AV39" s="191">
        <v>19.2188047202341</v>
      </c>
      <c r="AW39" s="191">
        <v>14.8626742318976</v>
      </c>
      <c r="AX39" s="191">
        <v>13.9379984237858</v>
      </c>
      <c r="AY39" s="192">
        <v>15.996126534346899</v>
      </c>
      <c r="AZ39" s="179"/>
      <c r="BA39" s="193">
        <v>50.802705175235502</v>
      </c>
      <c r="BB39" s="194">
        <v>46.285633747814401</v>
      </c>
      <c r="BC39" s="195">
        <v>48.428478642039799</v>
      </c>
      <c r="BD39" s="179"/>
      <c r="BE39" s="196">
        <v>26.735879365455901</v>
      </c>
      <c r="BF39" s="96"/>
    </row>
    <row r="40" spans="1:58" x14ac:dyDescent="0.2">
      <c r="A40" s="22" t="s">
        <v>84</v>
      </c>
      <c r="B40" s="44" t="str">
        <f t="shared" si="0"/>
        <v>Southern Virginia</v>
      </c>
      <c r="C40" s="10"/>
      <c r="D40" s="27" t="s">
        <v>16</v>
      </c>
      <c r="E40" s="30" t="s">
        <v>17</v>
      </c>
      <c r="F40" s="3"/>
      <c r="G40" s="197">
        <v>33.544018691588697</v>
      </c>
      <c r="H40" s="198">
        <v>41.820934579439196</v>
      </c>
      <c r="I40" s="198">
        <v>45.081783278605698</v>
      </c>
      <c r="J40" s="198">
        <v>43.693031068451603</v>
      </c>
      <c r="K40" s="198">
        <v>39.5907224046476</v>
      </c>
      <c r="L40" s="199">
        <v>40.746098004546603</v>
      </c>
      <c r="M40" s="200"/>
      <c r="N40" s="201">
        <v>50.4667441273048</v>
      </c>
      <c r="O40" s="202">
        <v>54.354021217479101</v>
      </c>
      <c r="P40" s="203">
        <v>52.410382672391997</v>
      </c>
      <c r="Q40" s="200"/>
      <c r="R40" s="204">
        <v>44.078750766788097</v>
      </c>
      <c r="S40" s="96"/>
      <c r="T40" s="176">
        <v>-6.5880336105987096</v>
      </c>
      <c r="U40" s="177">
        <v>12.907851008125</v>
      </c>
      <c r="V40" s="177">
        <v>12.933277998906799</v>
      </c>
      <c r="W40" s="177">
        <v>11.2761186829797</v>
      </c>
      <c r="X40" s="177">
        <v>15.5803930096383</v>
      </c>
      <c r="Y40" s="178">
        <v>9.3045934197509492</v>
      </c>
      <c r="Z40" s="179"/>
      <c r="AA40" s="180">
        <v>27.424201080368299</v>
      </c>
      <c r="AB40" s="181">
        <v>32.363572938072501</v>
      </c>
      <c r="AC40" s="182">
        <v>29.938550386296399</v>
      </c>
      <c r="AD40" s="179"/>
      <c r="AE40" s="183">
        <v>15.537452366934</v>
      </c>
      <c r="AF40" s="100"/>
      <c r="AG40" s="197">
        <v>28.467039656478899</v>
      </c>
      <c r="AH40" s="198">
        <v>38.409122884566798</v>
      </c>
      <c r="AI40" s="198">
        <v>41.615551275574603</v>
      </c>
      <c r="AJ40" s="198">
        <v>42.055888481939803</v>
      </c>
      <c r="AK40" s="198">
        <v>36.2420131346299</v>
      </c>
      <c r="AL40" s="199">
        <v>37.357923086638003</v>
      </c>
      <c r="AM40" s="200"/>
      <c r="AN40" s="201">
        <v>42.211442283404899</v>
      </c>
      <c r="AO40" s="202">
        <v>44.326780752715301</v>
      </c>
      <c r="AP40" s="203">
        <v>43.2691115180601</v>
      </c>
      <c r="AQ40" s="200"/>
      <c r="AR40" s="204">
        <v>39.046834067044301</v>
      </c>
      <c r="AS40" s="96"/>
      <c r="AT40" s="176">
        <v>-18.606979236353499</v>
      </c>
      <c r="AU40" s="177">
        <v>-0.95621733137717801</v>
      </c>
      <c r="AV40" s="177">
        <v>-1.8181784932840299</v>
      </c>
      <c r="AW40" s="177">
        <v>-0.24173638202749201</v>
      </c>
      <c r="AX40" s="177">
        <v>-4.19984100950448</v>
      </c>
      <c r="AY40" s="178">
        <v>-4.7621452227920296</v>
      </c>
      <c r="AZ40" s="179"/>
      <c r="BA40" s="180">
        <v>11.059717173231499</v>
      </c>
      <c r="BB40" s="181">
        <v>1.96533906678461</v>
      </c>
      <c r="BC40" s="182">
        <v>6.2075682445300799</v>
      </c>
      <c r="BD40" s="179"/>
      <c r="BE40" s="183">
        <v>-1.5424639002568401</v>
      </c>
    </row>
    <row r="41" spans="1:58" x14ac:dyDescent="0.2">
      <c r="A41" s="23" t="s">
        <v>85</v>
      </c>
      <c r="B41" s="44" t="str">
        <f t="shared" si="0"/>
        <v>Southwest Virginia - Blue Ridge Highlands</v>
      </c>
      <c r="C41" s="11"/>
      <c r="D41" s="28" t="s">
        <v>16</v>
      </c>
      <c r="E41" s="31" t="s">
        <v>17</v>
      </c>
      <c r="F41" s="12"/>
      <c r="G41" s="205">
        <v>36.51828155466</v>
      </c>
      <c r="H41" s="200">
        <v>41.620140387365097</v>
      </c>
      <c r="I41" s="200">
        <v>46.980067593916502</v>
      </c>
      <c r="J41" s="200">
        <v>50.385619394254498</v>
      </c>
      <c r="K41" s="200">
        <v>55.897556219940199</v>
      </c>
      <c r="L41" s="206">
        <v>46.280333030027201</v>
      </c>
      <c r="M41" s="200"/>
      <c r="N41" s="207">
        <v>64.437363837254594</v>
      </c>
      <c r="O41" s="208">
        <v>55.406082152606203</v>
      </c>
      <c r="P41" s="209">
        <v>59.921722994930398</v>
      </c>
      <c r="Q41" s="200"/>
      <c r="R41" s="210">
        <v>50.177873019999602</v>
      </c>
      <c r="S41" s="96"/>
      <c r="T41" s="184">
        <v>108.065051232415</v>
      </c>
      <c r="U41" s="179">
        <v>63.605360976950401</v>
      </c>
      <c r="V41" s="179">
        <v>72.9767393455122</v>
      </c>
      <c r="W41" s="179">
        <v>77.642579858088197</v>
      </c>
      <c r="X41" s="179">
        <v>110.48481293063899</v>
      </c>
      <c r="Y41" s="185">
        <v>85.0169193407188</v>
      </c>
      <c r="Z41" s="179"/>
      <c r="AA41" s="186">
        <v>128.70061504670701</v>
      </c>
      <c r="AB41" s="187">
        <v>76.759177257750906</v>
      </c>
      <c r="AC41" s="188">
        <v>101.346690498737</v>
      </c>
      <c r="AD41" s="179"/>
      <c r="AE41" s="189">
        <v>90.282402516090102</v>
      </c>
      <c r="AF41" s="101"/>
      <c r="AG41" s="205">
        <v>26.5859827115559</v>
      </c>
      <c r="AH41" s="200">
        <v>35.969794293513502</v>
      </c>
      <c r="AI41" s="200">
        <v>39.780948589626902</v>
      </c>
      <c r="AJ41" s="200">
        <v>42.175802027817397</v>
      </c>
      <c r="AK41" s="200">
        <v>42.916480566748902</v>
      </c>
      <c r="AL41" s="206">
        <v>37.485801637852497</v>
      </c>
      <c r="AM41" s="200"/>
      <c r="AN41" s="207">
        <v>55.092641037306599</v>
      </c>
      <c r="AO41" s="208">
        <v>52.776380150786402</v>
      </c>
      <c r="AP41" s="209">
        <v>53.9345105940465</v>
      </c>
      <c r="AQ41" s="200"/>
      <c r="AR41" s="210">
        <v>42.185432768193699</v>
      </c>
      <c r="AS41" s="96"/>
      <c r="AT41" s="184">
        <v>39.772923231121901</v>
      </c>
      <c r="AU41" s="179">
        <v>58.513720873898102</v>
      </c>
      <c r="AV41" s="179">
        <v>62.008929448205301</v>
      </c>
      <c r="AW41" s="179">
        <v>64.060772782983605</v>
      </c>
      <c r="AX41" s="179">
        <v>71.522337525907901</v>
      </c>
      <c r="AY41" s="185">
        <v>60.201357014804103</v>
      </c>
      <c r="AZ41" s="179"/>
      <c r="BA41" s="186">
        <v>98.267269499837695</v>
      </c>
      <c r="BB41" s="187">
        <v>77.379585344422395</v>
      </c>
      <c r="BC41" s="188">
        <v>87.466535477887206</v>
      </c>
      <c r="BD41" s="179"/>
      <c r="BE41" s="189">
        <v>69.190029281751507</v>
      </c>
    </row>
    <row r="42" spans="1:58" x14ac:dyDescent="0.2">
      <c r="A42" s="24" t="s">
        <v>86</v>
      </c>
      <c r="B42" s="44" t="str">
        <f t="shared" si="0"/>
        <v>Southwest Virginia - Heart of Appalachia</v>
      </c>
      <c r="C42" s="12"/>
      <c r="D42" s="28" t="s">
        <v>16</v>
      </c>
      <c r="E42" s="31" t="s">
        <v>17</v>
      </c>
      <c r="F42" s="12"/>
      <c r="G42" s="205">
        <v>26.5738718662952</v>
      </c>
      <c r="H42" s="200">
        <v>33.873572423398301</v>
      </c>
      <c r="I42" s="200">
        <v>35.322465181058398</v>
      </c>
      <c r="J42" s="200">
        <v>35.657110027855097</v>
      </c>
      <c r="K42" s="200">
        <v>31.5867270194986</v>
      </c>
      <c r="L42" s="206">
        <v>32.602749303621103</v>
      </c>
      <c r="M42" s="200"/>
      <c r="N42" s="207">
        <v>35.090160167130897</v>
      </c>
      <c r="O42" s="208">
        <v>37.681949860724202</v>
      </c>
      <c r="P42" s="209">
        <v>36.386055013927503</v>
      </c>
      <c r="Q42" s="200"/>
      <c r="R42" s="210">
        <v>33.683693792280103</v>
      </c>
      <c r="S42" s="96"/>
      <c r="T42" s="184">
        <v>45.669064704261103</v>
      </c>
      <c r="U42" s="179">
        <v>30.302794082665201</v>
      </c>
      <c r="V42" s="179">
        <v>25.556262124470901</v>
      </c>
      <c r="W42" s="179">
        <v>31.019157386157602</v>
      </c>
      <c r="X42" s="179">
        <v>35.110055984903802</v>
      </c>
      <c r="Y42" s="185">
        <v>32.569051507387897</v>
      </c>
      <c r="Z42" s="179"/>
      <c r="AA42" s="186">
        <v>35.633784391964397</v>
      </c>
      <c r="AB42" s="187">
        <v>34.373463470453402</v>
      </c>
      <c r="AC42" s="188">
        <v>34.978243471620601</v>
      </c>
      <c r="AD42" s="179"/>
      <c r="AE42" s="189">
        <v>33.303389576336301</v>
      </c>
      <c r="AF42" s="101"/>
      <c r="AG42" s="205">
        <v>23.340856545961</v>
      </c>
      <c r="AH42" s="200">
        <v>34.723506267409398</v>
      </c>
      <c r="AI42" s="200">
        <v>37.078802228412201</v>
      </c>
      <c r="AJ42" s="200">
        <v>36.076746169916397</v>
      </c>
      <c r="AK42" s="200">
        <v>30.667764623955399</v>
      </c>
      <c r="AL42" s="206">
        <v>32.377535167130901</v>
      </c>
      <c r="AM42" s="200"/>
      <c r="AN42" s="207">
        <v>34.776481545960998</v>
      </c>
      <c r="AO42" s="208">
        <v>35.845036559888499</v>
      </c>
      <c r="AP42" s="209">
        <v>35.310759052924702</v>
      </c>
      <c r="AQ42" s="200"/>
      <c r="AR42" s="210">
        <v>33.215599134500501</v>
      </c>
      <c r="AS42" s="96"/>
      <c r="AT42" s="184">
        <v>12.0553324996527</v>
      </c>
      <c r="AU42" s="179">
        <v>30.295953010005</v>
      </c>
      <c r="AV42" s="179">
        <v>33.885848104704898</v>
      </c>
      <c r="AW42" s="179">
        <v>27.47924496545</v>
      </c>
      <c r="AX42" s="179">
        <v>24.8069168095541</v>
      </c>
      <c r="AY42" s="185">
        <v>26.429231109116198</v>
      </c>
      <c r="AZ42" s="179"/>
      <c r="BA42" s="186">
        <v>38.5499703071699</v>
      </c>
      <c r="BB42" s="187">
        <v>33.431283053413097</v>
      </c>
      <c r="BC42" s="188">
        <v>35.903759835391703</v>
      </c>
      <c r="BD42" s="179"/>
      <c r="BE42" s="189">
        <v>29.164282553751899</v>
      </c>
    </row>
    <row r="43" spans="1:58" x14ac:dyDescent="0.2">
      <c r="A43" s="26" t="s">
        <v>87</v>
      </c>
      <c r="B43" s="44" t="str">
        <f t="shared" si="0"/>
        <v>Virginia Mountains</v>
      </c>
      <c r="C43" s="12"/>
      <c r="D43" s="29" t="s">
        <v>16</v>
      </c>
      <c r="E43" s="32" t="s">
        <v>17</v>
      </c>
      <c r="F43" s="12"/>
      <c r="G43" s="211">
        <v>40.279168581857498</v>
      </c>
      <c r="H43" s="212">
        <v>37.809689063133703</v>
      </c>
      <c r="I43" s="212">
        <v>42.562683520345999</v>
      </c>
      <c r="J43" s="212">
        <v>45.498677842368501</v>
      </c>
      <c r="K43" s="212">
        <v>51.906913613627097</v>
      </c>
      <c r="L43" s="213">
        <v>43.611426524266498</v>
      </c>
      <c r="M43" s="200"/>
      <c r="N43" s="214">
        <v>64.540969311883103</v>
      </c>
      <c r="O43" s="215">
        <v>69.284658645396703</v>
      </c>
      <c r="P43" s="216">
        <v>66.912813978639903</v>
      </c>
      <c r="Q43" s="200"/>
      <c r="R43" s="217">
        <v>50.268965796944698</v>
      </c>
      <c r="S43" s="96"/>
      <c r="T43" s="190">
        <v>67.323040437769805</v>
      </c>
      <c r="U43" s="191">
        <v>39.0740719546869</v>
      </c>
      <c r="V43" s="191">
        <v>45.693078980145202</v>
      </c>
      <c r="W43" s="191">
        <v>56.449227549282099</v>
      </c>
      <c r="X43" s="191">
        <v>73.054215902237701</v>
      </c>
      <c r="Y43" s="192">
        <v>56.257316910354</v>
      </c>
      <c r="Z43" s="179"/>
      <c r="AA43" s="193">
        <v>61.751729943278001</v>
      </c>
      <c r="AB43" s="194">
        <v>81.975996699415603</v>
      </c>
      <c r="AC43" s="195">
        <v>71.626833527625195</v>
      </c>
      <c r="AD43" s="179"/>
      <c r="AE43" s="196">
        <v>61.766732475763597</v>
      </c>
      <c r="AF43" s="102"/>
      <c r="AG43" s="211">
        <v>28.4463633905637</v>
      </c>
      <c r="AH43" s="212">
        <v>34.341009530890901</v>
      </c>
      <c r="AI43" s="212">
        <v>37.566905840205401</v>
      </c>
      <c r="AJ43" s="212">
        <v>38.796524266594503</v>
      </c>
      <c r="AK43" s="212">
        <v>43.265248073543297</v>
      </c>
      <c r="AL43" s="213">
        <v>36.483210220359602</v>
      </c>
      <c r="AM43" s="200"/>
      <c r="AN43" s="214">
        <v>58.760336284980298</v>
      </c>
      <c r="AO43" s="215">
        <v>61.524874949303701</v>
      </c>
      <c r="AP43" s="216">
        <v>60.142605617142003</v>
      </c>
      <c r="AQ43" s="200"/>
      <c r="AR43" s="217">
        <v>43.243037476583098</v>
      </c>
      <c r="AS43" s="96"/>
      <c r="AT43" s="190">
        <v>7.2133638690088899</v>
      </c>
      <c r="AU43" s="191">
        <v>28.165032047064301</v>
      </c>
      <c r="AV43" s="191">
        <v>23.823329353650799</v>
      </c>
      <c r="AW43" s="191">
        <v>22.420217551970701</v>
      </c>
      <c r="AX43" s="191">
        <v>42.584351843630898</v>
      </c>
      <c r="AY43" s="192">
        <v>25.1996726708369</v>
      </c>
      <c r="AZ43" s="179"/>
      <c r="BA43" s="193">
        <v>52.8933728683973</v>
      </c>
      <c r="BB43" s="194">
        <v>49.7770160258098</v>
      </c>
      <c r="BC43" s="195">
        <v>51.283351467257198</v>
      </c>
      <c r="BD43" s="179"/>
      <c r="BE43" s="196">
        <v>34.409074024899603</v>
      </c>
    </row>
  </sheetData>
  <sheetProtection algorithmName="SHA-512" hashValue="GyqZ6Ij2y4jZCNmPsxfGpFdYqqoMQQt5PphMy52AqMrTDkzTVw+CViKxqNttmgO+GKecXK5VfYrh2xxEWuTnzQ==" saltValue="EoW1oWuNwWFvvs70wjRIt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L33" sqref="L33"/>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3"/>
      <c r="B1" s="104" t="s">
        <v>102</v>
      </c>
      <c r="D1" s="39"/>
      <c r="E1" s="39"/>
      <c r="F1" s="39"/>
      <c r="G1" s="39"/>
      <c r="H1" s="39"/>
      <c r="I1" s="39"/>
      <c r="J1" s="39"/>
      <c r="K1" s="39"/>
      <c r="L1" s="39"/>
      <c r="M1" s="39"/>
      <c r="N1" s="39"/>
      <c r="O1" s="39"/>
      <c r="P1" s="39"/>
      <c r="Q1" s="39"/>
      <c r="R1" s="39"/>
      <c r="S1" s="39"/>
      <c r="T1" s="39"/>
      <c r="U1" s="39"/>
      <c r="V1" s="39"/>
      <c r="W1" s="39"/>
      <c r="X1" s="39"/>
      <c r="Y1" s="170"/>
      <c r="Z1" s="170"/>
      <c r="AA1" s="170"/>
      <c r="AB1" s="170"/>
      <c r="AC1" s="170"/>
      <c r="AD1" s="170"/>
      <c r="AE1" s="170"/>
      <c r="AF1" s="170"/>
      <c r="AG1" s="170"/>
      <c r="AH1" s="170"/>
      <c r="AI1" s="170"/>
      <c r="AJ1" s="170"/>
      <c r="AK1" s="170"/>
      <c r="AL1" s="170"/>
    </row>
    <row r="2" spans="1:50" ht="15" customHeight="1" x14ac:dyDescent="0.2">
      <c r="A2" s="39"/>
      <c r="B2" s="97" t="s">
        <v>119</v>
      </c>
      <c r="C2" s="39"/>
      <c r="D2" s="39"/>
      <c r="E2" s="39"/>
      <c r="F2" s="39"/>
      <c r="G2" s="39"/>
      <c r="H2" s="39"/>
      <c r="I2" s="39"/>
      <c r="J2" s="39"/>
      <c r="K2" s="39"/>
      <c r="L2" s="39"/>
      <c r="M2" s="39"/>
      <c r="N2" s="39"/>
      <c r="O2" s="39"/>
      <c r="P2" s="39"/>
      <c r="Q2" s="39"/>
      <c r="R2" s="39"/>
      <c r="S2" s="39"/>
      <c r="T2" s="39"/>
      <c r="U2" s="39"/>
      <c r="V2" s="39"/>
      <c r="W2" s="39"/>
      <c r="X2" s="39"/>
      <c r="Y2" s="170"/>
      <c r="Z2" s="170"/>
      <c r="AA2" s="170"/>
      <c r="AB2" s="170"/>
      <c r="AC2" s="170"/>
      <c r="AD2" s="170"/>
      <c r="AE2" s="170"/>
      <c r="AF2" s="170"/>
      <c r="AG2" s="170"/>
      <c r="AH2" s="170"/>
      <c r="AI2" s="170"/>
      <c r="AJ2" s="170"/>
      <c r="AK2" s="170"/>
      <c r="AL2" s="170"/>
    </row>
    <row r="3" spans="1:50" x14ac:dyDescent="0.2">
      <c r="A3" s="39"/>
      <c r="B3" s="39"/>
      <c r="C3" s="39"/>
      <c r="D3" s="39"/>
      <c r="E3" s="39"/>
      <c r="F3" s="39"/>
      <c r="G3" s="39"/>
      <c r="H3" s="39"/>
      <c r="I3" s="39"/>
      <c r="J3" s="39"/>
      <c r="K3" s="39"/>
      <c r="L3" s="39"/>
      <c r="M3" s="39"/>
      <c r="N3" s="39"/>
      <c r="O3" s="39"/>
      <c r="P3" s="39"/>
      <c r="Q3" s="39"/>
      <c r="R3" s="39"/>
      <c r="S3" s="39"/>
      <c r="T3" s="39"/>
      <c r="U3" s="39"/>
      <c r="V3" s="39"/>
      <c r="W3" s="39"/>
      <c r="X3" s="39"/>
      <c r="Y3" s="170"/>
      <c r="Z3" s="170"/>
      <c r="AA3" s="170"/>
      <c r="AB3" s="170"/>
      <c r="AC3" s="170"/>
      <c r="AD3" s="170"/>
      <c r="AE3" s="170"/>
      <c r="AF3" s="170"/>
      <c r="AG3" s="170"/>
      <c r="AH3" s="170"/>
      <c r="AI3" s="170"/>
      <c r="AJ3" s="170"/>
      <c r="AK3" s="170"/>
      <c r="AL3" s="170"/>
    </row>
    <row r="4" spans="1:50" x14ac:dyDescent="0.2">
      <c r="A4" s="39"/>
      <c r="B4" s="39"/>
      <c r="C4" s="39"/>
      <c r="D4" s="39"/>
      <c r="E4" s="39"/>
      <c r="F4" s="39"/>
      <c r="G4" s="39"/>
      <c r="H4" s="39"/>
      <c r="I4" s="39"/>
      <c r="J4" s="39"/>
      <c r="K4" s="39"/>
      <c r="L4" s="39"/>
      <c r="M4" s="39"/>
      <c r="N4" s="39"/>
      <c r="O4" s="39"/>
      <c r="P4" s="39"/>
      <c r="Q4" s="39"/>
      <c r="R4" s="39"/>
      <c r="S4" s="39"/>
      <c r="T4" s="39"/>
      <c r="U4" s="39"/>
      <c r="V4" s="39"/>
      <c r="W4" s="39"/>
      <c r="X4" s="39"/>
      <c r="Y4" s="170"/>
      <c r="Z4" s="170"/>
      <c r="AA4" s="170"/>
      <c r="AB4" s="170"/>
      <c r="AC4" s="170"/>
      <c r="AD4" s="170"/>
      <c r="AE4" s="170"/>
      <c r="AF4" s="170"/>
      <c r="AG4" s="170"/>
      <c r="AH4" s="170"/>
      <c r="AI4" s="170"/>
      <c r="AJ4" s="170"/>
      <c r="AK4" s="170"/>
      <c r="AL4" s="170"/>
    </row>
    <row r="5" spans="1:50" x14ac:dyDescent="0.2">
      <c r="A5" s="39"/>
      <c r="B5" s="39"/>
      <c r="C5" s="39"/>
      <c r="D5" s="39"/>
      <c r="E5" s="39"/>
      <c r="F5" s="39"/>
      <c r="G5" s="39"/>
      <c r="H5" s="39"/>
      <c r="I5" s="39"/>
      <c r="J5" s="39"/>
      <c r="K5" s="39"/>
      <c r="L5" s="39"/>
      <c r="M5" s="39"/>
      <c r="N5" s="39"/>
      <c r="O5" s="39"/>
      <c r="P5" s="39"/>
      <c r="Q5" s="39"/>
      <c r="R5" s="39"/>
      <c r="S5" s="39"/>
      <c r="T5" s="39"/>
      <c r="U5" s="39"/>
      <c r="V5" s="39"/>
      <c r="W5" s="39"/>
      <c r="X5" s="39"/>
      <c r="Y5" s="170"/>
      <c r="Z5" s="170"/>
      <c r="AA5" s="170"/>
      <c r="AB5" s="170"/>
      <c r="AC5" s="170"/>
      <c r="AD5" s="170"/>
      <c r="AE5" s="170"/>
      <c r="AF5" s="170"/>
      <c r="AG5" s="170"/>
      <c r="AH5" s="170"/>
      <c r="AI5" s="170"/>
      <c r="AJ5" s="170"/>
      <c r="AK5" s="170"/>
      <c r="AL5" s="170"/>
    </row>
    <row r="6" spans="1:50" x14ac:dyDescent="0.2">
      <c r="A6" s="39"/>
      <c r="B6" s="39"/>
      <c r="C6" s="39"/>
      <c r="D6" s="39"/>
      <c r="E6" s="39"/>
      <c r="F6" s="39"/>
      <c r="G6" s="39"/>
      <c r="H6" s="39"/>
      <c r="I6" s="39"/>
      <c r="J6" s="39"/>
      <c r="K6" s="39"/>
      <c r="L6" s="39"/>
      <c r="M6" s="39"/>
      <c r="N6" s="39"/>
      <c r="O6" s="39"/>
      <c r="P6" s="39"/>
      <c r="Q6" s="39"/>
      <c r="R6" s="39"/>
      <c r="S6" s="39"/>
      <c r="T6" s="39"/>
      <c r="U6" s="39"/>
      <c r="V6" s="39"/>
      <c r="W6" s="39"/>
      <c r="X6" s="39"/>
      <c r="Y6" s="170"/>
      <c r="Z6" s="170"/>
      <c r="AA6" s="170"/>
      <c r="AB6" s="170"/>
      <c r="AC6" s="170"/>
      <c r="AD6" s="170"/>
      <c r="AE6" s="170"/>
      <c r="AF6" s="170"/>
      <c r="AG6" s="170"/>
      <c r="AH6" s="170"/>
      <c r="AI6" s="170"/>
      <c r="AJ6" s="170"/>
      <c r="AK6" s="170"/>
      <c r="AL6" s="170"/>
    </row>
    <row r="7" spans="1:50" x14ac:dyDescent="0.2">
      <c r="A7" s="39"/>
      <c r="B7" s="39"/>
      <c r="C7" s="39"/>
      <c r="D7" s="39"/>
      <c r="E7" s="39"/>
      <c r="F7" s="39"/>
      <c r="G7" s="39"/>
      <c r="H7" s="39"/>
      <c r="I7" s="39"/>
      <c r="J7" s="39"/>
      <c r="K7" s="39"/>
      <c r="L7" s="39"/>
      <c r="M7" s="39"/>
      <c r="N7" s="39"/>
      <c r="O7" s="39"/>
      <c r="P7" s="39"/>
      <c r="Q7" s="39"/>
      <c r="R7" s="39"/>
      <c r="S7" s="39"/>
      <c r="T7" s="39"/>
      <c r="U7" s="39"/>
      <c r="V7" s="39"/>
      <c r="W7" s="39"/>
      <c r="X7" s="39"/>
      <c r="Y7" s="170"/>
      <c r="Z7" s="170"/>
      <c r="AA7" s="170"/>
      <c r="AB7" s="170"/>
      <c r="AC7" s="170"/>
      <c r="AD7" s="170"/>
      <c r="AE7" s="170"/>
      <c r="AF7" s="170"/>
      <c r="AG7" s="170"/>
      <c r="AH7" s="170"/>
      <c r="AI7" s="170"/>
      <c r="AJ7" s="170"/>
      <c r="AK7" s="170"/>
      <c r="AL7" s="170"/>
    </row>
    <row r="8" spans="1:50" ht="18" customHeight="1" x14ac:dyDescent="0.25">
      <c r="A8" s="105"/>
      <c r="B8" s="39"/>
      <c r="C8" s="39"/>
      <c r="D8" s="166">
        <v>2022</v>
      </c>
      <c r="E8" s="166"/>
      <c r="F8" s="166"/>
      <c r="G8" s="166"/>
      <c r="H8" s="166"/>
      <c r="I8" s="166"/>
      <c r="J8" s="166"/>
      <c r="K8" s="105"/>
      <c r="L8" s="105"/>
      <c r="M8" s="105"/>
      <c r="N8" s="105"/>
      <c r="O8" s="39"/>
      <c r="P8" s="166">
        <v>2021</v>
      </c>
      <c r="Q8" s="166"/>
      <c r="R8" s="166"/>
      <c r="S8" s="166"/>
      <c r="T8" s="166"/>
      <c r="U8" s="166"/>
      <c r="V8" s="166"/>
      <c r="W8" s="105"/>
      <c r="X8" s="105"/>
      <c r="Y8" s="170"/>
      <c r="Z8" s="170"/>
      <c r="AA8" s="170"/>
      <c r="AB8" s="170"/>
      <c r="AC8" s="170"/>
      <c r="AD8" s="170"/>
      <c r="AE8" s="170"/>
      <c r="AF8" s="170"/>
      <c r="AG8" s="170"/>
      <c r="AH8" s="170"/>
      <c r="AI8" s="170"/>
      <c r="AJ8" s="170"/>
      <c r="AK8" s="170"/>
      <c r="AL8" s="170"/>
    </row>
    <row r="9" spans="1:50" ht="15.75" customHeight="1" x14ac:dyDescent="0.25">
      <c r="A9" s="106"/>
      <c r="B9" s="107"/>
      <c r="C9" s="107"/>
      <c r="D9" s="108" t="s">
        <v>0</v>
      </c>
      <c r="E9" s="108" t="s">
        <v>1</v>
      </c>
      <c r="F9" s="108" t="s">
        <v>103</v>
      </c>
      <c r="G9" s="108" t="s">
        <v>2</v>
      </c>
      <c r="H9" s="108" t="s">
        <v>104</v>
      </c>
      <c r="I9" s="108" t="s">
        <v>3</v>
      </c>
      <c r="J9" s="108" t="s">
        <v>4</v>
      </c>
      <c r="K9" s="106"/>
      <c r="L9" s="106"/>
      <c r="M9" s="107"/>
      <c r="N9" s="107"/>
      <c r="O9" s="107"/>
      <c r="P9" s="108" t="s">
        <v>0</v>
      </c>
      <c r="Q9" s="108" t="s">
        <v>1</v>
      </c>
      <c r="R9" s="108" t="s">
        <v>103</v>
      </c>
      <c r="S9" s="108" t="s">
        <v>2</v>
      </c>
      <c r="T9" s="108" t="s">
        <v>104</v>
      </c>
      <c r="U9" s="108" t="s">
        <v>3</v>
      </c>
      <c r="V9" s="108" t="s">
        <v>4</v>
      </c>
      <c r="W9" s="106"/>
      <c r="X9" s="106"/>
      <c r="Y9" s="109"/>
      <c r="Z9" s="109"/>
      <c r="AA9" s="109"/>
      <c r="AB9" s="109"/>
      <c r="AC9" s="109"/>
      <c r="AD9" s="109"/>
      <c r="AE9" s="109"/>
      <c r="AF9" s="109"/>
      <c r="AG9" s="109"/>
      <c r="AH9" s="109"/>
      <c r="AI9" s="109"/>
      <c r="AJ9" s="109"/>
      <c r="AK9" s="109"/>
      <c r="AL9" s="109"/>
      <c r="AM9" s="110"/>
      <c r="AN9" s="110"/>
      <c r="AO9" s="110"/>
      <c r="AP9" s="110"/>
      <c r="AQ9" s="110"/>
      <c r="AR9" s="110"/>
      <c r="AS9" s="110"/>
      <c r="AT9" s="110"/>
      <c r="AU9" s="110"/>
      <c r="AV9" s="110"/>
      <c r="AW9" s="110"/>
      <c r="AX9" s="110"/>
    </row>
    <row r="10" spans="1:50" ht="20.100000000000001" customHeight="1" x14ac:dyDescent="0.2">
      <c r="A10" s="171"/>
      <c r="B10" s="39"/>
      <c r="C10" s="111" t="s">
        <v>110</v>
      </c>
      <c r="D10" s="112">
        <v>30</v>
      </c>
      <c r="E10" s="113">
        <v>31</v>
      </c>
      <c r="F10" s="113">
        <v>1</v>
      </c>
      <c r="G10" s="113">
        <v>2</v>
      </c>
      <c r="H10" s="113">
        <v>3</v>
      </c>
      <c r="I10" s="113">
        <v>4</v>
      </c>
      <c r="J10" s="114">
        <v>5</v>
      </c>
      <c r="K10" s="171"/>
      <c r="L10" s="171"/>
      <c r="M10" s="172" t="s">
        <v>105</v>
      </c>
      <c r="N10" s="173"/>
      <c r="O10" s="111" t="s">
        <v>110</v>
      </c>
      <c r="P10" s="112">
        <v>31</v>
      </c>
      <c r="Q10" s="113">
        <v>1</v>
      </c>
      <c r="R10" s="113">
        <v>2</v>
      </c>
      <c r="S10" s="113">
        <v>3</v>
      </c>
      <c r="T10" s="113">
        <v>4</v>
      </c>
      <c r="U10" s="113">
        <v>5</v>
      </c>
      <c r="V10" s="114">
        <v>6</v>
      </c>
      <c r="W10" s="171"/>
      <c r="X10" s="171"/>
      <c r="Y10" s="170"/>
      <c r="Z10" s="170"/>
      <c r="AA10" s="170"/>
      <c r="AB10" s="170"/>
      <c r="AC10" s="170"/>
      <c r="AD10" s="170"/>
      <c r="AE10" s="170"/>
      <c r="AF10" s="170"/>
      <c r="AG10" s="170"/>
      <c r="AH10" s="170"/>
      <c r="AI10" s="170"/>
      <c r="AJ10" s="170"/>
      <c r="AK10" s="170"/>
      <c r="AL10" s="170"/>
    </row>
    <row r="11" spans="1:50" ht="20.100000000000001" customHeight="1" x14ac:dyDescent="0.2">
      <c r="A11" s="171"/>
      <c r="B11" s="39"/>
      <c r="C11" s="111" t="s">
        <v>111</v>
      </c>
      <c r="D11" s="115">
        <v>6</v>
      </c>
      <c r="E11" s="116">
        <v>7</v>
      </c>
      <c r="F11" s="116">
        <v>8</v>
      </c>
      <c r="G11" s="116">
        <v>9</v>
      </c>
      <c r="H11" s="116">
        <v>10</v>
      </c>
      <c r="I11" s="116">
        <v>11</v>
      </c>
      <c r="J11" s="117">
        <v>12</v>
      </c>
      <c r="K11" s="171"/>
      <c r="L11" s="171"/>
      <c r="M11" s="172" t="s">
        <v>105</v>
      </c>
      <c r="N11" s="173"/>
      <c r="O11" s="111" t="s">
        <v>111</v>
      </c>
      <c r="P11" s="115">
        <v>7</v>
      </c>
      <c r="Q11" s="116">
        <v>8</v>
      </c>
      <c r="R11" s="116">
        <v>9</v>
      </c>
      <c r="S11" s="116">
        <v>10</v>
      </c>
      <c r="T11" s="116">
        <v>11</v>
      </c>
      <c r="U11" s="116">
        <v>12</v>
      </c>
      <c r="V11" s="117">
        <v>13</v>
      </c>
      <c r="W11" s="171"/>
      <c r="X11" s="171"/>
      <c r="Y11" s="170"/>
      <c r="Z11" s="170"/>
      <c r="AA11" s="170"/>
      <c r="AB11" s="170"/>
      <c r="AC11" s="170"/>
      <c r="AD11" s="170"/>
      <c r="AE11" s="170"/>
      <c r="AF11" s="170"/>
      <c r="AG11" s="170"/>
      <c r="AH11" s="170"/>
      <c r="AI11" s="170"/>
      <c r="AJ11" s="170"/>
      <c r="AK11" s="170"/>
      <c r="AL11" s="170"/>
    </row>
    <row r="12" spans="1:50" ht="20.100000000000001" customHeight="1" x14ac:dyDescent="0.2">
      <c r="A12" s="171"/>
      <c r="B12" s="39"/>
      <c r="C12" s="111" t="s">
        <v>111</v>
      </c>
      <c r="D12" s="118">
        <v>13</v>
      </c>
      <c r="E12" s="119">
        <v>14</v>
      </c>
      <c r="F12" s="119">
        <v>15</v>
      </c>
      <c r="G12" s="119">
        <v>16</v>
      </c>
      <c r="H12" s="119">
        <v>17</v>
      </c>
      <c r="I12" s="119">
        <v>18</v>
      </c>
      <c r="J12" s="120">
        <v>19</v>
      </c>
      <c r="K12" s="171"/>
      <c r="L12" s="171"/>
      <c r="M12" s="172" t="s">
        <v>105</v>
      </c>
      <c r="N12" s="173"/>
      <c r="O12" s="111" t="s">
        <v>111</v>
      </c>
      <c r="P12" s="118">
        <v>14</v>
      </c>
      <c r="Q12" s="119">
        <v>15</v>
      </c>
      <c r="R12" s="119">
        <v>16</v>
      </c>
      <c r="S12" s="119">
        <v>17</v>
      </c>
      <c r="T12" s="119">
        <v>18</v>
      </c>
      <c r="U12" s="119">
        <v>19</v>
      </c>
      <c r="V12" s="120">
        <v>20</v>
      </c>
      <c r="W12" s="171"/>
      <c r="X12" s="171"/>
      <c r="Y12" s="170"/>
      <c r="Z12" s="170"/>
      <c r="AA12" s="170"/>
      <c r="AB12" s="170"/>
      <c r="AC12" s="170"/>
      <c r="AD12" s="170"/>
      <c r="AE12" s="170"/>
      <c r="AF12" s="170"/>
      <c r="AG12" s="170"/>
      <c r="AH12" s="170"/>
      <c r="AI12" s="170"/>
      <c r="AJ12" s="170"/>
      <c r="AK12" s="170"/>
      <c r="AL12" s="170"/>
    </row>
    <row r="13" spans="1:50" ht="20.100000000000001" customHeight="1" x14ac:dyDescent="0.2">
      <c r="A13" s="171"/>
      <c r="B13" s="39"/>
      <c r="C13" s="111" t="s">
        <v>111</v>
      </c>
      <c r="D13" s="121">
        <v>20</v>
      </c>
      <c r="E13" s="122">
        <v>21</v>
      </c>
      <c r="F13" s="122">
        <v>22</v>
      </c>
      <c r="G13" s="122">
        <v>23</v>
      </c>
      <c r="H13" s="122">
        <v>24</v>
      </c>
      <c r="I13" s="122">
        <v>25</v>
      </c>
      <c r="J13" s="123">
        <v>26</v>
      </c>
      <c r="K13" s="171"/>
      <c r="L13" s="171"/>
      <c r="M13" s="172" t="s">
        <v>105</v>
      </c>
      <c r="N13" s="173"/>
      <c r="O13" s="111" t="s">
        <v>111</v>
      </c>
      <c r="P13" s="121">
        <v>21</v>
      </c>
      <c r="Q13" s="122">
        <v>22</v>
      </c>
      <c r="R13" s="122">
        <v>23</v>
      </c>
      <c r="S13" s="122">
        <v>24</v>
      </c>
      <c r="T13" s="122">
        <v>25</v>
      </c>
      <c r="U13" s="122">
        <v>26</v>
      </c>
      <c r="V13" s="123">
        <v>27</v>
      </c>
      <c r="W13" s="171"/>
      <c r="X13" s="171"/>
      <c r="Y13" s="170"/>
      <c r="Z13" s="170"/>
      <c r="AA13" s="170"/>
      <c r="AB13" s="170"/>
      <c r="AC13" s="170"/>
      <c r="AD13" s="170"/>
      <c r="AE13" s="170"/>
      <c r="AF13" s="170"/>
      <c r="AG13" s="170"/>
      <c r="AH13" s="170"/>
      <c r="AI13" s="170"/>
      <c r="AJ13" s="170"/>
      <c r="AK13" s="170"/>
      <c r="AL13" s="170"/>
    </row>
    <row r="14" spans="1:50" ht="20.100000000000001" customHeight="1" x14ac:dyDescent="0.2">
      <c r="A14" s="171"/>
      <c r="B14" s="39"/>
      <c r="C14" s="111" t="s">
        <v>118</v>
      </c>
      <c r="D14" s="124">
        <v>27</v>
      </c>
      <c r="E14" s="125">
        <v>28</v>
      </c>
      <c r="F14" s="125">
        <v>1</v>
      </c>
      <c r="G14" s="125">
        <v>2</v>
      </c>
      <c r="H14" s="125">
        <v>3</v>
      </c>
      <c r="I14" s="125">
        <v>4</v>
      </c>
      <c r="J14" s="126">
        <v>5</v>
      </c>
      <c r="K14" s="171"/>
      <c r="L14" s="171"/>
      <c r="M14" s="172" t="s">
        <v>105</v>
      </c>
      <c r="N14" s="173"/>
      <c r="O14" s="111" t="s">
        <v>118</v>
      </c>
      <c r="P14" s="124">
        <v>28</v>
      </c>
      <c r="Q14" s="125">
        <v>1</v>
      </c>
      <c r="R14" s="125">
        <v>2</v>
      </c>
      <c r="S14" s="125">
        <v>3</v>
      </c>
      <c r="T14" s="125">
        <v>4</v>
      </c>
      <c r="U14" s="125">
        <v>5</v>
      </c>
      <c r="V14" s="126">
        <v>6</v>
      </c>
      <c r="W14" s="171"/>
      <c r="X14" s="171"/>
      <c r="Y14" s="170"/>
      <c r="Z14" s="170"/>
      <c r="AA14" s="170"/>
      <c r="AB14" s="170"/>
      <c r="AC14" s="170"/>
      <c r="AD14" s="170"/>
      <c r="AE14" s="170"/>
      <c r="AF14" s="170"/>
      <c r="AG14" s="170"/>
      <c r="AH14" s="170"/>
      <c r="AI14" s="170"/>
      <c r="AJ14" s="170"/>
      <c r="AK14" s="170"/>
      <c r="AL14" s="170"/>
    </row>
    <row r="15" spans="1:50" ht="20.100000000000001" customHeight="1" x14ac:dyDescent="0.2">
      <c r="A15" s="171"/>
      <c r="B15" s="39"/>
      <c r="C15" s="111" t="s">
        <v>120</v>
      </c>
      <c r="D15" s="127">
        <v>6</v>
      </c>
      <c r="E15" s="128">
        <v>7</v>
      </c>
      <c r="F15" s="128">
        <v>8</v>
      </c>
      <c r="G15" s="128">
        <v>9</v>
      </c>
      <c r="H15" s="128">
        <v>10</v>
      </c>
      <c r="I15" s="128">
        <v>11</v>
      </c>
      <c r="J15" s="129">
        <v>12</v>
      </c>
      <c r="K15" s="171"/>
      <c r="L15" s="171"/>
      <c r="M15" s="172" t="s">
        <v>105</v>
      </c>
      <c r="N15" s="173"/>
      <c r="O15" s="111" t="s">
        <v>120</v>
      </c>
      <c r="P15" s="127">
        <v>7</v>
      </c>
      <c r="Q15" s="128">
        <v>8</v>
      </c>
      <c r="R15" s="128">
        <v>9</v>
      </c>
      <c r="S15" s="128">
        <v>10</v>
      </c>
      <c r="T15" s="128">
        <v>11</v>
      </c>
      <c r="U15" s="128">
        <v>12</v>
      </c>
      <c r="V15" s="129">
        <v>13</v>
      </c>
      <c r="W15" s="171"/>
      <c r="X15" s="171"/>
      <c r="Y15" s="170"/>
      <c r="Z15" s="170"/>
      <c r="AA15" s="170"/>
      <c r="AB15" s="170"/>
      <c r="AC15" s="170"/>
      <c r="AD15" s="170"/>
      <c r="AE15" s="170"/>
      <c r="AF15" s="170"/>
      <c r="AG15" s="170"/>
      <c r="AH15" s="170"/>
      <c r="AI15" s="170"/>
      <c r="AJ15" s="170"/>
      <c r="AK15" s="170"/>
      <c r="AL15" s="170"/>
    </row>
    <row r="16" spans="1:50" x14ac:dyDescent="0.2">
      <c r="A16" s="39"/>
      <c r="B16" s="39"/>
      <c r="C16" s="39"/>
      <c r="D16" s="39"/>
      <c r="E16" s="39"/>
      <c r="F16" s="39"/>
      <c r="G16" s="39"/>
      <c r="H16" s="39"/>
      <c r="I16" s="39"/>
      <c r="J16" s="39"/>
      <c r="K16" s="39"/>
      <c r="L16" s="39"/>
      <c r="M16" s="39"/>
      <c r="N16" s="39"/>
      <c r="O16" s="39"/>
      <c r="P16" s="39"/>
      <c r="Q16" s="39"/>
      <c r="R16" s="39"/>
      <c r="S16" s="39"/>
      <c r="T16" s="39"/>
      <c r="U16" s="39"/>
      <c r="V16" s="39"/>
      <c r="W16" s="39"/>
      <c r="X16" s="39"/>
      <c r="Y16" s="170"/>
      <c r="Z16" s="170"/>
      <c r="AA16" s="170"/>
      <c r="AB16" s="170"/>
      <c r="AC16" s="170"/>
      <c r="AD16" s="170"/>
      <c r="AE16" s="170"/>
      <c r="AF16" s="170"/>
      <c r="AG16" s="170"/>
      <c r="AH16" s="170"/>
      <c r="AI16" s="170"/>
      <c r="AJ16" s="170"/>
      <c r="AK16" s="170"/>
      <c r="AL16" s="170"/>
    </row>
    <row r="17" spans="1:50" x14ac:dyDescent="0.2">
      <c r="A17" s="39"/>
      <c r="B17" s="39"/>
      <c r="C17" s="39"/>
      <c r="D17" s="39"/>
      <c r="E17" s="39"/>
      <c r="F17" s="39"/>
      <c r="G17" s="39"/>
      <c r="H17" s="39"/>
      <c r="I17" s="39"/>
      <c r="J17" s="39"/>
      <c r="K17" s="39"/>
      <c r="L17" s="39"/>
      <c r="M17" s="39"/>
      <c r="N17" s="39"/>
      <c r="O17" s="39"/>
      <c r="P17" s="39"/>
      <c r="Q17" s="39"/>
      <c r="R17" s="39"/>
      <c r="S17" s="39"/>
      <c r="T17" s="39"/>
      <c r="U17" s="39"/>
      <c r="V17" s="39"/>
      <c r="W17" s="39"/>
      <c r="X17" s="39"/>
      <c r="Y17" s="170"/>
      <c r="Z17" s="170"/>
      <c r="AA17" s="170"/>
      <c r="AB17" s="170"/>
      <c r="AC17" s="170"/>
      <c r="AD17" s="170"/>
      <c r="AE17" s="170"/>
      <c r="AF17" s="170"/>
      <c r="AG17" s="170"/>
      <c r="AH17" s="170"/>
      <c r="AI17" s="170"/>
      <c r="AJ17" s="170"/>
      <c r="AK17" s="170"/>
      <c r="AL17" s="170"/>
    </row>
    <row r="18" spans="1:50" x14ac:dyDescent="0.2">
      <c r="A18" s="39"/>
      <c r="B18" s="39"/>
      <c r="C18" s="39"/>
      <c r="D18" s="167" t="s">
        <v>106</v>
      </c>
      <c r="E18" s="167"/>
      <c r="F18" s="167"/>
      <c r="G18" s="167"/>
      <c r="H18" s="167"/>
      <c r="I18" s="167"/>
      <c r="J18" s="167"/>
      <c r="K18" s="39"/>
      <c r="L18" s="39"/>
      <c r="M18" s="39"/>
      <c r="N18" s="39"/>
      <c r="O18" s="39"/>
      <c r="P18" s="167" t="s">
        <v>107</v>
      </c>
      <c r="Q18" s="167"/>
      <c r="R18" s="167"/>
      <c r="S18" s="167"/>
      <c r="T18" s="167"/>
      <c r="U18" s="167"/>
      <c r="V18" s="167"/>
      <c r="W18" s="39"/>
      <c r="X18" s="39"/>
      <c r="Y18" s="170"/>
      <c r="Z18" s="170"/>
      <c r="AA18" s="170"/>
      <c r="AB18" s="170"/>
      <c r="AC18" s="170"/>
      <c r="AD18" s="170"/>
      <c r="AE18" s="170"/>
      <c r="AF18" s="170"/>
      <c r="AG18" s="170"/>
      <c r="AH18" s="170"/>
      <c r="AI18" s="170"/>
      <c r="AJ18" s="170"/>
      <c r="AK18" s="170"/>
      <c r="AL18" s="170"/>
    </row>
    <row r="19" spans="1:50" ht="13.15" customHeight="1" x14ac:dyDescent="0.2">
      <c r="A19" s="39"/>
      <c r="B19" s="39"/>
      <c r="C19" s="164" t="s">
        <v>112</v>
      </c>
      <c r="D19" s="164"/>
      <c r="E19" s="164"/>
      <c r="F19" s="164"/>
      <c r="G19" s="39"/>
      <c r="H19" s="39" t="s">
        <v>113</v>
      </c>
      <c r="I19" s="39"/>
      <c r="J19" s="39"/>
      <c r="K19" s="39"/>
      <c r="L19" s="39"/>
      <c r="M19" s="39"/>
      <c r="N19" s="39"/>
      <c r="O19" s="164" t="s">
        <v>114</v>
      </c>
      <c r="P19" s="164"/>
      <c r="Q19" s="164"/>
      <c r="R19" s="164"/>
      <c r="S19" s="39"/>
      <c r="T19" s="39" t="s">
        <v>113</v>
      </c>
      <c r="U19" s="39"/>
      <c r="V19" s="39"/>
      <c r="W19" s="39"/>
      <c r="X19" s="39"/>
      <c r="Y19" s="170"/>
      <c r="Z19" s="170"/>
      <c r="AA19" s="170"/>
      <c r="AB19" s="170"/>
      <c r="AC19" s="170"/>
      <c r="AD19" s="170"/>
      <c r="AE19" s="170"/>
      <c r="AF19" s="170"/>
      <c r="AG19" s="170"/>
      <c r="AH19" s="170"/>
      <c r="AI19" s="170"/>
      <c r="AJ19" s="170"/>
      <c r="AK19" s="170"/>
      <c r="AL19" s="170"/>
    </row>
    <row r="20" spans="1:50" x14ac:dyDescent="0.2">
      <c r="A20" s="130"/>
      <c r="B20" s="130"/>
      <c r="C20" s="164" t="s">
        <v>117</v>
      </c>
      <c r="D20" s="164"/>
      <c r="E20" s="164"/>
      <c r="F20" s="164"/>
      <c r="G20" s="39"/>
      <c r="H20" s="39" t="s">
        <v>116</v>
      </c>
      <c r="I20" s="39"/>
      <c r="J20" s="39"/>
      <c r="K20" s="130"/>
      <c r="L20" s="130"/>
      <c r="M20" s="130"/>
      <c r="N20" s="130"/>
      <c r="O20" s="164" t="s">
        <v>115</v>
      </c>
      <c r="P20" s="164"/>
      <c r="Q20" s="164"/>
      <c r="R20" s="164"/>
      <c r="S20" s="39"/>
      <c r="T20" s="39" t="s">
        <v>116</v>
      </c>
      <c r="U20" s="39"/>
      <c r="V20" s="39"/>
      <c r="W20" s="39"/>
      <c r="X20" s="39"/>
      <c r="Y20" s="131"/>
      <c r="Z20" s="131"/>
      <c r="AA20" s="131"/>
      <c r="AB20" s="131"/>
      <c r="AC20" s="131"/>
      <c r="AD20" s="131"/>
      <c r="AE20" s="131"/>
      <c r="AF20" s="131"/>
      <c r="AG20" s="131"/>
      <c r="AH20" s="131"/>
      <c r="AI20" s="131"/>
      <c r="AJ20" s="131"/>
      <c r="AK20" s="131"/>
      <c r="AL20" s="131"/>
      <c r="AM20" s="132"/>
      <c r="AN20" s="132"/>
      <c r="AO20" s="132"/>
      <c r="AP20" s="132"/>
      <c r="AQ20" s="132"/>
      <c r="AR20" s="132"/>
      <c r="AS20" s="132"/>
      <c r="AT20" s="132"/>
      <c r="AU20" s="132"/>
      <c r="AV20" s="132"/>
      <c r="AW20" s="132"/>
      <c r="AX20" s="132"/>
    </row>
    <row r="21" spans="1:50" x14ac:dyDescent="0.2">
      <c r="A21" s="133"/>
      <c r="B21" s="133"/>
      <c r="C21" s="164"/>
      <c r="D21" s="164"/>
      <c r="E21" s="164"/>
      <c r="F21" s="164"/>
      <c r="G21" s="39"/>
      <c r="H21" s="39"/>
      <c r="I21" s="39"/>
      <c r="J21" s="39"/>
      <c r="K21" s="130"/>
      <c r="L21" s="130"/>
      <c r="M21" s="130"/>
      <c r="N21" s="130"/>
      <c r="O21" s="164"/>
      <c r="P21" s="164"/>
      <c r="Q21" s="164"/>
      <c r="R21" s="164"/>
      <c r="S21" s="134"/>
      <c r="T21" s="134"/>
      <c r="U21" s="134"/>
      <c r="V21" s="134"/>
      <c r="W21" s="134"/>
      <c r="X21" s="134"/>
      <c r="Y21" s="131"/>
      <c r="Z21" s="131"/>
      <c r="AA21" s="131"/>
      <c r="AB21" s="131"/>
      <c r="AC21" s="131"/>
      <c r="AD21" s="131"/>
      <c r="AE21" s="131"/>
      <c r="AF21" s="131"/>
      <c r="AG21" s="131"/>
      <c r="AH21" s="131"/>
      <c r="AI21" s="131"/>
      <c r="AJ21" s="131"/>
      <c r="AK21" s="131"/>
      <c r="AL21" s="131"/>
      <c r="AM21" s="132"/>
      <c r="AN21" s="132"/>
      <c r="AO21" s="132"/>
      <c r="AP21" s="132"/>
      <c r="AQ21" s="132"/>
      <c r="AR21" s="132"/>
      <c r="AS21" s="132"/>
      <c r="AT21" s="132"/>
      <c r="AU21" s="132"/>
      <c r="AV21" s="132"/>
      <c r="AW21" s="132"/>
      <c r="AX21" s="132"/>
    </row>
    <row r="22" spans="1:50" x14ac:dyDescent="0.2">
      <c r="A22" s="130"/>
      <c r="B22" s="130"/>
      <c r="C22" s="164"/>
      <c r="D22" s="164"/>
      <c r="E22" s="164"/>
      <c r="F22" s="164"/>
      <c r="G22" s="39"/>
      <c r="H22" s="39"/>
      <c r="I22" s="39"/>
      <c r="J22" s="39"/>
      <c r="K22" s="130"/>
      <c r="L22" s="130"/>
      <c r="M22" s="130"/>
      <c r="N22" s="130"/>
      <c r="O22" s="164"/>
      <c r="P22" s="164"/>
      <c r="Q22" s="164"/>
      <c r="R22" s="164"/>
      <c r="S22" s="39"/>
      <c r="T22" s="39"/>
      <c r="U22" s="39"/>
      <c r="V22" s="39"/>
      <c r="W22" s="39"/>
      <c r="X22" s="39"/>
      <c r="Y22" s="131"/>
      <c r="Z22" s="131"/>
      <c r="AA22" s="131"/>
      <c r="AB22" s="131"/>
      <c r="AC22" s="131"/>
      <c r="AD22" s="131"/>
      <c r="AE22" s="131"/>
      <c r="AF22" s="131"/>
      <c r="AG22" s="131"/>
      <c r="AH22" s="131"/>
      <c r="AI22" s="131"/>
      <c r="AJ22" s="131"/>
      <c r="AK22" s="131"/>
      <c r="AL22" s="131"/>
      <c r="AM22" s="132"/>
      <c r="AN22" s="132"/>
      <c r="AO22" s="132"/>
      <c r="AP22" s="132"/>
      <c r="AQ22" s="132"/>
      <c r="AR22" s="132"/>
      <c r="AS22" s="132"/>
      <c r="AT22" s="132"/>
      <c r="AU22" s="132"/>
      <c r="AV22" s="132"/>
      <c r="AW22" s="132"/>
      <c r="AX22" s="132"/>
    </row>
    <row r="23" spans="1:50" x14ac:dyDescent="0.2">
      <c r="A23" s="130"/>
      <c r="B23" s="130"/>
      <c r="C23" s="164"/>
      <c r="D23" s="164"/>
      <c r="E23" s="164"/>
      <c r="F23" s="164"/>
      <c r="G23" s="39"/>
      <c r="H23" s="39"/>
      <c r="I23" s="39"/>
      <c r="J23" s="130"/>
      <c r="K23" s="130"/>
      <c r="L23" s="130"/>
      <c r="M23" s="130"/>
      <c r="N23" s="130"/>
      <c r="O23" s="164"/>
      <c r="P23" s="164"/>
      <c r="Q23" s="164"/>
      <c r="R23" s="164"/>
      <c r="S23" s="39"/>
      <c r="T23" s="39"/>
      <c r="U23" s="39"/>
      <c r="V23" s="39"/>
      <c r="W23" s="39"/>
      <c r="X23" s="130"/>
      <c r="Y23" s="131"/>
      <c r="Z23" s="131"/>
      <c r="AA23" s="131"/>
      <c r="AB23" s="131"/>
      <c r="AC23" s="131"/>
      <c r="AD23" s="131"/>
      <c r="AE23" s="131"/>
      <c r="AF23" s="131"/>
      <c r="AG23" s="131"/>
      <c r="AH23" s="131"/>
      <c r="AI23" s="131"/>
      <c r="AJ23" s="131"/>
      <c r="AK23" s="131"/>
      <c r="AL23" s="131"/>
      <c r="AM23" s="132"/>
      <c r="AN23" s="132"/>
      <c r="AO23" s="132"/>
      <c r="AP23" s="132"/>
      <c r="AQ23" s="132"/>
      <c r="AR23" s="132"/>
      <c r="AS23" s="132"/>
      <c r="AT23" s="132"/>
      <c r="AU23" s="132"/>
      <c r="AV23" s="132"/>
      <c r="AW23" s="132"/>
      <c r="AX23" s="132"/>
    </row>
    <row r="24" spans="1:50" x14ac:dyDescent="0.2">
      <c r="A24" s="39"/>
      <c r="B24" s="39"/>
      <c r="C24" s="164"/>
      <c r="D24" s="164"/>
      <c r="E24" s="164"/>
      <c r="F24" s="164"/>
      <c r="G24" s="39"/>
      <c r="H24" s="39"/>
      <c r="I24" s="39"/>
      <c r="J24" s="39"/>
      <c r="K24" s="39"/>
      <c r="L24" s="39"/>
      <c r="M24" s="39"/>
      <c r="N24" s="39"/>
      <c r="O24" s="164"/>
      <c r="P24" s="164"/>
      <c r="Q24" s="164"/>
      <c r="R24" s="164"/>
      <c r="S24" s="39"/>
      <c r="T24" s="39"/>
      <c r="U24" s="39"/>
      <c r="V24" s="39"/>
      <c r="W24" s="39"/>
      <c r="X24" s="39"/>
      <c r="Y24" s="170"/>
      <c r="Z24" s="170"/>
      <c r="AA24" s="170"/>
      <c r="AB24" s="170"/>
      <c r="AC24" s="170"/>
      <c r="AD24" s="170"/>
      <c r="AE24" s="170"/>
      <c r="AF24" s="170"/>
      <c r="AG24" s="170"/>
      <c r="AH24" s="170"/>
      <c r="AI24" s="170"/>
      <c r="AJ24" s="170"/>
      <c r="AK24" s="170"/>
      <c r="AL24" s="170"/>
    </row>
    <row r="25" spans="1:50" ht="12.75" customHeight="1" x14ac:dyDescent="0.2">
      <c r="Y25" s="170"/>
      <c r="Z25" s="170"/>
      <c r="AA25" s="170"/>
      <c r="AB25" s="170"/>
      <c r="AC25" s="170"/>
      <c r="AD25" s="170"/>
      <c r="AE25" s="170"/>
      <c r="AF25" s="170"/>
      <c r="AG25" s="170"/>
      <c r="AH25" s="170"/>
      <c r="AI25" s="170"/>
      <c r="AJ25" s="170"/>
      <c r="AK25" s="170"/>
      <c r="AL25" s="170"/>
    </row>
    <row r="26" spans="1:50" x14ac:dyDescent="0.2">
      <c r="A26" s="39"/>
      <c r="B26" s="39"/>
      <c r="C26" s="164"/>
      <c r="D26" s="164"/>
      <c r="E26" s="164"/>
      <c r="F26" s="164"/>
      <c r="G26" s="39"/>
      <c r="H26" s="39"/>
      <c r="I26" s="39"/>
      <c r="J26" s="39"/>
      <c r="K26" s="39"/>
      <c r="L26" s="39"/>
      <c r="M26" s="39"/>
      <c r="N26" s="39"/>
      <c r="O26" s="164"/>
      <c r="P26" s="164"/>
      <c r="Q26" s="164"/>
      <c r="R26" s="164"/>
      <c r="S26" s="39"/>
      <c r="T26" s="39"/>
      <c r="U26" s="39"/>
      <c r="V26" s="39"/>
      <c r="W26" s="39"/>
      <c r="X26" s="39"/>
      <c r="Y26" s="170"/>
      <c r="Z26" s="170"/>
      <c r="AA26" s="170"/>
      <c r="AB26" s="170"/>
      <c r="AC26" s="170"/>
      <c r="AD26" s="170"/>
      <c r="AE26" s="170"/>
      <c r="AF26" s="170"/>
      <c r="AG26" s="170"/>
      <c r="AH26" s="170"/>
      <c r="AI26" s="170"/>
      <c r="AJ26" s="170"/>
      <c r="AK26" s="170"/>
      <c r="AL26" s="170"/>
    </row>
    <row r="27" spans="1:50" x14ac:dyDescent="0.2">
      <c r="A27" s="39"/>
      <c r="B27" s="39"/>
      <c r="C27" s="164"/>
      <c r="D27" s="174"/>
      <c r="E27" s="174"/>
      <c r="F27" s="39"/>
      <c r="G27" s="39"/>
      <c r="H27" s="39"/>
      <c r="I27" s="39"/>
      <c r="J27" s="39"/>
      <c r="K27" s="39"/>
      <c r="L27" s="39"/>
      <c r="M27" s="39"/>
      <c r="N27" s="39"/>
      <c r="O27" s="164"/>
      <c r="P27" s="174"/>
      <c r="Q27" s="174"/>
      <c r="R27" s="39"/>
      <c r="S27" s="39"/>
      <c r="T27" s="39"/>
      <c r="U27" s="39"/>
      <c r="V27" s="39"/>
      <c r="W27" s="39"/>
      <c r="X27" s="39"/>
      <c r="Y27" s="170"/>
      <c r="Z27" s="170"/>
      <c r="AA27" s="170"/>
      <c r="AB27" s="170"/>
      <c r="AC27" s="170"/>
      <c r="AD27" s="170"/>
      <c r="AE27" s="170"/>
      <c r="AF27" s="170"/>
      <c r="AG27" s="170"/>
      <c r="AH27" s="170"/>
      <c r="AI27" s="170"/>
      <c r="AJ27" s="170"/>
      <c r="AK27" s="170"/>
      <c r="AL27" s="170"/>
    </row>
    <row r="28" spans="1:50" x14ac:dyDescent="0.2">
      <c r="A28" s="39"/>
      <c r="B28" s="39"/>
      <c r="C28" s="164"/>
      <c r="D28" s="174"/>
      <c r="E28" s="174"/>
      <c r="F28" s="39"/>
      <c r="G28" s="39"/>
      <c r="H28" s="39"/>
      <c r="I28" s="39"/>
      <c r="J28" s="39"/>
      <c r="K28" s="39"/>
      <c r="L28" s="39"/>
      <c r="M28" s="39"/>
      <c r="N28" s="39"/>
      <c r="O28" s="164"/>
      <c r="P28" s="174"/>
      <c r="Q28" s="174"/>
      <c r="R28" s="39"/>
      <c r="S28" s="39"/>
      <c r="T28" s="39"/>
      <c r="U28" s="39"/>
      <c r="V28" s="39"/>
      <c r="W28" s="39"/>
      <c r="X28" s="39"/>
      <c r="Y28" s="170"/>
      <c r="Z28" s="170"/>
      <c r="AA28" s="170"/>
      <c r="AB28" s="170"/>
      <c r="AC28" s="170"/>
      <c r="AD28" s="170"/>
      <c r="AE28" s="170"/>
      <c r="AF28" s="170"/>
      <c r="AG28" s="170"/>
      <c r="AH28" s="170"/>
      <c r="AI28" s="170"/>
      <c r="AJ28" s="170"/>
      <c r="AK28" s="170"/>
      <c r="AL28" s="170"/>
    </row>
    <row r="29" spans="1:50" x14ac:dyDescent="0.2">
      <c r="A29" s="39"/>
      <c r="B29" s="39"/>
      <c r="C29" s="164"/>
      <c r="D29" s="174"/>
      <c r="E29" s="174"/>
      <c r="F29" s="39"/>
      <c r="G29" s="39"/>
      <c r="H29" s="39"/>
      <c r="I29" s="39"/>
      <c r="J29" s="39"/>
      <c r="K29" s="39"/>
      <c r="L29" s="39"/>
      <c r="M29" s="39"/>
      <c r="N29" s="39"/>
      <c r="O29" s="164"/>
      <c r="P29" s="174"/>
      <c r="Q29" s="174"/>
      <c r="R29" s="39"/>
      <c r="T29" s="39"/>
      <c r="U29" s="39"/>
      <c r="V29" s="39"/>
      <c r="W29" s="39"/>
      <c r="X29" s="39"/>
      <c r="Y29" s="170"/>
      <c r="Z29" s="170"/>
      <c r="AA29" s="170"/>
      <c r="AB29" s="170"/>
      <c r="AC29" s="170"/>
      <c r="AD29" s="170"/>
      <c r="AE29" s="170"/>
      <c r="AF29" s="170"/>
      <c r="AG29" s="170"/>
      <c r="AH29" s="170"/>
      <c r="AI29" s="170"/>
      <c r="AJ29" s="170"/>
      <c r="AK29" s="170"/>
      <c r="AL29" s="170"/>
    </row>
    <row r="30" spans="1:50" x14ac:dyDescent="0.2">
      <c r="A30" s="39"/>
      <c r="B30" s="39"/>
      <c r="C30" s="175"/>
      <c r="D30" s="39"/>
      <c r="E30" s="39"/>
      <c r="F30" s="39"/>
      <c r="G30" s="135" t="s">
        <v>108</v>
      </c>
      <c r="H30" s="39">
        <v>30</v>
      </c>
      <c r="I30" s="39"/>
      <c r="J30" s="39"/>
      <c r="K30" s="39"/>
      <c r="L30" s="39"/>
      <c r="M30" s="39"/>
      <c r="N30" s="39"/>
      <c r="O30" s="175"/>
      <c r="P30" s="39"/>
      <c r="Q30" s="39"/>
      <c r="R30" s="39"/>
      <c r="S30" s="135" t="s">
        <v>108</v>
      </c>
      <c r="T30" s="39">
        <v>30</v>
      </c>
      <c r="U30" s="39"/>
      <c r="V30" s="39"/>
      <c r="W30" s="39"/>
      <c r="X30" s="39"/>
      <c r="Y30" s="170"/>
      <c r="Z30" s="170"/>
      <c r="AA30" s="170"/>
      <c r="AB30" s="170"/>
      <c r="AC30" s="170"/>
      <c r="AD30" s="170"/>
      <c r="AE30" s="170"/>
      <c r="AF30" s="170"/>
      <c r="AG30" s="170"/>
      <c r="AH30" s="170"/>
      <c r="AI30" s="170"/>
      <c r="AJ30" s="170"/>
      <c r="AK30" s="170"/>
      <c r="AL30" s="170"/>
    </row>
    <row r="31" spans="1:50" x14ac:dyDescent="0.2">
      <c r="A31" s="39"/>
      <c r="B31" s="39"/>
      <c r="C31" s="175"/>
      <c r="D31" s="39"/>
      <c r="E31" s="39"/>
      <c r="F31" s="39"/>
      <c r="G31" s="135" t="s">
        <v>109</v>
      </c>
      <c r="H31" s="39">
        <v>12</v>
      </c>
      <c r="I31" s="39"/>
      <c r="J31" s="39"/>
      <c r="K31" s="39"/>
      <c r="L31" s="39"/>
      <c r="M31" s="39"/>
      <c r="N31" s="39"/>
      <c r="O31" s="175"/>
      <c r="P31" s="39"/>
      <c r="Q31" s="39"/>
      <c r="R31" s="39"/>
      <c r="S31" s="135" t="s">
        <v>109</v>
      </c>
      <c r="T31" s="39">
        <v>12</v>
      </c>
      <c r="U31" s="39"/>
      <c r="V31" s="39"/>
      <c r="W31" s="39"/>
      <c r="X31" s="39"/>
      <c r="Y31" s="170"/>
      <c r="Z31" s="170"/>
      <c r="AA31" s="170"/>
      <c r="AB31" s="170"/>
      <c r="AC31" s="170"/>
      <c r="AD31" s="170"/>
      <c r="AE31" s="170"/>
      <c r="AF31" s="170"/>
      <c r="AG31" s="170"/>
      <c r="AH31" s="170"/>
      <c r="AI31" s="170"/>
      <c r="AJ31" s="170"/>
      <c r="AK31" s="170"/>
      <c r="AL31" s="170"/>
    </row>
    <row r="32" spans="1:50" x14ac:dyDescent="0.2">
      <c r="A32" s="39"/>
      <c r="B32" s="39"/>
      <c r="C32" s="175"/>
      <c r="D32" s="39"/>
      <c r="E32" s="39"/>
      <c r="F32" s="39"/>
      <c r="G32" s="39"/>
      <c r="H32" s="39"/>
      <c r="I32" s="39"/>
      <c r="J32" s="39"/>
      <c r="K32" s="39"/>
      <c r="L32" s="39"/>
      <c r="M32" s="39"/>
      <c r="N32" s="39"/>
      <c r="O32" s="175"/>
      <c r="P32" s="39"/>
      <c r="Q32" s="39"/>
      <c r="R32" s="39"/>
      <c r="S32" s="39"/>
      <c r="T32" s="39"/>
      <c r="U32" s="39"/>
      <c r="V32" s="39"/>
      <c r="W32" s="39"/>
      <c r="X32" s="39"/>
      <c r="Y32" s="170"/>
      <c r="Z32" s="170"/>
      <c r="AA32" s="170"/>
      <c r="AB32" s="170"/>
      <c r="AC32" s="170"/>
      <c r="AD32" s="170"/>
      <c r="AE32" s="170"/>
      <c r="AF32" s="170"/>
      <c r="AG32" s="170"/>
      <c r="AH32" s="170"/>
      <c r="AI32" s="170"/>
      <c r="AJ32" s="170"/>
      <c r="AK32" s="170"/>
      <c r="AL32" s="170"/>
    </row>
    <row r="33" spans="1:38" x14ac:dyDescent="0.2">
      <c r="A33" s="39"/>
      <c r="B33" s="39"/>
      <c r="C33" s="175"/>
      <c r="D33" s="39"/>
      <c r="E33" s="39"/>
      <c r="F33" s="39"/>
      <c r="G33" s="39"/>
      <c r="H33" s="39"/>
      <c r="I33" s="39"/>
      <c r="J33" s="39"/>
      <c r="K33" s="39"/>
      <c r="L33" s="39"/>
      <c r="M33" s="39"/>
      <c r="N33" s="39"/>
      <c r="O33" s="175"/>
      <c r="P33" s="39"/>
      <c r="Q33" s="39"/>
      <c r="R33" s="39"/>
      <c r="S33" s="39"/>
      <c r="T33" s="39"/>
      <c r="U33" s="39"/>
      <c r="V33" s="39"/>
      <c r="W33" s="39"/>
      <c r="X33" s="39"/>
      <c r="Y33" s="170"/>
      <c r="Z33" s="170"/>
      <c r="AA33" s="170"/>
      <c r="AB33" s="170"/>
      <c r="AC33" s="170"/>
      <c r="AD33" s="170"/>
      <c r="AE33" s="170"/>
      <c r="AF33" s="170"/>
      <c r="AG33" s="170"/>
      <c r="AH33" s="170"/>
      <c r="AI33" s="170"/>
      <c r="AJ33" s="170"/>
      <c r="AK33" s="170"/>
      <c r="AL33" s="170"/>
    </row>
    <row r="34" spans="1:38" x14ac:dyDescent="0.2">
      <c r="A34" s="39"/>
      <c r="B34" s="136"/>
      <c r="C34" s="137"/>
      <c r="D34" s="39"/>
      <c r="E34" s="39"/>
      <c r="F34" s="39"/>
      <c r="G34" s="39"/>
      <c r="H34" s="39"/>
      <c r="I34" s="39"/>
      <c r="J34" s="39"/>
      <c r="K34" s="39"/>
      <c r="L34" s="39"/>
      <c r="M34" s="39"/>
      <c r="N34" s="39"/>
      <c r="O34" s="175"/>
      <c r="P34" s="39"/>
      <c r="Q34" s="39"/>
      <c r="R34" s="39"/>
      <c r="S34" s="39"/>
      <c r="T34" s="39"/>
      <c r="U34" s="39"/>
      <c r="V34" s="39"/>
      <c r="W34" s="39"/>
      <c r="X34" s="39"/>
      <c r="Y34" s="170"/>
      <c r="Z34" s="170"/>
      <c r="AA34" s="170"/>
      <c r="AB34" s="170"/>
      <c r="AC34" s="170"/>
      <c r="AD34" s="170"/>
      <c r="AE34" s="170"/>
      <c r="AF34" s="170"/>
      <c r="AG34" s="170"/>
      <c r="AH34" s="170"/>
      <c r="AI34" s="170"/>
      <c r="AJ34" s="170"/>
      <c r="AK34" s="170"/>
      <c r="AL34" s="170"/>
    </row>
    <row r="35" spans="1:38" x14ac:dyDescent="0.2">
      <c r="A35" s="39"/>
      <c r="B35" s="136"/>
      <c r="C35" s="137"/>
      <c r="D35" s="39"/>
      <c r="E35" s="39"/>
      <c r="F35" s="39"/>
      <c r="G35" s="39"/>
      <c r="H35" s="39"/>
      <c r="I35" s="39"/>
      <c r="J35" s="39"/>
      <c r="K35" s="39"/>
      <c r="L35" s="39"/>
      <c r="M35" s="39"/>
      <c r="N35" s="39"/>
      <c r="O35" s="39"/>
      <c r="P35" s="39"/>
      <c r="Q35" s="39"/>
      <c r="R35" s="39"/>
      <c r="S35" s="39"/>
      <c r="T35" s="39"/>
      <c r="U35" s="39"/>
      <c r="V35" s="39"/>
      <c r="W35" s="39"/>
      <c r="X35" s="39"/>
      <c r="Y35" s="170"/>
      <c r="Z35" s="170"/>
      <c r="AA35" s="170"/>
      <c r="AB35" s="170"/>
      <c r="AC35" s="170"/>
      <c r="AD35" s="170"/>
      <c r="AE35" s="170"/>
      <c r="AF35" s="170"/>
      <c r="AG35" s="170"/>
      <c r="AH35" s="170"/>
      <c r="AI35" s="170"/>
      <c r="AJ35" s="170"/>
      <c r="AK35" s="170"/>
      <c r="AL35" s="170"/>
    </row>
    <row r="36" spans="1:38" x14ac:dyDescent="0.2">
      <c r="A36" s="39"/>
      <c r="B36" s="39"/>
      <c r="C36" s="137"/>
      <c r="D36" s="39"/>
      <c r="E36" s="39"/>
      <c r="F36" s="39"/>
      <c r="G36" s="39"/>
      <c r="H36" s="39"/>
      <c r="I36" s="39"/>
      <c r="J36" s="39"/>
      <c r="K36" s="39"/>
      <c r="L36" s="39"/>
      <c r="M36" s="39"/>
      <c r="N36" s="39"/>
      <c r="O36" s="39"/>
      <c r="P36" s="39"/>
      <c r="Q36" s="39"/>
      <c r="R36" s="39"/>
      <c r="S36" s="39"/>
      <c r="T36" s="39"/>
      <c r="U36" s="39"/>
      <c r="V36" s="39"/>
      <c r="W36" s="39"/>
      <c r="X36" s="39"/>
      <c r="Y36" s="170"/>
      <c r="Z36" s="170"/>
      <c r="AA36" s="170"/>
      <c r="AB36" s="170"/>
      <c r="AC36" s="170"/>
      <c r="AD36" s="170"/>
      <c r="AE36" s="170"/>
      <c r="AF36" s="170"/>
      <c r="AG36" s="170"/>
      <c r="AH36" s="170"/>
      <c r="AI36" s="170"/>
      <c r="AJ36" s="170"/>
      <c r="AK36" s="170"/>
      <c r="AL36" s="170"/>
    </row>
    <row r="37" spans="1:38" x14ac:dyDescent="0.2">
      <c r="A37" s="39"/>
      <c r="C37" s="138" t="s">
        <v>121</v>
      </c>
      <c r="D37" s="39"/>
      <c r="E37" s="39"/>
      <c r="F37" s="39"/>
      <c r="G37" s="39"/>
      <c r="H37" s="39"/>
      <c r="I37" s="39"/>
      <c r="J37" s="39"/>
      <c r="K37" s="39"/>
      <c r="L37" s="39"/>
      <c r="M37" s="39"/>
      <c r="N37" s="39"/>
      <c r="O37" s="39"/>
      <c r="P37" s="39"/>
      <c r="Q37" s="39"/>
      <c r="R37" s="39"/>
      <c r="S37" s="39"/>
      <c r="T37" s="39"/>
      <c r="U37" s="39"/>
      <c r="V37" s="39"/>
      <c r="W37" s="39"/>
      <c r="X37" s="39"/>
      <c r="Y37" s="170"/>
      <c r="Z37" s="170"/>
      <c r="AA37" s="170"/>
      <c r="AB37" s="170"/>
      <c r="AC37" s="170"/>
      <c r="AD37" s="170"/>
      <c r="AE37" s="170"/>
      <c r="AF37" s="170"/>
      <c r="AG37" s="170"/>
      <c r="AH37" s="170"/>
      <c r="AI37" s="170"/>
      <c r="AJ37" s="170"/>
      <c r="AK37" s="170"/>
      <c r="AL37" s="170"/>
    </row>
    <row r="38" spans="1:38" x14ac:dyDescent="0.2">
      <c r="A38" s="39"/>
      <c r="B38" s="39"/>
      <c r="C38" s="39"/>
      <c r="D38" s="39"/>
      <c r="E38" s="39"/>
      <c r="F38" s="39"/>
      <c r="G38" s="39"/>
      <c r="H38" s="39"/>
      <c r="I38" s="39"/>
      <c r="J38" s="39"/>
      <c r="K38" s="39"/>
      <c r="L38" s="39"/>
      <c r="M38" s="39"/>
      <c r="N38" s="39"/>
      <c r="O38" s="39"/>
      <c r="P38" s="39"/>
      <c r="Q38" s="39"/>
      <c r="R38" s="39"/>
      <c r="S38" s="39"/>
      <c r="T38" s="39"/>
      <c r="U38" s="39"/>
      <c r="V38" s="39"/>
      <c r="W38" s="39"/>
      <c r="X38" s="39"/>
      <c r="Y38" s="170"/>
      <c r="Z38" s="170"/>
      <c r="AA38" s="170"/>
      <c r="AB38" s="170"/>
      <c r="AC38" s="170"/>
      <c r="AD38" s="170"/>
      <c r="AE38" s="170"/>
      <c r="AF38" s="170"/>
      <c r="AG38" s="170"/>
      <c r="AH38" s="170"/>
      <c r="AI38" s="170"/>
      <c r="AJ38" s="170"/>
      <c r="AK38" s="170"/>
      <c r="AL38" s="170"/>
    </row>
    <row r="39" spans="1:38" x14ac:dyDescent="0.2">
      <c r="A39" s="39"/>
      <c r="B39" s="39"/>
      <c r="C39" s="39"/>
      <c r="D39" s="39"/>
      <c r="E39" s="39"/>
      <c r="F39" s="39"/>
      <c r="G39" s="39"/>
      <c r="H39" s="39"/>
      <c r="I39" s="39"/>
      <c r="J39" s="39"/>
      <c r="K39" s="39"/>
      <c r="L39" s="39"/>
      <c r="M39" s="39"/>
      <c r="N39" s="39"/>
      <c r="O39" s="39"/>
      <c r="P39" s="39"/>
      <c r="Q39" s="39"/>
      <c r="R39" s="39"/>
      <c r="S39" s="39"/>
      <c r="T39" s="39"/>
      <c r="U39" s="39"/>
      <c r="V39" s="39"/>
      <c r="W39" s="39"/>
      <c r="X39" s="39"/>
      <c r="Y39" s="170"/>
      <c r="Z39" s="170"/>
      <c r="AA39" s="170"/>
      <c r="AB39" s="170"/>
      <c r="AC39" s="170"/>
      <c r="AD39" s="170"/>
      <c r="AE39" s="170"/>
      <c r="AF39" s="170"/>
      <c r="AG39" s="170"/>
      <c r="AH39" s="170"/>
      <c r="AI39" s="170"/>
      <c r="AJ39" s="170"/>
      <c r="AK39" s="170"/>
      <c r="AL39" s="170"/>
    </row>
    <row r="40" spans="1:38" x14ac:dyDescent="0.2">
      <c r="A40" s="39"/>
      <c r="B40" s="39"/>
      <c r="C40" s="39"/>
      <c r="D40" s="39"/>
      <c r="E40" s="39"/>
      <c r="F40" s="39"/>
      <c r="G40" s="39"/>
      <c r="H40" s="39"/>
      <c r="I40" s="39"/>
      <c r="J40" s="39"/>
      <c r="K40" s="39"/>
      <c r="L40" s="39"/>
      <c r="M40" s="39"/>
      <c r="N40" s="39"/>
      <c r="O40" s="39"/>
      <c r="P40" s="39"/>
      <c r="Q40" s="39"/>
      <c r="R40" s="39"/>
      <c r="S40" s="39"/>
      <c r="T40" s="39"/>
      <c r="U40" s="39"/>
      <c r="V40" s="39"/>
      <c r="W40" s="39"/>
      <c r="X40" s="39"/>
      <c r="Y40" s="170"/>
      <c r="Z40" s="170"/>
      <c r="AA40" s="170"/>
      <c r="AB40" s="170"/>
      <c r="AC40" s="170"/>
      <c r="AD40" s="170"/>
      <c r="AE40" s="170"/>
      <c r="AF40" s="170"/>
      <c r="AG40" s="170"/>
      <c r="AH40" s="170"/>
      <c r="AI40" s="170"/>
      <c r="AJ40" s="170"/>
      <c r="AK40" s="170"/>
      <c r="AL40" s="170"/>
    </row>
    <row r="41" spans="1:38" x14ac:dyDescent="0.2">
      <c r="A41" s="39"/>
      <c r="B41" s="39"/>
      <c r="C41" s="39"/>
      <c r="D41" s="39"/>
      <c r="E41" s="39"/>
      <c r="F41" s="39"/>
      <c r="G41" s="39"/>
      <c r="H41" s="39"/>
      <c r="I41" s="39"/>
      <c r="J41" s="39"/>
      <c r="K41" s="39"/>
      <c r="L41" s="39"/>
      <c r="M41" s="39"/>
      <c r="N41" s="39"/>
      <c r="O41" s="39"/>
      <c r="P41" s="39"/>
      <c r="Q41" s="39"/>
      <c r="R41" s="39"/>
      <c r="S41" s="39"/>
      <c r="T41" s="39"/>
      <c r="U41" s="39"/>
      <c r="V41" s="39"/>
      <c r="W41" s="39"/>
      <c r="X41" s="39"/>
      <c r="Y41" s="170"/>
      <c r="Z41" s="170"/>
      <c r="AA41" s="170"/>
      <c r="AB41" s="170"/>
      <c r="AC41" s="170"/>
      <c r="AD41" s="170"/>
      <c r="AE41" s="170"/>
      <c r="AF41" s="170"/>
      <c r="AG41" s="170"/>
      <c r="AH41" s="170"/>
      <c r="AI41" s="170"/>
      <c r="AJ41" s="170"/>
      <c r="AK41" s="170"/>
      <c r="AL41" s="170"/>
    </row>
    <row r="42" spans="1:38" x14ac:dyDescent="0.2">
      <c r="A42" s="39"/>
      <c r="B42" s="39"/>
      <c r="C42" s="39"/>
      <c r="D42" s="39"/>
      <c r="E42" s="39"/>
      <c r="F42" s="39"/>
      <c r="G42" s="39"/>
      <c r="H42" s="39"/>
      <c r="I42" s="39"/>
      <c r="J42" s="39"/>
      <c r="K42" s="39"/>
      <c r="L42" s="39"/>
      <c r="M42" s="39"/>
      <c r="N42" s="39"/>
      <c r="O42" s="39"/>
      <c r="P42" s="39"/>
      <c r="Q42" s="39"/>
      <c r="R42" s="39"/>
      <c r="S42" s="39"/>
      <c r="T42" s="39"/>
      <c r="U42" s="39"/>
      <c r="V42" s="39"/>
      <c r="W42" s="39"/>
      <c r="X42" s="39"/>
      <c r="Y42" s="170"/>
      <c r="Z42" s="170"/>
      <c r="AA42" s="170"/>
      <c r="AB42" s="170"/>
      <c r="AC42" s="170"/>
      <c r="AD42" s="170"/>
      <c r="AE42" s="170"/>
      <c r="AF42" s="170"/>
      <c r="AG42" s="170"/>
      <c r="AH42" s="170"/>
      <c r="AI42" s="170"/>
      <c r="AJ42" s="170"/>
      <c r="AK42" s="170"/>
      <c r="AL42" s="170"/>
    </row>
    <row r="43" spans="1:38" ht="12.75" customHeight="1" x14ac:dyDescent="0.2">
      <c r="A43" s="39"/>
      <c r="X43" s="39"/>
      <c r="Y43" s="170"/>
      <c r="Z43" s="170"/>
      <c r="AA43" s="170"/>
      <c r="AB43" s="170"/>
      <c r="AC43" s="170"/>
      <c r="AD43" s="170"/>
      <c r="AE43" s="170"/>
      <c r="AF43" s="170"/>
      <c r="AG43" s="170"/>
      <c r="AH43" s="170"/>
      <c r="AI43" s="170"/>
      <c r="AJ43" s="170"/>
      <c r="AK43" s="170"/>
      <c r="AL43" s="170"/>
    </row>
    <row r="44" spans="1:38" ht="41.25" customHeight="1" x14ac:dyDescent="0.2">
      <c r="A44" s="39"/>
      <c r="B44" s="165" t="s">
        <v>101</v>
      </c>
      <c r="C44" s="165"/>
      <c r="D44" s="165"/>
      <c r="E44" s="165"/>
      <c r="F44" s="165"/>
      <c r="G44" s="165"/>
      <c r="H44" s="165"/>
      <c r="I44" s="165"/>
      <c r="J44" s="165"/>
      <c r="K44" s="165"/>
      <c r="L44" s="165"/>
      <c r="M44" s="165"/>
      <c r="N44" s="165"/>
      <c r="O44" s="165"/>
      <c r="P44" s="165"/>
      <c r="Q44" s="165"/>
      <c r="R44" s="165"/>
      <c r="S44" s="165"/>
      <c r="T44" s="165"/>
      <c r="U44" s="165"/>
      <c r="V44" s="165"/>
      <c r="W44" s="165"/>
      <c r="X44" s="39"/>
      <c r="Y44" s="170"/>
      <c r="Z44" s="170"/>
      <c r="AA44" s="170"/>
      <c r="AB44" s="170"/>
      <c r="AC44" s="170"/>
      <c r="AD44" s="170"/>
      <c r="AE44" s="170"/>
      <c r="AF44" s="170"/>
      <c r="AG44" s="170"/>
      <c r="AH44" s="170"/>
      <c r="AI44" s="170"/>
      <c r="AJ44" s="170"/>
      <c r="AK44" s="170"/>
      <c r="AL44" s="170"/>
    </row>
    <row r="45" spans="1:38" x14ac:dyDescent="0.2">
      <c r="A45" s="39"/>
      <c r="B45" s="39"/>
      <c r="C45" s="39"/>
      <c r="D45" s="39"/>
      <c r="E45" s="39"/>
      <c r="F45" s="39"/>
      <c r="G45" s="39"/>
      <c r="H45" s="39"/>
      <c r="I45" s="39"/>
      <c r="J45" s="39"/>
      <c r="K45" s="39"/>
      <c r="L45" s="39"/>
      <c r="M45" s="39"/>
      <c r="N45" s="39"/>
      <c r="O45" s="39"/>
      <c r="P45" s="39"/>
      <c r="Q45" s="39"/>
      <c r="R45" s="39"/>
      <c r="S45" s="39"/>
      <c r="T45" s="39"/>
      <c r="U45" s="39"/>
      <c r="V45" s="39"/>
      <c r="W45" s="39"/>
      <c r="X45" s="39"/>
      <c r="Y45" s="170"/>
      <c r="Z45" s="170"/>
      <c r="AA45" s="170"/>
      <c r="AB45" s="170"/>
      <c r="AC45" s="170"/>
      <c r="AD45" s="170"/>
      <c r="AE45" s="170"/>
      <c r="AF45" s="170"/>
      <c r="AG45" s="170"/>
      <c r="AH45" s="170"/>
      <c r="AI45" s="170"/>
      <c r="AJ45" s="170"/>
      <c r="AK45" s="170"/>
      <c r="AL45" s="170"/>
    </row>
    <row r="46" spans="1:38" x14ac:dyDescent="0.2">
      <c r="A46" s="170"/>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row>
    <row r="47" spans="1:38" x14ac:dyDescent="0.2">
      <c r="A47" s="170"/>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row>
    <row r="48" spans="1:38" x14ac:dyDescent="0.2">
      <c r="A48" s="170"/>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row>
    <row r="49" spans="1:38" x14ac:dyDescent="0.2">
      <c r="A49" s="170"/>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row>
    <row r="50" spans="1:38" x14ac:dyDescent="0.2">
      <c r="A50" s="170"/>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row>
    <row r="51" spans="1:38" x14ac:dyDescent="0.2">
      <c r="A51" s="170"/>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row>
    <row r="52" spans="1:38" x14ac:dyDescent="0.2">
      <c r="A52" s="170"/>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row>
    <row r="53" spans="1:38" x14ac:dyDescent="0.2">
      <c r="A53" s="170"/>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row>
    <row r="54" spans="1:38" x14ac:dyDescent="0.2">
      <c r="A54" s="170"/>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row>
    <row r="55" spans="1:38" x14ac:dyDescent="0.2">
      <c r="A55" s="170"/>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row>
    <row r="56" spans="1:38" x14ac:dyDescent="0.2">
      <c r="A56" s="170"/>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row>
    <row r="57" spans="1:38" x14ac:dyDescent="0.2">
      <c r="A57" s="170"/>
      <c r="B57" s="170"/>
      <c r="C57" s="170"/>
      <c r="D57" s="170"/>
      <c r="E57" s="170"/>
      <c r="F57" s="170"/>
      <c r="G57" s="170"/>
      <c r="H57" s="170"/>
      <c r="I57" s="17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row>
    <row r="58" spans="1:38" x14ac:dyDescent="0.2">
      <c r="A58" s="170"/>
      <c r="B58" s="170"/>
      <c r="C58" s="170"/>
      <c r="D58" s="170"/>
      <c r="E58" s="170"/>
      <c r="F58" s="170"/>
      <c r="G58" s="170"/>
      <c r="H58" s="170"/>
      <c r="I58" s="17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169" t="str">
        <f>HYPERLINK("http://www.str.com/data-insights/resources/glossary", "For all STR definitions, please visit www.str.com/data-insights/resources/glossary")</f>
        <v>For all STR definitions, please visit www.str.com/data-insights/resources/glossary</v>
      </c>
      <c r="B5" s="169"/>
      <c r="C5" s="169"/>
      <c r="D5" s="169"/>
      <c r="E5" s="169"/>
      <c r="F5" s="169"/>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169" t="str">
        <f>HYPERLINK("http://www.str.com/data-insights/resources/FAQ", "For all STR FAQs, please click here or visit http://www.str.com/data-insights/resources/FAQ")</f>
        <v>For all STR FAQs, please click here or visit http://www.str.com/data-insights/resources/FAQ</v>
      </c>
      <c r="B9" s="169"/>
      <c r="C9" s="169"/>
      <c r="D9" s="169"/>
      <c r="E9" s="169"/>
      <c r="F9" s="169"/>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169" t="str">
        <f>HYPERLINK("http://www.str.com/contact", "For additional support, please contact your regional office")</f>
        <v>For additional support, please contact your regional office</v>
      </c>
      <c r="B12" s="169"/>
      <c r="C12" s="169"/>
      <c r="D12" s="169"/>
      <c r="E12" s="169"/>
      <c r="F12" s="169"/>
      <c r="G12" s="169"/>
      <c r="H12" s="169"/>
      <c r="I12" s="169"/>
      <c r="J12" s="169"/>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168" t="str">
        <f>HYPERLINK("http://www.hotelnewsnow.com/", "For the latest in industry news, visit HotelNewsNow.com.")</f>
        <v>For the latest in industry news, visit HotelNewsNow.com.</v>
      </c>
      <c r="B14" s="168"/>
      <c r="C14" s="168"/>
      <c r="D14" s="168"/>
      <c r="E14" s="168"/>
      <c r="F14" s="168"/>
      <c r="G14" s="168"/>
      <c r="H14" s="168"/>
      <c r="I14" s="168"/>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168" t="str">
        <f>HYPERLINK("http://www.hoteldataconference.com/", "To learn more about the Hotel Data Conference, visit HotelDataConference.com.")</f>
        <v>To learn more about the Hotel Data Conference, visit HotelDataConference.com.</v>
      </c>
      <c r="B15" s="168"/>
      <c r="C15" s="168"/>
      <c r="D15" s="168"/>
      <c r="E15" s="168"/>
      <c r="F15" s="168"/>
      <c r="G15" s="168"/>
      <c r="H15" s="168"/>
      <c r="I15" s="168"/>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2.75" x14ac:dyDescent="0.2"/>
  <sheetData>
    <row r="1" spans="1:1" x14ac:dyDescent="0.2">
      <c r="A1" s="40" t="s">
        <v>98</v>
      </c>
    </row>
    <row r="2" spans="1:1" x14ac:dyDescent="0.2">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CB347BA-744D-4E85-8B49-5A509845CC20}"/>
</file>

<file path=customXml/itemProps2.xml><?xml version="1.0" encoding="utf-8"?>
<ds:datastoreItem xmlns:ds="http://schemas.openxmlformats.org/officeDocument/2006/customXml" ds:itemID="{B46F8CC4-D1DC-45F0-8151-622D4ABA9777}"/>
</file>

<file path=customXml/itemProps3.xml><?xml version="1.0" encoding="utf-8"?>
<ds:datastoreItem xmlns:ds="http://schemas.openxmlformats.org/officeDocument/2006/customXml" ds:itemID="{EA6FCACB-0F7A-4EB9-A222-03EDB8599F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2022-03-03T19:21:14Z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