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heckCompatibility="1"/>
  <xr:revisionPtr revIDLastSave="0" documentId="13_ncr:1_{16205A4E-0C28-4CF3-8A04-235FB60481BB}" xr6:coauthVersionLast="47" xr6:coauthVersionMax="47" xr10:uidLastSave="{00000000-0000-0000-0000-000000000000}"/>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BN32" i="28"/>
  <c r="BM32" i="28"/>
  <c r="BL32" i="28"/>
  <c r="BK32" i="28"/>
  <c r="BJ32" i="28"/>
  <c r="BI32" i="28"/>
  <c r="BH32" i="28"/>
  <c r="BG32" i="28"/>
  <c r="BF32" i="28"/>
  <c r="BE32" i="28"/>
  <c r="BC32" i="28"/>
  <c r="BB32" i="28"/>
  <c r="BA32" i="28"/>
  <c r="AZ32" i="28"/>
  <c r="AY32" i="28"/>
  <c r="AX32" i="28"/>
  <c r="AW32" i="28"/>
  <c r="AV32" i="28"/>
  <c r="AU32" i="28"/>
  <c r="AT32" i="28"/>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BN7" i="28"/>
  <c r="BM7" i="28"/>
  <c r="BL7" i="28"/>
  <c r="BK7" i="28"/>
  <c r="BJ7" i="28"/>
  <c r="BI7" i="28"/>
  <c r="BH7" i="28"/>
  <c r="BG7" i="28"/>
  <c r="BF7" i="28"/>
  <c r="BE7" i="28"/>
  <c r="BC7" i="28"/>
  <c r="BB7" i="28"/>
  <c r="BA7" i="28"/>
  <c r="AZ7" i="28"/>
  <c r="AY7" i="28"/>
  <c r="AX7" i="28"/>
  <c r="AW7" i="28"/>
  <c r="AV7" i="28"/>
  <c r="AU7" i="28"/>
  <c r="AT7"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BN32" i="22"/>
  <c r="BM32" i="22"/>
  <c r="BL32" i="22"/>
  <c r="BK32" i="22"/>
  <c r="BJ32" i="22"/>
  <c r="BI32" i="22"/>
  <c r="BH32" i="22"/>
  <c r="BG32" i="22"/>
  <c r="BF32" i="22"/>
  <c r="BE32" i="22"/>
  <c r="BC32" i="22"/>
  <c r="BB32" i="22"/>
  <c r="BA32" i="22"/>
  <c r="AZ32" i="22"/>
  <c r="AY32" i="22"/>
  <c r="AX32" i="22"/>
  <c r="AW32" i="22"/>
  <c r="AV32" i="22"/>
  <c r="AU32" i="22"/>
  <c r="AT32" i="22"/>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BN7" i="22"/>
  <c r="BM7" i="22"/>
  <c r="BL7" i="22"/>
  <c r="BK7" i="22"/>
  <c r="BJ7" i="22"/>
  <c r="BI7" i="22"/>
  <c r="BH7" i="22"/>
  <c r="BG7" i="22"/>
  <c r="BF7" i="22"/>
  <c r="BE7" i="22"/>
  <c r="BC7" i="22"/>
  <c r="BB7" i="22"/>
  <c r="BA7" i="22"/>
  <c r="AZ7" i="22"/>
  <c r="AY7" i="22"/>
  <c r="AX7" i="22"/>
  <c r="AW7" i="22"/>
  <c r="AV7" i="22"/>
  <c r="AU7" i="22"/>
  <c r="AT7"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BE5" i="28"/>
  <c r="BF5" i="28"/>
  <c r="BG5" i="28"/>
  <c r="BH5" i="28"/>
  <c r="BI5" i="28"/>
  <c r="BJ5" i="28"/>
  <c r="BK5" i="28"/>
  <c r="BL5" i="28"/>
  <c r="BM5" i="28"/>
  <c r="BN5" i="28"/>
  <c r="BE8" i="28"/>
  <c r="BF8" i="28"/>
  <c r="BG8" i="28"/>
  <c r="BH8" i="28"/>
  <c r="BI8" i="28"/>
  <c r="BJ8" i="28"/>
  <c r="BK8" i="28"/>
  <c r="BL8" i="28"/>
  <c r="BM8" i="28"/>
  <c r="BN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E15" i="28"/>
  <c r="BF15" i="28"/>
  <c r="BG15" i="28"/>
  <c r="BH15" i="28"/>
  <c r="BI15" i="28"/>
  <c r="BJ15" i="28"/>
  <c r="BK15" i="28"/>
  <c r="BL15" i="28"/>
  <c r="BM15" i="28"/>
  <c r="BN15" i="28"/>
  <c r="BE16" i="28"/>
  <c r="BF16" i="28"/>
  <c r="BG16" i="28"/>
  <c r="BH16" i="28"/>
  <c r="BI16" i="28"/>
  <c r="BJ16" i="28"/>
  <c r="BK16" i="28"/>
  <c r="BL16" i="28"/>
  <c r="BM16" i="28"/>
  <c r="BN16" i="28"/>
  <c r="BE17" i="28"/>
  <c r="BF17" i="28"/>
  <c r="BG17" i="28"/>
  <c r="BH17" i="28"/>
  <c r="BI17" i="28"/>
  <c r="BJ17" i="28"/>
  <c r="BK17" i="28"/>
  <c r="BL17" i="28"/>
  <c r="BM17" i="28"/>
  <c r="BN17" i="28"/>
  <c r="BE18" i="28"/>
  <c r="BF18" i="28"/>
  <c r="BG18" i="28"/>
  <c r="BH18" i="28"/>
  <c r="BI18" i="28"/>
  <c r="BJ18" i="28"/>
  <c r="BK18" i="28"/>
  <c r="BL18" i="28"/>
  <c r="BM18" i="28"/>
  <c r="BN18" i="28"/>
  <c r="BE19" i="28"/>
  <c r="BF19" i="28"/>
  <c r="BG19" i="28"/>
  <c r="BH19" i="28"/>
  <c r="BI19" i="28"/>
  <c r="BJ19" i="28"/>
  <c r="BK19" i="28"/>
  <c r="BL19" i="28"/>
  <c r="BM19" i="28"/>
  <c r="BN19" i="28"/>
  <c r="BE20" i="28"/>
  <c r="BF20" i="28"/>
  <c r="BG20" i="28"/>
  <c r="BH20" i="28"/>
  <c r="BI20" i="28"/>
  <c r="BJ20" i="28"/>
  <c r="BK20" i="28"/>
  <c r="BL20" i="28"/>
  <c r="BM20" i="28"/>
  <c r="BN20" i="28"/>
  <c r="BE22" i="28"/>
  <c r="BF22" i="28"/>
  <c r="BG22" i="28"/>
  <c r="BH22" i="28"/>
  <c r="BI22" i="28"/>
  <c r="BJ22" i="28"/>
  <c r="BK22" i="28"/>
  <c r="BL22" i="28"/>
  <c r="BM22" i="28"/>
  <c r="BN22" i="28"/>
  <c r="BE23" i="28"/>
  <c r="BF23" i="28"/>
  <c r="BG23" i="28"/>
  <c r="BH23" i="28"/>
  <c r="BI23" i="28"/>
  <c r="BJ23" i="28"/>
  <c r="BK23" i="28"/>
  <c r="BL23" i="28"/>
  <c r="BM23" i="28"/>
  <c r="BN23" i="28"/>
  <c r="BE24" i="28"/>
  <c r="BF24" i="28"/>
  <c r="BG24" i="28"/>
  <c r="BH24" i="28"/>
  <c r="BI24" i="28"/>
  <c r="BJ24" i="28"/>
  <c r="BK24" i="28"/>
  <c r="BL24" i="28"/>
  <c r="BM24" i="28"/>
  <c r="BN24" i="28"/>
  <c r="BE25" i="28"/>
  <c r="BF25" i="28"/>
  <c r="BG25" i="28"/>
  <c r="BH25" i="28"/>
  <c r="BI25" i="28"/>
  <c r="BJ25" i="28"/>
  <c r="BK25" i="28"/>
  <c r="BL25" i="28"/>
  <c r="BM25" i="28"/>
  <c r="BN25" i="28"/>
  <c r="BE26" i="28"/>
  <c r="BF26" i="28"/>
  <c r="BG26" i="28"/>
  <c r="BH26" i="28"/>
  <c r="BI26" i="28"/>
  <c r="BJ26" i="28"/>
  <c r="BK26" i="28"/>
  <c r="BL26" i="28"/>
  <c r="BM26" i="28"/>
  <c r="BN26" i="28"/>
  <c r="BE27" i="28"/>
  <c r="BF27" i="28"/>
  <c r="BG27" i="28"/>
  <c r="BH27" i="28"/>
  <c r="BI27" i="28"/>
  <c r="BJ27" i="28"/>
  <c r="BK27" i="28"/>
  <c r="BL27" i="28"/>
  <c r="BM27" i="28"/>
  <c r="BN27" i="28"/>
  <c r="BE28" i="28"/>
  <c r="BF28" i="28"/>
  <c r="BG28" i="28"/>
  <c r="BH28" i="28"/>
  <c r="BI28" i="28"/>
  <c r="BJ28" i="28"/>
  <c r="BK28" i="28"/>
  <c r="BL28" i="28"/>
  <c r="BM28" i="28"/>
  <c r="BN28" i="28"/>
  <c r="BE30" i="28"/>
  <c r="BF30" i="28"/>
  <c r="BG30" i="28"/>
  <c r="BH30" i="28"/>
  <c r="BI30" i="28"/>
  <c r="BJ30" i="28"/>
  <c r="BK30" i="28"/>
  <c r="BL30" i="28"/>
  <c r="BM30" i="28"/>
  <c r="BN30" i="28"/>
  <c r="BE33" i="28"/>
  <c r="BF33" i="28"/>
  <c r="BG33" i="28"/>
  <c r="BH33" i="28"/>
  <c r="BI33" i="28"/>
  <c r="BJ33" i="28"/>
  <c r="BK33" i="28"/>
  <c r="BL33" i="28"/>
  <c r="BM33" i="28"/>
  <c r="BN33" i="28"/>
  <c r="BE34" i="28"/>
  <c r="BF34" i="28"/>
  <c r="BG34" i="28"/>
  <c r="BH34" i="28"/>
  <c r="BI34" i="28"/>
  <c r="BJ34" i="28"/>
  <c r="BK34" i="28"/>
  <c r="BL34" i="28"/>
  <c r="BM34" i="28"/>
  <c r="BN34" i="28"/>
  <c r="BE35" i="28"/>
  <c r="BF35" i="28"/>
  <c r="BG35" i="28"/>
  <c r="BH35" i="28"/>
  <c r="BI35" i="28"/>
  <c r="BJ35" i="28"/>
  <c r="BK35" i="28"/>
  <c r="BL35" i="28"/>
  <c r="BM35" i="28"/>
  <c r="BN35" i="28"/>
  <c r="BE36" i="28"/>
  <c r="BF36" i="28"/>
  <c r="BG36" i="28"/>
  <c r="BH36" i="28"/>
  <c r="BI36" i="28"/>
  <c r="BJ36" i="28"/>
  <c r="BK36" i="28"/>
  <c r="BL36" i="28"/>
  <c r="BM36" i="28"/>
  <c r="BN36" i="28"/>
  <c r="BE39" i="28"/>
  <c r="BF39" i="28"/>
  <c r="BG39" i="28"/>
  <c r="BH39" i="28"/>
  <c r="BI39" i="28"/>
  <c r="BJ39" i="28"/>
  <c r="BK39" i="28"/>
  <c r="BL39" i="28"/>
  <c r="BM39" i="28"/>
  <c r="BN39" i="28"/>
  <c r="BE40" i="28"/>
  <c r="BF40" i="28"/>
  <c r="BG40" i="28"/>
  <c r="BH40" i="28"/>
  <c r="BI40" i="28"/>
  <c r="BJ40" i="28"/>
  <c r="BK40" i="28"/>
  <c r="BL40" i="28"/>
  <c r="BM40" i="28"/>
  <c r="BN40" i="28"/>
  <c r="BE41" i="28"/>
  <c r="BF41" i="28"/>
  <c r="BG41" i="28"/>
  <c r="BH41" i="28"/>
  <c r="BI41" i="28"/>
  <c r="BJ41" i="28"/>
  <c r="BK41" i="28"/>
  <c r="BL41" i="28"/>
  <c r="BM41" i="28"/>
  <c r="BN41" i="28"/>
  <c r="BE42" i="28"/>
  <c r="BF42" i="28"/>
  <c r="BG42" i="28"/>
  <c r="BH42" i="28"/>
  <c r="BI42" i="28"/>
  <c r="BJ42" i="28"/>
  <c r="BK42" i="28"/>
  <c r="BL42" i="28"/>
  <c r="BM42" i="28"/>
  <c r="BN42" i="28"/>
  <c r="BE43" i="28"/>
  <c r="BF43" i="28"/>
  <c r="BG43" i="28"/>
  <c r="BH43" i="28"/>
  <c r="BI43" i="28"/>
  <c r="BJ43" i="28"/>
  <c r="BK43" i="28"/>
  <c r="BL43" i="28"/>
  <c r="BM43" i="28"/>
  <c r="BN43" i="28"/>
  <c r="BE44" i="28"/>
  <c r="BF44" i="28"/>
  <c r="BG44" i="28"/>
  <c r="BH44" i="28"/>
  <c r="BI44" i="28"/>
  <c r="BJ44" i="28"/>
  <c r="BK44" i="28"/>
  <c r="BL44" i="28"/>
  <c r="BM44" i="28"/>
  <c r="BN44" i="28"/>
  <c r="BE45" i="28"/>
  <c r="BF45" i="28"/>
  <c r="BG45" i="28"/>
  <c r="BH45" i="28"/>
  <c r="BI45" i="28"/>
  <c r="BJ45" i="28"/>
  <c r="BK45" i="28"/>
  <c r="BL45" i="28"/>
  <c r="BM45" i="28"/>
  <c r="BN45" i="28"/>
  <c r="BE46" i="28"/>
  <c r="BF46" i="28"/>
  <c r="BG46" i="28"/>
  <c r="BH46" i="28"/>
  <c r="BI46" i="28"/>
  <c r="BJ46" i="28"/>
  <c r="BK46" i="28"/>
  <c r="BL46" i="28"/>
  <c r="BM46" i="28"/>
  <c r="BN46" i="28"/>
  <c r="BE47" i="28"/>
  <c r="BF47" i="28"/>
  <c r="BG47" i="28"/>
  <c r="BH47" i="28"/>
  <c r="BI47" i="28"/>
  <c r="BJ47" i="28"/>
  <c r="BK47" i="28"/>
  <c r="BL47" i="28"/>
  <c r="BM47" i="28"/>
  <c r="BN47" i="28"/>
  <c r="BE48" i="28"/>
  <c r="BF48" i="28"/>
  <c r="BG48" i="28"/>
  <c r="BH48" i="28"/>
  <c r="BI48" i="28"/>
  <c r="BJ48" i="28"/>
  <c r="BK48" i="28"/>
  <c r="BL48" i="28"/>
  <c r="BM48" i="28"/>
  <c r="BN48" i="28"/>
  <c r="BN4" i="28"/>
  <c r="BM4" i="28"/>
  <c r="BL4" i="28"/>
  <c r="BK4" i="28"/>
  <c r="BJ4" i="28"/>
  <c r="BF4" i="28"/>
  <c r="BG4" i="28"/>
  <c r="BH4" i="28"/>
  <c r="BI4" i="28"/>
  <c r="BE4" i="28"/>
  <c r="AT5" i="28"/>
  <c r="AU5" i="28"/>
  <c r="AV5" i="28"/>
  <c r="AW5" i="28"/>
  <c r="AX5" i="28"/>
  <c r="AY5" i="28"/>
  <c r="AZ5" i="28"/>
  <c r="BA5" i="28"/>
  <c r="BB5" i="28"/>
  <c r="BC5" i="28"/>
  <c r="AT8" i="28"/>
  <c r="AU8" i="28"/>
  <c r="AV8" i="28"/>
  <c r="AW8" i="28"/>
  <c r="AX8" i="28"/>
  <c r="AY8" i="28"/>
  <c r="AZ8" i="28"/>
  <c r="BA8" i="28"/>
  <c r="BB8" i="28"/>
  <c r="BC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AT15" i="28"/>
  <c r="AU15" i="28"/>
  <c r="AV15" i="28"/>
  <c r="AW15" i="28"/>
  <c r="AX15" i="28"/>
  <c r="AY15" i="28"/>
  <c r="AZ15" i="28"/>
  <c r="BA15" i="28"/>
  <c r="BB15" i="28"/>
  <c r="BC15" i="28"/>
  <c r="AT16" i="28"/>
  <c r="AU16" i="28"/>
  <c r="AV16" i="28"/>
  <c r="AW16" i="28"/>
  <c r="AX16" i="28"/>
  <c r="AY16" i="28"/>
  <c r="AZ16" i="28"/>
  <c r="BA16" i="28"/>
  <c r="BB16" i="28"/>
  <c r="BC16" i="28"/>
  <c r="AT17" i="28"/>
  <c r="AU17" i="28"/>
  <c r="AV17" i="28"/>
  <c r="AW17" i="28"/>
  <c r="AX17" i="28"/>
  <c r="AY17" i="28"/>
  <c r="AZ17" i="28"/>
  <c r="BA17" i="28"/>
  <c r="BB17" i="28"/>
  <c r="BC17" i="28"/>
  <c r="AT18" i="28"/>
  <c r="AU18" i="28"/>
  <c r="AV18" i="28"/>
  <c r="AW18" i="28"/>
  <c r="AX18" i="28"/>
  <c r="AY18" i="28"/>
  <c r="AZ18" i="28"/>
  <c r="BA18" i="28"/>
  <c r="BB18" i="28"/>
  <c r="BC18" i="28"/>
  <c r="AT19" i="28"/>
  <c r="AU19" i="28"/>
  <c r="AV19" i="28"/>
  <c r="AW19" i="28"/>
  <c r="AX19" i="28"/>
  <c r="AY19" i="28"/>
  <c r="AZ19" i="28"/>
  <c r="BA19" i="28"/>
  <c r="BB19" i="28"/>
  <c r="BC19" i="28"/>
  <c r="AT20" i="28"/>
  <c r="AU20" i="28"/>
  <c r="AV20" i="28"/>
  <c r="AW20" i="28"/>
  <c r="AX20" i="28"/>
  <c r="AY20" i="28"/>
  <c r="AZ20" i="28"/>
  <c r="BA20" i="28"/>
  <c r="BB20" i="28"/>
  <c r="BC20" i="28"/>
  <c r="AT22" i="28"/>
  <c r="AU22" i="28"/>
  <c r="AV22" i="28"/>
  <c r="AW22" i="28"/>
  <c r="AX22" i="28"/>
  <c r="AY22" i="28"/>
  <c r="AZ22" i="28"/>
  <c r="BA22" i="28"/>
  <c r="BB22" i="28"/>
  <c r="BC22" i="28"/>
  <c r="AT23" i="28"/>
  <c r="AU23" i="28"/>
  <c r="AV23" i="28"/>
  <c r="AW23" i="28"/>
  <c r="AX23" i="28"/>
  <c r="AY23" i="28"/>
  <c r="AZ23" i="28"/>
  <c r="BA23" i="28"/>
  <c r="BB23" i="28"/>
  <c r="BC23" i="28"/>
  <c r="AT24" i="28"/>
  <c r="AU24" i="28"/>
  <c r="AV24" i="28"/>
  <c r="AW24" i="28"/>
  <c r="AX24" i="28"/>
  <c r="AY24" i="28"/>
  <c r="AZ24" i="28"/>
  <c r="BA24" i="28"/>
  <c r="BB24" i="28"/>
  <c r="BC24" i="28"/>
  <c r="AT25" i="28"/>
  <c r="AU25" i="28"/>
  <c r="AV25" i="28"/>
  <c r="AW25" i="28"/>
  <c r="AX25" i="28"/>
  <c r="AY25" i="28"/>
  <c r="AZ25" i="28"/>
  <c r="BA25" i="28"/>
  <c r="BB25" i="28"/>
  <c r="BC25" i="28"/>
  <c r="AT26" i="28"/>
  <c r="AU26" i="28"/>
  <c r="AV26" i="28"/>
  <c r="AW26" i="28"/>
  <c r="AX26" i="28"/>
  <c r="AY26" i="28"/>
  <c r="AZ26" i="28"/>
  <c r="BA26" i="28"/>
  <c r="BB26" i="28"/>
  <c r="BC26" i="28"/>
  <c r="AT27" i="28"/>
  <c r="AU27" i="28"/>
  <c r="AV27" i="28"/>
  <c r="AW27" i="28"/>
  <c r="AX27" i="28"/>
  <c r="AY27" i="28"/>
  <c r="AZ27" i="28"/>
  <c r="BA27" i="28"/>
  <c r="BB27" i="28"/>
  <c r="BC27" i="28"/>
  <c r="AT28" i="28"/>
  <c r="AU28" i="28"/>
  <c r="AV28" i="28"/>
  <c r="AW28" i="28"/>
  <c r="AX28" i="28"/>
  <c r="AY28" i="28"/>
  <c r="AZ28" i="28"/>
  <c r="BA28" i="28"/>
  <c r="BB28" i="28"/>
  <c r="BC28" i="28"/>
  <c r="AT30" i="28"/>
  <c r="AU30" i="28"/>
  <c r="AV30" i="28"/>
  <c r="AW30" i="28"/>
  <c r="AX30" i="28"/>
  <c r="AY30" i="28"/>
  <c r="AZ30" i="28"/>
  <c r="BA30" i="28"/>
  <c r="BB30" i="28"/>
  <c r="BC30" i="28"/>
  <c r="AT33" i="28"/>
  <c r="AU33" i="28"/>
  <c r="AV33" i="28"/>
  <c r="AW33" i="28"/>
  <c r="AX33" i="28"/>
  <c r="AY33" i="28"/>
  <c r="AZ33" i="28"/>
  <c r="BA33" i="28"/>
  <c r="BB33" i="28"/>
  <c r="BC33" i="28"/>
  <c r="AT34" i="28"/>
  <c r="AU34" i="28"/>
  <c r="AV34" i="28"/>
  <c r="AW34" i="28"/>
  <c r="AX34" i="28"/>
  <c r="AY34" i="28"/>
  <c r="AZ34" i="28"/>
  <c r="BA34" i="28"/>
  <c r="BB34" i="28"/>
  <c r="BC34" i="28"/>
  <c r="AT35" i="28"/>
  <c r="AU35" i="28"/>
  <c r="AV35" i="28"/>
  <c r="AW35" i="28"/>
  <c r="AX35" i="28"/>
  <c r="AY35" i="28"/>
  <c r="AZ35" i="28"/>
  <c r="BA35" i="28"/>
  <c r="BB35" i="28"/>
  <c r="BC35" i="28"/>
  <c r="AT36" i="28"/>
  <c r="AU36" i="28"/>
  <c r="AV36" i="28"/>
  <c r="AW36" i="28"/>
  <c r="AX36" i="28"/>
  <c r="AY36" i="28"/>
  <c r="AZ36" i="28"/>
  <c r="BA36" i="28"/>
  <c r="BB36" i="28"/>
  <c r="BC36" i="28"/>
  <c r="AT39" i="28"/>
  <c r="AU39" i="28"/>
  <c r="AV39" i="28"/>
  <c r="AW39" i="28"/>
  <c r="AX39" i="28"/>
  <c r="AY39" i="28"/>
  <c r="AZ39" i="28"/>
  <c r="BA39" i="28"/>
  <c r="BB39" i="28"/>
  <c r="BC39" i="28"/>
  <c r="AT40" i="28"/>
  <c r="AU40" i="28"/>
  <c r="AV40" i="28"/>
  <c r="AW40" i="28"/>
  <c r="AX40" i="28"/>
  <c r="AY40" i="28"/>
  <c r="AZ40" i="28"/>
  <c r="BA40" i="28"/>
  <c r="BB40" i="28"/>
  <c r="BC40" i="28"/>
  <c r="AT41" i="28"/>
  <c r="AU41" i="28"/>
  <c r="AV41" i="28"/>
  <c r="AW41" i="28"/>
  <c r="AX41" i="28"/>
  <c r="AY41" i="28"/>
  <c r="AZ41" i="28"/>
  <c r="BA41" i="28"/>
  <c r="BB41" i="28"/>
  <c r="BC41" i="28"/>
  <c r="AT42" i="28"/>
  <c r="AU42" i="28"/>
  <c r="AV42" i="28"/>
  <c r="AW42" i="28"/>
  <c r="AX42" i="28"/>
  <c r="AY42" i="28"/>
  <c r="AZ42" i="28"/>
  <c r="BA42" i="28"/>
  <c r="BB42" i="28"/>
  <c r="BC42" i="28"/>
  <c r="AT43" i="28"/>
  <c r="AU43" i="28"/>
  <c r="AV43" i="28"/>
  <c r="AW43" i="28"/>
  <c r="AX43" i="28"/>
  <c r="AY43" i="28"/>
  <c r="AZ43" i="28"/>
  <c r="BA43" i="28"/>
  <c r="BB43" i="28"/>
  <c r="BC43" i="28"/>
  <c r="AT44" i="28"/>
  <c r="AU44" i="28"/>
  <c r="AV44" i="28"/>
  <c r="AW44" i="28"/>
  <c r="AX44" i="28"/>
  <c r="AY44" i="28"/>
  <c r="AZ44" i="28"/>
  <c r="BA44" i="28"/>
  <c r="BB44" i="28"/>
  <c r="BC44" i="28"/>
  <c r="AT45" i="28"/>
  <c r="AU45" i="28"/>
  <c r="AV45" i="28"/>
  <c r="AW45" i="28"/>
  <c r="AX45" i="28"/>
  <c r="AY45" i="28"/>
  <c r="AZ45" i="28"/>
  <c r="BA45" i="28"/>
  <c r="BB45" i="28"/>
  <c r="BC45" i="28"/>
  <c r="AT46" i="28"/>
  <c r="AU46" i="28"/>
  <c r="AV46" i="28"/>
  <c r="AW46" i="28"/>
  <c r="AX46" i="28"/>
  <c r="AY46" i="28"/>
  <c r="AZ46" i="28"/>
  <c r="BA46" i="28"/>
  <c r="BB46" i="28"/>
  <c r="BC46" i="28"/>
  <c r="AT47" i="28"/>
  <c r="AU47" i="28"/>
  <c r="AV47" i="28"/>
  <c r="AW47" i="28"/>
  <c r="AX47" i="28"/>
  <c r="AY47" i="28"/>
  <c r="AZ47" i="28"/>
  <c r="BA47" i="28"/>
  <c r="BB47" i="28"/>
  <c r="BC47" i="28"/>
  <c r="AT48" i="28"/>
  <c r="AU48" i="28"/>
  <c r="AV48" i="28"/>
  <c r="AW48" i="28"/>
  <c r="AX48" i="28"/>
  <c r="AY48" i="28"/>
  <c r="AZ48" i="28"/>
  <c r="BA48" i="28"/>
  <c r="BB48" i="28"/>
  <c r="BC48" i="28"/>
  <c r="BC4" i="28"/>
  <c r="BB4" i="28"/>
  <c r="BA4" i="28"/>
  <c r="AZ4" i="28"/>
  <c r="AY4" i="28"/>
  <c r="AU4" i="28"/>
  <c r="AV4" i="28"/>
  <c r="AW4" i="28"/>
  <c r="AX4" i="28"/>
  <c r="AT4" i="28"/>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BE5" i="22"/>
  <c r="BF5" i="22"/>
  <c r="BG5" i="22"/>
  <c r="BH5" i="22"/>
  <c r="BI5" i="22"/>
  <c r="BJ5" i="22"/>
  <c r="BK5" i="22"/>
  <c r="BL5" i="22"/>
  <c r="BM5" i="22"/>
  <c r="BN5" i="22"/>
  <c r="BE8" i="22"/>
  <c r="BF8" i="22"/>
  <c r="BG8" i="22"/>
  <c r="BH8" i="22"/>
  <c r="BI8" i="22"/>
  <c r="BJ8" i="22"/>
  <c r="BK8" i="22"/>
  <c r="BL8" i="22"/>
  <c r="BM8" i="22"/>
  <c r="BN8" i="22"/>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E15" i="22"/>
  <c r="BF15" i="22"/>
  <c r="BG15" i="22"/>
  <c r="BH15" i="22"/>
  <c r="BI15" i="22"/>
  <c r="BJ15" i="22"/>
  <c r="BK15" i="22"/>
  <c r="BL15" i="22"/>
  <c r="BM15" i="22"/>
  <c r="BN15" i="22"/>
  <c r="BE16" i="22"/>
  <c r="BF16" i="22"/>
  <c r="BG16" i="22"/>
  <c r="BH16" i="22"/>
  <c r="BI16" i="22"/>
  <c r="BJ16" i="22"/>
  <c r="BK16" i="22"/>
  <c r="BL16" i="22"/>
  <c r="BM16" i="22"/>
  <c r="BN16" i="22"/>
  <c r="BE17" i="22"/>
  <c r="BF17" i="22"/>
  <c r="BG17" i="22"/>
  <c r="BH17" i="22"/>
  <c r="BI17" i="22"/>
  <c r="BJ17" i="22"/>
  <c r="BK17" i="22"/>
  <c r="BL17" i="22"/>
  <c r="BM17" i="22"/>
  <c r="BN17" i="22"/>
  <c r="BE18" i="22"/>
  <c r="BF18" i="22"/>
  <c r="BG18" i="22"/>
  <c r="BH18" i="22"/>
  <c r="BI18" i="22"/>
  <c r="BJ18" i="22"/>
  <c r="BK18" i="22"/>
  <c r="BL18" i="22"/>
  <c r="BM18" i="22"/>
  <c r="BN18" i="22"/>
  <c r="BE19" i="22"/>
  <c r="BF19" i="22"/>
  <c r="BG19" i="22"/>
  <c r="BH19" i="22"/>
  <c r="BI19" i="22"/>
  <c r="BJ19" i="22"/>
  <c r="BK19" i="22"/>
  <c r="BL19" i="22"/>
  <c r="BM19" i="22"/>
  <c r="BN19" i="22"/>
  <c r="BE20" i="22"/>
  <c r="BF20" i="22"/>
  <c r="BG20" i="22"/>
  <c r="BH20" i="22"/>
  <c r="BI20" i="22"/>
  <c r="BJ20" i="22"/>
  <c r="BK20" i="22"/>
  <c r="BL20" i="22"/>
  <c r="BM20" i="22"/>
  <c r="BN20" i="22"/>
  <c r="BE22" i="22"/>
  <c r="BF22" i="22"/>
  <c r="BG22" i="22"/>
  <c r="BH22" i="22"/>
  <c r="BI22" i="22"/>
  <c r="BJ22" i="22"/>
  <c r="BK22" i="22"/>
  <c r="BL22" i="22"/>
  <c r="BM22" i="22"/>
  <c r="BN22" i="22"/>
  <c r="BE23" i="22"/>
  <c r="BF23" i="22"/>
  <c r="BG23" i="22"/>
  <c r="BH23" i="22"/>
  <c r="BI23" i="22"/>
  <c r="BJ23" i="22"/>
  <c r="BK23" i="22"/>
  <c r="BL23" i="22"/>
  <c r="BM23" i="22"/>
  <c r="BN23" i="22"/>
  <c r="BE24" i="22"/>
  <c r="BF24" i="22"/>
  <c r="BG24" i="22"/>
  <c r="BH24" i="22"/>
  <c r="BI24" i="22"/>
  <c r="BJ24" i="22"/>
  <c r="BK24" i="22"/>
  <c r="BL24" i="22"/>
  <c r="BM24" i="22"/>
  <c r="BN24" i="22"/>
  <c r="BE25" i="22"/>
  <c r="BF25" i="22"/>
  <c r="BG25" i="22"/>
  <c r="BH25" i="22"/>
  <c r="BI25" i="22"/>
  <c r="BJ25" i="22"/>
  <c r="BK25" i="22"/>
  <c r="BL25" i="22"/>
  <c r="BM25" i="22"/>
  <c r="BN25" i="22"/>
  <c r="BE26" i="22"/>
  <c r="BF26" i="22"/>
  <c r="BG26" i="22"/>
  <c r="BH26" i="22"/>
  <c r="BI26" i="22"/>
  <c r="BJ26" i="22"/>
  <c r="BK26" i="22"/>
  <c r="BL26" i="22"/>
  <c r="BM26" i="22"/>
  <c r="BN26" i="22"/>
  <c r="BE27" i="22"/>
  <c r="BF27" i="22"/>
  <c r="BG27" i="22"/>
  <c r="BH27" i="22"/>
  <c r="BI27" i="22"/>
  <c r="BJ27" i="22"/>
  <c r="BK27" i="22"/>
  <c r="BL27" i="22"/>
  <c r="BM27" i="22"/>
  <c r="BN27" i="22"/>
  <c r="BE28" i="22"/>
  <c r="BF28" i="22"/>
  <c r="BG28" i="22"/>
  <c r="BH28" i="22"/>
  <c r="BI28" i="22"/>
  <c r="BJ28" i="22"/>
  <c r="BK28" i="22"/>
  <c r="BL28" i="22"/>
  <c r="BM28" i="22"/>
  <c r="BN28" i="22"/>
  <c r="BE30" i="22"/>
  <c r="BF30" i="22"/>
  <c r="BG30" i="22"/>
  <c r="BH30" i="22"/>
  <c r="BI30" i="22"/>
  <c r="BJ30" i="22"/>
  <c r="BK30" i="22"/>
  <c r="BL30" i="22"/>
  <c r="BM30" i="22"/>
  <c r="BN30" i="22"/>
  <c r="BE33" i="22"/>
  <c r="BF33" i="22"/>
  <c r="BG33" i="22"/>
  <c r="BH33" i="22"/>
  <c r="BI33" i="22"/>
  <c r="BJ33" i="22"/>
  <c r="BK33" i="22"/>
  <c r="BL33" i="22"/>
  <c r="BM33" i="22"/>
  <c r="BN33" i="22"/>
  <c r="BE34" i="22"/>
  <c r="BF34" i="22"/>
  <c r="BG34" i="22"/>
  <c r="BH34" i="22"/>
  <c r="BI34" i="22"/>
  <c r="BJ34" i="22"/>
  <c r="BK34" i="22"/>
  <c r="BL34" i="22"/>
  <c r="BM34" i="22"/>
  <c r="BN34" i="22"/>
  <c r="BE35" i="22"/>
  <c r="BF35" i="22"/>
  <c r="BG35" i="22"/>
  <c r="BH35" i="22"/>
  <c r="BI35" i="22"/>
  <c r="BJ35" i="22"/>
  <c r="BK35" i="22"/>
  <c r="BL35" i="22"/>
  <c r="BM35" i="22"/>
  <c r="BN35" i="22"/>
  <c r="BE36" i="22"/>
  <c r="BF36" i="22"/>
  <c r="BG36" i="22"/>
  <c r="BH36" i="22"/>
  <c r="BI36" i="22"/>
  <c r="BJ36" i="22"/>
  <c r="BK36" i="22"/>
  <c r="BL36" i="22"/>
  <c r="BM36" i="22"/>
  <c r="BN36" i="22"/>
  <c r="BE39" i="22"/>
  <c r="BF39" i="22"/>
  <c r="BG39" i="22"/>
  <c r="BH39" i="22"/>
  <c r="BI39" i="22"/>
  <c r="BJ39" i="22"/>
  <c r="BK39" i="22"/>
  <c r="BL39" i="22"/>
  <c r="BM39" i="22"/>
  <c r="BN39" i="22"/>
  <c r="BE40" i="22"/>
  <c r="BF40" i="22"/>
  <c r="BG40" i="22"/>
  <c r="BH40" i="22"/>
  <c r="BI40" i="22"/>
  <c r="BJ40" i="22"/>
  <c r="BK40" i="22"/>
  <c r="BL40" i="22"/>
  <c r="BM40" i="22"/>
  <c r="BN40" i="22"/>
  <c r="BE41" i="22"/>
  <c r="BF41" i="22"/>
  <c r="BG41" i="22"/>
  <c r="BH41" i="22"/>
  <c r="BI41" i="22"/>
  <c r="BJ41" i="22"/>
  <c r="BK41" i="22"/>
  <c r="BL41" i="22"/>
  <c r="BM41" i="22"/>
  <c r="BN41" i="22"/>
  <c r="BE42" i="22"/>
  <c r="BF42" i="22"/>
  <c r="BG42" i="22"/>
  <c r="BH42" i="22"/>
  <c r="BI42" i="22"/>
  <c r="BJ42" i="22"/>
  <c r="BK42" i="22"/>
  <c r="BL42" i="22"/>
  <c r="BM42" i="22"/>
  <c r="BN42" i="22"/>
  <c r="BE43" i="22"/>
  <c r="BF43" i="22"/>
  <c r="BG43" i="22"/>
  <c r="BH43" i="22"/>
  <c r="BI43" i="22"/>
  <c r="BJ43" i="22"/>
  <c r="BK43" i="22"/>
  <c r="BL43" i="22"/>
  <c r="BM43" i="22"/>
  <c r="BN43" i="22"/>
  <c r="BE44" i="22"/>
  <c r="BF44" i="22"/>
  <c r="BG44" i="22"/>
  <c r="BH44" i="22"/>
  <c r="BI44" i="22"/>
  <c r="BJ44" i="22"/>
  <c r="BK44" i="22"/>
  <c r="BL44" i="22"/>
  <c r="BM44" i="22"/>
  <c r="BN44" i="22"/>
  <c r="BE45" i="22"/>
  <c r="BF45" i="22"/>
  <c r="BG45" i="22"/>
  <c r="BH45" i="22"/>
  <c r="BI45" i="22"/>
  <c r="BJ45" i="22"/>
  <c r="BK45" i="22"/>
  <c r="BL45" i="22"/>
  <c r="BM45" i="22"/>
  <c r="BN45" i="22"/>
  <c r="BE46" i="22"/>
  <c r="BF46" i="22"/>
  <c r="BG46" i="22"/>
  <c r="BH46" i="22"/>
  <c r="BI46" i="22"/>
  <c r="BJ46" i="22"/>
  <c r="BK46" i="22"/>
  <c r="BL46" i="22"/>
  <c r="BM46" i="22"/>
  <c r="BN46" i="22"/>
  <c r="BE47" i="22"/>
  <c r="BF47" i="22"/>
  <c r="BG47" i="22"/>
  <c r="BH47" i="22"/>
  <c r="BI47" i="22"/>
  <c r="BJ47" i="22"/>
  <c r="BK47" i="22"/>
  <c r="BL47" i="22"/>
  <c r="BM47" i="22"/>
  <c r="BN47" i="22"/>
  <c r="BE48" i="22"/>
  <c r="BF48" i="22"/>
  <c r="BG48" i="22"/>
  <c r="BH48" i="22"/>
  <c r="BI48" i="22"/>
  <c r="BJ48" i="22"/>
  <c r="BK48" i="22"/>
  <c r="BL48" i="22"/>
  <c r="BM48" i="22"/>
  <c r="BN48" i="22"/>
  <c r="BN4" i="22"/>
  <c r="BM4" i="22"/>
  <c r="BL4" i="22"/>
  <c r="BK4" i="22"/>
  <c r="BJ4" i="22"/>
  <c r="BF4" i="22"/>
  <c r="BG4" i="22"/>
  <c r="BH4" i="22"/>
  <c r="BI4" i="22"/>
  <c r="BE4" i="22"/>
  <c r="AT5" i="22"/>
  <c r="AU5" i="22"/>
  <c r="AV5" i="22"/>
  <c r="AW5" i="22"/>
  <c r="AX5" i="22"/>
  <c r="AY5" i="22"/>
  <c r="AZ5" i="22"/>
  <c r="BA5" i="22"/>
  <c r="BB5" i="22"/>
  <c r="BC5" i="22"/>
  <c r="AT8" i="22"/>
  <c r="AU8" i="22"/>
  <c r="AV8" i="22"/>
  <c r="AW8" i="22"/>
  <c r="AX8" i="22"/>
  <c r="AY8" i="22"/>
  <c r="AZ8" i="22"/>
  <c r="BA8" i="22"/>
  <c r="BB8" i="22"/>
  <c r="BC8" i="22"/>
  <c r="AT9" i="22"/>
  <c r="AU9" i="22"/>
  <c r="AV9" i="22"/>
  <c r="AW9" i="22"/>
  <c r="AX9" i="22"/>
  <c r="AY9" i="22"/>
  <c r="AZ9" i="22"/>
  <c r="BA9" i="22"/>
  <c r="BB9" i="22"/>
  <c r="BC9" i="22"/>
  <c r="AT10" i="22"/>
  <c r="AU10" i="22"/>
  <c r="AV10" i="22"/>
  <c r="AW10" i="22"/>
  <c r="AX10" i="22"/>
  <c r="AY10" i="22"/>
  <c r="AZ10" i="22"/>
  <c r="BA10" i="22"/>
  <c r="BB10" i="22"/>
  <c r="BC10" i="22"/>
  <c r="AT11" i="22"/>
  <c r="AU11" i="22"/>
  <c r="AV11" i="22"/>
  <c r="AW11" i="22"/>
  <c r="AX11" i="22"/>
  <c r="AY11" i="22"/>
  <c r="AZ11" i="22"/>
  <c r="BA11" i="22"/>
  <c r="BB11" i="22"/>
  <c r="BC11" i="22"/>
  <c r="AT12" i="22"/>
  <c r="AU12" i="22"/>
  <c r="AV12" i="22"/>
  <c r="AW12" i="22"/>
  <c r="AX12" i="22"/>
  <c r="AY12" i="22"/>
  <c r="AZ12" i="22"/>
  <c r="BA12" i="22"/>
  <c r="BB12" i="22"/>
  <c r="BC12" i="22"/>
  <c r="AT13" i="22"/>
  <c r="AU13" i="22"/>
  <c r="AV13" i="22"/>
  <c r="AW13" i="22"/>
  <c r="AX13" i="22"/>
  <c r="AY13" i="22"/>
  <c r="AZ13" i="22"/>
  <c r="BA13" i="22"/>
  <c r="BB13" i="22"/>
  <c r="BC13" i="22"/>
  <c r="AT15" i="22"/>
  <c r="AU15" i="22"/>
  <c r="AV15" i="22"/>
  <c r="AW15" i="22"/>
  <c r="AX15" i="22"/>
  <c r="AY15" i="22"/>
  <c r="AZ15" i="22"/>
  <c r="BA15" i="22"/>
  <c r="BB15" i="22"/>
  <c r="BC15" i="22"/>
  <c r="AT16" i="22"/>
  <c r="AU16" i="22"/>
  <c r="AV16" i="22"/>
  <c r="AW16" i="22"/>
  <c r="AX16" i="22"/>
  <c r="AY16" i="22"/>
  <c r="AZ16" i="22"/>
  <c r="BA16" i="22"/>
  <c r="BB16" i="22"/>
  <c r="BC16" i="22"/>
  <c r="AT17" i="22"/>
  <c r="AU17" i="22"/>
  <c r="AV17" i="22"/>
  <c r="AW17" i="22"/>
  <c r="AX17" i="22"/>
  <c r="AY17" i="22"/>
  <c r="AZ17" i="22"/>
  <c r="BA17" i="22"/>
  <c r="BB17" i="22"/>
  <c r="BC17" i="22"/>
  <c r="AT18" i="22"/>
  <c r="AU18" i="22"/>
  <c r="AV18" i="22"/>
  <c r="AW18" i="22"/>
  <c r="AX18" i="22"/>
  <c r="AY18" i="22"/>
  <c r="AZ18" i="22"/>
  <c r="BA18" i="22"/>
  <c r="BB18" i="22"/>
  <c r="BC18" i="22"/>
  <c r="AT19" i="22"/>
  <c r="AU19" i="22"/>
  <c r="AV19" i="22"/>
  <c r="AW19" i="22"/>
  <c r="AX19" i="22"/>
  <c r="AY19" i="22"/>
  <c r="AZ19" i="22"/>
  <c r="BA19" i="22"/>
  <c r="BB19" i="22"/>
  <c r="BC19" i="22"/>
  <c r="AT20" i="22"/>
  <c r="AU20" i="22"/>
  <c r="AV20" i="22"/>
  <c r="AW20" i="22"/>
  <c r="AX20" i="22"/>
  <c r="AY20" i="22"/>
  <c r="AZ20" i="22"/>
  <c r="BA20" i="22"/>
  <c r="BB20" i="22"/>
  <c r="BC20" i="22"/>
  <c r="AT22" i="22"/>
  <c r="AU22" i="22"/>
  <c r="AV22" i="22"/>
  <c r="AW22" i="22"/>
  <c r="AX22" i="22"/>
  <c r="AY22" i="22"/>
  <c r="AZ22" i="22"/>
  <c r="BA22" i="22"/>
  <c r="BB22" i="22"/>
  <c r="BC22" i="22"/>
  <c r="AT23" i="22"/>
  <c r="AU23" i="22"/>
  <c r="AV23" i="22"/>
  <c r="AW23" i="22"/>
  <c r="AX23" i="22"/>
  <c r="AY23" i="22"/>
  <c r="AZ23" i="22"/>
  <c r="BA23" i="22"/>
  <c r="BB23" i="22"/>
  <c r="BC23" i="22"/>
  <c r="AT24" i="22"/>
  <c r="AU24" i="22"/>
  <c r="AV24" i="22"/>
  <c r="AW24" i="22"/>
  <c r="AX24" i="22"/>
  <c r="AY24" i="22"/>
  <c r="AZ24" i="22"/>
  <c r="BA24" i="22"/>
  <c r="BB24" i="22"/>
  <c r="BC24" i="22"/>
  <c r="AT25" i="22"/>
  <c r="AU25" i="22"/>
  <c r="AV25" i="22"/>
  <c r="AW25" i="22"/>
  <c r="AX25" i="22"/>
  <c r="AY25" i="22"/>
  <c r="AZ25" i="22"/>
  <c r="BA25" i="22"/>
  <c r="BB25" i="22"/>
  <c r="BC25" i="22"/>
  <c r="AT26" i="22"/>
  <c r="AU26" i="22"/>
  <c r="AV26" i="22"/>
  <c r="AW26" i="22"/>
  <c r="AX26" i="22"/>
  <c r="AY26" i="22"/>
  <c r="AZ26" i="22"/>
  <c r="BA26" i="22"/>
  <c r="BB26" i="22"/>
  <c r="BC26" i="22"/>
  <c r="AT27" i="22"/>
  <c r="AU27" i="22"/>
  <c r="AV27" i="22"/>
  <c r="AW27" i="22"/>
  <c r="AX27" i="22"/>
  <c r="AY27" i="22"/>
  <c r="AZ27" i="22"/>
  <c r="BA27" i="22"/>
  <c r="BB27" i="22"/>
  <c r="BC27" i="22"/>
  <c r="AT28" i="22"/>
  <c r="AU28" i="22"/>
  <c r="AV28" i="22"/>
  <c r="AW28" i="22"/>
  <c r="AX28" i="22"/>
  <c r="AY28" i="22"/>
  <c r="AZ28" i="22"/>
  <c r="BA28" i="22"/>
  <c r="BB28" i="22"/>
  <c r="BC28" i="22"/>
  <c r="AT30" i="22"/>
  <c r="AU30" i="22"/>
  <c r="AV30" i="22"/>
  <c r="AW30" i="22"/>
  <c r="AX30" i="22"/>
  <c r="AY30" i="22"/>
  <c r="AZ30" i="22"/>
  <c r="BA30" i="22"/>
  <c r="BB30" i="22"/>
  <c r="BC30" i="22"/>
  <c r="AT33" i="22"/>
  <c r="AU33" i="22"/>
  <c r="AV33" i="22"/>
  <c r="AW33" i="22"/>
  <c r="AX33" i="22"/>
  <c r="AY33" i="22"/>
  <c r="AZ33" i="22"/>
  <c r="BA33" i="22"/>
  <c r="BB33" i="22"/>
  <c r="BC33" i="22"/>
  <c r="AT34" i="22"/>
  <c r="AU34" i="22"/>
  <c r="AV34" i="22"/>
  <c r="AW34" i="22"/>
  <c r="AX34" i="22"/>
  <c r="AY34" i="22"/>
  <c r="AZ34" i="22"/>
  <c r="BA34" i="22"/>
  <c r="BB34" i="22"/>
  <c r="BC34" i="22"/>
  <c r="AT35" i="22"/>
  <c r="AU35" i="22"/>
  <c r="AV35" i="22"/>
  <c r="AW35" i="22"/>
  <c r="AX35" i="22"/>
  <c r="AY35" i="22"/>
  <c r="AZ35" i="22"/>
  <c r="BA35" i="22"/>
  <c r="BB35" i="22"/>
  <c r="BC35" i="22"/>
  <c r="AT36" i="22"/>
  <c r="AU36" i="22"/>
  <c r="AV36" i="22"/>
  <c r="AW36" i="22"/>
  <c r="AX36" i="22"/>
  <c r="AY36" i="22"/>
  <c r="AZ36" i="22"/>
  <c r="BA36" i="22"/>
  <c r="BB36" i="22"/>
  <c r="BC36" i="22"/>
  <c r="AT39" i="22"/>
  <c r="AU39" i="22"/>
  <c r="AV39" i="22"/>
  <c r="AW39" i="22"/>
  <c r="AX39" i="22"/>
  <c r="AY39" i="22"/>
  <c r="AZ39" i="22"/>
  <c r="BA39" i="22"/>
  <c r="BB39" i="22"/>
  <c r="BC39" i="22"/>
  <c r="AT40" i="22"/>
  <c r="AU40" i="22"/>
  <c r="AV40" i="22"/>
  <c r="AW40" i="22"/>
  <c r="AX40" i="22"/>
  <c r="AY40" i="22"/>
  <c r="AZ40" i="22"/>
  <c r="BA40" i="22"/>
  <c r="BB40" i="22"/>
  <c r="BC40" i="22"/>
  <c r="AT41" i="22"/>
  <c r="AU41" i="22"/>
  <c r="AV41" i="22"/>
  <c r="AW41" i="22"/>
  <c r="AX41" i="22"/>
  <c r="AY41" i="22"/>
  <c r="AZ41" i="22"/>
  <c r="BA41" i="22"/>
  <c r="BB41" i="22"/>
  <c r="BC41" i="22"/>
  <c r="AT42" i="22"/>
  <c r="AU42" i="22"/>
  <c r="AV42" i="22"/>
  <c r="AW42" i="22"/>
  <c r="AX42" i="22"/>
  <c r="AY42" i="22"/>
  <c r="AZ42" i="22"/>
  <c r="BA42" i="22"/>
  <c r="BB42" i="22"/>
  <c r="BC42" i="22"/>
  <c r="AT43" i="22"/>
  <c r="AU43" i="22"/>
  <c r="AV43" i="22"/>
  <c r="AW43" i="22"/>
  <c r="AX43" i="22"/>
  <c r="AY43" i="22"/>
  <c r="AZ43" i="22"/>
  <c r="BA43" i="22"/>
  <c r="BB43" i="22"/>
  <c r="BC43" i="22"/>
  <c r="AT44" i="22"/>
  <c r="AU44" i="22"/>
  <c r="AV44" i="22"/>
  <c r="AW44" i="22"/>
  <c r="AX44" i="22"/>
  <c r="AY44" i="22"/>
  <c r="AZ44" i="22"/>
  <c r="BA44" i="22"/>
  <c r="BB44" i="22"/>
  <c r="BC44" i="22"/>
  <c r="AT45" i="22"/>
  <c r="AU45" i="22"/>
  <c r="AV45" i="22"/>
  <c r="AW45" i="22"/>
  <c r="AX45" i="22"/>
  <c r="AY45" i="22"/>
  <c r="AZ45" i="22"/>
  <c r="BA45" i="22"/>
  <c r="BB45" i="22"/>
  <c r="BC45" i="22"/>
  <c r="AT46" i="22"/>
  <c r="AU46" i="22"/>
  <c r="AV46" i="22"/>
  <c r="AW46" i="22"/>
  <c r="AX46" i="22"/>
  <c r="AY46" i="22"/>
  <c r="AZ46" i="22"/>
  <c r="BA46" i="22"/>
  <c r="BB46" i="22"/>
  <c r="BC46" i="22"/>
  <c r="AT47" i="22"/>
  <c r="AU47" i="22"/>
  <c r="AV47" i="22"/>
  <c r="AW47" i="22"/>
  <c r="AX47" i="22"/>
  <c r="AY47" i="22"/>
  <c r="AZ47" i="22"/>
  <c r="BA47" i="22"/>
  <c r="BB47" i="22"/>
  <c r="BC47" i="22"/>
  <c r="AT48" i="22"/>
  <c r="AU48" i="22"/>
  <c r="AV48" i="22"/>
  <c r="AW48" i="22"/>
  <c r="AX48" i="22"/>
  <c r="AY48" i="22"/>
  <c r="AZ48" i="22"/>
  <c r="BA48" i="22"/>
  <c r="BB48" i="22"/>
  <c r="BC48" i="22"/>
  <c r="BC4" i="22"/>
  <c r="BB4" i="22"/>
  <c r="BA4" i="22"/>
  <c r="AZ4" i="22"/>
  <c r="AU4" i="22"/>
  <c r="AV4" i="22"/>
  <c r="AW4" i="22"/>
  <c r="AX4" i="22"/>
  <c r="AY4" i="22"/>
  <c r="AT4"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M48" i="22" l="1"/>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<sst xmlns="http://schemas.openxmlformats.org/spreadsheetml/2006/main" count="762" uniqueCount="125">
  <si>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</si>
  <si>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</si>
  <si>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</si>
  <si>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</si>
  <si>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</si>
  <si>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</si>
  <si>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</si>
  <si>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</si>
  <si>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</si>
  <si>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</si>
  <si>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</si>
  <si>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</si>
  <si>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</si>
  <si>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</si>
  <si>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</si>
  <si>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</si>
  <si>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</si>
  <si>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</si>
  <si>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</si>
  <si>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</si>
  <si>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</si>
  <si>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</si>
  <si>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</si>
  <si>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</si>
  <si>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</si>
  <si>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</si>
  <si>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</si>
  <si>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</si>
  <si>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</si>
  <si>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</si>
  <si>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</si>
  <si>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</si>
  <si>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</si>
  <si>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</si>
  <si>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</si>
  <si>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</si>
  <si>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</si>
  <si>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</si>
  <si>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</si>
  <si>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</si>
  <si>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</si>
  <si>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</si>
  <si>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</si>
  <si>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</si>
  <si>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</si>
  <si>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</si>
  <si>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</si>
  <si>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</si>
  <si>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</si>
  <si>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</si>
  <si>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</si>
  <si>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</si>
  <si>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</si>
  <si>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</si>
  <si>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</si>
  <si>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</si>
  <si>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</si>
  <si>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</si>
  <si>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</si>
  <si>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</si>
  <si>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</si>
  <si>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</si>
  <si>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</si>
  <si>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</si>
  <si>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</si>
  <si>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</si>
  <si>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</si>
  <si>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</si>
  <si>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</si>
  <si>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</si>
  <si>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</si>
  <si>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</si>
  <si>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</si>
  <si>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</si>
  <si>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</si>
  <si>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</si>
  <si>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</si>
  <si>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</si>
  <si>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</si>
  <si>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</si>
  <si>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</si>
  <si>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</si>
  <si>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</si>
  <si>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</si>
  <si>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</si>
  <si>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</si>
  <si>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</si>
  <si>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</si>
  <si>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</si>
  <si>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</si>
  <si>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</si>
  <si>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</si>
  <si>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</si>
  <si>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</si>
  <si>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</si>
  <si>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</si>
  <si>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</si>
  <si>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</si>
  <si>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</si>
  <si>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</si>
  <si>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</si>
  <si>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</si>
  <si>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</si>
  <si>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</si>
  <si>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</si>
  <si>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</si>
  <si>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Jan</t>
  </si>
  <si>
    <t>This Year</t>
  </si>
  <si>
    <t>Last Year</t>
  </si>
  <si>
    <t>Monday, Jan 17th</t>
  </si>
  <si>
    <t xml:space="preserve"> - Martin Luther King Day</t>
  </si>
  <si>
    <t>Monday, Jan 18th</t>
  </si>
  <si>
    <t>Number of Weekdays:</t>
  </si>
  <si>
    <t>Number of Weekend Days:</t>
  </si>
  <si>
    <t>Jan / Feb</t>
  </si>
  <si>
    <t>Feb</t>
  </si>
  <si>
    <t>Week of January 30, 2022 - February 05, 2022</t>
  </si>
  <si>
    <t>January 09, 2022 - February 05, 2022
Rolling-28 Day Period</t>
  </si>
  <si>
    <t>For the Week of January 30, 2022 to February 05, 2022</t>
  </si>
  <si>
    <t>Monday, Feb 14th</t>
  </si>
  <si>
    <t xml:space="preserve"> - Valentine's Day</t>
  </si>
  <si>
    <t>Sunday, Feb 14th</t>
  </si>
  <si>
    <t>Monday, Feb 15th</t>
  </si>
  <si>
    <t xml:space="preserve"> - Presidents' Day</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</si>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</sst>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8"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1">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0" fontId="20" fillId="0" borderId="0" xfId="0" applyFont="1" applyAlignment="1">
      <alignment horizontal="center"/>
    </xf>
    <xf numFmtId="165" fontId="20" fillId="0" borderId="16" xfId="0" applyNumberFormat="1" applyFont="1" applyBorder="1" applyAlignment="1">
      <alignment horizontal="center"/>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3" borderId="0" xfId="0" applyFont="1" applyFill="1"/>
    <xf numFmtId="0" fontId="26" fillId="7" borderId="0" xfId="0" applyFont="1" applyFill="1"/>
    <xf numFmtId="0" fontId="26" fillId="3" borderId="0" xfId="0" applyFont="1" applyFill="1" applyAlignment="1">
      <alignment horizontal="center"/>
    </xf>
    <xf numFmtId="0" fontId="26" fillId="3" borderId="0" xfId="0" applyFont="1" applyFill="1" applyAlignment="1">
      <alignment horizontal="left"/>
    </xf>
    <xf numFmtId="165" fontId="26" fillId="0" borderId="1" xfId="0" applyNumberFormat="1" applyFont="1" applyBorder="1" applyAlignment="1">
      <alignment horizontal="center"/>
    </xf>
    <xf numFmtId="165" fontId="26" fillId="0" borderId="2" xfId="0" applyNumberFormat="1" applyFont="1" applyBorder="1" applyAlignment="1">
      <alignment horizontal="center"/>
    </xf>
    <xf numFmtId="165" fontId="26" fillId="0" borderId="3" xfId="0" applyNumberFormat="1" applyFont="1" applyBorder="1" applyAlignment="1">
      <alignment horizontal="center"/>
    </xf>
    <xf numFmtId="165" fontId="26" fillId="0" borderId="0" xfId="0" applyNumberFormat="1" applyFont="1" applyAlignment="1">
      <alignment horizontal="center"/>
    </xf>
    <xf numFmtId="165" fontId="26" fillId="4" borderId="1" xfId="0" applyNumberFormat="1" applyFont="1" applyFill="1" applyBorder="1" applyAlignment="1">
      <alignment horizontal="center"/>
    </xf>
    <xf numFmtId="165" fontId="26" fillId="4" borderId="2" xfId="0" applyNumberFormat="1" applyFont="1" applyFill="1" applyBorder="1" applyAlignment="1">
      <alignment horizontal="center"/>
    </xf>
    <xf numFmtId="165" fontId="26" fillId="4" borderId="3" xfId="0" applyNumberFormat="1" applyFont="1" applyFill="1" applyBorder="1" applyAlignment="1">
      <alignment horizontal="center"/>
    </xf>
    <xf numFmtId="165" fontId="26" fillId="0" borderId="10" xfId="0" applyNumberFormat="1" applyFont="1" applyBorder="1" applyAlignment="1">
      <alignment horizontal="center"/>
    </xf>
    <xf numFmtId="0" fontId="26" fillId="0" borderId="0" xfId="0" applyFont="1" applyAlignment="1">
      <alignment horizontal="center"/>
    </xf>
    <xf numFmtId="165" fontId="26" fillId="0" borderId="4" xfId="0" applyNumberFormat="1" applyFont="1" applyBorder="1" applyAlignment="1">
      <alignment horizontal="center"/>
    </xf>
    <xf numFmtId="165" fontId="26" fillId="0" borderId="5" xfId="0" applyNumberFormat="1" applyFont="1" applyBorder="1" applyAlignment="1">
      <alignment horizontal="center"/>
    </xf>
    <xf numFmtId="165" fontId="26" fillId="4" borderId="4" xfId="0" applyNumberFormat="1" applyFont="1" applyFill="1" applyBorder="1" applyAlignment="1">
      <alignment horizontal="center"/>
    </xf>
    <xf numFmtId="165" fontId="26" fillId="4" borderId="0" xfId="0" applyNumberFormat="1" applyFont="1" applyFill="1" applyAlignment="1">
      <alignment horizontal="center"/>
    </xf>
    <xf numFmtId="165" fontId="26" fillId="4" borderId="5" xfId="0" applyNumberFormat="1" applyFont="1" applyFill="1" applyBorder="1" applyAlignment="1">
      <alignment horizontal="center"/>
    </xf>
    <xf numFmtId="165" fontId="26" fillId="0" borderId="14" xfId="0" applyNumberFormat="1" applyFont="1" applyBorder="1" applyAlignment="1">
      <alignment horizontal="center"/>
    </xf>
    <xf numFmtId="165" fontId="26" fillId="0" borderId="15" xfId="0" applyNumberFormat="1" applyFont="1" applyBorder="1" applyAlignment="1">
      <alignment horizontal="center"/>
    </xf>
    <xf numFmtId="165" fontId="26" fillId="0" borderId="16" xfId="0" applyNumberFormat="1" applyFont="1" applyBorder="1" applyAlignment="1">
      <alignment horizontal="center"/>
    </xf>
    <xf numFmtId="165" fontId="26" fillId="0" borderId="17" xfId="0" applyNumberFormat="1" applyFont="1" applyBorder="1" applyAlignment="1">
      <alignment horizontal="center"/>
    </xf>
    <xf numFmtId="165" fontId="26" fillId="4" borderId="15" xfId="0" applyNumberFormat="1" applyFont="1" applyFill="1" applyBorder="1" applyAlignment="1">
      <alignment horizontal="center"/>
    </xf>
    <xf numFmtId="165" fontId="26" fillId="4" borderId="16" xfId="0" applyNumberFormat="1" applyFont="1" applyFill="1" applyBorder="1" applyAlignment="1">
      <alignment horizontal="center"/>
    </xf>
    <xf numFmtId="165" fontId="26" fillId="4" borderId="17" xfId="0" applyNumberFormat="1" applyFont="1" applyFill="1" applyBorder="1" applyAlignment="1">
      <alignment horizontal="center"/>
    </xf>
    <xf numFmtId="165" fontId="26" fillId="0" borderId="11" xfId="0" applyNumberFormat="1" applyFont="1" applyBorder="1" applyAlignment="1">
      <alignment horizontal="center"/>
    </xf>
    <xf numFmtId="2" fontId="26" fillId="0" borderId="1" xfId="0" applyNumberFormat="1" applyFont="1" applyBorder="1" applyAlignment="1">
      <alignment horizontal="center"/>
    </xf>
    <xf numFmtId="2" fontId="26" fillId="0" borderId="2" xfId="0" applyNumberFormat="1" applyFont="1" applyBorder="1" applyAlignment="1">
      <alignment horizontal="center"/>
    </xf>
    <xf numFmtId="2" fontId="26" fillId="0" borderId="3" xfId="0" applyNumberFormat="1" applyFont="1" applyBorder="1" applyAlignment="1">
      <alignment horizontal="center"/>
    </xf>
    <xf numFmtId="2" fontId="26" fillId="0" borderId="0" xfId="0" applyNumberFormat="1" applyFont="1" applyAlignment="1">
      <alignment horizontal="center"/>
    </xf>
    <xf numFmtId="2" fontId="26" fillId="4" borderId="1" xfId="0" applyNumberFormat="1" applyFont="1" applyFill="1" applyBorder="1" applyAlignment="1">
      <alignment horizontal="center"/>
    </xf>
    <xf numFmtId="2" fontId="26" fillId="4" borderId="2" xfId="0" applyNumberFormat="1" applyFont="1" applyFill="1" applyBorder="1" applyAlignment="1">
      <alignment horizontal="center"/>
    </xf>
    <xf numFmtId="2" fontId="26" fillId="4" borderId="3" xfId="0" applyNumberFormat="1" applyFont="1" applyFill="1" applyBorder="1" applyAlignment="1">
      <alignment horizontal="center"/>
    </xf>
    <xf numFmtId="2" fontId="26" fillId="0" borderId="10" xfId="0" applyNumberFormat="1" applyFont="1" applyBorder="1" applyAlignment="1">
      <alignment horizontal="center"/>
    </xf>
    <xf numFmtId="2" fontId="26" fillId="0" borderId="4" xfId="0" applyNumberFormat="1" applyFont="1" applyBorder="1" applyAlignment="1">
      <alignment horizontal="center"/>
    </xf>
    <xf numFmtId="2" fontId="26" fillId="0" borderId="5" xfId="0" applyNumberFormat="1" applyFont="1" applyBorder="1" applyAlignment="1">
      <alignment horizontal="center"/>
    </xf>
    <xf numFmtId="2" fontId="26" fillId="4" borderId="4" xfId="0" applyNumberFormat="1" applyFont="1" applyFill="1" applyBorder="1" applyAlignment="1">
      <alignment horizontal="center"/>
    </xf>
    <xf numFmtId="2" fontId="26" fillId="4" borderId="0" xfId="0" applyNumberFormat="1" applyFont="1" applyFill="1" applyAlignment="1">
      <alignment horizontal="center"/>
    </xf>
    <xf numFmtId="2" fontId="26" fillId="4" borderId="5" xfId="0" applyNumberFormat="1" applyFont="1" applyFill="1" applyBorder="1" applyAlignment="1">
      <alignment horizontal="center"/>
    </xf>
    <xf numFmtId="2" fontId="26" fillId="0" borderId="14" xfId="0" applyNumberFormat="1" applyFont="1" applyBorder="1" applyAlignment="1">
      <alignment horizontal="center"/>
    </xf>
    <xf numFmtId="2" fontId="26" fillId="0" borderId="15" xfId="0" applyNumberFormat="1" applyFont="1" applyBorder="1" applyAlignment="1">
      <alignment horizontal="center"/>
    </xf>
    <xf numFmtId="2" fontId="26" fillId="0" borderId="16" xfId="0" applyNumberFormat="1" applyFont="1" applyBorder="1" applyAlignment="1">
      <alignment horizontal="center"/>
    </xf>
    <xf numFmtId="2" fontId="26" fillId="0" borderId="17" xfId="0" applyNumberFormat="1" applyFont="1" applyBorder="1" applyAlignment="1">
      <alignment horizontal="center"/>
    </xf>
    <xf numFmtId="2" fontId="26" fillId="4" borderId="15" xfId="0" applyNumberFormat="1" applyFont="1" applyFill="1" applyBorder="1" applyAlignment="1">
      <alignment horizontal="center"/>
    </xf>
    <xf numFmtId="2" fontId="26" fillId="4" borderId="16" xfId="0" applyNumberFormat="1" applyFont="1" applyFill="1" applyBorder="1" applyAlignment="1">
      <alignment horizontal="center"/>
    </xf>
    <xf numFmtId="2" fontId="26" fillId="4" borderId="17" xfId="0" applyNumberFormat="1" applyFont="1" applyFill="1" applyBorder="1" applyAlignment="1">
      <alignment horizontal="center"/>
    </xf>
    <xf numFmtId="2" fontId="26" fillId="0" borderId="11" xfId="0" applyNumberFormat="1" applyFont="1" applyBorder="1" applyAlignment="1">
      <alignment horizont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6" fillId="0" borderId="0" xfId="0" applyFont="1" applyAlignment="1">
      <alignment horizontal="right"/>
    </xf>
    <xf numFmtId="49" fontId="23" fillId="2" borderId="0" xfId="0" applyNumberFormat="1" applyFont="1" applyFill="1" applyAlignment="1">
      <alignment horizontal="center"/>
    </xf>
    <xf numFmtId="0" fontId="27" fillId="3" borderId="0" xfId="0" applyFont="1" applyFill="1" applyAlignment="1">
      <alignment horizontal="center" vertical="center"/>
    </xf>
    <xf numFmtId="0" fontId="26"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1.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2" t="s">
        <v>116</v>
      </c>
      <c r="B1" s="187" t="s">
        <v>67</v>
      </c>
      <c r="C1" s="188"/>
      <c r="D1" s="188"/>
      <c r="E1" s="188"/>
      <c r="F1" s="188"/>
      <c r="G1" s="188"/>
      <c r="H1" s="188"/>
      <c r="I1" s="188"/>
      <c r="J1" s="188"/>
      <c r="K1" s="189"/>
      <c r="L1" s="49"/>
      <c r="M1" s="187" t="s">
        <v>74</v>
      </c>
      <c r="N1" s="188"/>
      <c r="O1" s="188"/>
      <c r="P1" s="188"/>
      <c r="Q1" s="188"/>
      <c r="R1" s="188"/>
      <c r="S1" s="188"/>
      <c r="T1" s="188"/>
      <c r="U1" s="188"/>
      <c r="V1" s="189"/>
      <c r="W1" s="49"/>
      <c r="X1" s="187" t="s">
        <v>68</v>
      </c>
      <c r="Y1" s="188"/>
      <c r="Z1" s="188"/>
      <c r="AA1" s="188"/>
      <c r="AB1" s="188"/>
      <c r="AC1" s="188"/>
      <c r="AD1" s="188"/>
      <c r="AE1" s="188"/>
      <c r="AF1" s="188"/>
      <c r="AG1" s="189"/>
      <c r="AH1" s="49"/>
      <c r="AI1" s="187" t="s">
        <v>75</v>
      </c>
      <c r="AJ1" s="188"/>
      <c r="AK1" s="188"/>
      <c r="AL1" s="188"/>
      <c r="AM1" s="188"/>
      <c r="AN1" s="188"/>
      <c r="AO1" s="188"/>
      <c r="AP1" s="188"/>
      <c r="AQ1" s="188"/>
      <c r="AR1" s="189"/>
      <c r="AS1" s="50"/>
      <c r="AT1" s="187" t="s">
        <v>69</v>
      </c>
      <c r="AU1" s="188"/>
      <c r="AV1" s="188"/>
      <c r="AW1" s="188"/>
      <c r="AX1" s="188"/>
      <c r="AY1" s="188"/>
      <c r="AZ1" s="188"/>
      <c r="BA1" s="188"/>
      <c r="BB1" s="188"/>
      <c r="BC1" s="189"/>
      <c r="BD1" s="50"/>
      <c r="BE1" s="187" t="s">
        <v>76</v>
      </c>
      <c r="BF1" s="188"/>
      <c r="BG1" s="188"/>
      <c r="BH1" s="188"/>
      <c r="BI1" s="188"/>
      <c r="BJ1" s="188"/>
      <c r="BK1" s="188"/>
      <c r="BL1" s="188"/>
      <c r="BM1" s="188"/>
      <c r="BN1" s="189"/>
    </row>
    <row r="2" spans="1:66" x14ac:dyDescent="0.35">
      <c r="A2" s="192"/>
      <c r="B2" s="52"/>
      <c r="C2" s="53"/>
      <c r="D2" s="53"/>
      <c r="E2" s="53"/>
      <c r="F2" s="53"/>
      <c r="G2" s="190" t="s">
        <v>65</v>
      </c>
      <c r="H2" s="53"/>
      <c r="I2" s="53"/>
      <c r="J2" s="190" t="s">
        <v>66</v>
      </c>
      <c r="K2" s="191" t="s">
        <v>57</v>
      </c>
      <c r="L2" s="54"/>
      <c r="M2" s="52"/>
      <c r="N2" s="53"/>
      <c r="O2" s="53"/>
      <c r="P2" s="53"/>
      <c r="Q2" s="53"/>
      <c r="R2" s="190" t="s">
        <v>65</v>
      </c>
      <c r="S2" s="53"/>
      <c r="T2" s="53"/>
      <c r="U2" s="190" t="s">
        <v>66</v>
      </c>
      <c r="V2" s="191" t="s">
        <v>57</v>
      </c>
      <c r="W2" s="54"/>
      <c r="X2" s="52"/>
      <c r="Y2" s="53"/>
      <c r="Z2" s="53"/>
      <c r="AA2" s="53"/>
      <c r="AB2" s="53"/>
      <c r="AC2" s="190" t="s">
        <v>65</v>
      </c>
      <c r="AD2" s="53"/>
      <c r="AE2" s="53"/>
      <c r="AF2" s="190" t="s">
        <v>66</v>
      </c>
      <c r="AG2" s="191" t="s">
        <v>57</v>
      </c>
      <c r="AH2" s="54"/>
      <c r="AI2" s="52"/>
      <c r="AJ2" s="53"/>
      <c r="AK2" s="53"/>
      <c r="AL2" s="53"/>
      <c r="AM2" s="53"/>
      <c r="AN2" s="190" t="s">
        <v>65</v>
      </c>
      <c r="AO2" s="53"/>
      <c r="AP2" s="53"/>
      <c r="AQ2" s="190" t="s">
        <v>66</v>
      </c>
      <c r="AR2" s="191" t="s">
        <v>57</v>
      </c>
      <c r="AS2" s="50"/>
      <c r="AT2" s="52"/>
      <c r="AU2" s="53"/>
      <c r="AV2" s="53"/>
      <c r="AW2" s="53"/>
      <c r="AX2" s="53"/>
      <c r="AY2" s="190" t="s">
        <v>65</v>
      </c>
      <c r="AZ2" s="53"/>
      <c r="BA2" s="53"/>
      <c r="BB2" s="190" t="s">
        <v>66</v>
      </c>
      <c r="BC2" s="191" t="s">
        <v>57</v>
      </c>
      <c r="BD2" s="54"/>
      <c r="BE2" s="52"/>
      <c r="BF2" s="53"/>
      <c r="BG2" s="53"/>
      <c r="BH2" s="53"/>
      <c r="BI2" s="53"/>
      <c r="BJ2" s="190" t="s">
        <v>65</v>
      </c>
      <c r="BK2" s="53"/>
      <c r="BL2" s="53"/>
      <c r="BM2" s="190" t="s">
        <v>66</v>
      </c>
      <c r="BN2" s="191" t="s">
        <v>57</v>
      </c>
    </row>
    <row r="3" spans="1:66" x14ac:dyDescent="0.35">
      <c r="A3" s="192"/>
      <c r="B3" s="56" t="s">
        <v>58</v>
      </c>
      <c r="C3" s="57" t="s">
        <v>59</v>
      </c>
      <c r="D3" s="57" t="s">
        <v>60</v>
      </c>
      <c r="E3" s="57" t="s">
        <v>61</v>
      </c>
      <c r="F3" s="57" t="s">
        <v>62</v>
      </c>
      <c r="G3" s="190"/>
      <c r="H3" s="57" t="s">
        <v>63</v>
      </c>
      <c r="I3" s="57" t="s">
        <v>64</v>
      </c>
      <c r="J3" s="190"/>
      <c r="K3" s="191"/>
      <c r="L3" s="54"/>
      <c r="M3" s="56" t="s">
        <v>58</v>
      </c>
      <c r="N3" s="57" t="s">
        <v>59</v>
      </c>
      <c r="O3" s="57" t="s">
        <v>60</v>
      </c>
      <c r="P3" s="57" t="s">
        <v>61</v>
      </c>
      <c r="Q3" s="57" t="s">
        <v>62</v>
      </c>
      <c r="R3" s="190"/>
      <c r="S3" s="57" t="s">
        <v>63</v>
      </c>
      <c r="T3" s="57" t="s">
        <v>64</v>
      </c>
      <c r="U3" s="190"/>
      <c r="V3" s="191"/>
      <c r="W3" s="54"/>
      <c r="X3" s="56" t="s">
        <v>58</v>
      </c>
      <c r="Y3" s="57" t="s">
        <v>59</v>
      </c>
      <c r="Z3" s="57" t="s">
        <v>60</v>
      </c>
      <c r="AA3" s="57" t="s">
        <v>61</v>
      </c>
      <c r="AB3" s="57" t="s">
        <v>62</v>
      </c>
      <c r="AC3" s="190"/>
      <c r="AD3" s="57" t="s">
        <v>63</v>
      </c>
      <c r="AE3" s="57" t="s">
        <v>64</v>
      </c>
      <c r="AF3" s="190"/>
      <c r="AG3" s="191"/>
      <c r="AH3" s="54"/>
      <c r="AI3" s="56" t="s">
        <v>58</v>
      </c>
      <c r="AJ3" s="57" t="s">
        <v>59</v>
      </c>
      <c r="AK3" s="57" t="s">
        <v>60</v>
      </c>
      <c r="AL3" s="57" t="s">
        <v>61</v>
      </c>
      <c r="AM3" s="57" t="s">
        <v>62</v>
      </c>
      <c r="AN3" s="190"/>
      <c r="AO3" s="57" t="s">
        <v>63</v>
      </c>
      <c r="AP3" s="57" t="s">
        <v>64</v>
      </c>
      <c r="AQ3" s="190"/>
      <c r="AR3" s="191"/>
      <c r="AS3" s="50"/>
      <c r="AT3" s="56" t="s">
        <v>58</v>
      </c>
      <c r="AU3" s="57" t="s">
        <v>59</v>
      </c>
      <c r="AV3" s="57" t="s">
        <v>60</v>
      </c>
      <c r="AW3" s="57" t="s">
        <v>61</v>
      </c>
      <c r="AX3" s="57" t="s">
        <v>62</v>
      </c>
      <c r="AY3" s="190"/>
      <c r="AZ3" s="57" t="s">
        <v>63</v>
      </c>
      <c r="BA3" s="57" t="s">
        <v>64</v>
      </c>
      <c r="BB3" s="190"/>
      <c r="BC3" s="191"/>
      <c r="BD3" s="54"/>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Data'!$B$6:$BE$43,'Occupancy Raw Data'!G$1,FALSE)</f>
        <v>40.711711030564402</v>
      </c>
      <c r="C4" s="60">
        <f>VLOOKUP($A4,'Occupancy Raw Data'!$B$6:$BE$43,'Occupancy Raw Data'!H$1,FALSE)</f>
        <v>46.853605631452297</v>
      </c>
      <c r="D4" s="60">
        <f>VLOOKUP($A4,'Occupancy Raw Data'!$B$6:$BE$43,'Occupancy Raw Data'!I$1,FALSE)</f>
        <v>49.377749840577003</v>
      </c>
      <c r="E4" s="60">
        <f>VLOOKUP($A4,'Occupancy Raw Data'!$B$6:$BE$43,'Occupancy Raw Data'!J$1,FALSE)</f>
        <v>50.364600765621503</v>
      </c>
      <c r="F4" s="60">
        <f>VLOOKUP($A4,'Occupancy Raw Data'!$B$6:$BE$43,'Occupancy Raw Data'!K$1,FALSE)</f>
        <v>50.610878533075599</v>
      </c>
      <c r="G4" s="61">
        <f>VLOOKUP($A4,'Occupancy Raw Data'!$B$6:$BE$43,'Occupancy Raw Data'!L$1,FALSE)</f>
        <v>47.584400536688499</v>
      </c>
      <c r="H4" s="60">
        <f>VLOOKUP($A4,'Occupancy Raw Data'!$B$6:$BE$43,'Occupancy Raw Data'!N$1,FALSE)</f>
        <v>56.065307121423402</v>
      </c>
      <c r="I4" s="60">
        <f>VLOOKUP($A4,'Occupancy Raw Data'!$B$6:$BE$43,'Occupancy Raw Data'!O$1,FALSE)</f>
        <v>58.935439803071098</v>
      </c>
      <c r="J4" s="61">
        <f>VLOOKUP($A4,'Occupancy Raw Data'!$B$6:$BE$43,'Occupancy Raw Data'!P$1,FALSE)</f>
        <v>57.500396981773001</v>
      </c>
      <c r="K4" s="62">
        <f>VLOOKUP($A4,'Occupancy Raw Data'!$B$6:$BE$43,'Occupancy Raw Data'!R$1,FALSE)</f>
        <v>50.417920745455397</v>
      </c>
      <c r="L4" s="63"/>
      <c r="M4" s="59">
        <f>VLOOKUP($A4,'Occupancy Raw Data'!$B$6:$BE$43,'Occupancy Raw Data'!T$1,FALSE)</f>
        <v>16.9893846070687</v>
      </c>
      <c r="N4" s="60">
        <f>VLOOKUP($A4,'Occupancy Raw Data'!$B$6:$BE$43,'Occupancy Raw Data'!U$1,FALSE)</f>
        <v>20.698987941502502</v>
      </c>
      <c r="O4" s="60">
        <f>VLOOKUP($A4,'Occupancy Raw Data'!$B$6:$BE$43,'Occupancy Raw Data'!V$1,FALSE)</f>
        <v>25.1528046681128</v>
      </c>
      <c r="P4" s="60">
        <f>VLOOKUP($A4,'Occupancy Raw Data'!$B$6:$BE$43,'Occupancy Raw Data'!W$1,FALSE)</f>
        <v>25.189075402718402</v>
      </c>
      <c r="Q4" s="60">
        <f>VLOOKUP($A4,'Occupancy Raw Data'!$B$6:$BE$43,'Occupancy Raw Data'!X$1,FALSE)</f>
        <v>25.5657352800547</v>
      </c>
      <c r="R4" s="61">
        <f>VLOOKUP($A4,'Occupancy Raw Data'!$B$6:$BE$43,'Occupancy Raw Data'!Y$1,FALSE)</f>
        <v>22.880262836462499</v>
      </c>
      <c r="S4" s="60">
        <f>VLOOKUP($A4,'Occupancy Raw Data'!$B$6:$BE$43,'Occupancy Raw Data'!AA$1,FALSE)</f>
        <v>24.422757641408701</v>
      </c>
      <c r="T4" s="60">
        <f>VLOOKUP($A4,'Occupancy Raw Data'!$B$6:$BE$43,'Occupancy Raw Data'!AB$1,FALSE)</f>
        <v>24.240040167114401</v>
      </c>
      <c r="U4" s="61">
        <f>VLOOKUP($A4,'Occupancy Raw Data'!$B$6:$BE$43,'Occupancy Raw Data'!AC$1,FALSE)</f>
        <v>24.329102584613398</v>
      </c>
      <c r="V4" s="62">
        <f>VLOOKUP($A4,'Occupancy Raw Data'!$B$6:$BE$43,'Occupancy Raw Data'!AE$1,FALSE)</f>
        <v>23.346654600882701</v>
      </c>
      <c r="W4" s="63"/>
      <c r="X4" s="64">
        <f>VLOOKUP($A4,'ADR Raw Data'!$B$6:$BE$43,'ADR Raw Data'!G$1,FALSE)</f>
        <v>117.840383586016</v>
      </c>
      <c r="Y4" s="65">
        <f>VLOOKUP($A4,'ADR Raw Data'!$B$6:$BE$43,'ADR Raw Data'!H$1,FALSE)</f>
        <v>117.546124844453</v>
      </c>
      <c r="Z4" s="65">
        <f>VLOOKUP($A4,'ADR Raw Data'!$B$6:$BE$43,'ADR Raw Data'!I$1,FALSE)</f>
        <v>119.76828768035401</v>
      </c>
      <c r="AA4" s="65">
        <f>VLOOKUP($A4,'ADR Raw Data'!$B$6:$BE$43,'ADR Raw Data'!J$1,FALSE)</f>
        <v>119.98917905577601</v>
      </c>
      <c r="AB4" s="65">
        <f>VLOOKUP($A4,'ADR Raw Data'!$B$6:$BE$43,'ADR Raw Data'!K$1,FALSE)</f>
        <v>122.275252455472</v>
      </c>
      <c r="AC4" s="66">
        <f>VLOOKUP($A4,'ADR Raw Data'!$B$6:$BE$43,'ADR Raw Data'!L$1,FALSE)</f>
        <v>119.58112208443499</v>
      </c>
      <c r="AD4" s="65">
        <f>VLOOKUP($A4,'ADR Raw Data'!$B$6:$BE$43,'ADR Raw Data'!N$1,FALSE)</f>
        <v>134.31151414010199</v>
      </c>
      <c r="AE4" s="65">
        <f>VLOOKUP($A4,'ADR Raw Data'!$B$6:$BE$43,'ADR Raw Data'!O$1,FALSE)</f>
        <v>138.35668703010799</v>
      </c>
      <c r="AF4" s="66">
        <f>VLOOKUP($A4,'ADR Raw Data'!$B$6:$BE$43,'ADR Raw Data'!P$1,FALSE)</f>
        <v>136.38461244121899</v>
      </c>
      <c r="AG4" s="67">
        <f>VLOOKUP($A4,'ADR Raw Data'!$B$6:$BE$43,'ADR Raw Data'!R$1,FALSE)</f>
        <v>125.057272453856</v>
      </c>
      <c r="AH4" s="63"/>
      <c r="AI4" s="59">
        <f>VLOOKUP($A4,'ADR Raw Data'!$B$6:$BE$43,'ADR Raw Data'!T$1,FALSE)</f>
        <v>35.578805239002797</v>
      </c>
      <c r="AJ4" s="60">
        <f>VLOOKUP($A4,'ADR Raw Data'!$B$6:$BE$43,'ADR Raw Data'!U$1,FALSE)</f>
        <v>35.536919103934302</v>
      </c>
      <c r="AK4" s="60">
        <f>VLOOKUP($A4,'ADR Raw Data'!$B$6:$BE$43,'ADR Raw Data'!V$1,FALSE)</f>
        <v>38.708426489138297</v>
      </c>
      <c r="AL4" s="60">
        <f>VLOOKUP($A4,'ADR Raw Data'!$B$6:$BE$43,'ADR Raw Data'!W$1,FALSE)</f>
        <v>37.8208638289777</v>
      </c>
      <c r="AM4" s="60">
        <f>VLOOKUP($A4,'ADR Raw Data'!$B$6:$BE$43,'ADR Raw Data'!X$1,FALSE)</f>
        <v>36.5777486208735</v>
      </c>
      <c r="AN4" s="61">
        <f>VLOOKUP($A4,'ADR Raw Data'!$B$6:$BE$43,'ADR Raw Data'!Y$1,FALSE)</f>
        <v>36.920693023647203</v>
      </c>
      <c r="AO4" s="60">
        <f>VLOOKUP($A4,'ADR Raw Data'!$B$6:$BE$43,'ADR Raw Data'!AA$1,FALSE)</f>
        <v>35.425233910005097</v>
      </c>
      <c r="AP4" s="60">
        <f>VLOOKUP($A4,'ADR Raw Data'!$B$6:$BE$43,'ADR Raw Data'!AB$1,FALSE)</f>
        <v>34.899577196246497</v>
      </c>
      <c r="AQ4" s="61">
        <f>VLOOKUP($A4,'ADR Raw Data'!$B$6:$BE$43,'ADR Raw Data'!AC$1,FALSE)</f>
        <v>35.149808703504803</v>
      </c>
      <c r="AR4" s="62">
        <f>VLOOKUP($A4,'ADR Raw Data'!$B$6:$BE$43,'ADR Raw Data'!AE$1,FALSE)</f>
        <v>36.335894890182402</v>
      </c>
      <c r="AS4" s="50"/>
      <c r="AT4" s="64">
        <f>VLOOKUP($A4,'RevPAR Raw Data'!$B$6:$BE$43,'RevPAR Raw Data'!G$1,FALSE)</f>
        <v>47.974836442847597</v>
      </c>
      <c r="AU4" s="65">
        <f>VLOOKUP($A4,'RevPAR Raw Data'!$B$6:$BE$43,'RevPAR Raw Data'!H$1,FALSE)</f>
        <v>55.074597769674902</v>
      </c>
      <c r="AV4" s="65">
        <f>VLOOKUP($A4,'RevPAR Raw Data'!$B$6:$BE$43,'RevPAR Raw Data'!I$1,FALSE)</f>
        <v>59.1388854791482</v>
      </c>
      <c r="AW4" s="65">
        <f>VLOOKUP($A4,'RevPAR Raw Data'!$B$6:$BE$43,'RevPAR Raw Data'!J$1,FALSE)</f>
        <v>60.432070993388599</v>
      </c>
      <c r="AX4" s="65">
        <f>VLOOKUP($A4,'RevPAR Raw Data'!$B$6:$BE$43,'RevPAR Raw Data'!K$1,FALSE)</f>
        <v>61.884579496251</v>
      </c>
      <c r="AY4" s="66">
        <f>VLOOKUP($A4,'RevPAR Raw Data'!$B$6:$BE$43,'RevPAR Raw Data'!L$1,FALSE)</f>
        <v>56.901960098924398</v>
      </c>
      <c r="AZ4" s="65">
        <f>VLOOKUP($A4,'RevPAR Raw Data'!$B$6:$BE$43,'RevPAR Raw Data'!N$1,FALSE)</f>
        <v>75.3021629020826</v>
      </c>
      <c r="BA4" s="65">
        <f>VLOOKUP($A4,'RevPAR Raw Data'!$B$6:$BE$43,'RevPAR Raw Data'!O$1,FALSE)</f>
        <v>81.541121998153102</v>
      </c>
      <c r="BB4" s="66">
        <f>VLOOKUP($A4,'RevPAR Raw Data'!$B$6:$BE$43,'RevPAR Raw Data'!P$1,FALSE)</f>
        <v>78.421693575754105</v>
      </c>
      <c r="BC4" s="67">
        <f>VLOOKUP($A4,'RevPAR Raw Data'!$B$6:$BE$43,'RevPAR Raw Data'!R$1,FALSE)</f>
        <v>63.051276512213498</v>
      </c>
      <c r="BD4" s="63"/>
      <c r="BE4" s="59">
        <f>VLOOKUP($A4,'RevPAR Raw Data'!$B$6:$BE$43,'RevPAR Raw Data'!T$1,FALSE)</f>
        <v>58.612809906725602</v>
      </c>
      <c r="BF4" s="60">
        <f>VLOOKUP($A4,'RevPAR Raw Data'!$B$6:$BE$43,'RevPAR Raw Data'!U$1,FALSE)</f>
        <v>63.591689645541798</v>
      </c>
      <c r="BG4" s="60">
        <f>VLOOKUP($A4,'RevPAR Raw Data'!$B$6:$BE$43,'RevPAR Raw Data'!V$1,FALSE)</f>
        <v>73.597486062164194</v>
      </c>
      <c r="BH4" s="60">
        <f>VLOOKUP($A4,'RevPAR Raw Data'!$B$6:$BE$43,'RevPAR Raw Data'!W$1,FALSE)</f>
        <v>72.536665139536893</v>
      </c>
      <c r="BI4" s="60">
        <f>VLOOKUP($A4,'RevPAR Raw Data'!$B$6:$BE$43,'RevPAR Raw Data'!X$1,FALSE)</f>
        <v>71.494854284744605</v>
      </c>
      <c r="BJ4" s="61">
        <f>VLOOKUP($A4,'RevPAR Raw Data'!$B$6:$BE$43,'RevPAR Raw Data'!Y$1,FALSE)</f>
        <v>68.248507464963794</v>
      </c>
      <c r="BK4" s="60">
        <f>VLOOKUP($A4,'RevPAR Raw Data'!$B$6:$BE$43,'RevPAR Raw Data'!AA$1,FALSE)</f>
        <v>68.499810573156495</v>
      </c>
      <c r="BL4" s="60">
        <f>VLOOKUP($A4,'RevPAR Raw Data'!$B$6:$BE$43,'RevPAR Raw Data'!AB$1,FALSE)</f>
        <v>67.599288893884193</v>
      </c>
      <c r="BM4" s="61">
        <f>VLOOKUP($A4,'RevPAR Raw Data'!$B$6:$BE$43,'RevPAR Raw Data'!AC$1,FALSE)</f>
        <v>68.030544305889407</v>
      </c>
      <c r="BN4" s="62">
        <f>VLOOKUP($A4,'RevPAR Raw Data'!$B$6:$BE$43,'RevPAR Raw Data'!AE$1,FALSE)</f>
        <v>68.165765367215798</v>
      </c>
    </row>
    <row r="5" spans="1:66" x14ac:dyDescent="0.35">
      <c r="A5" s="58" t="s">
        <v>70</v>
      </c>
      <c r="B5" s="59">
        <f>VLOOKUP($A5,'Occupancy Raw Data'!$B$6:$BE$43,'Occupancy Raw Data'!G$1,FALSE)</f>
        <v>36.221354871121001</v>
      </c>
      <c r="C5" s="60">
        <f>VLOOKUP($A5,'Occupancy Raw Data'!$B$6:$BE$43,'Occupancy Raw Data'!H$1,FALSE)</f>
        <v>43.458154603186799</v>
      </c>
      <c r="D5" s="60">
        <f>VLOOKUP($A5,'Occupancy Raw Data'!$B$6:$BE$43,'Occupancy Raw Data'!I$1,FALSE)</f>
        <v>46.411735916127803</v>
      </c>
      <c r="E5" s="60">
        <f>VLOOKUP($A5,'Occupancy Raw Data'!$B$6:$BE$43,'Occupancy Raw Data'!J$1,FALSE)</f>
        <v>46.691223822158101</v>
      </c>
      <c r="F5" s="60">
        <f>VLOOKUP($A5,'Occupancy Raw Data'!$B$6:$BE$43,'Occupancy Raw Data'!K$1,FALSE)</f>
        <v>43.4854846603642</v>
      </c>
      <c r="G5" s="61">
        <f>VLOOKUP($A5,'Occupancy Raw Data'!$B$6:$BE$43,'Occupancy Raw Data'!L$1,FALSE)</f>
        <v>43.253784248869103</v>
      </c>
      <c r="H5" s="60">
        <f>VLOOKUP($A5,'Occupancy Raw Data'!$B$6:$BE$43,'Occupancy Raw Data'!N$1,FALSE)</f>
        <v>48.513691043507301</v>
      </c>
      <c r="I5" s="60">
        <f>VLOOKUP($A5,'Occupancy Raw Data'!$B$6:$BE$43,'Occupancy Raw Data'!O$1,FALSE)</f>
        <v>51.1372710646299</v>
      </c>
      <c r="J5" s="61">
        <f>VLOOKUP($A5,'Occupancy Raw Data'!$B$6:$BE$43,'Occupancy Raw Data'!P$1,FALSE)</f>
        <v>49.825481054068597</v>
      </c>
      <c r="K5" s="62">
        <f>VLOOKUP($A5,'Occupancy Raw Data'!$B$6:$BE$43,'Occupancy Raw Data'!R$1,FALSE)</f>
        <v>45.131487914740703</v>
      </c>
      <c r="L5" s="63"/>
      <c r="M5" s="59">
        <f>VLOOKUP($A5,'Occupancy Raw Data'!$B$6:$BE$43,'Occupancy Raw Data'!T$1,FALSE)</f>
        <v>-3.9932281195806101</v>
      </c>
      <c r="N5" s="60">
        <f>VLOOKUP($A5,'Occupancy Raw Data'!$B$6:$BE$43,'Occupancy Raw Data'!U$1,FALSE)</f>
        <v>17.327235064034301</v>
      </c>
      <c r="O5" s="60">
        <f>VLOOKUP($A5,'Occupancy Raw Data'!$B$6:$BE$43,'Occupancy Raw Data'!V$1,FALSE)</f>
        <v>20.7260322581533</v>
      </c>
      <c r="P5" s="60">
        <f>VLOOKUP($A5,'Occupancy Raw Data'!$B$6:$BE$43,'Occupancy Raw Data'!W$1,FALSE)</f>
        <v>16.4299108682916</v>
      </c>
      <c r="Q5" s="60">
        <f>VLOOKUP($A5,'Occupancy Raw Data'!$B$6:$BE$43,'Occupancy Raw Data'!X$1,FALSE)</f>
        <v>12.6741215673624</v>
      </c>
      <c r="R5" s="61">
        <f>VLOOKUP($A5,'Occupancy Raw Data'!$B$6:$BE$43,'Occupancy Raw Data'!Y$1,FALSE)</f>
        <v>12.693619842934099</v>
      </c>
      <c r="S5" s="60">
        <f>VLOOKUP($A5,'Occupancy Raw Data'!$B$6:$BE$43,'Occupancy Raw Data'!AA$1,FALSE)</f>
        <v>20.8453980408948</v>
      </c>
      <c r="T5" s="60">
        <f>VLOOKUP($A5,'Occupancy Raw Data'!$B$6:$BE$43,'Occupancy Raw Data'!AB$1,FALSE)</f>
        <v>23.388648532813299</v>
      </c>
      <c r="U5" s="61">
        <f>VLOOKUP($A5,'Occupancy Raw Data'!$B$6:$BE$43,'Occupancy Raw Data'!AC$1,FALSE)</f>
        <v>22.137266147627201</v>
      </c>
      <c r="V5" s="62">
        <f>VLOOKUP($A5,'Occupancy Raw Data'!$B$6:$BE$43,'Occupancy Raw Data'!AE$1,FALSE)</f>
        <v>15.510843006113801</v>
      </c>
      <c r="W5" s="63"/>
      <c r="X5" s="64">
        <f>VLOOKUP($A5,'ADR Raw Data'!$B$6:$BE$43,'ADR Raw Data'!G$1,FALSE)</f>
        <v>86.520271924677203</v>
      </c>
      <c r="Y5" s="65">
        <f>VLOOKUP($A5,'ADR Raw Data'!$B$6:$BE$43,'ADR Raw Data'!H$1,FALSE)</f>
        <v>89.953508421021397</v>
      </c>
      <c r="Z5" s="65">
        <f>VLOOKUP($A5,'ADR Raw Data'!$B$6:$BE$43,'ADR Raw Data'!I$1,FALSE)</f>
        <v>92.727439777993595</v>
      </c>
      <c r="AA5" s="65">
        <f>VLOOKUP($A5,'ADR Raw Data'!$B$6:$BE$43,'ADR Raw Data'!J$1,FALSE)</f>
        <v>93.938455614862605</v>
      </c>
      <c r="AB5" s="65">
        <f>VLOOKUP($A5,'ADR Raw Data'!$B$6:$BE$43,'ADR Raw Data'!K$1,FALSE)</f>
        <v>91.672660206439005</v>
      </c>
      <c r="AC5" s="66">
        <f>VLOOKUP($A5,'ADR Raw Data'!$B$6:$BE$43,'ADR Raw Data'!L$1,FALSE)</f>
        <v>91.179941465760606</v>
      </c>
      <c r="AD5" s="65">
        <f>VLOOKUP($A5,'ADR Raw Data'!$B$6:$BE$43,'ADR Raw Data'!N$1,FALSE)</f>
        <v>100.85284465181699</v>
      </c>
      <c r="AE5" s="65">
        <f>VLOOKUP($A5,'ADR Raw Data'!$B$6:$BE$43,'ADR Raw Data'!O$1,FALSE)</f>
        <v>103.62791002039999</v>
      </c>
      <c r="AF5" s="66">
        <f>VLOOKUP($A5,'ADR Raw Data'!$B$6:$BE$43,'ADR Raw Data'!P$1,FALSE)</f>
        <v>102.276907871812</v>
      </c>
      <c r="AG5" s="67">
        <f>VLOOKUP($A5,'ADR Raw Data'!$B$6:$BE$43,'ADR Raw Data'!R$1,FALSE)</f>
        <v>94.680405788965103</v>
      </c>
      <c r="AH5" s="63"/>
      <c r="AI5" s="59">
        <f>VLOOKUP($A5,'ADR Raw Data'!$B$6:$BE$43,'ADR Raw Data'!T$1,FALSE)</f>
        <v>11.1720762755034</v>
      </c>
      <c r="AJ5" s="60">
        <f>VLOOKUP($A5,'ADR Raw Data'!$B$6:$BE$43,'ADR Raw Data'!U$1,FALSE)</f>
        <v>17.939696515052599</v>
      </c>
      <c r="AK5" s="60">
        <f>VLOOKUP($A5,'ADR Raw Data'!$B$6:$BE$43,'ADR Raw Data'!V$1,FALSE)</f>
        <v>22.032586404803499</v>
      </c>
      <c r="AL5" s="60">
        <f>VLOOKUP($A5,'ADR Raw Data'!$B$6:$BE$43,'ADR Raw Data'!W$1,FALSE)</f>
        <v>23.639789013246698</v>
      </c>
      <c r="AM5" s="60">
        <f>VLOOKUP($A5,'ADR Raw Data'!$B$6:$BE$43,'ADR Raw Data'!X$1,FALSE)</f>
        <v>20.859515168566599</v>
      </c>
      <c r="AN5" s="61">
        <f>VLOOKUP($A5,'ADR Raw Data'!$B$6:$BE$43,'ADR Raw Data'!Y$1,FALSE)</f>
        <v>19.387057746941998</v>
      </c>
      <c r="AO5" s="60">
        <f>VLOOKUP($A5,'ADR Raw Data'!$B$6:$BE$43,'ADR Raw Data'!AA$1,FALSE)</f>
        <v>25.819174214728498</v>
      </c>
      <c r="AP5" s="60">
        <f>VLOOKUP($A5,'ADR Raw Data'!$B$6:$BE$43,'ADR Raw Data'!AB$1,FALSE)</f>
        <v>25.917213731942699</v>
      </c>
      <c r="AQ5" s="61">
        <f>VLOOKUP($A5,'ADR Raw Data'!$B$6:$BE$43,'ADR Raw Data'!AC$1,FALSE)</f>
        <v>25.887396790052101</v>
      </c>
      <c r="AR5" s="62">
        <f>VLOOKUP($A5,'ADR Raw Data'!$B$6:$BE$43,'ADR Raw Data'!AE$1,FALSE)</f>
        <v>21.6553845333253</v>
      </c>
      <c r="AS5" s="50"/>
      <c r="AT5" s="64">
        <f>VLOOKUP($A5,'RevPAR Raw Data'!$B$6:$BE$43,'RevPAR Raw Data'!G$1,FALSE)</f>
        <v>31.3388147292962</v>
      </c>
      <c r="AU5" s="65">
        <f>VLOOKUP($A5,'RevPAR Raw Data'!$B$6:$BE$43,'RevPAR Raw Data'!H$1,FALSE)</f>
        <v>39.092134760598199</v>
      </c>
      <c r="AV5" s="65">
        <f>VLOOKUP($A5,'RevPAR Raw Data'!$B$6:$BE$43,'RevPAR Raw Data'!I$1,FALSE)</f>
        <v>43.036414471548902</v>
      </c>
      <c r="AW5" s="65">
        <f>VLOOKUP($A5,'RevPAR Raw Data'!$B$6:$BE$43,'RevPAR Raw Data'!J$1,FALSE)</f>
        <v>43.861014566214102</v>
      </c>
      <c r="AX5" s="65">
        <f>VLOOKUP($A5,'RevPAR Raw Data'!$B$6:$BE$43,'RevPAR Raw Data'!K$1,FALSE)</f>
        <v>39.864300591818797</v>
      </c>
      <c r="AY5" s="66">
        <f>VLOOKUP($A5,'RevPAR Raw Data'!$B$6:$BE$43,'RevPAR Raw Data'!L$1,FALSE)</f>
        <v>39.4387751598452</v>
      </c>
      <c r="AZ5" s="65">
        <f>VLOOKUP($A5,'RevPAR Raw Data'!$B$6:$BE$43,'RevPAR Raw Data'!N$1,FALSE)</f>
        <v>48.927437462971</v>
      </c>
      <c r="BA5" s="65">
        <f>VLOOKUP($A5,'RevPAR Raw Data'!$B$6:$BE$43,'RevPAR Raw Data'!O$1,FALSE)</f>
        <v>52.992485245743197</v>
      </c>
      <c r="BB5" s="66">
        <f>VLOOKUP($A5,'RevPAR Raw Data'!$B$6:$BE$43,'RevPAR Raw Data'!P$1,FALSE)</f>
        <v>50.959961354357098</v>
      </c>
      <c r="BC5" s="67">
        <f>VLOOKUP($A5,'RevPAR Raw Data'!$B$6:$BE$43,'RevPAR Raw Data'!R$1,FALSE)</f>
        <v>42.730675896274299</v>
      </c>
      <c r="BD5" s="63"/>
      <c r="BE5" s="59">
        <f>VLOOKUP($A5,'RevPAR Raw Data'!$B$6:$BE$43,'RevPAR Raw Data'!T$1,FALSE)</f>
        <v>6.7327216645484604</v>
      </c>
      <c r="BF5" s="60">
        <f>VLOOKUP($A5,'RevPAR Raw Data'!$B$6:$BE$43,'RevPAR Raw Data'!U$1,FALSE)</f>
        <v>38.375384964024498</v>
      </c>
      <c r="BG5" s="60">
        <f>VLOOKUP($A5,'RevPAR Raw Data'!$B$6:$BE$43,'RevPAR Raw Data'!V$1,FALSE)</f>
        <v>47.325099628521997</v>
      </c>
      <c r="BH5" s="60">
        <f>VLOOKUP($A5,'RevPAR Raw Data'!$B$6:$BE$43,'RevPAR Raw Data'!W$1,FALSE)</f>
        <v>43.953696145866999</v>
      </c>
      <c r="BI5" s="60">
        <f>VLOOKUP($A5,'RevPAR Raw Data'!$B$6:$BE$43,'RevPAR Raw Data'!X$1,FALSE)</f>
        <v>36.177397046755601</v>
      </c>
      <c r="BJ5" s="61">
        <f>VLOOKUP($A5,'RevPAR Raw Data'!$B$6:$BE$43,'RevPAR Raw Data'!Y$1,FALSE)</f>
        <v>34.541596999003197</v>
      </c>
      <c r="BK5" s="60">
        <f>VLOOKUP($A5,'RevPAR Raw Data'!$B$6:$BE$43,'RevPAR Raw Data'!AA$1,FALSE)</f>
        <v>52.0466818915556</v>
      </c>
      <c r="BL5" s="60">
        <f>VLOOKUP($A5,'RevPAR Raw Data'!$B$6:$BE$43,'RevPAR Raw Data'!AB$1,FALSE)</f>
        <v>55.367548294018199</v>
      </c>
      <c r="BM5" s="61">
        <f>VLOOKUP($A5,'RevPAR Raw Data'!$B$6:$BE$43,'RevPAR Raw Data'!AC$1,FALSE)</f>
        <v>53.7554248637854</v>
      </c>
      <c r="BN5" s="62">
        <f>VLOOKUP($A5,'RevPAR Raw Data'!$B$6:$BE$43,'RevPAR Raw Data'!AE$1,FALSE)</f>
        <v>40.525160236773402</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30.330207538254601</v>
      </c>
      <c r="C7" s="60">
        <f>VLOOKUP($A7,'Occupancy Raw Data'!$B$6:$BE$43,'Occupancy Raw Data'!H$1,FALSE)</f>
        <v>34.420092319994097</v>
      </c>
      <c r="D7" s="60">
        <f>VLOOKUP($A7,'Occupancy Raw Data'!$B$6:$BE$43,'Occupancy Raw Data'!I$1,FALSE)</f>
        <v>37.527317573020603</v>
      </c>
      <c r="E7" s="60">
        <f>VLOOKUP($A7,'Occupancy Raw Data'!$B$6:$BE$43,'Occupancy Raw Data'!J$1,FALSE)</f>
        <v>38.735185034050602</v>
      </c>
      <c r="F7" s="60">
        <f>VLOOKUP($A7,'Occupancy Raw Data'!$B$6:$BE$43,'Occupancy Raw Data'!K$1,FALSE)</f>
        <v>36.014762824523601</v>
      </c>
      <c r="G7" s="61">
        <f>VLOOKUP($A7,'Occupancy Raw Data'!$B$6:$BE$43,'Occupancy Raw Data'!L$1,FALSE)</f>
        <v>35.407988238176898</v>
      </c>
      <c r="H7" s="60">
        <f>VLOOKUP($A7,'Occupancy Raw Data'!$B$6:$BE$43,'Occupancy Raw Data'!N$1,FALSE)</f>
        <v>40.230510441887198</v>
      </c>
      <c r="I7" s="60">
        <f>VLOOKUP($A7,'Occupancy Raw Data'!$B$6:$BE$43,'Occupancy Raw Data'!O$1,FALSE)</f>
        <v>44.843439701841703</v>
      </c>
      <c r="J7" s="61">
        <f>VLOOKUP($A7,'Occupancy Raw Data'!$B$6:$BE$43,'Occupancy Raw Data'!P$1,FALSE)</f>
        <v>42.536975071864397</v>
      </c>
      <c r="K7" s="62">
        <f>VLOOKUP($A7,'Occupancy Raw Data'!$B$6:$BE$43,'Occupancy Raw Data'!R$1,FALSE)</f>
        <v>37.446029690637097</v>
      </c>
      <c r="L7" s="63"/>
      <c r="M7" s="59">
        <f>VLOOKUP($A7,'Occupancy Raw Data'!$B$6:$BE$43,'Occupancy Raw Data'!T$1,FALSE)</f>
        <v>-18.000412492229099</v>
      </c>
      <c r="N7" s="60">
        <f>VLOOKUP($A7,'Occupancy Raw Data'!$B$6:$BE$43,'Occupancy Raw Data'!U$1,FALSE)</f>
        <v>-4.2753060433202004</v>
      </c>
      <c r="O7" s="60">
        <f>VLOOKUP($A7,'Occupancy Raw Data'!$B$6:$BE$43,'Occupancy Raw Data'!V$1,FALSE)</f>
        <v>10.0646669935823</v>
      </c>
      <c r="P7" s="60">
        <f>VLOOKUP($A7,'Occupancy Raw Data'!$B$6:$BE$43,'Occupancy Raw Data'!W$1,FALSE)</f>
        <v>8.5747883629103203</v>
      </c>
      <c r="Q7" s="60">
        <f>VLOOKUP($A7,'Occupancy Raw Data'!$B$6:$BE$43,'Occupancy Raw Data'!X$1,FALSE)</f>
        <v>3.84670927072409</v>
      </c>
      <c r="R7" s="61">
        <f>VLOOKUP($A7,'Occupancy Raw Data'!$B$6:$BE$43,'Occupancy Raw Data'!Y$1,FALSE)</f>
        <v>-0.201036494712999</v>
      </c>
      <c r="S7" s="60">
        <f>VLOOKUP($A7,'Occupancy Raw Data'!$B$6:$BE$43,'Occupancy Raw Data'!AA$1,FALSE)</f>
        <v>11.457586391543501</v>
      </c>
      <c r="T7" s="60">
        <f>VLOOKUP($A7,'Occupancy Raw Data'!$B$6:$BE$43,'Occupancy Raw Data'!AB$1,FALSE)</f>
        <v>17.432483171993699</v>
      </c>
      <c r="U7" s="61">
        <f>VLOOKUP($A7,'Occupancy Raw Data'!$B$6:$BE$43,'Occupancy Raw Data'!AC$1,FALSE)</f>
        <v>14.5291573106449</v>
      </c>
      <c r="V7" s="62">
        <f>VLOOKUP($A7,'Occupancy Raw Data'!$B$6:$BE$43,'Occupancy Raw Data'!AE$1,FALSE)</f>
        <v>4.1496015842478897</v>
      </c>
      <c r="W7" s="63"/>
      <c r="X7" s="64">
        <f>VLOOKUP($A7,'ADR Raw Data'!$B$6:$BE$43,'ADR Raw Data'!G$1,FALSE)</f>
        <v>114.841007519698</v>
      </c>
      <c r="Y7" s="65">
        <f>VLOOKUP($A7,'ADR Raw Data'!$B$6:$BE$43,'ADR Raw Data'!H$1,FALSE)</f>
        <v>109.50835374867999</v>
      </c>
      <c r="Z7" s="65">
        <f>VLOOKUP($A7,'ADR Raw Data'!$B$6:$BE$43,'ADR Raw Data'!I$1,FALSE)</f>
        <v>122.2337161705</v>
      </c>
      <c r="AA7" s="65">
        <f>VLOOKUP($A7,'ADR Raw Data'!$B$6:$BE$43,'ADR Raw Data'!J$1,FALSE)</f>
        <v>119.126331819458</v>
      </c>
      <c r="AB7" s="65">
        <f>VLOOKUP($A7,'ADR Raw Data'!$B$6:$BE$43,'ADR Raw Data'!K$1,FALSE)</f>
        <v>110.78757503273199</v>
      </c>
      <c r="AC7" s="66">
        <f>VLOOKUP($A7,'ADR Raw Data'!$B$6:$BE$43,'ADR Raw Data'!L$1,FALSE)</f>
        <v>115.486937126746</v>
      </c>
      <c r="AD7" s="65">
        <f>VLOOKUP($A7,'ADR Raw Data'!$B$6:$BE$43,'ADR Raw Data'!N$1,FALSE)</f>
        <v>115.77328276794699</v>
      </c>
      <c r="AE7" s="65">
        <f>VLOOKUP($A7,'ADR Raw Data'!$B$6:$BE$43,'ADR Raw Data'!O$1,FALSE)</f>
        <v>120.394907587155</v>
      </c>
      <c r="AF7" s="66">
        <f>VLOOKUP($A7,'ADR Raw Data'!$B$6:$BE$43,'ADR Raw Data'!P$1,FALSE)</f>
        <v>118.209393393521</v>
      </c>
      <c r="AG7" s="67">
        <f>VLOOKUP($A7,'ADR Raw Data'!$B$6:$BE$43,'ADR Raw Data'!R$1,FALSE)</f>
        <v>116.371048419478</v>
      </c>
      <c r="AH7" s="63"/>
      <c r="AI7" s="59">
        <f>VLOOKUP($A7,'ADR Raw Data'!$B$6:$BE$43,'ADR Raw Data'!T$1,FALSE)</f>
        <v>17.592750006928799</v>
      </c>
      <c r="AJ7" s="60">
        <f>VLOOKUP($A7,'ADR Raw Data'!$B$6:$BE$43,'ADR Raw Data'!U$1,FALSE)</f>
        <v>10.835970596071901</v>
      </c>
      <c r="AK7" s="60">
        <f>VLOOKUP($A7,'ADR Raw Data'!$B$6:$BE$43,'ADR Raw Data'!V$1,FALSE)</f>
        <v>24.848381190059399</v>
      </c>
      <c r="AL7" s="60">
        <f>VLOOKUP($A7,'ADR Raw Data'!$B$6:$BE$43,'ADR Raw Data'!W$1,FALSE)</f>
        <v>22.527292201193902</v>
      </c>
      <c r="AM7" s="60">
        <f>VLOOKUP($A7,'ADR Raw Data'!$B$6:$BE$43,'ADR Raw Data'!X$1,FALSE)</f>
        <v>14.5325313142153</v>
      </c>
      <c r="AN7" s="61">
        <f>VLOOKUP($A7,'ADR Raw Data'!$B$6:$BE$43,'ADR Raw Data'!Y$1,FALSE)</f>
        <v>18.242773403129</v>
      </c>
      <c r="AO7" s="60">
        <f>VLOOKUP($A7,'ADR Raw Data'!$B$6:$BE$43,'ADR Raw Data'!AA$1,FALSE)</f>
        <v>18.481107670849799</v>
      </c>
      <c r="AP7" s="60">
        <f>VLOOKUP($A7,'ADR Raw Data'!$B$6:$BE$43,'ADR Raw Data'!AB$1,FALSE)</f>
        <v>20.4647323215572</v>
      </c>
      <c r="AQ7" s="61">
        <f>VLOOKUP($A7,'ADR Raw Data'!$B$6:$BE$43,'ADR Raw Data'!AC$1,FALSE)</f>
        <v>19.572936480465799</v>
      </c>
      <c r="AR7" s="62">
        <f>VLOOKUP($A7,'ADR Raw Data'!$B$6:$BE$43,'ADR Raw Data'!AE$1,FALSE)</f>
        <v>18.7208810980325</v>
      </c>
      <c r="AS7" s="50"/>
      <c r="AT7" s="64">
        <f>VLOOKUP($A7,'RevPAR Raw Data'!$B$6:$BE$43,'RevPAR Raw Data'!G$1,FALSE)</f>
        <v>34.831515919746998</v>
      </c>
      <c r="AU7" s="65">
        <f>VLOOKUP($A7,'RevPAR Raw Data'!$B$6:$BE$43,'RevPAR Raw Data'!H$1,FALSE)</f>
        <v>37.6928764584014</v>
      </c>
      <c r="AV7" s="65">
        <f>VLOOKUP($A7,'RevPAR Raw Data'!$B$6:$BE$43,'RevPAR Raw Data'!I$1,FALSE)</f>
        <v>45.871034848608502</v>
      </c>
      <c r="AW7" s="65">
        <f>VLOOKUP($A7,'RevPAR Raw Data'!$B$6:$BE$43,'RevPAR Raw Data'!J$1,FALSE)</f>
        <v>46.143805054544401</v>
      </c>
      <c r="AX7" s="65">
        <f>VLOOKUP($A7,'RevPAR Raw Data'!$B$6:$BE$43,'RevPAR Raw Data'!K$1,FALSE)</f>
        <v>39.899882387079799</v>
      </c>
      <c r="AY7" s="66">
        <f>VLOOKUP($A7,'RevPAR Raw Data'!$B$6:$BE$43,'RevPAR Raw Data'!L$1,FALSE)</f>
        <v>40.891601114468997</v>
      </c>
      <c r="AZ7" s="65">
        <f>VLOOKUP($A7,'RevPAR Raw Data'!$B$6:$BE$43,'RevPAR Raw Data'!N$1,FALSE)</f>
        <v>46.576182612874803</v>
      </c>
      <c r="BA7" s="65">
        <f>VLOOKUP($A7,'RevPAR Raw Data'!$B$6:$BE$43,'RevPAR Raw Data'!O$1,FALSE)</f>
        <v>53.989217787934003</v>
      </c>
      <c r="BB7" s="66">
        <f>VLOOKUP($A7,'RevPAR Raw Data'!$B$6:$BE$43,'RevPAR Raw Data'!P$1,FALSE)</f>
        <v>50.282700200404399</v>
      </c>
      <c r="BC7" s="67">
        <f>VLOOKUP($A7,'RevPAR Raw Data'!$B$6:$BE$43,'RevPAR Raw Data'!R$1,FALSE)</f>
        <v>43.576337342463702</v>
      </c>
      <c r="BD7" s="63"/>
      <c r="BE7" s="59">
        <f>VLOOKUP($A7,'RevPAR Raw Data'!$B$6:$BE$43,'RevPAR Raw Data'!T$1,FALSE)</f>
        <v>-3.5744300552742301</v>
      </c>
      <c r="BF7" s="60">
        <f>VLOOKUP($A7,'RevPAR Raw Data'!$B$6:$BE$43,'RevPAR Raw Data'!U$1,FALSE)</f>
        <v>6.0973936470054602</v>
      </c>
      <c r="BG7" s="60">
        <f>VLOOKUP($A7,'RevPAR Raw Data'!$B$6:$BE$43,'RevPAR Raw Data'!V$1,FALSE)</f>
        <v>37.413955003717199</v>
      </c>
      <c r="BH7" s="60">
        <f>VLOOKUP($A7,'RevPAR Raw Data'!$B$6:$BE$43,'RevPAR Raw Data'!W$1,FALSE)</f>
        <v>33.033748194250997</v>
      </c>
      <c r="BI7" s="60">
        <f>VLOOKUP($A7,'RevPAR Raw Data'!$B$6:$BE$43,'RevPAR Raw Data'!X$1,FALSE)</f>
        <v>18.938264814274198</v>
      </c>
      <c r="BJ7" s="61">
        <f>VLOOKUP($A7,'RevPAR Raw Data'!$B$6:$BE$43,'RevPAR Raw Data'!Y$1,FALSE)</f>
        <v>18.0050622762279</v>
      </c>
      <c r="BK7" s="60">
        <f>VLOOKUP($A7,'RevPAR Raw Data'!$B$6:$BE$43,'RevPAR Raw Data'!AA$1,FALSE)</f>
        <v>32.056182939895102</v>
      </c>
      <c r="BL7" s="60">
        <f>VLOOKUP($A7,'RevPAR Raw Data'!$B$6:$BE$43,'RevPAR Raw Data'!AB$1,FALSE)</f>
        <v>41.4647265117</v>
      </c>
      <c r="BM7" s="61">
        <f>VLOOKUP($A7,'RevPAR Raw Data'!$B$6:$BE$43,'RevPAR Raw Data'!AC$1,FALSE)</f>
        <v>36.945876522670297</v>
      </c>
      <c r="BN7" s="62">
        <f>VLOOKUP($A7,'RevPAR Raw Data'!$B$6:$BE$43,'RevPAR Raw Data'!AE$1,FALSE)</f>
        <v>23.6473246609096</v>
      </c>
    </row>
    <row r="8" spans="1:66" x14ac:dyDescent="0.35">
      <c r="A8" s="76" t="s">
        <v>89</v>
      </c>
      <c r="B8" s="59">
        <f>VLOOKUP($A8,'Occupancy Raw Data'!$B$6:$BE$43,'Occupancy Raw Data'!G$1,FALSE)</f>
        <v>24.3336373771156</v>
      </c>
      <c r="C8" s="60">
        <f>VLOOKUP($A8,'Occupancy Raw Data'!$B$6:$BE$43,'Occupancy Raw Data'!H$1,FALSE)</f>
        <v>29.390898956116299</v>
      </c>
      <c r="D8" s="60">
        <f>VLOOKUP($A8,'Occupancy Raw Data'!$B$6:$BE$43,'Occupancy Raw Data'!I$1,FALSE)</f>
        <v>32.938076416337204</v>
      </c>
      <c r="E8" s="60">
        <f>VLOOKUP($A8,'Occupancy Raw Data'!$B$6:$BE$43,'Occupancy Raw Data'!J$1,FALSE)</f>
        <v>34.539373669808398</v>
      </c>
      <c r="F8" s="60">
        <f>VLOOKUP($A8,'Occupancy Raw Data'!$B$6:$BE$43,'Occupancy Raw Data'!K$1,FALSE)</f>
        <v>34.103577581838401</v>
      </c>
      <c r="G8" s="61">
        <f>VLOOKUP($A8,'Occupancy Raw Data'!$B$6:$BE$43,'Occupancy Raw Data'!L$1,FALSE)</f>
        <v>31.061112800243201</v>
      </c>
      <c r="H8" s="60">
        <f>VLOOKUP($A8,'Occupancy Raw Data'!$B$6:$BE$43,'Occupancy Raw Data'!N$1,FALSE)</f>
        <v>39.738522347217902</v>
      </c>
      <c r="I8" s="60">
        <f>VLOOKUP($A8,'Occupancy Raw Data'!$B$6:$BE$43,'Occupancy Raw Data'!O$1,FALSE)</f>
        <v>37.650755042059302</v>
      </c>
      <c r="J8" s="61">
        <f>VLOOKUP($A8,'Occupancy Raw Data'!$B$6:$BE$43,'Occupancy Raw Data'!P$1,FALSE)</f>
        <v>38.694638694638599</v>
      </c>
      <c r="K8" s="62">
        <f>VLOOKUP($A8,'Occupancy Raw Data'!$B$6:$BE$43,'Occupancy Raw Data'!R$1,FALSE)</f>
        <v>33.242120198641899</v>
      </c>
      <c r="L8" s="63"/>
      <c r="M8" s="59">
        <f>VLOOKUP($A8,'Occupancy Raw Data'!$B$6:$BE$43,'Occupancy Raw Data'!T$1,FALSE)</f>
        <v>-24.278330452087001</v>
      </c>
      <c r="N8" s="60">
        <f>VLOOKUP($A8,'Occupancy Raw Data'!$B$6:$BE$43,'Occupancy Raw Data'!U$1,FALSE)</f>
        <v>27.9274306345676</v>
      </c>
      <c r="O8" s="60">
        <f>VLOOKUP($A8,'Occupancy Raw Data'!$B$6:$BE$43,'Occupancy Raw Data'!V$1,FALSE)</f>
        <v>52.783812009828999</v>
      </c>
      <c r="P8" s="60">
        <f>VLOOKUP($A8,'Occupancy Raw Data'!$B$6:$BE$43,'Occupancy Raw Data'!W$1,FALSE)</f>
        <v>53.687628832525299</v>
      </c>
      <c r="Q8" s="60">
        <f>VLOOKUP($A8,'Occupancy Raw Data'!$B$6:$BE$43,'Occupancy Raw Data'!X$1,FALSE)</f>
        <v>52.730474062581898</v>
      </c>
      <c r="R8" s="61">
        <f>VLOOKUP($A8,'Occupancy Raw Data'!$B$6:$BE$43,'Occupancy Raw Data'!Y$1,FALSE)</f>
        <v>27.8530578823651</v>
      </c>
      <c r="S8" s="60">
        <f>VLOOKUP($A8,'Occupancy Raw Data'!$B$6:$BE$43,'Occupancy Raw Data'!AA$1,FALSE)</f>
        <v>67.489078557235104</v>
      </c>
      <c r="T8" s="60">
        <f>VLOOKUP($A8,'Occupancy Raw Data'!$B$6:$BE$43,'Occupancy Raw Data'!AB$1,FALSE)</f>
        <v>47.994126501938098</v>
      </c>
      <c r="U8" s="61">
        <f>VLOOKUP($A8,'Occupancy Raw Data'!$B$6:$BE$43,'Occupancy Raw Data'!AC$1,FALSE)</f>
        <v>57.4016631226662</v>
      </c>
      <c r="V8" s="62">
        <f>VLOOKUP($A8,'Occupancy Raw Data'!$B$6:$BE$43,'Occupancy Raw Data'!AE$1,FALSE)</f>
        <v>36.367006236576302</v>
      </c>
      <c r="W8" s="63"/>
      <c r="X8" s="64">
        <f>VLOOKUP($A8,'ADR Raw Data'!$B$6:$BE$43,'ADR Raw Data'!G$1,FALSE)</f>
        <v>115.86061640982901</v>
      </c>
      <c r="Y8" s="65">
        <f>VLOOKUP($A8,'ADR Raw Data'!$B$6:$BE$43,'ADR Raw Data'!H$1,FALSE)</f>
        <v>129.286917241379</v>
      </c>
      <c r="Z8" s="65">
        <f>VLOOKUP($A8,'ADR Raw Data'!$B$6:$BE$43,'ADR Raw Data'!I$1,FALSE)</f>
        <v>132.49781230769199</v>
      </c>
      <c r="AA8" s="65">
        <f>VLOOKUP($A8,'ADR Raw Data'!$B$6:$BE$43,'ADR Raw Data'!J$1,FALSE)</f>
        <v>131.84372065727601</v>
      </c>
      <c r="AB8" s="65">
        <f>VLOOKUP($A8,'ADR Raw Data'!$B$6:$BE$43,'ADR Raw Data'!K$1,FALSE)</f>
        <v>121.40724814264399</v>
      </c>
      <c r="AC8" s="66">
        <f>VLOOKUP($A8,'ADR Raw Data'!$B$6:$BE$43,'ADR Raw Data'!L$1,FALSE)</f>
        <v>126.702563299399</v>
      </c>
      <c r="AD8" s="65">
        <f>VLOOKUP($A8,'ADR Raw Data'!$B$6:$BE$43,'ADR Raw Data'!N$1,FALSE)</f>
        <v>116.818910992093</v>
      </c>
      <c r="AE8" s="65">
        <f>VLOOKUP($A8,'ADR Raw Data'!$B$6:$BE$43,'ADR Raw Data'!O$1,FALSE)</f>
        <v>109.606516823687</v>
      </c>
      <c r="AF8" s="66">
        <f>VLOOKUP($A8,'ADR Raw Data'!$B$6:$BE$43,'ADR Raw Data'!P$1,FALSE)</f>
        <v>113.31</v>
      </c>
      <c r="AG8" s="67">
        <f>VLOOKUP($A8,'ADR Raw Data'!$B$6:$BE$43,'ADR Raw Data'!R$1,FALSE)</f>
        <v>122.24848606271701</v>
      </c>
      <c r="AH8" s="63"/>
      <c r="AI8" s="59">
        <f>VLOOKUP($A8,'ADR Raw Data'!$B$6:$BE$43,'ADR Raw Data'!T$1,FALSE)</f>
        <v>3.6403225954267699</v>
      </c>
      <c r="AJ8" s="60">
        <f>VLOOKUP($A8,'ADR Raw Data'!$B$6:$BE$43,'ADR Raw Data'!U$1,FALSE)</f>
        <v>12.1621628205062</v>
      </c>
      <c r="AK8" s="60">
        <f>VLOOKUP($A8,'ADR Raw Data'!$B$6:$BE$43,'ADR Raw Data'!V$1,FALSE)</f>
        <v>13.8006283937842</v>
      </c>
      <c r="AL8" s="60">
        <f>VLOOKUP($A8,'ADR Raw Data'!$B$6:$BE$43,'ADR Raw Data'!W$1,FALSE)</f>
        <v>14.5355356595944</v>
      </c>
      <c r="AM8" s="60">
        <f>VLOOKUP($A8,'ADR Raw Data'!$B$6:$BE$43,'ADR Raw Data'!X$1,FALSE)</f>
        <v>7.1319891570844103</v>
      </c>
      <c r="AN8" s="61">
        <f>VLOOKUP($A8,'ADR Raw Data'!$B$6:$BE$43,'ADR Raw Data'!Y$1,FALSE)</f>
        <v>10.978837779055899</v>
      </c>
      <c r="AO8" s="60">
        <f>VLOOKUP($A8,'ADR Raw Data'!$B$6:$BE$43,'ADR Raw Data'!AA$1,FALSE)</f>
        <v>13.595470035973101</v>
      </c>
      <c r="AP8" s="60">
        <f>VLOOKUP($A8,'ADR Raw Data'!$B$6:$BE$43,'ADR Raw Data'!AB$1,FALSE)</f>
        <v>7.1122255352134101</v>
      </c>
      <c r="AQ8" s="61">
        <f>VLOOKUP($A8,'ADR Raw Data'!$B$6:$BE$43,'ADR Raw Data'!AC$1,FALSE)</f>
        <v>10.466283180541501</v>
      </c>
      <c r="AR8" s="62">
        <f>VLOOKUP($A8,'ADR Raw Data'!$B$6:$BE$43,'ADR Raw Data'!AE$1,FALSE)</f>
        <v>10.305075432695601</v>
      </c>
      <c r="AS8" s="50"/>
      <c r="AT8" s="64">
        <f>VLOOKUP($A8,'RevPAR Raw Data'!$B$6:$BE$43,'RevPAR Raw Data'!G$1,FALSE)</f>
        <v>28.193102260058701</v>
      </c>
      <c r="AU8" s="65">
        <f>VLOOKUP($A8,'RevPAR Raw Data'!$B$6:$BE$43,'RevPAR Raw Data'!H$1,FALSE)</f>
        <v>37.998587209891497</v>
      </c>
      <c r="AV8" s="65">
        <f>VLOOKUP($A8,'RevPAR Raw Data'!$B$6:$BE$43,'RevPAR Raw Data'!I$1,FALSE)</f>
        <v>43.642230667882799</v>
      </c>
      <c r="AW8" s="65">
        <f>VLOOKUP($A8,'RevPAR Raw Data'!$B$6:$BE$43,'RevPAR Raw Data'!J$1,FALSE)</f>
        <v>45.537995337995298</v>
      </c>
      <c r="AX8" s="65">
        <f>VLOOKUP($A8,'RevPAR Raw Data'!$B$6:$BE$43,'RevPAR Raw Data'!K$1,FALSE)</f>
        <v>41.404215060302</v>
      </c>
      <c r="AY8" s="66">
        <f>VLOOKUP($A8,'RevPAR Raw Data'!$B$6:$BE$43,'RevPAR Raw Data'!L$1,FALSE)</f>
        <v>39.355226107226102</v>
      </c>
      <c r="AZ8" s="65">
        <f>VLOOKUP($A8,'RevPAR Raw Data'!$B$6:$BE$43,'RevPAR Raw Data'!N$1,FALSE)</f>
        <v>46.422109050369897</v>
      </c>
      <c r="BA8" s="65">
        <f>VLOOKUP($A8,'RevPAR Raw Data'!$B$6:$BE$43,'RevPAR Raw Data'!O$1,FALSE)</f>
        <v>41.267681159420199</v>
      </c>
      <c r="BB8" s="66">
        <f>VLOOKUP($A8,'RevPAR Raw Data'!$B$6:$BE$43,'RevPAR Raw Data'!P$1,FALSE)</f>
        <v>43.844895104895102</v>
      </c>
      <c r="BC8" s="67">
        <f>VLOOKUP($A8,'RevPAR Raw Data'!$B$6:$BE$43,'RevPAR Raw Data'!R$1,FALSE)</f>
        <v>40.637988677988602</v>
      </c>
      <c r="BD8" s="63"/>
      <c r="BE8" s="59">
        <f>VLOOKUP($A8,'RevPAR Raw Data'!$B$6:$BE$43,'RevPAR Raw Data'!T$1,FALSE)</f>
        <v>-21.521817405899998</v>
      </c>
      <c r="BF8" s="60">
        <f>VLOOKUP($A8,'RevPAR Raw Data'!$B$6:$BE$43,'RevPAR Raw Data'!U$1,FALSE)</f>
        <v>43.486173040433798</v>
      </c>
      <c r="BG8" s="60">
        <f>VLOOKUP($A8,'RevPAR Raw Data'!$B$6:$BE$43,'RevPAR Raw Data'!V$1,FALSE)</f>
        <v>73.868938151163405</v>
      </c>
      <c r="BH8" s="60">
        <f>VLOOKUP($A8,'RevPAR Raw Data'!$B$6:$BE$43,'RevPAR Raw Data'!W$1,FALSE)</f>
        <v>76.026948925862101</v>
      </c>
      <c r="BI8" s="60">
        <f>VLOOKUP($A8,'RevPAR Raw Data'!$B$6:$BE$43,'RevPAR Raw Data'!X$1,FALSE)</f>
        <v>63.623194912288902</v>
      </c>
      <c r="BJ8" s="61">
        <f>VLOOKUP($A8,'RevPAR Raw Data'!$B$6:$BE$43,'RevPAR Raw Data'!Y$1,FALSE)</f>
        <v>41.889837702832601</v>
      </c>
      <c r="BK8" s="60">
        <f>VLOOKUP($A8,'RevPAR Raw Data'!$B$6:$BE$43,'RevPAR Raw Data'!AA$1,FALSE)</f>
        <v>90.260006046011497</v>
      </c>
      <c r="BL8" s="60">
        <f>VLOOKUP($A8,'RevPAR Raw Data'!$B$6:$BE$43,'RevPAR Raw Data'!AB$1,FALSE)</f>
        <v>58.519802557624899</v>
      </c>
      <c r="BM8" s="61">
        <f>VLOOKUP($A8,'RevPAR Raw Data'!$B$6:$BE$43,'RevPAR Raw Data'!AC$1,FALSE)</f>
        <v>73.875766915966395</v>
      </c>
      <c r="BN8" s="62">
        <f>VLOOKUP($A8,'RevPAR Raw Data'!$B$6:$BE$43,'RevPAR Raw Data'!AE$1,FALSE)</f>
        <v>50.419729094564303</v>
      </c>
    </row>
    <row r="9" spans="1:66" x14ac:dyDescent="0.35">
      <c r="A9" s="76" t="s">
        <v>90</v>
      </c>
      <c r="B9" s="59">
        <f>VLOOKUP($A9,'Occupancy Raw Data'!$B$6:$BE$43,'Occupancy Raw Data'!G$1,FALSE)</f>
        <v>31.601311156974599</v>
      </c>
      <c r="C9" s="60">
        <f>VLOOKUP($A9,'Occupancy Raw Data'!$B$6:$BE$43,'Occupancy Raw Data'!H$1,FALSE)</f>
        <v>34.102221682651397</v>
      </c>
      <c r="D9" s="60">
        <f>VLOOKUP($A9,'Occupancy Raw Data'!$B$6:$BE$43,'Occupancy Raw Data'!I$1,FALSE)</f>
        <v>36.226781595240901</v>
      </c>
      <c r="E9" s="60">
        <f>VLOOKUP($A9,'Occupancy Raw Data'!$B$6:$BE$43,'Occupancy Raw Data'!J$1,FALSE)</f>
        <v>36.54243049654</v>
      </c>
      <c r="F9" s="60">
        <f>VLOOKUP($A9,'Occupancy Raw Data'!$B$6:$BE$43,'Occupancy Raw Data'!K$1,FALSE)</f>
        <v>34.721379142891799</v>
      </c>
      <c r="G9" s="61">
        <f>VLOOKUP($A9,'Occupancy Raw Data'!$B$6:$BE$43,'Occupancy Raw Data'!L$1,FALSE)</f>
        <v>34.638824814859703</v>
      </c>
      <c r="H9" s="60">
        <f>VLOOKUP($A9,'Occupancy Raw Data'!$B$6:$BE$43,'Occupancy Raw Data'!N$1,FALSE)</f>
        <v>41.325725385455797</v>
      </c>
      <c r="I9" s="60">
        <f>VLOOKUP($A9,'Occupancy Raw Data'!$B$6:$BE$43,'Occupancy Raw Data'!O$1,FALSE)</f>
        <v>45.805511715430299</v>
      </c>
      <c r="J9" s="61">
        <f>VLOOKUP($A9,'Occupancy Raw Data'!$B$6:$BE$43,'Occupancy Raw Data'!P$1,FALSE)</f>
        <v>43.565618550443098</v>
      </c>
      <c r="K9" s="62">
        <f>VLOOKUP($A9,'Occupancy Raw Data'!$B$6:$BE$43,'Occupancy Raw Data'!R$1,FALSE)</f>
        <v>37.189337310740697</v>
      </c>
      <c r="L9" s="63"/>
      <c r="M9" s="59">
        <f>VLOOKUP($A9,'Occupancy Raw Data'!$B$6:$BE$43,'Occupancy Raw Data'!T$1,FALSE)</f>
        <v>-15.679961107983999</v>
      </c>
      <c r="N9" s="60">
        <f>VLOOKUP($A9,'Occupancy Raw Data'!$B$6:$BE$43,'Occupancy Raw Data'!U$1,FALSE)</f>
        <v>18.422129348437402</v>
      </c>
      <c r="O9" s="60">
        <f>VLOOKUP($A9,'Occupancy Raw Data'!$B$6:$BE$43,'Occupancy Raw Data'!V$1,FALSE)</f>
        <v>23.5732533900416</v>
      </c>
      <c r="P9" s="60">
        <f>VLOOKUP($A9,'Occupancy Raw Data'!$B$6:$BE$43,'Occupancy Raw Data'!W$1,FALSE)</f>
        <v>22.918091916933001</v>
      </c>
      <c r="Q9" s="60">
        <f>VLOOKUP($A9,'Occupancy Raw Data'!$B$6:$BE$43,'Occupancy Raw Data'!X$1,FALSE)</f>
        <v>17.446905920313899</v>
      </c>
      <c r="R9" s="61">
        <f>VLOOKUP($A9,'Occupancy Raw Data'!$B$6:$BE$43,'Occupancy Raw Data'!Y$1,FALSE)</f>
        <v>11.8221302501692</v>
      </c>
      <c r="S9" s="60">
        <f>VLOOKUP($A9,'Occupancy Raw Data'!$B$6:$BE$43,'Occupancy Raw Data'!AA$1,FALSE)</f>
        <v>24.094246199952401</v>
      </c>
      <c r="T9" s="60">
        <f>VLOOKUP($A9,'Occupancy Raw Data'!$B$6:$BE$43,'Occupancy Raw Data'!AB$1,FALSE)</f>
        <v>24.2978365909918</v>
      </c>
      <c r="U9" s="61">
        <f>VLOOKUP($A9,'Occupancy Raw Data'!$B$6:$BE$43,'Occupancy Raw Data'!AC$1,FALSE)</f>
        <v>24.201191900405998</v>
      </c>
      <c r="V9" s="62">
        <f>VLOOKUP($A9,'Occupancy Raw Data'!$B$6:$BE$43,'Occupancy Raw Data'!AE$1,FALSE)</f>
        <v>15.681195585262801</v>
      </c>
      <c r="W9" s="63"/>
      <c r="X9" s="64">
        <f>VLOOKUP($A9,'ADR Raw Data'!$B$6:$BE$43,'ADR Raw Data'!G$1,FALSE)</f>
        <v>96.491056473300006</v>
      </c>
      <c r="Y9" s="65">
        <f>VLOOKUP($A9,'ADR Raw Data'!$B$6:$BE$43,'ADR Raw Data'!H$1,FALSE)</f>
        <v>104.817312210751</v>
      </c>
      <c r="Z9" s="65">
        <f>VLOOKUP($A9,'ADR Raw Data'!$B$6:$BE$43,'ADR Raw Data'!I$1,FALSE)</f>
        <v>104.960127345844</v>
      </c>
      <c r="AA9" s="65">
        <f>VLOOKUP($A9,'ADR Raw Data'!$B$6:$BE$43,'ADR Raw Data'!J$1,FALSE)</f>
        <v>108.28713621262401</v>
      </c>
      <c r="AB9" s="65">
        <f>VLOOKUP($A9,'ADR Raw Data'!$B$6:$BE$43,'ADR Raw Data'!K$1,FALSE)</f>
        <v>100.57086713286699</v>
      </c>
      <c r="AC9" s="66">
        <f>VLOOKUP($A9,'ADR Raw Data'!$B$6:$BE$43,'ADR Raw Data'!L$1,FALSE)</f>
        <v>103.20875017524099</v>
      </c>
      <c r="AD9" s="65">
        <f>VLOOKUP($A9,'ADR Raw Data'!$B$6:$BE$43,'ADR Raw Data'!N$1,FALSE)</f>
        <v>99.797682138660306</v>
      </c>
      <c r="AE9" s="65">
        <f>VLOOKUP($A9,'ADR Raw Data'!$B$6:$BE$43,'ADR Raw Data'!O$1,FALSE)</f>
        <v>100.544161144977</v>
      </c>
      <c r="AF9" s="66">
        <f>VLOOKUP($A9,'ADR Raw Data'!$B$6:$BE$43,'ADR Raw Data'!P$1,FALSE)</f>
        <v>100.190111467186</v>
      </c>
      <c r="AG9" s="67">
        <f>VLOOKUP($A9,'ADR Raw Data'!$B$6:$BE$43,'ADR Raw Data'!R$1,FALSE)</f>
        <v>102.19840787203201</v>
      </c>
      <c r="AH9" s="63"/>
      <c r="AI9" s="59">
        <f>VLOOKUP($A9,'ADR Raw Data'!$B$6:$BE$43,'ADR Raw Data'!T$1,FALSE)</f>
        <v>-2.8238702162948699</v>
      </c>
      <c r="AJ9" s="60">
        <f>VLOOKUP($A9,'ADR Raw Data'!$B$6:$BE$43,'ADR Raw Data'!U$1,FALSE)</f>
        <v>21.356843606677899</v>
      </c>
      <c r="AK9" s="60">
        <f>VLOOKUP($A9,'ADR Raw Data'!$B$6:$BE$43,'ADR Raw Data'!V$1,FALSE)</f>
        <v>21.873291988084901</v>
      </c>
      <c r="AL9" s="60">
        <f>VLOOKUP($A9,'ADR Raw Data'!$B$6:$BE$43,'ADR Raw Data'!W$1,FALSE)</f>
        <v>25.351316126083098</v>
      </c>
      <c r="AM9" s="60">
        <f>VLOOKUP($A9,'ADR Raw Data'!$B$6:$BE$43,'ADR Raw Data'!X$1,FALSE)</f>
        <v>19.2294168448521</v>
      </c>
      <c r="AN9" s="61">
        <f>VLOOKUP($A9,'ADR Raw Data'!$B$6:$BE$43,'ADR Raw Data'!Y$1,FALSE)</f>
        <v>15.8754766089945</v>
      </c>
      <c r="AO9" s="60">
        <f>VLOOKUP($A9,'ADR Raw Data'!$B$6:$BE$43,'ADR Raw Data'!AA$1,FALSE)</f>
        <v>19.842208080190701</v>
      </c>
      <c r="AP9" s="60">
        <f>VLOOKUP($A9,'ADR Raw Data'!$B$6:$BE$43,'ADR Raw Data'!AB$1,FALSE)</f>
        <v>19.685171205536498</v>
      </c>
      <c r="AQ9" s="61">
        <f>VLOOKUP($A9,'ADR Raw Data'!$B$6:$BE$43,'ADR Raw Data'!AC$1,FALSE)</f>
        <v>19.759738506203199</v>
      </c>
      <c r="AR9" s="62">
        <f>VLOOKUP($A9,'ADR Raw Data'!$B$6:$BE$43,'ADR Raw Data'!AE$1,FALSE)</f>
        <v>16.955454203558698</v>
      </c>
      <c r="AS9" s="50"/>
      <c r="AT9" s="64">
        <f>VLOOKUP($A9,'RevPAR Raw Data'!$B$6:$BE$43,'RevPAR Raw Data'!G$1,FALSE)</f>
        <v>30.492438994779601</v>
      </c>
      <c r="AU9" s="65">
        <f>VLOOKUP($A9,'RevPAR Raw Data'!$B$6:$BE$43,'RevPAR Raw Data'!H$1,FALSE)</f>
        <v>35.745032171907198</v>
      </c>
      <c r="AV9" s="65">
        <f>VLOOKUP($A9,'RevPAR Raw Data'!$B$6:$BE$43,'RevPAR Raw Data'!I$1,FALSE)</f>
        <v>38.023676095665799</v>
      </c>
      <c r="AW9" s="65">
        <f>VLOOKUP($A9,'RevPAR Raw Data'!$B$6:$BE$43,'RevPAR Raw Data'!J$1,FALSE)</f>
        <v>39.570751487191899</v>
      </c>
      <c r="AX9" s="65">
        <f>VLOOKUP($A9,'RevPAR Raw Data'!$B$6:$BE$43,'RevPAR Raw Data'!K$1,FALSE)</f>
        <v>34.919592084496699</v>
      </c>
      <c r="AY9" s="66">
        <f>VLOOKUP($A9,'RevPAR Raw Data'!$B$6:$BE$43,'RevPAR Raw Data'!L$1,FALSE)</f>
        <v>35.7502981668083</v>
      </c>
      <c r="AZ9" s="65">
        <f>VLOOKUP($A9,'RevPAR Raw Data'!$B$6:$BE$43,'RevPAR Raw Data'!N$1,FALSE)</f>
        <v>41.242116061672903</v>
      </c>
      <c r="BA9" s="65">
        <f>VLOOKUP($A9,'RevPAR Raw Data'!$B$6:$BE$43,'RevPAR Raw Data'!O$1,FALSE)</f>
        <v>46.054767512443803</v>
      </c>
      <c r="BB9" s="66">
        <f>VLOOKUP($A9,'RevPAR Raw Data'!$B$6:$BE$43,'RevPAR Raw Data'!P$1,FALSE)</f>
        <v>43.648441787058303</v>
      </c>
      <c r="BC9" s="67">
        <f>VLOOKUP($A9,'RevPAR Raw Data'!$B$6:$BE$43,'RevPAR Raw Data'!R$1,FALSE)</f>
        <v>38.0069106297369</v>
      </c>
      <c r="BD9" s="63"/>
      <c r="BE9" s="59">
        <f>VLOOKUP($A9,'RevPAR Raw Data'!$B$6:$BE$43,'RevPAR Raw Data'!T$1,FALSE)</f>
        <v>-18.061049572623901</v>
      </c>
      <c r="BF9" s="60">
        <f>VLOOKUP($A9,'RevPAR Raw Data'!$B$6:$BE$43,'RevPAR Raw Data'!U$1,FALSE)</f>
        <v>43.713358309081102</v>
      </c>
      <c r="BG9" s="60">
        <f>VLOOKUP($A9,'RevPAR Raw Data'!$B$6:$BE$43,'RevPAR Raw Data'!V$1,FALSE)</f>
        <v>50.602791923221503</v>
      </c>
      <c r="BH9" s="60">
        <f>VLOOKUP($A9,'RevPAR Raw Data'!$B$6:$BE$43,'RevPAR Raw Data'!W$1,FALSE)</f>
        <v>54.0794459749441</v>
      </c>
      <c r="BI9" s="60">
        <f>VLOOKUP($A9,'RevPAR Raw Data'!$B$6:$BE$43,'RevPAR Raw Data'!X$1,FALSE)</f>
        <v>40.0312610311125</v>
      </c>
      <c r="BJ9" s="61">
        <f>VLOOKUP($A9,'RevPAR Raw Data'!$B$6:$BE$43,'RevPAR Raw Data'!Y$1,FALSE)</f>
        <v>29.5744263817143</v>
      </c>
      <c r="BK9" s="60">
        <f>VLOOKUP($A9,'RevPAR Raw Data'!$B$6:$BE$43,'RevPAR Raw Data'!AA$1,FALSE)</f>
        <v>48.717284746491202</v>
      </c>
      <c r="BL9" s="60">
        <f>VLOOKUP($A9,'RevPAR Raw Data'!$B$6:$BE$43,'RevPAR Raw Data'!AB$1,FALSE)</f>
        <v>48.766078528706601</v>
      </c>
      <c r="BM9" s="61">
        <f>VLOOKUP($A9,'RevPAR Raw Data'!$B$6:$BE$43,'RevPAR Raw Data'!AC$1,FALSE)</f>
        <v>48.743022641513797</v>
      </c>
      <c r="BN9" s="62">
        <f>VLOOKUP($A9,'RevPAR Raw Data'!$B$6:$BE$43,'RevPAR Raw Data'!AE$1,FALSE)</f>
        <v>35.295467724851299</v>
      </c>
    </row>
    <row r="10" spans="1:66" x14ac:dyDescent="0.35">
      <c r="A10" s="76" t="s">
        <v>26</v>
      </c>
      <c r="B10" s="59">
        <f>VLOOKUP($A10,'Occupancy Raw Data'!$B$6:$BE$43,'Occupancy Raw Data'!G$1,FALSE)</f>
        <v>30.4322699953767</v>
      </c>
      <c r="C10" s="60">
        <f>VLOOKUP($A10,'Occupancy Raw Data'!$B$6:$BE$43,'Occupancy Raw Data'!H$1,FALSE)</f>
        <v>36.118816458622199</v>
      </c>
      <c r="D10" s="60">
        <f>VLOOKUP($A10,'Occupancy Raw Data'!$B$6:$BE$43,'Occupancy Raw Data'!I$1,FALSE)</f>
        <v>39.782709200184897</v>
      </c>
      <c r="E10" s="60">
        <f>VLOOKUP($A10,'Occupancy Raw Data'!$B$6:$BE$43,'Occupancy Raw Data'!J$1,FALSE)</f>
        <v>40.0832177531206</v>
      </c>
      <c r="F10" s="60">
        <f>VLOOKUP($A10,'Occupancy Raw Data'!$B$6:$BE$43,'Occupancy Raw Data'!K$1,FALSE)</f>
        <v>35.275080906148801</v>
      </c>
      <c r="G10" s="61">
        <f>VLOOKUP($A10,'Occupancy Raw Data'!$B$6:$BE$43,'Occupancy Raw Data'!L$1,FALSE)</f>
        <v>36.338418862690702</v>
      </c>
      <c r="H10" s="60">
        <f>VLOOKUP($A10,'Occupancy Raw Data'!$B$6:$BE$43,'Occupancy Raw Data'!N$1,FALSE)</f>
        <v>39.193250115580199</v>
      </c>
      <c r="I10" s="60">
        <f>VLOOKUP($A10,'Occupancy Raw Data'!$B$6:$BE$43,'Occupancy Raw Data'!O$1,FALSE)</f>
        <v>43.527508090614802</v>
      </c>
      <c r="J10" s="61">
        <f>VLOOKUP($A10,'Occupancy Raw Data'!$B$6:$BE$43,'Occupancy Raw Data'!P$1,FALSE)</f>
        <v>41.3603791030975</v>
      </c>
      <c r="K10" s="62">
        <f>VLOOKUP($A10,'Occupancy Raw Data'!$B$6:$BE$43,'Occupancy Raw Data'!R$1,FALSE)</f>
        <v>37.773264645664</v>
      </c>
      <c r="L10" s="63"/>
      <c r="M10" s="59">
        <f>VLOOKUP($A10,'Occupancy Raw Data'!$B$6:$BE$43,'Occupancy Raw Data'!T$1,FALSE)</f>
        <v>-23.356459351964102</v>
      </c>
      <c r="N10" s="60">
        <f>VLOOKUP($A10,'Occupancy Raw Data'!$B$6:$BE$43,'Occupancy Raw Data'!U$1,FALSE)</f>
        <v>13.2785913500744</v>
      </c>
      <c r="O10" s="60">
        <f>VLOOKUP($A10,'Occupancy Raw Data'!$B$6:$BE$43,'Occupancy Raw Data'!V$1,FALSE)</f>
        <v>34.921018748655399</v>
      </c>
      <c r="P10" s="60">
        <f>VLOOKUP($A10,'Occupancy Raw Data'!$B$6:$BE$43,'Occupancy Raw Data'!W$1,FALSE)</f>
        <v>31.4652304468068</v>
      </c>
      <c r="Q10" s="60">
        <f>VLOOKUP($A10,'Occupancy Raw Data'!$B$6:$BE$43,'Occupancy Raw Data'!X$1,FALSE)</f>
        <v>21.193192179661999</v>
      </c>
      <c r="R10" s="61">
        <f>VLOOKUP($A10,'Occupancy Raw Data'!$B$6:$BE$43,'Occupancy Raw Data'!Y$1,FALSE)</f>
        <v>13.0817711998869</v>
      </c>
      <c r="S10" s="60">
        <f>VLOOKUP($A10,'Occupancy Raw Data'!$B$6:$BE$43,'Occupancy Raw Data'!AA$1,FALSE)</f>
        <v>28.083541377716099</v>
      </c>
      <c r="T10" s="60">
        <f>VLOOKUP($A10,'Occupancy Raw Data'!$B$6:$BE$43,'Occupancy Raw Data'!AB$1,FALSE)</f>
        <v>31.759815153880499</v>
      </c>
      <c r="U10" s="61">
        <f>VLOOKUP($A10,'Occupancy Raw Data'!$B$6:$BE$43,'Occupancy Raw Data'!AC$1,FALSE)</f>
        <v>29.9920358808643</v>
      </c>
      <c r="V10" s="62">
        <f>VLOOKUP($A10,'Occupancy Raw Data'!$B$6:$BE$43,'Occupancy Raw Data'!AE$1,FALSE)</f>
        <v>17.879133749073901</v>
      </c>
      <c r="W10" s="63"/>
      <c r="X10" s="64">
        <f>VLOOKUP($A10,'ADR Raw Data'!$B$6:$BE$43,'ADR Raw Data'!G$1,FALSE)</f>
        <v>104.895260159513</v>
      </c>
      <c r="Y10" s="65">
        <f>VLOOKUP($A10,'ADR Raw Data'!$B$6:$BE$43,'ADR Raw Data'!H$1,FALSE)</f>
        <v>114.65415040000001</v>
      </c>
      <c r="Z10" s="65">
        <f>VLOOKUP($A10,'ADR Raw Data'!$B$6:$BE$43,'ADR Raw Data'!I$1,FALSE)</f>
        <v>120.834622312608</v>
      </c>
      <c r="AA10" s="65">
        <f>VLOOKUP($A10,'ADR Raw Data'!$B$6:$BE$43,'ADR Raw Data'!J$1,FALSE)</f>
        <v>119.41460784313701</v>
      </c>
      <c r="AB10" s="65">
        <f>VLOOKUP($A10,'ADR Raw Data'!$B$6:$BE$43,'ADR Raw Data'!K$1,FALSE)</f>
        <v>110.87703473132299</v>
      </c>
      <c r="AC10" s="66">
        <f>VLOOKUP($A10,'ADR Raw Data'!$B$6:$BE$43,'ADR Raw Data'!L$1,FALSE)</f>
        <v>114.689744274809</v>
      </c>
      <c r="AD10" s="65">
        <f>VLOOKUP($A10,'ADR Raw Data'!$B$6:$BE$43,'ADR Raw Data'!N$1,FALSE)</f>
        <v>105.975384842229</v>
      </c>
      <c r="AE10" s="65">
        <f>VLOOKUP($A10,'ADR Raw Data'!$B$6:$BE$43,'ADR Raw Data'!O$1,FALSE)</f>
        <v>108.964636218799</v>
      </c>
      <c r="AF10" s="66">
        <f>VLOOKUP($A10,'ADR Raw Data'!$B$6:$BE$43,'ADR Raw Data'!P$1,FALSE)</f>
        <v>107.548323319826</v>
      </c>
      <c r="AG10" s="67">
        <f>VLOOKUP($A10,'ADR Raw Data'!$B$6:$BE$43,'ADR Raw Data'!R$1,FALSE)</f>
        <v>112.455572408969</v>
      </c>
      <c r="AH10" s="63"/>
      <c r="AI10" s="59">
        <f>VLOOKUP($A10,'ADR Raw Data'!$B$6:$BE$43,'ADR Raw Data'!T$1,FALSE)</f>
        <v>6.3346823354900001</v>
      </c>
      <c r="AJ10" s="60">
        <f>VLOOKUP($A10,'ADR Raw Data'!$B$6:$BE$43,'ADR Raw Data'!U$1,FALSE)</f>
        <v>22.762301142635199</v>
      </c>
      <c r="AK10" s="60">
        <f>VLOOKUP($A10,'ADR Raw Data'!$B$6:$BE$43,'ADR Raw Data'!V$1,FALSE)</f>
        <v>35.727602533052</v>
      </c>
      <c r="AL10" s="60">
        <f>VLOOKUP($A10,'ADR Raw Data'!$B$6:$BE$43,'ADR Raw Data'!W$1,FALSE)</f>
        <v>31.214644419650501</v>
      </c>
      <c r="AM10" s="60">
        <f>VLOOKUP($A10,'ADR Raw Data'!$B$6:$BE$43,'ADR Raw Data'!X$1,FALSE)</f>
        <v>30.2244507058784</v>
      </c>
      <c r="AN10" s="61">
        <f>VLOOKUP($A10,'ADR Raw Data'!$B$6:$BE$43,'ADR Raw Data'!Y$1,FALSE)</f>
        <v>24.739736024346801</v>
      </c>
      <c r="AO10" s="60">
        <f>VLOOKUP($A10,'ADR Raw Data'!$B$6:$BE$43,'ADR Raw Data'!AA$1,FALSE)</f>
        <v>23.486639979389899</v>
      </c>
      <c r="AP10" s="60">
        <f>VLOOKUP($A10,'ADR Raw Data'!$B$6:$BE$43,'ADR Raw Data'!AB$1,FALSE)</f>
        <v>22.6053054817367</v>
      </c>
      <c r="AQ10" s="61">
        <f>VLOOKUP($A10,'ADR Raw Data'!$B$6:$BE$43,'ADR Raw Data'!AC$1,FALSE)</f>
        <v>23.045560165338401</v>
      </c>
      <c r="AR10" s="62">
        <f>VLOOKUP($A10,'ADR Raw Data'!$B$6:$BE$43,'ADR Raw Data'!AE$1,FALSE)</f>
        <v>24.046697241403901</v>
      </c>
      <c r="AS10" s="50"/>
      <c r="AT10" s="64">
        <f>VLOOKUP($A10,'RevPAR Raw Data'!$B$6:$BE$43,'RevPAR Raw Data'!G$1,FALSE)</f>
        <v>31.9220087840961</v>
      </c>
      <c r="AU10" s="65">
        <f>VLOOKUP($A10,'RevPAR Raw Data'!$B$6:$BE$43,'RevPAR Raw Data'!H$1,FALSE)</f>
        <v>41.411722145168703</v>
      </c>
      <c r="AV10" s="65">
        <f>VLOOKUP($A10,'RevPAR Raw Data'!$B$6:$BE$43,'RevPAR Raw Data'!I$1,FALSE)</f>
        <v>48.071286407766898</v>
      </c>
      <c r="AW10" s="65">
        <f>VLOOKUP($A10,'RevPAR Raw Data'!$B$6:$BE$43,'RevPAR Raw Data'!J$1,FALSE)</f>
        <v>47.865217290799798</v>
      </c>
      <c r="AX10" s="65">
        <f>VLOOKUP($A10,'RevPAR Raw Data'!$B$6:$BE$43,'RevPAR Raw Data'!K$1,FALSE)</f>
        <v>39.111963707813203</v>
      </c>
      <c r="AY10" s="66">
        <f>VLOOKUP($A10,'RevPAR Raw Data'!$B$6:$BE$43,'RevPAR Raw Data'!L$1,FALSE)</f>
        <v>41.676439667128903</v>
      </c>
      <c r="AZ10" s="65">
        <f>VLOOKUP($A10,'RevPAR Raw Data'!$B$6:$BE$43,'RevPAR Raw Data'!N$1,FALSE)</f>
        <v>41.535197642163602</v>
      </c>
      <c r="BA10" s="65">
        <f>VLOOKUP($A10,'RevPAR Raw Data'!$B$6:$BE$43,'RevPAR Raw Data'!O$1,FALSE)</f>
        <v>47.429590846047098</v>
      </c>
      <c r="BB10" s="66">
        <f>VLOOKUP($A10,'RevPAR Raw Data'!$B$6:$BE$43,'RevPAR Raw Data'!P$1,FALSE)</f>
        <v>44.4823942441054</v>
      </c>
      <c r="BC10" s="67">
        <f>VLOOKUP($A10,'RevPAR Raw Data'!$B$6:$BE$43,'RevPAR Raw Data'!R$1,FALSE)</f>
        <v>42.478140974836499</v>
      </c>
      <c r="BD10" s="63"/>
      <c r="BE10" s="59">
        <f>VLOOKUP($A10,'RevPAR Raw Data'!$B$6:$BE$43,'RevPAR Raw Data'!T$1,FALSE)</f>
        <v>-18.5013345212388</v>
      </c>
      <c r="BF10" s="60">
        <f>VLOOKUP($A10,'RevPAR Raw Data'!$B$6:$BE$43,'RevPAR Raw Data'!U$1,FALSE)</f>
        <v>39.063405443313599</v>
      </c>
      <c r="BG10" s="60">
        <f>VLOOKUP($A10,'RevPAR Raw Data'!$B$6:$BE$43,'RevPAR Raw Data'!V$1,FALSE)</f>
        <v>83.125064060719595</v>
      </c>
      <c r="BH10" s="60">
        <f>VLOOKUP($A10,'RevPAR Raw Data'!$B$6:$BE$43,'RevPAR Raw Data'!W$1,FALSE)</f>
        <v>72.501634666251803</v>
      </c>
      <c r="BI10" s="60">
        <f>VLOOKUP($A10,'RevPAR Raw Data'!$B$6:$BE$43,'RevPAR Raw Data'!X$1,FALSE)</f>
        <v>57.823168808884397</v>
      </c>
      <c r="BJ10" s="61">
        <f>VLOOKUP($A10,'RevPAR Raw Data'!$B$6:$BE$43,'RevPAR Raw Data'!Y$1,FALSE)</f>
        <v>41.0579028863948</v>
      </c>
      <c r="BK10" s="60">
        <f>VLOOKUP($A10,'RevPAR Raw Data'!$B$6:$BE$43,'RevPAR Raw Data'!AA$1,FALSE)</f>
        <v>58.166061613953303</v>
      </c>
      <c r="BL10" s="60">
        <f>VLOOKUP($A10,'RevPAR Raw Data'!$B$6:$BE$43,'RevPAR Raw Data'!AB$1,FALSE)</f>
        <v>61.544523871586897</v>
      </c>
      <c r="BM10" s="61">
        <f>VLOOKUP($A10,'RevPAR Raw Data'!$B$6:$BE$43,'RevPAR Raw Data'!AC$1,FALSE)</f>
        <v>59.949428719937302</v>
      </c>
      <c r="BN10" s="62">
        <f>VLOOKUP($A10,'RevPAR Raw Data'!$B$6:$BE$43,'RevPAR Raw Data'!AE$1,FALSE)</f>
        <v>46.225172152503298</v>
      </c>
    </row>
    <row r="11" spans="1:66" x14ac:dyDescent="0.35">
      <c r="A11" s="76" t="s">
        <v>24</v>
      </c>
      <c r="B11" s="59">
        <f>VLOOKUP($A11,'Occupancy Raw Data'!$B$6:$BE$43,'Occupancy Raw Data'!G$1,FALSE)</f>
        <v>38.1225778670876</v>
      </c>
      <c r="C11" s="60">
        <f>VLOOKUP($A11,'Occupancy Raw Data'!$B$6:$BE$43,'Occupancy Raw Data'!H$1,FALSE)</f>
        <v>45.098320654514097</v>
      </c>
      <c r="D11" s="60">
        <f>VLOOKUP($A11,'Occupancy Raw Data'!$B$6:$BE$43,'Occupancy Raw Data'!I$1,FALSE)</f>
        <v>48.5287785273431</v>
      </c>
      <c r="E11" s="60">
        <f>VLOOKUP($A11,'Occupancy Raw Data'!$B$6:$BE$43,'Occupancy Raw Data'!J$1,FALSE)</f>
        <v>49.820582747236898</v>
      </c>
      <c r="F11" s="60">
        <f>VLOOKUP($A11,'Occupancy Raw Data'!$B$6:$BE$43,'Occupancy Raw Data'!K$1,FALSE)</f>
        <v>45.801636285345097</v>
      </c>
      <c r="G11" s="61">
        <f>VLOOKUP($A11,'Occupancy Raw Data'!$B$6:$BE$43,'Occupancy Raw Data'!L$1,FALSE)</f>
        <v>45.474379216305401</v>
      </c>
      <c r="H11" s="60">
        <f>VLOOKUP($A11,'Occupancy Raw Data'!$B$6:$BE$43,'Occupancy Raw Data'!N$1,FALSE)</f>
        <v>49.490455002152999</v>
      </c>
      <c r="I11" s="60">
        <f>VLOOKUP($A11,'Occupancy Raw Data'!$B$6:$BE$43,'Occupancy Raw Data'!O$1,FALSE)</f>
        <v>54.054829912444298</v>
      </c>
      <c r="J11" s="61">
        <f>VLOOKUP($A11,'Occupancy Raw Data'!$B$6:$BE$43,'Occupancy Raw Data'!P$1,FALSE)</f>
        <v>51.772642457298602</v>
      </c>
      <c r="K11" s="62">
        <f>VLOOKUP($A11,'Occupancy Raw Data'!$B$6:$BE$43,'Occupancy Raw Data'!R$1,FALSE)</f>
        <v>47.2738829994463</v>
      </c>
      <c r="L11" s="63"/>
      <c r="M11" s="59">
        <f>VLOOKUP($A11,'Occupancy Raw Data'!$B$6:$BE$43,'Occupancy Raw Data'!T$1,FALSE)</f>
        <v>-10.876835505769501</v>
      </c>
      <c r="N11" s="60">
        <f>VLOOKUP($A11,'Occupancy Raw Data'!$B$6:$BE$43,'Occupancy Raw Data'!U$1,FALSE)</f>
        <v>10.080607184997699</v>
      </c>
      <c r="O11" s="60">
        <f>VLOOKUP($A11,'Occupancy Raw Data'!$B$6:$BE$43,'Occupancy Raw Data'!V$1,FALSE)</f>
        <v>25.274100630243801</v>
      </c>
      <c r="P11" s="60">
        <f>VLOOKUP($A11,'Occupancy Raw Data'!$B$6:$BE$43,'Occupancy Raw Data'!W$1,FALSE)</f>
        <v>22.496628201961801</v>
      </c>
      <c r="Q11" s="60">
        <f>VLOOKUP($A11,'Occupancy Raw Data'!$B$6:$BE$43,'Occupancy Raw Data'!X$1,FALSE)</f>
        <v>17.548308230817899</v>
      </c>
      <c r="R11" s="61">
        <f>VLOOKUP($A11,'Occupancy Raw Data'!$B$6:$BE$43,'Occupancy Raw Data'!Y$1,FALSE)</f>
        <v>12.495313931768401</v>
      </c>
      <c r="S11" s="60">
        <f>VLOOKUP($A11,'Occupancy Raw Data'!$B$6:$BE$43,'Occupancy Raw Data'!AA$1,FALSE)</f>
        <v>27.019299360788899</v>
      </c>
      <c r="T11" s="60">
        <f>VLOOKUP($A11,'Occupancy Raw Data'!$B$6:$BE$43,'Occupancy Raw Data'!AB$1,FALSE)</f>
        <v>29.803842353942201</v>
      </c>
      <c r="U11" s="61">
        <f>VLOOKUP($A11,'Occupancy Raw Data'!$B$6:$BE$43,'Occupancy Raw Data'!AC$1,FALSE)</f>
        <v>28.457870272934102</v>
      </c>
      <c r="V11" s="62">
        <f>VLOOKUP($A11,'Occupancy Raw Data'!$B$6:$BE$43,'Occupancy Raw Data'!AE$1,FALSE)</f>
        <v>17.046353650049198</v>
      </c>
      <c r="W11" s="63"/>
      <c r="X11" s="64">
        <f>VLOOKUP($A11,'ADR Raw Data'!$B$6:$BE$43,'ADR Raw Data'!G$1,FALSE)</f>
        <v>88.854672439759</v>
      </c>
      <c r="Y11" s="65">
        <f>VLOOKUP($A11,'ADR Raw Data'!$B$6:$BE$43,'ADR Raw Data'!H$1,FALSE)</f>
        <v>86.377358370464606</v>
      </c>
      <c r="Z11" s="65">
        <f>VLOOKUP($A11,'ADR Raw Data'!$B$6:$BE$43,'ADR Raw Data'!I$1,FALSE)</f>
        <v>90.561966873705998</v>
      </c>
      <c r="AA11" s="65">
        <f>VLOOKUP($A11,'ADR Raw Data'!$B$6:$BE$43,'ADR Raw Data'!J$1,FALSE)</f>
        <v>97.882189570728798</v>
      </c>
      <c r="AB11" s="65">
        <f>VLOOKUP($A11,'ADR Raw Data'!$B$6:$BE$43,'ADR Raw Data'!K$1,FALSE)</f>
        <v>103.095991852083</v>
      </c>
      <c r="AC11" s="66">
        <f>VLOOKUP($A11,'ADR Raw Data'!$B$6:$BE$43,'ADR Raw Data'!L$1,FALSE)</f>
        <v>93.574526229404697</v>
      </c>
      <c r="AD11" s="65">
        <f>VLOOKUP($A11,'ADR Raw Data'!$B$6:$BE$43,'ADR Raw Data'!N$1,FALSE)</f>
        <v>123.93420823665799</v>
      </c>
      <c r="AE11" s="65">
        <f>VLOOKUP($A11,'ADR Raw Data'!$B$6:$BE$43,'ADR Raw Data'!O$1,FALSE)</f>
        <v>141.433037705788</v>
      </c>
      <c r="AF11" s="66">
        <f>VLOOKUP($A11,'ADR Raw Data'!$B$6:$BE$43,'ADR Raw Data'!P$1,FALSE)</f>
        <v>133.06930551705</v>
      </c>
      <c r="AG11" s="67">
        <f>VLOOKUP($A11,'ADR Raw Data'!$B$6:$BE$43,'ADR Raw Data'!R$1,FALSE)</f>
        <v>105.93259770114901</v>
      </c>
      <c r="AH11" s="63"/>
      <c r="AI11" s="59">
        <f>VLOOKUP($A11,'ADR Raw Data'!$B$6:$BE$43,'ADR Raw Data'!T$1,FALSE)</f>
        <v>7.4526128017686899</v>
      </c>
      <c r="AJ11" s="60">
        <f>VLOOKUP($A11,'ADR Raw Data'!$B$6:$BE$43,'ADR Raw Data'!U$1,FALSE)</f>
        <v>6.9980426015634203</v>
      </c>
      <c r="AK11" s="60">
        <f>VLOOKUP($A11,'ADR Raw Data'!$B$6:$BE$43,'ADR Raw Data'!V$1,FALSE)</f>
        <v>12.860046980845</v>
      </c>
      <c r="AL11" s="60">
        <f>VLOOKUP($A11,'ADR Raw Data'!$B$6:$BE$43,'ADR Raw Data'!W$1,FALSE)</f>
        <v>27.869479205981399</v>
      </c>
      <c r="AM11" s="60">
        <f>VLOOKUP($A11,'ADR Raw Data'!$B$6:$BE$43,'ADR Raw Data'!X$1,FALSE)</f>
        <v>25.307141744074201</v>
      </c>
      <c r="AN11" s="61">
        <f>VLOOKUP($A11,'ADR Raw Data'!$B$6:$BE$43,'ADR Raw Data'!Y$1,FALSE)</f>
        <v>16.230424367579499</v>
      </c>
      <c r="AO11" s="60">
        <f>VLOOKUP($A11,'ADR Raw Data'!$B$6:$BE$43,'ADR Raw Data'!AA$1,FALSE)</f>
        <v>26.804382531521401</v>
      </c>
      <c r="AP11" s="60">
        <f>VLOOKUP($A11,'ADR Raw Data'!$B$6:$BE$43,'ADR Raw Data'!AB$1,FALSE)</f>
        <v>25.3551446981628</v>
      </c>
      <c r="AQ11" s="61">
        <f>VLOOKUP($A11,'ADR Raw Data'!$B$6:$BE$43,'ADR Raw Data'!AC$1,FALSE)</f>
        <v>26.093678568519401</v>
      </c>
      <c r="AR11" s="62">
        <f>VLOOKUP($A11,'ADR Raw Data'!$B$6:$BE$43,'ADR Raw Data'!AE$1,FALSE)</f>
        <v>20.869136011906299</v>
      </c>
      <c r="AS11" s="50"/>
      <c r="AT11" s="64">
        <f>VLOOKUP($A11,'RevPAR Raw Data'!$B$6:$BE$43,'RevPAR Raw Data'!G$1,FALSE)</f>
        <v>33.8736916893928</v>
      </c>
      <c r="AU11" s="65">
        <f>VLOOKUP($A11,'RevPAR Raw Data'!$B$6:$BE$43,'RevPAR Raw Data'!H$1,FALSE)</f>
        <v>38.954738050810903</v>
      </c>
      <c r="AV11" s="65">
        <f>VLOOKUP($A11,'RevPAR Raw Data'!$B$6:$BE$43,'RevPAR Raw Data'!I$1,FALSE)</f>
        <v>43.9486163341466</v>
      </c>
      <c r="AW11" s="65">
        <f>VLOOKUP($A11,'RevPAR Raw Data'!$B$6:$BE$43,'RevPAR Raw Data'!J$1,FALSE)</f>
        <v>48.765477249892299</v>
      </c>
      <c r="AX11" s="65">
        <f>VLOOKUP($A11,'RevPAR Raw Data'!$B$6:$BE$43,'RevPAR Raw Data'!K$1,FALSE)</f>
        <v>47.219651212860597</v>
      </c>
      <c r="AY11" s="66">
        <f>VLOOKUP($A11,'RevPAR Raw Data'!$B$6:$BE$43,'RevPAR Raw Data'!L$1,FALSE)</f>
        <v>42.552434907420597</v>
      </c>
      <c r="AZ11" s="65">
        <f>VLOOKUP($A11,'RevPAR Raw Data'!$B$6:$BE$43,'RevPAR Raw Data'!N$1,FALSE)</f>
        <v>61.335603559638201</v>
      </c>
      <c r="BA11" s="65">
        <f>VLOOKUP($A11,'RevPAR Raw Data'!$B$6:$BE$43,'RevPAR Raw Data'!O$1,FALSE)</f>
        <v>76.451387971867305</v>
      </c>
      <c r="BB11" s="66">
        <f>VLOOKUP($A11,'RevPAR Raw Data'!$B$6:$BE$43,'RevPAR Raw Data'!P$1,FALSE)</f>
        <v>68.893495765752803</v>
      </c>
      <c r="BC11" s="67">
        <f>VLOOKUP($A11,'RevPAR Raw Data'!$B$6:$BE$43,'RevPAR Raw Data'!R$1,FALSE)</f>
        <v>50.078452295515497</v>
      </c>
      <c r="BD11" s="63"/>
      <c r="BE11" s="59">
        <f>VLOOKUP($A11,'RevPAR Raw Data'!$B$6:$BE$43,'RevPAR Raw Data'!T$1,FALSE)</f>
        <v>-4.2348311393311304</v>
      </c>
      <c r="BF11" s="60">
        <f>VLOOKUP($A11,'RevPAR Raw Data'!$B$6:$BE$43,'RevPAR Raw Data'!U$1,FALSE)</f>
        <v>17.784094971863599</v>
      </c>
      <c r="BG11" s="60">
        <f>VLOOKUP($A11,'RevPAR Raw Data'!$B$6:$BE$43,'RevPAR Raw Data'!V$1,FALSE)</f>
        <v>41.3844088261243</v>
      </c>
      <c r="BH11" s="60">
        <f>VLOOKUP($A11,'RevPAR Raw Data'!$B$6:$BE$43,'RevPAR Raw Data'!W$1,FALSE)</f>
        <v>56.635800526735899</v>
      </c>
      <c r="BI11" s="60">
        <f>VLOOKUP($A11,'RevPAR Raw Data'!$B$6:$BE$43,'RevPAR Raw Data'!X$1,FALSE)</f>
        <v>47.2964252125523</v>
      </c>
      <c r="BJ11" s="61">
        <f>VLOOKUP($A11,'RevPAR Raw Data'!$B$6:$BE$43,'RevPAR Raw Data'!Y$1,FALSE)</f>
        <v>30.753780776535201</v>
      </c>
      <c r="BK11" s="60">
        <f>VLOOKUP($A11,'RevPAR Raw Data'!$B$6:$BE$43,'RevPAR Raw Data'!AA$1,FALSE)</f>
        <v>61.066038250313198</v>
      </c>
      <c r="BL11" s="60">
        <f>VLOOKUP($A11,'RevPAR Raw Data'!$B$6:$BE$43,'RevPAR Raw Data'!AB$1,FALSE)</f>
        <v>62.715794406559397</v>
      </c>
      <c r="BM11" s="61">
        <f>VLOOKUP($A11,'RevPAR Raw Data'!$B$6:$BE$43,'RevPAR Raw Data'!AC$1,FALSE)</f>
        <v>61.977254037919202</v>
      </c>
      <c r="BN11" s="62">
        <f>VLOOKUP($A11,'RevPAR Raw Data'!$B$6:$BE$43,'RevPAR Raw Data'!AE$1,FALSE)</f>
        <v>41.472916390254902</v>
      </c>
    </row>
    <row r="12" spans="1:66" x14ac:dyDescent="0.35">
      <c r="A12" s="76" t="s">
        <v>27</v>
      </c>
      <c r="B12" s="59">
        <f>VLOOKUP($A12,'Occupancy Raw Data'!$B$6:$BE$43,'Occupancy Raw Data'!G$1,FALSE)</f>
        <v>45.829383886255897</v>
      </c>
      <c r="C12" s="60">
        <f>VLOOKUP($A12,'Occupancy Raw Data'!$B$6:$BE$43,'Occupancy Raw Data'!H$1,FALSE)</f>
        <v>51.433649289099499</v>
      </c>
      <c r="D12" s="60">
        <f>VLOOKUP($A12,'Occupancy Raw Data'!$B$6:$BE$43,'Occupancy Raw Data'!I$1,FALSE)</f>
        <v>52.2867298578199</v>
      </c>
      <c r="E12" s="60">
        <f>VLOOKUP($A12,'Occupancy Raw Data'!$B$6:$BE$43,'Occupancy Raw Data'!J$1,FALSE)</f>
        <v>50.568720379146903</v>
      </c>
      <c r="F12" s="60">
        <f>VLOOKUP($A12,'Occupancy Raw Data'!$B$6:$BE$43,'Occupancy Raw Data'!K$1,FALSE)</f>
        <v>47.654028436018898</v>
      </c>
      <c r="G12" s="61">
        <f>VLOOKUP($A12,'Occupancy Raw Data'!$B$6:$BE$43,'Occupancy Raw Data'!L$1,FALSE)</f>
        <v>49.554502369668199</v>
      </c>
      <c r="H12" s="60">
        <f>VLOOKUP($A12,'Occupancy Raw Data'!$B$6:$BE$43,'Occupancy Raw Data'!N$1,FALSE)</f>
        <v>48.827014218009403</v>
      </c>
      <c r="I12" s="60">
        <f>VLOOKUP($A12,'Occupancy Raw Data'!$B$6:$BE$43,'Occupancy Raw Data'!O$1,FALSE)</f>
        <v>54.289099526066302</v>
      </c>
      <c r="J12" s="61">
        <f>VLOOKUP($A12,'Occupancy Raw Data'!$B$6:$BE$43,'Occupancy Raw Data'!P$1,FALSE)</f>
        <v>51.558056872037902</v>
      </c>
      <c r="K12" s="62">
        <f>VLOOKUP($A12,'Occupancy Raw Data'!$B$6:$BE$43,'Occupancy Raw Data'!R$1,FALSE)</f>
        <v>50.126946513202398</v>
      </c>
      <c r="L12" s="63"/>
      <c r="M12" s="59">
        <f>VLOOKUP($A12,'Occupancy Raw Data'!$B$6:$BE$43,'Occupancy Raw Data'!T$1,FALSE)</f>
        <v>17.166382539011199</v>
      </c>
      <c r="N12" s="60">
        <f>VLOOKUP($A12,'Occupancy Raw Data'!$B$6:$BE$43,'Occupancy Raw Data'!U$1,FALSE)</f>
        <v>36.796493433667301</v>
      </c>
      <c r="O12" s="60">
        <f>VLOOKUP($A12,'Occupancy Raw Data'!$B$6:$BE$43,'Occupancy Raw Data'!V$1,FALSE)</f>
        <v>31.772644686886601</v>
      </c>
      <c r="P12" s="60">
        <f>VLOOKUP($A12,'Occupancy Raw Data'!$B$6:$BE$43,'Occupancy Raw Data'!W$1,FALSE)</f>
        <v>21.9882586229594</v>
      </c>
      <c r="Q12" s="60">
        <f>VLOOKUP($A12,'Occupancy Raw Data'!$B$6:$BE$43,'Occupancy Raw Data'!X$1,FALSE)</f>
        <v>16.3372284249165</v>
      </c>
      <c r="R12" s="61">
        <f>VLOOKUP($A12,'Occupancy Raw Data'!$B$6:$BE$43,'Occupancy Raw Data'!Y$1,FALSE)</f>
        <v>24.628612681972299</v>
      </c>
      <c r="S12" s="60">
        <f>VLOOKUP($A12,'Occupancy Raw Data'!$B$6:$BE$43,'Occupancy Raw Data'!AA$1,FALSE)</f>
        <v>17.291437199366602</v>
      </c>
      <c r="T12" s="60">
        <f>VLOOKUP($A12,'Occupancy Raw Data'!$B$6:$BE$43,'Occupancy Raw Data'!AB$1,FALSE)</f>
        <v>28.565689673454202</v>
      </c>
      <c r="U12" s="61">
        <f>VLOOKUP($A12,'Occupancy Raw Data'!$B$6:$BE$43,'Occupancy Raw Data'!AC$1,FALSE)</f>
        <v>22.9687597159101</v>
      </c>
      <c r="V12" s="62">
        <f>VLOOKUP($A12,'Occupancy Raw Data'!$B$6:$BE$43,'Occupancy Raw Data'!AE$1,FALSE)</f>
        <v>24.1361985431672</v>
      </c>
      <c r="W12" s="63"/>
      <c r="X12" s="64">
        <f>VLOOKUP($A12,'ADR Raw Data'!$B$6:$BE$43,'ADR Raw Data'!G$1,FALSE)</f>
        <v>78.453927094105396</v>
      </c>
      <c r="Y12" s="65">
        <f>VLOOKUP($A12,'ADR Raw Data'!$B$6:$BE$43,'ADR Raw Data'!H$1,FALSE)</f>
        <v>80.058387468325193</v>
      </c>
      <c r="Z12" s="65">
        <f>VLOOKUP($A12,'ADR Raw Data'!$B$6:$BE$43,'ADR Raw Data'!I$1,FALSE)</f>
        <v>80.260185814638504</v>
      </c>
      <c r="AA12" s="65">
        <f>VLOOKUP($A12,'ADR Raw Data'!$B$6:$BE$43,'ADR Raw Data'!J$1,FALSE)</f>
        <v>79.7789268978444</v>
      </c>
      <c r="AB12" s="65">
        <f>VLOOKUP($A12,'ADR Raw Data'!$B$6:$BE$43,'ADR Raw Data'!K$1,FALSE)</f>
        <v>79.632692690203797</v>
      </c>
      <c r="AC12" s="66">
        <f>VLOOKUP($A12,'ADR Raw Data'!$B$6:$BE$43,'ADR Raw Data'!L$1,FALSE)</f>
        <v>79.665292654934902</v>
      </c>
      <c r="AD12" s="65">
        <f>VLOOKUP($A12,'ADR Raw Data'!$B$6:$BE$43,'ADR Raw Data'!N$1,FALSE)</f>
        <v>80.6944867750545</v>
      </c>
      <c r="AE12" s="65">
        <f>VLOOKUP($A12,'ADR Raw Data'!$B$6:$BE$43,'ADR Raw Data'!O$1,FALSE)</f>
        <v>82.9552771715408</v>
      </c>
      <c r="AF12" s="66">
        <f>VLOOKUP($A12,'ADR Raw Data'!$B$6:$BE$43,'ADR Raw Data'!P$1,FALSE)</f>
        <v>81.884759278409703</v>
      </c>
      <c r="AG12" s="67">
        <f>VLOOKUP($A12,'ADR Raw Data'!$B$6:$BE$43,'ADR Raw Data'!R$1,FALSE)</f>
        <v>80.317530305588306</v>
      </c>
      <c r="AH12" s="63"/>
      <c r="AI12" s="59">
        <f>VLOOKUP($A12,'ADR Raw Data'!$B$6:$BE$43,'ADR Raw Data'!T$1,FALSE)</f>
        <v>8.4242477895241308</v>
      </c>
      <c r="AJ12" s="60">
        <f>VLOOKUP($A12,'ADR Raw Data'!$B$6:$BE$43,'ADR Raw Data'!U$1,FALSE)</f>
        <v>15.684398960010901</v>
      </c>
      <c r="AK12" s="60">
        <f>VLOOKUP($A12,'ADR Raw Data'!$B$6:$BE$43,'ADR Raw Data'!V$1,FALSE)</f>
        <v>15.657150990504901</v>
      </c>
      <c r="AL12" s="60">
        <f>VLOOKUP($A12,'ADR Raw Data'!$B$6:$BE$43,'ADR Raw Data'!W$1,FALSE)</f>
        <v>15.0201341819454</v>
      </c>
      <c r="AM12" s="60">
        <f>VLOOKUP($A12,'ADR Raw Data'!$B$6:$BE$43,'ADR Raw Data'!X$1,FALSE)</f>
        <v>13.707634253797799</v>
      </c>
      <c r="AN12" s="61">
        <f>VLOOKUP($A12,'ADR Raw Data'!$B$6:$BE$43,'ADR Raw Data'!Y$1,FALSE)</f>
        <v>13.700036190612501</v>
      </c>
      <c r="AO12" s="60">
        <f>VLOOKUP($A12,'ADR Raw Data'!$B$6:$BE$43,'ADR Raw Data'!AA$1,FALSE)</f>
        <v>14.284170523082301</v>
      </c>
      <c r="AP12" s="60">
        <f>VLOOKUP($A12,'ADR Raw Data'!$B$6:$BE$43,'ADR Raw Data'!AB$1,FALSE)</f>
        <v>18.270170674856899</v>
      </c>
      <c r="AQ12" s="61">
        <f>VLOOKUP($A12,'ADR Raw Data'!$B$6:$BE$43,'ADR Raw Data'!AC$1,FALSE)</f>
        <v>16.3583851616714</v>
      </c>
      <c r="AR12" s="62">
        <f>VLOOKUP($A12,'ADR Raw Data'!$B$6:$BE$43,'ADR Raw Data'!AE$1,FALSE)</f>
        <v>14.482264025446</v>
      </c>
      <c r="AS12" s="50"/>
      <c r="AT12" s="64">
        <f>VLOOKUP($A12,'RevPAR Raw Data'!$B$6:$BE$43,'RevPAR Raw Data'!G$1,FALSE)</f>
        <v>35.954951421800899</v>
      </c>
      <c r="AU12" s="65">
        <f>VLOOKUP($A12,'RevPAR Raw Data'!$B$6:$BE$43,'RevPAR Raw Data'!H$1,FALSE)</f>
        <v>41.176950236966803</v>
      </c>
      <c r="AV12" s="65">
        <f>VLOOKUP($A12,'RevPAR Raw Data'!$B$6:$BE$43,'RevPAR Raw Data'!I$1,FALSE)</f>
        <v>41.965426540284298</v>
      </c>
      <c r="AW12" s="65">
        <f>VLOOKUP($A12,'RevPAR Raw Data'!$B$6:$BE$43,'RevPAR Raw Data'!J$1,FALSE)</f>
        <v>40.343182464454898</v>
      </c>
      <c r="AX12" s="65">
        <f>VLOOKUP($A12,'RevPAR Raw Data'!$B$6:$BE$43,'RevPAR Raw Data'!K$1,FALSE)</f>
        <v>37.948186018957301</v>
      </c>
      <c r="AY12" s="66">
        <f>VLOOKUP($A12,'RevPAR Raw Data'!$B$6:$BE$43,'RevPAR Raw Data'!L$1,FALSE)</f>
        <v>39.477739336492803</v>
      </c>
      <c r="AZ12" s="65">
        <f>VLOOKUP($A12,'RevPAR Raw Data'!$B$6:$BE$43,'RevPAR Raw Data'!N$1,FALSE)</f>
        <v>39.400708530805602</v>
      </c>
      <c r="BA12" s="65">
        <f>VLOOKUP($A12,'RevPAR Raw Data'!$B$6:$BE$43,'RevPAR Raw Data'!O$1,FALSE)</f>
        <v>45.0356729857819</v>
      </c>
      <c r="BB12" s="66">
        <f>VLOOKUP($A12,'RevPAR Raw Data'!$B$6:$BE$43,'RevPAR Raw Data'!P$1,FALSE)</f>
        <v>42.218190758293801</v>
      </c>
      <c r="BC12" s="67">
        <f>VLOOKUP($A12,'RevPAR Raw Data'!$B$6:$BE$43,'RevPAR Raw Data'!R$1,FALSE)</f>
        <v>40.260725457007403</v>
      </c>
      <c r="BD12" s="63"/>
      <c r="BE12" s="59">
        <f>VLOOKUP($A12,'RevPAR Raw Data'!$B$6:$BE$43,'RevPAR Raw Data'!T$1,FALSE)</f>
        <v>27.036768930119202</v>
      </c>
      <c r="BF12" s="60">
        <f>VLOOKUP($A12,'RevPAR Raw Data'!$B$6:$BE$43,'RevPAR Raw Data'!U$1,FALSE)</f>
        <v>58.252201227108898</v>
      </c>
      <c r="BG12" s="60">
        <f>VLOOKUP($A12,'RevPAR Raw Data'!$B$6:$BE$43,'RevPAR Raw Data'!V$1,FALSE)</f>
        <v>52.404486629694098</v>
      </c>
      <c r="BH12" s="60">
        <f>VLOOKUP($A12,'RevPAR Raw Data'!$B$6:$BE$43,'RevPAR Raw Data'!W$1,FALSE)</f>
        <v>40.311058754346497</v>
      </c>
      <c r="BI12" s="60">
        <f>VLOOKUP($A12,'RevPAR Raw Data'!$B$6:$BE$43,'RevPAR Raw Data'!X$1,FALSE)</f>
        <v>32.284310198409401</v>
      </c>
      <c r="BJ12" s="61">
        <f>VLOOKUP($A12,'RevPAR Raw Data'!$B$6:$BE$43,'RevPAR Raw Data'!Y$1,FALSE)</f>
        <v>41.702777723260901</v>
      </c>
      <c r="BK12" s="60">
        <f>VLOOKUP($A12,'RevPAR Raw Data'!$B$6:$BE$43,'RevPAR Raw Data'!AA$1,FALSE)</f>
        <v>34.045546097898203</v>
      </c>
      <c r="BL12" s="60">
        <f>VLOOKUP($A12,'RevPAR Raw Data'!$B$6:$BE$43,'RevPAR Raw Data'!AB$1,FALSE)</f>
        <v>52.054860606101101</v>
      </c>
      <c r="BM12" s="61">
        <f>VLOOKUP($A12,'RevPAR Raw Data'!$B$6:$BE$43,'RevPAR Raw Data'!AC$1,FALSE)</f>
        <v>43.084463058769003</v>
      </c>
      <c r="BN12" s="62">
        <f>VLOOKUP($A12,'RevPAR Raw Data'!$B$6:$BE$43,'RevPAR Raw Data'!AE$1,FALSE)</f>
        <v>42.113930567340603</v>
      </c>
    </row>
    <row r="13" spans="1:66" x14ac:dyDescent="0.35">
      <c r="A13" s="76" t="s">
        <v>91</v>
      </c>
      <c r="B13" s="59">
        <f>VLOOKUP($A13,'Occupancy Raw Data'!$B$6:$BE$43,'Occupancy Raw Data'!G$1,FALSE)</f>
        <v>35.0140056022408</v>
      </c>
      <c r="C13" s="60">
        <f>VLOOKUP($A13,'Occupancy Raw Data'!$B$6:$BE$43,'Occupancy Raw Data'!H$1,FALSE)</f>
        <v>42.5210084033613</v>
      </c>
      <c r="D13" s="60">
        <f>VLOOKUP($A13,'Occupancy Raw Data'!$B$6:$BE$43,'Occupancy Raw Data'!I$1,FALSE)</f>
        <v>47.002801120448098</v>
      </c>
      <c r="E13" s="60">
        <f>VLOOKUP($A13,'Occupancy Raw Data'!$B$6:$BE$43,'Occupancy Raw Data'!J$1,FALSE)</f>
        <v>48.244631185807599</v>
      </c>
      <c r="F13" s="60">
        <f>VLOOKUP($A13,'Occupancy Raw Data'!$B$6:$BE$43,'Occupancy Raw Data'!K$1,FALSE)</f>
        <v>45.499533146591901</v>
      </c>
      <c r="G13" s="61">
        <f>VLOOKUP($A13,'Occupancy Raw Data'!$B$6:$BE$43,'Occupancy Raw Data'!L$1,FALSE)</f>
        <v>43.656395891690003</v>
      </c>
      <c r="H13" s="60">
        <f>VLOOKUP($A13,'Occupancy Raw Data'!$B$6:$BE$43,'Occupancy Raw Data'!N$1,FALSE)</f>
        <v>43.706816059757202</v>
      </c>
      <c r="I13" s="60">
        <f>VLOOKUP($A13,'Occupancy Raw Data'!$B$6:$BE$43,'Occupancy Raw Data'!O$1,FALSE)</f>
        <v>44.612511671335199</v>
      </c>
      <c r="J13" s="61">
        <f>VLOOKUP($A13,'Occupancy Raw Data'!$B$6:$BE$43,'Occupancy Raw Data'!P$1,FALSE)</f>
        <v>44.1596638655462</v>
      </c>
      <c r="K13" s="62">
        <f>VLOOKUP($A13,'Occupancy Raw Data'!$B$6:$BE$43,'Occupancy Raw Data'!R$1,FALSE)</f>
        <v>43.800186741363198</v>
      </c>
      <c r="L13" s="63"/>
      <c r="M13" s="59">
        <f>VLOOKUP($A13,'Occupancy Raw Data'!$B$6:$BE$43,'Occupancy Raw Data'!T$1,FALSE)</f>
        <v>-24.572804189767201</v>
      </c>
      <c r="N13" s="60">
        <f>VLOOKUP($A13,'Occupancy Raw Data'!$B$6:$BE$43,'Occupancy Raw Data'!U$1,FALSE)</f>
        <v>1.79301709042173</v>
      </c>
      <c r="O13" s="60">
        <f>VLOOKUP($A13,'Occupancy Raw Data'!$B$6:$BE$43,'Occupancy Raw Data'!V$1,FALSE)</f>
        <v>34.431933552280398</v>
      </c>
      <c r="P13" s="60">
        <f>VLOOKUP($A13,'Occupancy Raw Data'!$B$6:$BE$43,'Occupancy Raw Data'!W$1,FALSE)</f>
        <v>33.814755287961702</v>
      </c>
      <c r="Q13" s="60">
        <f>VLOOKUP($A13,'Occupancy Raw Data'!$B$6:$BE$43,'Occupancy Raw Data'!X$1,FALSE)</f>
        <v>36.472053621137199</v>
      </c>
      <c r="R13" s="61">
        <f>VLOOKUP($A13,'Occupancy Raw Data'!$B$6:$BE$43,'Occupancy Raw Data'!Y$1,FALSE)</f>
        <v>13.3637394076059</v>
      </c>
      <c r="S13" s="60">
        <f>VLOOKUP($A13,'Occupancy Raw Data'!$B$6:$BE$43,'Occupancy Raw Data'!AA$1,FALSE)</f>
        <v>45.481865563749999</v>
      </c>
      <c r="T13" s="60">
        <f>VLOOKUP($A13,'Occupancy Raw Data'!$B$6:$BE$43,'Occupancy Raw Data'!AB$1,FALSE)</f>
        <v>40.750489415363099</v>
      </c>
      <c r="U13" s="61">
        <f>VLOOKUP($A13,'Occupancy Raw Data'!$B$6:$BE$43,'Occupancy Raw Data'!AC$1,FALSE)</f>
        <v>43.052824154236298</v>
      </c>
      <c r="V13" s="62">
        <f>VLOOKUP($A13,'Occupancy Raw Data'!$B$6:$BE$43,'Occupancy Raw Data'!AE$1,FALSE)</f>
        <v>20.571966668816401</v>
      </c>
      <c r="W13" s="63"/>
      <c r="X13" s="64">
        <f>VLOOKUP($A13,'ADR Raw Data'!$B$6:$BE$43,'ADR Raw Data'!G$1,FALSE)</f>
        <v>92.5378506666666</v>
      </c>
      <c r="Y13" s="65">
        <f>VLOOKUP($A13,'ADR Raw Data'!$B$6:$BE$43,'ADR Raw Data'!H$1,FALSE)</f>
        <v>97.470340360122904</v>
      </c>
      <c r="Z13" s="65">
        <f>VLOOKUP($A13,'ADR Raw Data'!$B$6:$BE$43,'ADR Raw Data'!I$1,FALSE)</f>
        <v>101.80125347636</v>
      </c>
      <c r="AA13" s="65">
        <f>VLOOKUP($A13,'ADR Raw Data'!$B$6:$BE$43,'ADR Raw Data'!J$1,FALSE)</f>
        <v>99.554284884846098</v>
      </c>
      <c r="AB13" s="65">
        <f>VLOOKUP($A13,'ADR Raw Data'!$B$6:$BE$43,'ADR Raw Data'!K$1,FALSE)</f>
        <v>94.693201313359296</v>
      </c>
      <c r="AC13" s="66">
        <f>VLOOKUP($A13,'ADR Raw Data'!$B$6:$BE$43,'ADR Raw Data'!L$1,FALSE)</f>
        <v>97.493427153734203</v>
      </c>
      <c r="AD13" s="65">
        <f>VLOOKUP($A13,'ADR Raw Data'!$B$6:$BE$43,'ADR Raw Data'!N$1,FALSE)</f>
        <v>89.481717581713298</v>
      </c>
      <c r="AE13" s="65">
        <f>VLOOKUP($A13,'ADR Raw Data'!$B$6:$BE$43,'ADR Raw Data'!O$1,FALSE)</f>
        <v>90.789694432817001</v>
      </c>
      <c r="AF13" s="66">
        <f>VLOOKUP($A13,'ADR Raw Data'!$B$6:$BE$43,'ADR Raw Data'!P$1,FALSE)</f>
        <v>90.142412517179395</v>
      </c>
      <c r="AG13" s="67">
        <f>VLOOKUP($A13,'ADR Raw Data'!$B$6:$BE$43,'ADR Raw Data'!R$1,FALSE)</f>
        <v>95.375899747236303</v>
      </c>
      <c r="AH13" s="63"/>
      <c r="AI13" s="59">
        <f>VLOOKUP($A13,'ADR Raw Data'!$B$6:$BE$43,'ADR Raw Data'!T$1,FALSE)</f>
        <v>13.218571217388501</v>
      </c>
      <c r="AJ13" s="60">
        <f>VLOOKUP($A13,'ADR Raw Data'!$B$6:$BE$43,'ADR Raw Data'!U$1,FALSE)</f>
        <v>18.716348849650501</v>
      </c>
      <c r="AK13" s="60">
        <f>VLOOKUP($A13,'ADR Raw Data'!$B$6:$BE$43,'ADR Raw Data'!V$1,FALSE)</f>
        <v>28.734357464052099</v>
      </c>
      <c r="AL13" s="60">
        <f>VLOOKUP($A13,'ADR Raw Data'!$B$6:$BE$43,'ADR Raw Data'!W$1,FALSE)</f>
        <v>25.725681152783501</v>
      </c>
      <c r="AM13" s="60">
        <f>VLOOKUP($A13,'ADR Raw Data'!$B$6:$BE$43,'ADR Raw Data'!X$1,FALSE)</f>
        <v>24.925269620480702</v>
      </c>
      <c r="AN13" s="61">
        <f>VLOOKUP($A13,'ADR Raw Data'!$B$6:$BE$43,'ADR Raw Data'!Y$1,FALSE)</f>
        <v>22.130991375361202</v>
      </c>
      <c r="AO13" s="60">
        <f>VLOOKUP($A13,'ADR Raw Data'!$B$6:$BE$43,'ADR Raw Data'!AA$1,FALSE)</f>
        <v>21.3631755270947</v>
      </c>
      <c r="AP13" s="60">
        <f>VLOOKUP($A13,'ADR Raw Data'!$B$6:$BE$43,'ADR Raw Data'!AB$1,FALSE)</f>
        <v>25.910010488068</v>
      </c>
      <c r="AQ13" s="61">
        <f>VLOOKUP($A13,'ADR Raw Data'!$B$6:$BE$43,'ADR Raw Data'!AC$1,FALSE)</f>
        <v>23.657348654701401</v>
      </c>
      <c r="AR13" s="62">
        <f>VLOOKUP($A13,'ADR Raw Data'!$B$6:$BE$43,'ADR Raw Data'!AE$1,FALSE)</f>
        <v>22.050850127865999</v>
      </c>
      <c r="AS13" s="50"/>
      <c r="AT13" s="64">
        <f>VLOOKUP($A13,'RevPAR Raw Data'!$B$6:$BE$43,'RevPAR Raw Data'!G$1,FALSE)</f>
        <v>32.401208216619899</v>
      </c>
      <c r="AU13" s="65">
        <f>VLOOKUP($A13,'RevPAR Raw Data'!$B$6:$BE$43,'RevPAR Raw Data'!H$1,FALSE)</f>
        <v>41.445371615312702</v>
      </c>
      <c r="AV13" s="65">
        <f>VLOOKUP($A13,'RevPAR Raw Data'!$B$6:$BE$43,'RevPAR Raw Data'!I$1,FALSE)</f>
        <v>47.849440709617099</v>
      </c>
      <c r="AW13" s="65">
        <f>VLOOKUP($A13,'RevPAR Raw Data'!$B$6:$BE$43,'RevPAR Raw Data'!J$1,FALSE)</f>
        <v>48.029597572362199</v>
      </c>
      <c r="AX13" s="65">
        <f>VLOOKUP($A13,'RevPAR Raw Data'!$B$6:$BE$43,'RevPAR Raw Data'!K$1,FALSE)</f>
        <v>43.084964519140897</v>
      </c>
      <c r="AY13" s="66">
        <f>VLOOKUP($A13,'RevPAR Raw Data'!$B$6:$BE$43,'RevPAR Raw Data'!L$1,FALSE)</f>
        <v>42.562116526610602</v>
      </c>
      <c r="AZ13" s="65">
        <f>VLOOKUP($A13,'RevPAR Raw Data'!$B$6:$BE$43,'RevPAR Raw Data'!N$1,FALSE)</f>
        <v>39.109609710550799</v>
      </c>
      <c r="BA13" s="65">
        <f>VLOOKUP($A13,'RevPAR Raw Data'!$B$6:$BE$43,'RevPAR Raw Data'!O$1,FALSE)</f>
        <v>40.503563025209999</v>
      </c>
      <c r="BB13" s="66">
        <f>VLOOKUP($A13,'RevPAR Raw Data'!$B$6:$BE$43,'RevPAR Raw Data'!P$1,FALSE)</f>
        <v>39.806586367880399</v>
      </c>
      <c r="BC13" s="67">
        <f>VLOOKUP($A13,'RevPAR Raw Data'!$B$6:$BE$43,'RevPAR Raw Data'!R$1,FALSE)</f>
        <v>41.7748221955448</v>
      </c>
      <c r="BD13" s="63"/>
      <c r="BE13" s="59">
        <f>VLOOKUP($A13,'RevPAR Raw Data'!$B$6:$BE$43,'RevPAR Raw Data'!T$1,FALSE)</f>
        <v>-14.6024065943125</v>
      </c>
      <c r="BF13" s="60">
        <f>VLOOKUP($A13,'RevPAR Raw Data'!$B$6:$BE$43,'RevPAR Raw Data'!U$1,FALSE)</f>
        <v>20.844953273649502</v>
      </c>
      <c r="BG13" s="60">
        <f>VLOOKUP($A13,'RevPAR Raw Data'!$B$6:$BE$43,'RevPAR Raw Data'!V$1,FALSE)</f>
        <v>73.060085885029693</v>
      </c>
      <c r="BH13" s="60">
        <f>VLOOKUP($A13,'RevPAR Raw Data'!$B$6:$BE$43,'RevPAR Raw Data'!W$1,FALSE)</f>
        <v>68.239512568720301</v>
      </c>
      <c r="BI13" s="60">
        <f>VLOOKUP($A13,'RevPAR Raw Data'!$B$6:$BE$43,'RevPAR Raw Data'!X$1,FALSE)</f>
        <v>70.4880809428128</v>
      </c>
      <c r="BJ13" s="61">
        <f>VLOOKUP($A13,'RevPAR Raw Data'!$B$6:$BE$43,'RevPAR Raw Data'!Y$1,FALSE)</f>
        <v>38.452258798690202</v>
      </c>
      <c r="BK13" s="60">
        <f>VLOOKUP($A13,'RevPAR Raw Data'!$B$6:$BE$43,'RevPAR Raw Data'!AA$1,FALSE)</f>
        <v>76.561411864226002</v>
      </c>
      <c r="BL13" s="60">
        <f>VLOOKUP($A13,'RevPAR Raw Data'!$B$6:$BE$43,'RevPAR Raw Data'!AB$1,FALSE)</f>
        <v>77.218955984890798</v>
      </c>
      <c r="BM13" s="61">
        <f>VLOOKUP($A13,'RevPAR Raw Data'!$B$6:$BE$43,'RevPAR Raw Data'!AC$1,FALSE)</f>
        <v>76.895329524800999</v>
      </c>
      <c r="BN13" s="62">
        <f>VLOOKUP($A13,'RevPAR Raw Data'!$B$6:$BE$43,'RevPAR Raw Data'!AE$1,FALSE)</f>
        <v>47.159110335177701</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37.807990971867603</v>
      </c>
      <c r="C15" s="60">
        <f>VLOOKUP($A15,'Occupancy Raw Data'!$B$6:$BE$43,'Occupancy Raw Data'!H$1,FALSE)</f>
        <v>42.426847945831199</v>
      </c>
      <c r="D15" s="60">
        <f>VLOOKUP($A15,'Occupancy Raw Data'!$B$6:$BE$43,'Occupancy Raw Data'!I$1,FALSE)</f>
        <v>44.7246166653239</v>
      </c>
      <c r="E15" s="60">
        <f>VLOOKUP($A15,'Occupancy Raw Data'!$B$6:$BE$43,'Occupancy Raw Data'!J$1,FALSE)</f>
        <v>44.799806654313997</v>
      </c>
      <c r="F15" s="60">
        <f>VLOOKUP($A15,'Occupancy Raw Data'!$B$6:$BE$43,'Occupancy Raw Data'!K$1,FALSE)</f>
        <v>45.288541582749197</v>
      </c>
      <c r="G15" s="61">
        <f>VLOOKUP($A15,'Occupancy Raw Data'!$B$6:$BE$43,'Occupancy Raw Data'!L$1,FALSE)</f>
        <v>43.010244371504797</v>
      </c>
      <c r="H15" s="60">
        <f>VLOOKUP($A15,'Occupancy Raw Data'!$B$6:$BE$43,'Occupancy Raw Data'!N$1,FALSE)</f>
        <v>56.580466715002999</v>
      </c>
      <c r="I15" s="60">
        <f>VLOOKUP($A15,'Occupancy Raw Data'!$B$6:$BE$43,'Occupancy Raw Data'!O$1,FALSE)</f>
        <v>59.4162034426273</v>
      </c>
      <c r="J15" s="61">
        <f>VLOOKUP($A15,'Occupancy Raw Data'!$B$6:$BE$43,'Occupancy Raw Data'!P$1,FALSE)</f>
        <v>57.998335078815202</v>
      </c>
      <c r="K15" s="62">
        <f>VLOOKUP($A15,'Occupancy Raw Data'!$B$6:$BE$43,'Occupancy Raw Data'!R$1,FALSE)</f>
        <v>47.293278952073599</v>
      </c>
      <c r="L15" s="63"/>
      <c r="M15" s="59">
        <f>VLOOKUP($A15,'Occupancy Raw Data'!$B$6:$BE$43,'Occupancy Raw Data'!T$1,FALSE)</f>
        <v>0.850446259761237</v>
      </c>
      <c r="N15" s="60">
        <f>VLOOKUP($A15,'Occupancy Raw Data'!$B$6:$BE$43,'Occupancy Raw Data'!U$1,FALSE)</f>
        <v>5.7053405410089102</v>
      </c>
      <c r="O15" s="60">
        <f>VLOOKUP($A15,'Occupancy Raw Data'!$B$6:$BE$43,'Occupancy Raw Data'!V$1,FALSE)</f>
        <v>6.3407241278250099</v>
      </c>
      <c r="P15" s="60">
        <f>VLOOKUP($A15,'Occupancy Raw Data'!$B$6:$BE$43,'Occupancy Raw Data'!W$1,FALSE)</f>
        <v>2.6990044941773901</v>
      </c>
      <c r="Q15" s="60">
        <f>VLOOKUP($A15,'Occupancy Raw Data'!$B$6:$BE$43,'Occupancy Raw Data'!X$1,FALSE)</f>
        <v>1.92198008832917</v>
      </c>
      <c r="R15" s="61">
        <f>VLOOKUP($A15,'Occupancy Raw Data'!$B$6:$BE$43,'Occupancy Raw Data'!Y$1,FALSE)</f>
        <v>3.51777432564058</v>
      </c>
      <c r="S15" s="60">
        <f>VLOOKUP($A15,'Occupancy Raw Data'!$B$6:$BE$43,'Occupancy Raw Data'!AA$1,FALSE)</f>
        <v>12.000355090682699</v>
      </c>
      <c r="T15" s="60">
        <f>VLOOKUP($A15,'Occupancy Raw Data'!$B$6:$BE$43,'Occupancy Raw Data'!AB$1,FALSE)</f>
        <v>12.6253805550515</v>
      </c>
      <c r="U15" s="61">
        <f>VLOOKUP($A15,'Occupancy Raw Data'!$B$6:$BE$43,'Occupancy Raw Data'!AC$1,FALSE)</f>
        <v>12.319638618222699</v>
      </c>
      <c r="V15" s="62">
        <f>VLOOKUP($A15,'Occupancy Raw Data'!$B$6:$BE$43,'Occupancy Raw Data'!AE$1,FALSE)</f>
        <v>6.4414881509861903</v>
      </c>
      <c r="W15" s="63"/>
      <c r="X15" s="64">
        <f>VLOOKUP($A15,'ADR Raw Data'!$B$6:$BE$43,'ADR Raw Data'!G$1,FALSE)</f>
        <v>79.654468957430097</v>
      </c>
      <c r="Y15" s="65">
        <f>VLOOKUP($A15,'ADR Raw Data'!$B$6:$BE$43,'ADR Raw Data'!H$1,FALSE)</f>
        <v>80.579144015199404</v>
      </c>
      <c r="Z15" s="65">
        <f>VLOOKUP($A15,'ADR Raw Data'!$B$6:$BE$43,'ADR Raw Data'!I$1,FALSE)</f>
        <v>82.016965728009595</v>
      </c>
      <c r="AA15" s="65">
        <f>VLOOKUP($A15,'ADR Raw Data'!$B$6:$BE$43,'ADR Raw Data'!J$1,FALSE)</f>
        <v>81.727521111310907</v>
      </c>
      <c r="AB15" s="65">
        <f>VLOOKUP($A15,'ADR Raw Data'!$B$6:$BE$43,'ADR Raw Data'!K$1,FALSE)</f>
        <v>83.648626646901803</v>
      </c>
      <c r="AC15" s="66">
        <f>VLOOKUP($A15,'ADR Raw Data'!$B$6:$BE$43,'ADR Raw Data'!L$1,FALSE)</f>
        <v>81.601588778976804</v>
      </c>
      <c r="AD15" s="65">
        <f>VLOOKUP($A15,'ADR Raw Data'!$B$6:$BE$43,'ADR Raw Data'!N$1,FALSE)</f>
        <v>99.026925538680501</v>
      </c>
      <c r="AE15" s="65">
        <f>VLOOKUP($A15,'ADR Raw Data'!$B$6:$BE$43,'ADR Raw Data'!O$1,FALSE)</f>
        <v>103.319347948115</v>
      </c>
      <c r="AF15" s="66">
        <f>VLOOKUP($A15,'ADR Raw Data'!$B$6:$BE$43,'ADR Raw Data'!P$1,FALSE)</f>
        <v>101.225604542087</v>
      </c>
      <c r="AG15" s="67">
        <f>VLOOKUP($A15,'ADR Raw Data'!$B$6:$BE$43,'ADR Raw Data'!R$1,FALSE)</f>
        <v>88.478750752880003</v>
      </c>
      <c r="AH15" s="63"/>
      <c r="AI15" s="59">
        <f>VLOOKUP($A15,'ADR Raw Data'!$B$6:$BE$43,'ADR Raw Data'!T$1,FALSE)</f>
        <v>14.5103184750082</v>
      </c>
      <c r="AJ15" s="60">
        <f>VLOOKUP($A15,'ADR Raw Data'!$B$6:$BE$43,'ADR Raw Data'!U$1,FALSE)</f>
        <v>15.0066468613847</v>
      </c>
      <c r="AK15" s="60">
        <f>VLOOKUP($A15,'ADR Raw Data'!$B$6:$BE$43,'ADR Raw Data'!V$1,FALSE)</f>
        <v>16.381718349945501</v>
      </c>
      <c r="AL15" s="60">
        <f>VLOOKUP($A15,'ADR Raw Data'!$B$6:$BE$43,'ADR Raw Data'!W$1,FALSE)</f>
        <v>16.1219513410236</v>
      </c>
      <c r="AM15" s="60">
        <f>VLOOKUP($A15,'ADR Raw Data'!$B$6:$BE$43,'ADR Raw Data'!X$1,FALSE)</f>
        <v>16.909372721559901</v>
      </c>
      <c r="AN15" s="61">
        <f>VLOOKUP($A15,'ADR Raw Data'!$B$6:$BE$43,'ADR Raw Data'!Y$1,FALSE)</f>
        <v>15.8447069081839</v>
      </c>
      <c r="AO15" s="60">
        <f>VLOOKUP($A15,'ADR Raw Data'!$B$6:$BE$43,'ADR Raw Data'!AA$1,FALSE)</f>
        <v>24.828468379132399</v>
      </c>
      <c r="AP15" s="60">
        <f>VLOOKUP($A15,'ADR Raw Data'!$B$6:$BE$43,'ADR Raw Data'!AB$1,FALSE)</f>
        <v>25.812890210494501</v>
      </c>
      <c r="AQ15" s="61">
        <f>VLOOKUP($A15,'ADR Raw Data'!$B$6:$BE$43,'ADR Raw Data'!AC$1,FALSE)</f>
        <v>25.347236111648201</v>
      </c>
      <c r="AR15" s="62">
        <f>VLOOKUP($A15,'ADR Raw Data'!$B$6:$BE$43,'ADR Raw Data'!AE$1,FALSE)</f>
        <v>19.782619718248501</v>
      </c>
      <c r="AS15" s="50"/>
      <c r="AT15" s="64">
        <f>VLOOKUP($A15,'RevPAR Raw Data'!$B$6:$BE$43,'RevPAR Raw Data'!G$1,FALSE)</f>
        <v>30.115754432114301</v>
      </c>
      <c r="AU15" s="65">
        <f>VLOOKUP($A15,'RevPAR Raw Data'!$B$6:$BE$43,'RevPAR Raw Data'!H$1,FALSE)</f>
        <v>34.187190907381002</v>
      </c>
      <c r="AV15" s="65">
        <f>VLOOKUP($A15,'RevPAR Raw Data'!$B$6:$BE$43,'RevPAR Raw Data'!I$1,FALSE)</f>
        <v>36.6817735223824</v>
      </c>
      <c r="AW15" s="65">
        <f>VLOOKUP($A15,'RevPAR Raw Data'!$B$6:$BE$43,'RevPAR Raw Data'!J$1,FALSE)</f>
        <v>36.613771441230902</v>
      </c>
      <c r="AX15" s="65">
        <f>VLOOKUP($A15,'RevPAR Raw Data'!$B$6:$BE$43,'RevPAR Raw Data'!K$1,FALSE)</f>
        <v>37.883243062380799</v>
      </c>
      <c r="AY15" s="66">
        <f>VLOOKUP($A15,'RevPAR Raw Data'!$B$6:$BE$43,'RevPAR Raw Data'!L$1,FALSE)</f>
        <v>35.097042744868403</v>
      </c>
      <c r="AZ15" s="65">
        <f>VLOOKUP($A15,'RevPAR Raw Data'!$B$6:$BE$43,'RevPAR Raw Data'!N$1,FALSE)</f>
        <v>56.029896643303999</v>
      </c>
      <c r="BA15" s="65">
        <f>VLOOKUP($A15,'RevPAR Raw Data'!$B$6:$BE$43,'RevPAR Raw Data'!O$1,FALSE)</f>
        <v>61.388433972448198</v>
      </c>
      <c r="BB15" s="66">
        <f>VLOOKUP($A15,'RevPAR Raw Data'!$B$6:$BE$43,'RevPAR Raw Data'!P$1,FALSE)</f>
        <v>58.709165307876098</v>
      </c>
      <c r="BC15" s="67">
        <f>VLOOKUP($A15,'RevPAR Raw Data'!$B$6:$BE$43,'RevPAR Raw Data'!R$1,FALSE)</f>
        <v>41.844502406869502</v>
      </c>
      <c r="BD15" s="63"/>
      <c r="BE15" s="59">
        <f>VLOOKUP($A15,'RevPAR Raw Data'!$B$6:$BE$43,'RevPAR Raw Data'!T$1,FALSE)</f>
        <v>15.4841671955196</v>
      </c>
      <c r="BF15" s="60">
        <f>VLOOKUP($A15,'RevPAR Raw Data'!$B$6:$BE$43,'RevPAR Raw Data'!U$1,FALSE)</f>
        <v>21.568167709622202</v>
      </c>
      <c r="BG15" s="60">
        <f>VLOOKUP($A15,'RevPAR Raw Data'!$B$6:$BE$43,'RevPAR Raw Data'!V$1,FALSE)</f>
        <v>23.761162045737901</v>
      </c>
      <c r="BH15" s="60">
        <f>VLOOKUP($A15,'RevPAR Raw Data'!$B$6:$BE$43,'RevPAR Raw Data'!W$1,FALSE)</f>
        <v>19.256088026444299</v>
      </c>
      <c r="BI15" s="60">
        <f>VLOOKUP($A15,'RevPAR Raw Data'!$B$6:$BE$43,'RevPAR Raw Data'!X$1,FALSE)</f>
        <v>19.1563475866588</v>
      </c>
      <c r="BJ15" s="61">
        <f>VLOOKUP($A15,'RevPAR Raw Data'!$B$6:$BE$43,'RevPAR Raw Data'!Y$1,FALSE)</f>
        <v>19.919862265413599</v>
      </c>
      <c r="BK15" s="60">
        <f>VLOOKUP($A15,'RevPAR Raw Data'!$B$6:$BE$43,'RevPAR Raw Data'!AA$1,FALSE)</f>
        <v>39.808327838888999</v>
      </c>
      <c r="BL15" s="60">
        <f>VLOOKUP($A15,'RevPAR Raw Data'!$B$6:$BE$43,'RevPAR Raw Data'!AB$1,FALSE)</f>
        <v>41.697246386878497</v>
      </c>
      <c r="BM15" s="61">
        <f>VLOOKUP($A15,'RevPAR Raw Data'!$B$6:$BE$43,'RevPAR Raw Data'!AC$1,FALSE)</f>
        <v>40.789562618533601</v>
      </c>
      <c r="BN15" s="62">
        <f>VLOOKUP($A15,'RevPAR Raw Data'!$B$6:$BE$43,'RevPAR Raw Data'!AE$1,FALSE)</f>
        <v>27.498402974340401</v>
      </c>
    </row>
    <row r="16" spans="1:66" x14ac:dyDescent="0.35">
      <c r="A16" s="76" t="s">
        <v>92</v>
      </c>
      <c r="B16" s="59">
        <f>VLOOKUP($A16,'Occupancy Raw Data'!$B$6:$BE$43,'Occupancy Raw Data'!G$1,FALSE)</f>
        <v>54.462882096069798</v>
      </c>
      <c r="C16" s="60">
        <f>VLOOKUP($A16,'Occupancy Raw Data'!$B$6:$BE$43,'Occupancy Raw Data'!H$1,FALSE)</f>
        <v>64.943231441047999</v>
      </c>
      <c r="D16" s="60">
        <f>VLOOKUP($A16,'Occupancy Raw Data'!$B$6:$BE$43,'Occupancy Raw Data'!I$1,FALSE)</f>
        <v>70.829694323144096</v>
      </c>
      <c r="E16" s="60">
        <f>VLOOKUP($A16,'Occupancy Raw Data'!$B$6:$BE$43,'Occupancy Raw Data'!J$1,FALSE)</f>
        <v>69.781659388646204</v>
      </c>
      <c r="F16" s="60">
        <f>VLOOKUP($A16,'Occupancy Raw Data'!$B$6:$BE$43,'Occupancy Raw Data'!K$1,FALSE)</f>
        <v>64.925764192139695</v>
      </c>
      <c r="G16" s="61">
        <f>VLOOKUP($A16,'Occupancy Raw Data'!$B$6:$BE$43,'Occupancy Raw Data'!L$1,FALSE)</f>
        <v>64.988646288209594</v>
      </c>
      <c r="H16" s="60">
        <f>VLOOKUP($A16,'Occupancy Raw Data'!$B$6:$BE$43,'Occupancy Raw Data'!N$1,FALSE)</f>
        <v>66.043668122270702</v>
      </c>
      <c r="I16" s="60">
        <f>VLOOKUP($A16,'Occupancy Raw Data'!$B$6:$BE$43,'Occupancy Raw Data'!O$1,FALSE)</f>
        <v>68.646288209606894</v>
      </c>
      <c r="J16" s="61">
        <f>VLOOKUP($A16,'Occupancy Raw Data'!$B$6:$BE$43,'Occupancy Raw Data'!P$1,FALSE)</f>
        <v>67.344978165938798</v>
      </c>
      <c r="K16" s="62">
        <f>VLOOKUP($A16,'Occupancy Raw Data'!$B$6:$BE$43,'Occupancy Raw Data'!R$1,FALSE)</f>
        <v>65.661883967560797</v>
      </c>
      <c r="L16" s="63"/>
      <c r="M16" s="59">
        <f>VLOOKUP($A16,'Occupancy Raw Data'!$B$6:$BE$43,'Occupancy Raw Data'!T$1,FALSE)</f>
        <v>1.9954203467451701</v>
      </c>
      <c r="N16" s="60">
        <f>VLOOKUP($A16,'Occupancy Raw Data'!$B$6:$BE$43,'Occupancy Raw Data'!U$1,FALSE)</f>
        <v>7.73688785859171</v>
      </c>
      <c r="O16" s="60">
        <f>VLOOKUP($A16,'Occupancy Raw Data'!$B$6:$BE$43,'Occupancy Raw Data'!V$1,FALSE)</f>
        <v>10.6713973799126</v>
      </c>
      <c r="P16" s="60">
        <f>VLOOKUP($A16,'Occupancy Raw Data'!$B$6:$BE$43,'Occupancy Raw Data'!W$1,FALSE)</f>
        <v>5.4367907099498503</v>
      </c>
      <c r="Q16" s="60">
        <f>VLOOKUP($A16,'Occupancy Raw Data'!$B$6:$BE$43,'Occupancy Raw Data'!X$1,FALSE)</f>
        <v>3.5953177257525</v>
      </c>
      <c r="R16" s="61">
        <f>VLOOKUP($A16,'Occupancy Raw Data'!$B$6:$BE$43,'Occupancy Raw Data'!Y$1,FALSE)</f>
        <v>6.0060402302125402</v>
      </c>
      <c r="S16" s="60">
        <f>VLOOKUP($A16,'Occupancy Raw Data'!$B$6:$BE$43,'Occupancy Raw Data'!AA$1,FALSE)</f>
        <v>10.7498535442296</v>
      </c>
      <c r="T16" s="60">
        <f>VLOOKUP($A16,'Occupancy Raw Data'!$B$6:$BE$43,'Occupancy Raw Data'!AB$1,FALSE)</f>
        <v>9.5928611266034505</v>
      </c>
      <c r="U16" s="61">
        <f>VLOOKUP($A16,'Occupancy Raw Data'!$B$6:$BE$43,'Occupancy Raw Data'!AC$1,FALSE)</f>
        <v>10.1571428571428</v>
      </c>
      <c r="V16" s="62">
        <f>VLOOKUP($A16,'Occupancy Raw Data'!$B$6:$BE$43,'Occupancy Raw Data'!AE$1,FALSE)</f>
        <v>7.1897022281966603</v>
      </c>
      <c r="W16" s="63"/>
      <c r="X16" s="64">
        <f>VLOOKUP($A16,'ADR Raw Data'!$B$6:$BE$43,'ADR Raw Data'!G$1,FALSE)</f>
        <v>72.883710230917202</v>
      </c>
      <c r="Y16" s="65">
        <f>VLOOKUP($A16,'ADR Raw Data'!$B$6:$BE$43,'ADR Raw Data'!H$1,FALSE)</f>
        <v>76.602300295857901</v>
      </c>
      <c r="Z16" s="65">
        <f>VLOOKUP($A16,'ADR Raw Data'!$B$6:$BE$43,'ADR Raw Data'!I$1,FALSE)</f>
        <v>78.984397311960507</v>
      </c>
      <c r="AA16" s="65">
        <f>VLOOKUP($A16,'ADR Raw Data'!$B$6:$BE$43,'ADR Raw Data'!J$1,FALSE)</f>
        <v>78.875619749687104</v>
      </c>
      <c r="AB16" s="65">
        <f>VLOOKUP($A16,'ADR Raw Data'!$B$6:$BE$43,'ADR Raw Data'!K$1,FALSE)</f>
        <v>79.345912214151099</v>
      </c>
      <c r="AC16" s="66">
        <f>VLOOKUP($A16,'ADR Raw Data'!$B$6:$BE$43,'ADR Raw Data'!L$1,FALSE)</f>
        <v>77.534663694027799</v>
      </c>
      <c r="AD16" s="65">
        <f>VLOOKUP($A16,'ADR Raw Data'!$B$6:$BE$43,'ADR Raw Data'!N$1,FALSE)</f>
        <v>78.990437529754004</v>
      </c>
      <c r="AE16" s="65">
        <f>VLOOKUP($A16,'ADR Raw Data'!$B$6:$BE$43,'ADR Raw Data'!O$1,FALSE)</f>
        <v>79.750160585241701</v>
      </c>
      <c r="AF16" s="66">
        <f>VLOOKUP($A16,'ADR Raw Data'!$B$6:$BE$43,'ADR Raw Data'!P$1,FALSE)</f>
        <v>79.377639138892405</v>
      </c>
      <c r="AG16" s="67">
        <f>VLOOKUP($A16,'ADR Raw Data'!$B$6:$BE$43,'ADR Raw Data'!R$1,FALSE)</f>
        <v>78.074725397126997</v>
      </c>
      <c r="AH16" s="63"/>
      <c r="AI16" s="59">
        <f>VLOOKUP($A16,'ADR Raw Data'!$B$6:$BE$43,'ADR Raw Data'!T$1,FALSE)</f>
        <v>12.1718878109707</v>
      </c>
      <c r="AJ16" s="60">
        <f>VLOOKUP($A16,'ADR Raw Data'!$B$6:$BE$43,'ADR Raw Data'!U$1,FALSE)</f>
        <v>14.0253435857206</v>
      </c>
      <c r="AK16" s="60">
        <f>VLOOKUP($A16,'ADR Raw Data'!$B$6:$BE$43,'ADR Raw Data'!V$1,FALSE)</f>
        <v>16.779336799884199</v>
      </c>
      <c r="AL16" s="60">
        <f>VLOOKUP($A16,'ADR Raw Data'!$B$6:$BE$43,'ADR Raw Data'!W$1,FALSE)</f>
        <v>16.707457664125201</v>
      </c>
      <c r="AM16" s="60">
        <f>VLOOKUP($A16,'ADR Raw Data'!$B$6:$BE$43,'ADR Raw Data'!X$1,FALSE)</f>
        <v>18.610592167271701</v>
      </c>
      <c r="AN16" s="61">
        <f>VLOOKUP($A16,'ADR Raw Data'!$B$6:$BE$43,'ADR Raw Data'!Y$1,FALSE)</f>
        <v>15.8613172355067</v>
      </c>
      <c r="AO16" s="60">
        <f>VLOOKUP($A16,'ADR Raw Data'!$B$6:$BE$43,'ADR Raw Data'!AA$1,FALSE)</f>
        <v>17.471665651071699</v>
      </c>
      <c r="AP16" s="60">
        <f>VLOOKUP($A16,'ADR Raw Data'!$B$6:$BE$43,'ADR Raw Data'!AB$1,FALSE)</f>
        <v>17.986841153137501</v>
      </c>
      <c r="AQ16" s="61">
        <f>VLOOKUP($A16,'ADR Raw Data'!$B$6:$BE$43,'ADR Raw Data'!AC$1,FALSE)</f>
        <v>17.733294462910699</v>
      </c>
      <c r="AR16" s="62">
        <f>VLOOKUP($A16,'ADR Raw Data'!$B$6:$BE$43,'ADR Raw Data'!AE$1,FALSE)</f>
        <v>16.419646290602099</v>
      </c>
      <c r="AS16" s="50"/>
      <c r="AT16" s="64">
        <f>VLOOKUP($A16,'RevPAR Raw Data'!$B$6:$BE$43,'RevPAR Raw Data'!G$1,FALSE)</f>
        <v>39.694569170305599</v>
      </c>
      <c r="AU16" s="65">
        <f>VLOOKUP($A16,'RevPAR Raw Data'!$B$6:$BE$43,'RevPAR Raw Data'!H$1,FALSE)</f>
        <v>49.7480091703056</v>
      </c>
      <c r="AV16" s="65">
        <f>VLOOKUP($A16,'RevPAR Raw Data'!$B$6:$BE$43,'RevPAR Raw Data'!I$1,FALSE)</f>
        <v>55.944407179039302</v>
      </c>
      <c r="AW16" s="65">
        <f>VLOOKUP($A16,'RevPAR Raw Data'!$B$6:$BE$43,'RevPAR Raw Data'!J$1,FALSE)</f>
        <v>55.040716314410403</v>
      </c>
      <c r="AX16" s="65">
        <f>VLOOKUP($A16,'RevPAR Raw Data'!$B$6:$BE$43,'RevPAR Raw Data'!K$1,FALSE)</f>
        <v>51.515939860262002</v>
      </c>
      <c r="AY16" s="66">
        <f>VLOOKUP($A16,'RevPAR Raw Data'!$B$6:$BE$43,'RevPAR Raw Data'!L$1,FALSE)</f>
        <v>50.388728338864603</v>
      </c>
      <c r="AZ16" s="65">
        <f>VLOOKUP($A16,'RevPAR Raw Data'!$B$6:$BE$43,'RevPAR Raw Data'!N$1,FALSE)</f>
        <v>52.168182410480298</v>
      </c>
      <c r="BA16" s="65">
        <f>VLOOKUP($A16,'RevPAR Raw Data'!$B$6:$BE$43,'RevPAR Raw Data'!O$1,FALSE)</f>
        <v>54.745525082969401</v>
      </c>
      <c r="BB16" s="66">
        <f>VLOOKUP($A16,'RevPAR Raw Data'!$B$6:$BE$43,'RevPAR Raw Data'!P$1,FALSE)</f>
        <v>53.456853746724804</v>
      </c>
      <c r="BC16" s="67">
        <f>VLOOKUP($A16,'RevPAR Raw Data'!$B$6:$BE$43,'RevPAR Raw Data'!R$1,FALSE)</f>
        <v>51.265335598253202</v>
      </c>
      <c r="BD16" s="63"/>
      <c r="BE16" s="59">
        <f>VLOOKUP($A16,'RevPAR Raw Data'!$B$6:$BE$43,'RevPAR Raw Data'!T$1,FALSE)</f>
        <v>14.410188483679001</v>
      </c>
      <c r="BF16" s="60">
        <f>VLOOKUP($A16,'RevPAR Raw Data'!$B$6:$BE$43,'RevPAR Raw Data'!U$1,FALSE)</f>
        <v>22.847356549321699</v>
      </c>
      <c r="BG16" s="60">
        <f>VLOOKUP($A16,'RevPAR Raw Data'!$B$6:$BE$43,'RevPAR Raw Data'!V$1,FALSE)</f>
        <v>29.2413238874265</v>
      </c>
      <c r="BH16" s="60">
        <f>VLOOKUP($A16,'RevPAR Raw Data'!$B$6:$BE$43,'RevPAR Raw Data'!W$1,FALSE)</f>
        <v>23.052597880227101</v>
      </c>
      <c r="BI16" s="60">
        <f>VLOOKUP($A16,'RevPAR Raw Data'!$B$6:$BE$43,'RevPAR Raw Data'!X$1,FALSE)</f>
        <v>22.8750198120817</v>
      </c>
      <c r="BJ16" s="61">
        <f>VLOOKUP($A16,'RevPAR Raw Data'!$B$6:$BE$43,'RevPAR Raw Data'!Y$1,FALSE)</f>
        <v>22.819994559925401</v>
      </c>
      <c r="BK16" s="60">
        <f>VLOOKUP($A16,'RevPAR Raw Data'!$B$6:$BE$43,'RevPAR Raw Data'!AA$1,FALSE)</f>
        <v>30.099697664529</v>
      </c>
      <c r="BL16" s="60">
        <f>VLOOKUP($A16,'RevPAR Raw Data'!$B$6:$BE$43,'RevPAR Raw Data'!AB$1,FALSE)</f>
        <v>29.305154972624202</v>
      </c>
      <c r="BM16" s="61">
        <f>VLOOKUP($A16,'RevPAR Raw Data'!$B$6:$BE$43,'RevPAR Raw Data'!AC$1,FALSE)</f>
        <v>29.6916333719292</v>
      </c>
      <c r="BN16" s="62">
        <f>VLOOKUP($A16,'RevPAR Raw Data'!$B$6:$BE$43,'RevPAR Raw Data'!AE$1,FALSE)</f>
        <v>24.789872194016201</v>
      </c>
    </row>
    <row r="17" spans="1:66" x14ac:dyDescent="0.35">
      <c r="A17" s="78" t="s">
        <v>32</v>
      </c>
      <c r="B17" s="59">
        <f>VLOOKUP($A17,'Occupancy Raw Data'!$B$6:$BE$43,'Occupancy Raw Data'!G$1,FALSE)</f>
        <v>44.097616345062399</v>
      </c>
      <c r="C17" s="60">
        <f>VLOOKUP($A17,'Occupancy Raw Data'!$B$6:$BE$43,'Occupancy Raw Data'!H$1,FALSE)</f>
        <v>47.474460839954503</v>
      </c>
      <c r="D17" s="60">
        <f>VLOOKUP($A17,'Occupancy Raw Data'!$B$6:$BE$43,'Occupancy Raw Data'!I$1,FALSE)</f>
        <v>50.936435868331401</v>
      </c>
      <c r="E17" s="60">
        <f>VLOOKUP($A17,'Occupancy Raw Data'!$B$6:$BE$43,'Occupancy Raw Data'!J$1,FALSE)</f>
        <v>50.326333711691198</v>
      </c>
      <c r="F17" s="60">
        <f>VLOOKUP($A17,'Occupancy Raw Data'!$B$6:$BE$43,'Occupancy Raw Data'!K$1,FALSE)</f>
        <v>52.6816118047673</v>
      </c>
      <c r="G17" s="61">
        <f>VLOOKUP($A17,'Occupancy Raw Data'!$B$6:$BE$43,'Occupancy Raw Data'!L$1,FALSE)</f>
        <v>49.103291713961397</v>
      </c>
      <c r="H17" s="60">
        <f>VLOOKUP($A17,'Occupancy Raw Data'!$B$6:$BE$43,'Occupancy Raw Data'!N$1,FALSE)</f>
        <v>76.589103291713897</v>
      </c>
      <c r="I17" s="60">
        <f>VLOOKUP($A17,'Occupancy Raw Data'!$B$6:$BE$43,'Occupancy Raw Data'!O$1,FALSE)</f>
        <v>78.036322360953406</v>
      </c>
      <c r="J17" s="61">
        <f>VLOOKUP($A17,'Occupancy Raw Data'!$B$6:$BE$43,'Occupancy Raw Data'!P$1,FALSE)</f>
        <v>77.312712826333694</v>
      </c>
      <c r="K17" s="62">
        <f>VLOOKUP($A17,'Occupancy Raw Data'!$B$6:$BE$43,'Occupancy Raw Data'!R$1,FALSE)</f>
        <v>57.1631263174963</v>
      </c>
      <c r="L17" s="63"/>
      <c r="M17" s="59">
        <f>VLOOKUP($A17,'Occupancy Raw Data'!$B$6:$BE$43,'Occupancy Raw Data'!T$1,FALSE)</f>
        <v>-1.8629617934954199</v>
      </c>
      <c r="N17" s="60">
        <f>VLOOKUP($A17,'Occupancy Raw Data'!$B$6:$BE$43,'Occupancy Raw Data'!U$1,FALSE)</f>
        <v>0.179640718562874</v>
      </c>
      <c r="O17" s="60">
        <f>VLOOKUP($A17,'Occupancy Raw Data'!$B$6:$BE$43,'Occupancy Raw Data'!V$1,FALSE)</f>
        <v>2.1627774615822402</v>
      </c>
      <c r="P17" s="60">
        <f>VLOOKUP($A17,'Occupancy Raw Data'!$B$6:$BE$43,'Occupancy Raw Data'!W$1,FALSE)</f>
        <v>-0.58856502242152398</v>
      </c>
      <c r="Q17" s="60">
        <f>VLOOKUP($A17,'Occupancy Raw Data'!$B$6:$BE$43,'Occupancy Raw Data'!X$1,FALSE)</f>
        <v>5.3333333333333304</v>
      </c>
      <c r="R17" s="61">
        <f>VLOOKUP($A17,'Occupancy Raw Data'!$B$6:$BE$43,'Occupancy Raw Data'!Y$1,FALSE)</f>
        <v>1.11020217365899</v>
      </c>
      <c r="S17" s="60">
        <f>VLOOKUP($A17,'Occupancy Raw Data'!$B$6:$BE$43,'Occupancy Raw Data'!AA$1,FALSE)</f>
        <v>48.582438755849097</v>
      </c>
      <c r="T17" s="60">
        <f>VLOOKUP($A17,'Occupancy Raw Data'!$B$6:$BE$43,'Occupancy Raw Data'!AB$1,FALSE)</f>
        <v>40.700946533640298</v>
      </c>
      <c r="U17" s="61">
        <f>VLOOKUP($A17,'Occupancy Raw Data'!$B$6:$BE$43,'Occupancy Raw Data'!AC$1,FALSE)</f>
        <v>44.497480774330398</v>
      </c>
      <c r="V17" s="62">
        <f>VLOOKUP($A17,'Occupancy Raw Data'!$B$6:$BE$43,'Occupancy Raw Data'!AE$1,FALSE)</f>
        <v>14.3818948734587</v>
      </c>
      <c r="W17" s="63"/>
      <c r="X17" s="64">
        <f>VLOOKUP($A17,'ADR Raw Data'!$B$6:$BE$43,'ADR Raw Data'!G$1,FALSE)</f>
        <v>66.829767245817195</v>
      </c>
      <c r="Y17" s="65">
        <f>VLOOKUP($A17,'ADR Raw Data'!$B$6:$BE$43,'ADR Raw Data'!H$1,FALSE)</f>
        <v>68.837412492528301</v>
      </c>
      <c r="Z17" s="65">
        <f>VLOOKUP($A17,'ADR Raw Data'!$B$6:$BE$43,'ADR Raw Data'!I$1,FALSE)</f>
        <v>71.261368969359296</v>
      </c>
      <c r="AA17" s="65">
        <f>VLOOKUP($A17,'ADR Raw Data'!$B$6:$BE$43,'ADR Raw Data'!J$1,FALSE)</f>
        <v>70.743725345362193</v>
      </c>
      <c r="AB17" s="65">
        <f>VLOOKUP($A17,'ADR Raw Data'!$B$6:$BE$43,'ADR Raw Data'!K$1,FALSE)</f>
        <v>75.652632749798002</v>
      </c>
      <c r="AC17" s="66">
        <f>VLOOKUP($A17,'ADR Raw Data'!$B$6:$BE$43,'ADR Raw Data'!L$1,FALSE)</f>
        <v>70.832838222376296</v>
      </c>
      <c r="AD17" s="65">
        <f>VLOOKUP($A17,'ADR Raw Data'!$B$6:$BE$43,'ADR Raw Data'!N$1,FALSE)</f>
        <v>99.545280752130395</v>
      </c>
      <c r="AE17" s="65">
        <f>VLOOKUP($A17,'ADR Raw Data'!$B$6:$BE$43,'ADR Raw Data'!O$1,FALSE)</f>
        <v>100.086988072727</v>
      </c>
      <c r="AF17" s="66">
        <f>VLOOKUP($A17,'ADR Raw Data'!$B$6:$BE$43,'ADR Raw Data'!P$1,FALSE)</f>
        <v>99.818669471462599</v>
      </c>
      <c r="AG17" s="67">
        <f>VLOOKUP($A17,'ADR Raw Data'!$B$6:$BE$43,'ADR Raw Data'!R$1,FALSE)</f>
        <v>82.033731384298903</v>
      </c>
      <c r="AH17" s="63"/>
      <c r="AI17" s="59">
        <f>VLOOKUP($A17,'ADR Raw Data'!$B$6:$BE$43,'ADR Raw Data'!T$1,FALSE)</f>
        <v>16.093556061955599</v>
      </c>
      <c r="AJ17" s="60">
        <f>VLOOKUP($A17,'ADR Raw Data'!$B$6:$BE$43,'ADR Raw Data'!U$1,FALSE)</f>
        <v>15.4235724921243</v>
      </c>
      <c r="AK17" s="60">
        <f>VLOOKUP($A17,'ADR Raw Data'!$B$6:$BE$43,'ADR Raw Data'!V$1,FALSE)</f>
        <v>18.407186696318298</v>
      </c>
      <c r="AL17" s="60">
        <f>VLOOKUP($A17,'ADR Raw Data'!$B$6:$BE$43,'ADR Raw Data'!W$1,FALSE)</f>
        <v>17.235016262126798</v>
      </c>
      <c r="AM17" s="60">
        <f>VLOOKUP($A17,'ADR Raw Data'!$B$6:$BE$43,'ADR Raw Data'!X$1,FALSE)</f>
        <v>27.614486301686799</v>
      </c>
      <c r="AN17" s="61">
        <f>VLOOKUP($A17,'ADR Raw Data'!$B$6:$BE$43,'ADR Raw Data'!Y$1,FALSE)</f>
        <v>19.166117362664998</v>
      </c>
      <c r="AO17" s="60">
        <f>VLOOKUP($A17,'ADR Raw Data'!$B$6:$BE$43,'ADR Raw Data'!AA$1,FALSE)</f>
        <v>63.142878552094103</v>
      </c>
      <c r="AP17" s="60">
        <f>VLOOKUP($A17,'ADR Raw Data'!$B$6:$BE$43,'ADR Raw Data'!AB$1,FALSE)</f>
        <v>60.3115235880855</v>
      </c>
      <c r="AQ17" s="61">
        <f>VLOOKUP($A17,'ADR Raw Data'!$B$6:$BE$43,'ADR Raw Data'!AC$1,FALSE)</f>
        <v>61.647243450369302</v>
      </c>
      <c r="AR17" s="62">
        <f>VLOOKUP($A17,'ADR Raw Data'!$B$6:$BE$43,'ADR Raw Data'!AE$1,FALSE)</f>
        <v>36.388331910502998</v>
      </c>
      <c r="AS17" s="50"/>
      <c r="AT17" s="64">
        <f>VLOOKUP($A17,'RevPAR Raw Data'!$B$6:$BE$43,'RevPAR Raw Data'!G$1,FALSE)</f>
        <v>29.4703343643586</v>
      </c>
      <c r="AU17" s="65">
        <f>VLOOKUP($A17,'RevPAR Raw Data'!$B$6:$BE$43,'RevPAR Raw Data'!H$1,FALSE)</f>
        <v>32.680190437003397</v>
      </c>
      <c r="AV17" s="65">
        <f>VLOOKUP($A17,'RevPAR Raw Data'!$B$6:$BE$43,'RevPAR Raw Data'!I$1,FALSE)</f>
        <v>36.298001503972699</v>
      </c>
      <c r="AW17" s="65">
        <f>VLOOKUP($A17,'RevPAR Raw Data'!$B$6:$BE$43,'RevPAR Raw Data'!J$1,FALSE)</f>
        <v>35.602723297389304</v>
      </c>
      <c r="AX17" s="65">
        <f>VLOOKUP($A17,'RevPAR Raw Data'!$B$6:$BE$43,'RevPAR Raw Data'!K$1,FALSE)</f>
        <v>39.855026305334803</v>
      </c>
      <c r="AY17" s="66">
        <f>VLOOKUP($A17,'RevPAR Raw Data'!$B$6:$BE$43,'RevPAR Raw Data'!L$1,FALSE)</f>
        <v>34.781255181611797</v>
      </c>
      <c r="AZ17" s="65">
        <f>VLOOKUP($A17,'RevPAR Raw Data'!$B$6:$BE$43,'RevPAR Raw Data'!N$1,FALSE)</f>
        <v>76.240837897275796</v>
      </c>
      <c r="BA17" s="65">
        <f>VLOOKUP($A17,'RevPAR Raw Data'!$B$6:$BE$43,'RevPAR Raw Data'!O$1,FALSE)</f>
        <v>78.104204653802398</v>
      </c>
      <c r="BB17" s="66">
        <f>VLOOKUP($A17,'RevPAR Raw Data'!$B$6:$BE$43,'RevPAR Raw Data'!P$1,FALSE)</f>
        <v>77.172521275539097</v>
      </c>
      <c r="BC17" s="67">
        <f>VLOOKUP($A17,'RevPAR Raw Data'!$B$6:$BE$43,'RevPAR Raw Data'!R$1,FALSE)</f>
        <v>46.893045494162401</v>
      </c>
      <c r="BD17" s="63"/>
      <c r="BE17" s="59">
        <f>VLOOKUP($A17,'RevPAR Raw Data'!$B$6:$BE$43,'RevPAR Raw Data'!T$1,FALSE)</f>
        <v>13.9307774678112</v>
      </c>
      <c r="BF17" s="60">
        <f>VLOOKUP($A17,'RevPAR Raw Data'!$B$6:$BE$43,'RevPAR Raw Data'!U$1,FALSE)</f>
        <v>15.6309202271401</v>
      </c>
      <c r="BG17" s="60">
        <f>VLOOKUP($A17,'RevPAR Raw Data'!$B$6:$BE$43,'RevPAR Raw Data'!V$1,FALSE)</f>
        <v>20.968070643079901</v>
      </c>
      <c r="BH17" s="60">
        <f>VLOOKUP($A17,'RevPAR Raw Data'!$B$6:$BE$43,'RevPAR Raw Data'!W$1,FALSE)</f>
        <v>16.5450119623777</v>
      </c>
      <c r="BI17" s="60">
        <f>VLOOKUP($A17,'RevPAR Raw Data'!$B$6:$BE$43,'RevPAR Raw Data'!X$1,FALSE)</f>
        <v>34.420592237776702</v>
      </c>
      <c r="BJ17" s="61">
        <f>VLOOKUP($A17,'RevPAR Raw Data'!$B$6:$BE$43,'RevPAR Raw Data'!Y$1,FALSE)</f>
        <v>20.4891021878903</v>
      </c>
      <c r="BK17" s="60">
        <f>VLOOKUP($A17,'RevPAR Raw Data'!$B$6:$BE$43,'RevPAR Raw Data'!AA$1,FALSE)</f>
        <v>142.40166760919399</v>
      </c>
      <c r="BL17" s="60">
        <f>VLOOKUP($A17,'RevPAR Raw Data'!$B$6:$BE$43,'RevPAR Raw Data'!AB$1,FALSE)</f>
        <v>125.559831090936</v>
      </c>
      <c r="BM17" s="61">
        <f>VLOOKUP($A17,'RevPAR Raw Data'!$B$6:$BE$43,'RevPAR Raw Data'!AC$1,FALSE)</f>
        <v>133.576194526932</v>
      </c>
      <c r="BN17" s="62">
        <f>VLOOKUP($A17,'RevPAR Raw Data'!$B$6:$BE$43,'RevPAR Raw Data'!AE$1,FALSE)</f>
        <v>56.003558425535601</v>
      </c>
    </row>
    <row r="18" spans="1:66" x14ac:dyDescent="0.35">
      <c r="A18" s="78" t="s">
        <v>93</v>
      </c>
      <c r="B18" s="59">
        <f>VLOOKUP($A18,'Occupancy Raw Data'!$B$6:$BE$43,'Occupancy Raw Data'!G$1,FALSE)</f>
        <v>46.293042867182002</v>
      </c>
      <c r="C18" s="60">
        <f>VLOOKUP($A18,'Occupancy Raw Data'!$B$6:$BE$43,'Occupancy Raw Data'!H$1,FALSE)</f>
        <v>51.475755446240299</v>
      </c>
      <c r="D18" s="60">
        <f>VLOOKUP($A18,'Occupancy Raw Data'!$B$6:$BE$43,'Occupancy Raw Data'!I$1,FALSE)</f>
        <v>53.706957132817898</v>
      </c>
      <c r="E18" s="60">
        <f>VLOOKUP($A18,'Occupancy Raw Data'!$B$6:$BE$43,'Occupancy Raw Data'!J$1,FALSE)</f>
        <v>52.898805340829199</v>
      </c>
      <c r="F18" s="60">
        <f>VLOOKUP($A18,'Occupancy Raw Data'!$B$6:$BE$43,'Occupancy Raw Data'!K$1,FALSE)</f>
        <v>55.130007027406798</v>
      </c>
      <c r="G18" s="61">
        <f>VLOOKUP($A18,'Occupancy Raw Data'!$B$6:$BE$43,'Occupancy Raw Data'!L$1,FALSE)</f>
        <v>51.900913562895198</v>
      </c>
      <c r="H18" s="60">
        <f>VLOOKUP($A18,'Occupancy Raw Data'!$B$6:$BE$43,'Occupancy Raw Data'!N$1,FALSE)</f>
        <v>60.154602951510803</v>
      </c>
      <c r="I18" s="60">
        <f>VLOOKUP($A18,'Occupancy Raw Data'!$B$6:$BE$43,'Occupancy Raw Data'!O$1,FALSE)</f>
        <v>62.104708362614097</v>
      </c>
      <c r="J18" s="61">
        <f>VLOOKUP($A18,'Occupancy Raw Data'!$B$6:$BE$43,'Occupancy Raw Data'!P$1,FALSE)</f>
        <v>61.1296556570625</v>
      </c>
      <c r="K18" s="62">
        <f>VLOOKUP($A18,'Occupancy Raw Data'!$B$6:$BE$43,'Occupancy Raw Data'!R$1,FALSE)</f>
        <v>54.537697018371603</v>
      </c>
      <c r="L18" s="63"/>
      <c r="M18" s="59">
        <f>VLOOKUP($A18,'Occupancy Raw Data'!$B$6:$BE$43,'Occupancy Raw Data'!T$1,FALSE)</f>
        <v>1.9988849230822801</v>
      </c>
      <c r="N18" s="60">
        <f>VLOOKUP($A18,'Occupancy Raw Data'!$B$6:$BE$43,'Occupancy Raw Data'!U$1,FALSE)</f>
        <v>-2.9026615604571302</v>
      </c>
      <c r="O18" s="60">
        <f>VLOOKUP($A18,'Occupancy Raw Data'!$B$6:$BE$43,'Occupancy Raw Data'!V$1,FALSE)</f>
        <v>-4.0694257053056297</v>
      </c>
      <c r="P18" s="60">
        <f>VLOOKUP($A18,'Occupancy Raw Data'!$B$6:$BE$43,'Occupancy Raw Data'!W$1,FALSE)</f>
        <v>-6.4528120659068904</v>
      </c>
      <c r="Q18" s="60">
        <f>VLOOKUP($A18,'Occupancy Raw Data'!$B$6:$BE$43,'Occupancy Raw Data'!X$1,FALSE)</f>
        <v>-0.17994590104462699</v>
      </c>
      <c r="R18" s="61">
        <f>VLOOKUP($A18,'Occupancy Raw Data'!$B$6:$BE$43,'Occupancy Raw Data'!Y$1,FALSE)</f>
        <v>-2.5015528796356699</v>
      </c>
      <c r="S18" s="60">
        <f>VLOOKUP($A18,'Occupancy Raw Data'!$B$6:$BE$43,'Occupancy Raw Data'!AA$1,FALSE)</f>
        <v>4.2716441776799101</v>
      </c>
      <c r="T18" s="60">
        <f>VLOOKUP($A18,'Occupancy Raw Data'!$B$6:$BE$43,'Occupancy Raw Data'!AB$1,FALSE)</f>
        <v>5.8776403580797503</v>
      </c>
      <c r="U18" s="61">
        <f>VLOOKUP($A18,'Occupancy Raw Data'!$B$6:$BE$43,'Occupancy Raw Data'!AC$1,FALSE)</f>
        <v>5.0813147100857501</v>
      </c>
      <c r="V18" s="62">
        <f>VLOOKUP($A18,'Occupancy Raw Data'!$B$6:$BE$43,'Occupancy Raw Data'!AE$1,FALSE)</f>
        <v>-0.19508715763916201</v>
      </c>
      <c r="W18" s="63"/>
      <c r="X18" s="64">
        <f>VLOOKUP($A18,'ADR Raw Data'!$B$6:$BE$43,'ADR Raw Data'!G$1,FALSE)</f>
        <v>76.600539658444006</v>
      </c>
      <c r="Y18" s="65">
        <f>VLOOKUP($A18,'ADR Raw Data'!$B$6:$BE$43,'ADR Raw Data'!H$1,FALSE)</f>
        <v>79.8608793515358</v>
      </c>
      <c r="Z18" s="65">
        <f>VLOOKUP($A18,'ADR Raw Data'!$B$6:$BE$43,'ADR Raw Data'!I$1,FALSE)</f>
        <v>84.938847922800093</v>
      </c>
      <c r="AA18" s="65">
        <f>VLOOKUP($A18,'ADR Raw Data'!$B$6:$BE$43,'ADR Raw Data'!J$1,FALSE)</f>
        <v>83.020778013948799</v>
      </c>
      <c r="AB18" s="65">
        <f>VLOOKUP($A18,'ADR Raw Data'!$B$6:$BE$43,'ADR Raw Data'!K$1,FALSE)</f>
        <v>81.192473358827201</v>
      </c>
      <c r="AC18" s="66">
        <f>VLOOKUP($A18,'ADR Raw Data'!$B$6:$BE$43,'ADR Raw Data'!L$1,FALSE)</f>
        <v>81.257220269446805</v>
      </c>
      <c r="AD18" s="65">
        <f>VLOOKUP($A18,'ADR Raw Data'!$B$6:$BE$43,'ADR Raw Data'!N$1,FALSE)</f>
        <v>85.039830432242894</v>
      </c>
      <c r="AE18" s="65">
        <f>VLOOKUP($A18,'ADR Raw Data'!$B$6:$BE$43,'ADR Raw Data'!O$1,FALSE)</f>
        <v>88.183482149929205</v>
      </c>
      <c r="AF18" s="66">
        <f>VLOOKUP($A18,'ADR Raw Data'!$B$6:$BE$43,'ADR Raw Data'!P$1,FALSE)</f>
        <v>86.636727805719204</v>
      </c>
      <c r="AG18" s="67">
        <f>VLOOKUP($A18,'ADR Raw Data'!$B$6:$BE$43,'ADR Raw Data'!R$1,FALSE)</f>
        <v>82.979999512195107</v>
      </c>
      <c r="AH18" s="63"/>
      <c r="AI18" s="59">
        <f>VLOOKUP($A18,'ADR Raw Data'!$B$6:$BE$43,'ADR Raw Data'!T$1,FALSE)</f>
        <v>12.2446316788081</v>
      </c>
      <c r="AJ18" s="60">
        <f>VLOOKUP($A18,'ADR Raw Data'!$B$6:$BE$43,'ADR Raw Data'!U$1,FALSE)</f>
        <v>9.2238563662619306</v>
      </c>
      <c r="AK18" s="60">
        <f>VLOOKUP($A18,'ADR Raw Data'!$B$6:$BE$43,'ADR Raw Data'!V$1,FALSE)</f>
        <v>15.3731112739839</v>
      </c>
      <c r="AL18" s="60">
        <f>VLOOKUP($A18,'ADR Raw Data'!$B$6:$BE$43,'ADR Raw Data'!W$1,FALSE)</f>
        <v>14.062278737335699</v>
      </c>
      <c r="AM18" s="60">
        <f>VLOOKUP($A18,'ADR Raw Data'!$B$6:$BE$43,'ADR Raw Data'!X$1,FALSE)</f>
        <v>13.2749766045121</v>
      </c>
      <c r="AN18" s="61">
        <f>VLOOKUP($A18,'ADR Raw Data'!$B$6:$BE$43,'ADR Raw Data'!Y$1,FALSE)</f>
        <v>12.8213769361679</v>
      </c>
      <c r="AO18" s="60">
        <f>VLOOKUP($A18,'ADR Raw Data'!$B$6:$BE$43,'ADR Raw Data'!AA$1,FALSE)</f>
        <v>15.1572989228262</v>
      </c>
      <c r="AP18" s="60">
        <f>VLOOKUP($A18,'ADR Raw Data'!$B$6:$BE$43,'ADR Raw Data'!AB$1,FALSE)</f>
        <v>19.054024381809501</v>
      </c>
      <c r="AQ18" s="61">
        <f>VLOOKUP($A18,'ADR Raw Data'!$B$6:$BE$43,'ADR Raw Data'!AC$1,FALSE)</f>
        <v>17.141034127007</v>
      </c>
      <c r="AR18" s="62">
        <f>VLOOKUP($A18,'ADR Raw Data'!$B$6:$BE$43,'ADR Raw Data'!AE$1,FALSE)</f>
        <v>14.2787937085228</v>
      </c>
      <c r="AS18" s="50"/>
      <c r="AT18" s="64">
        <f>VLOOKUP($A18,'RevPAR Raw Data'!$B$6:$BE$43,'RevPAR Raw Data'!G$1,FALSE)</f>
        <v>35.4607206605762</v>
      </c>
      <c r="AU18" s="65">
        <f>VLOOKUP($A18,'RevPAR Raw Data'!$B$6:$BE$43,'RevPAR Raw Data'!H$1,FALSE)</f>
        <v>41.108990952213603</v>
      </c>
      <c r="AV18" s="65">
        <f>VLOOKUP($A18,'RevPAR Raw Data'!$B$6:$BE$43,'RevPAR Raw Data'!I$1,FALSE)</f>
        <v>45.618070643007698</v>
      </c>
      <c r="AW18" s="65">
        <f>VLOOKUP($A18,'RevPAR Raw Data'!$B$6:$BE$43,'RevPAR Raw Data'!J$1,FALSE)</f>
        <v>43.916999754040702</v>
      </c>
      <c r="AX18" s="65">
        <f>VLOOKUP($A18,'RevPAR Raw Data'!$B$6:$BE$43,'RevPAR Raw Data'!K$1,FALSE)</f>
        <v>44.761416268446901</v>
      </c>
      <c r="AY18" s="66">
        <f>VLOOKUP($A18,'RevPAR Raw Data'!$B$6:$BE$43,'RevPAR Raw Data'!L$1,FALSE)</f>
        <v>42.173239655657</v>
      </c>
      <c r="AZ18" s="65">
        <f>VLOOKUP($A18,'RevPAR Raw Data'!$B$6:$BE$43,'RevPAR Raw Data'!N$1,FALSE)</f>
        <v>51.1553723471539</v>
      </c>
      <c r="BA18" s="65">
        <f>VLOOKUP($A18,'RevPAR Raw Data'!$B$6:$BE$43,'RevPAR Raw Data'!O$1,FALSE)</f>
        <v>54.766094413211498</v>
      </c>
      <c r="BB18" s="66">
        <f>VLOOKUP($A18,'RevPAR Raw Data'!$B$6:$BE$43,'RevPAR Raw Data'!P$1,FALSE)</f>
        <v>52.960733380182702</v>
      </c>
      <c r="BC18" s="67">
        <f>VLOOKUP($A18,'RevPAR Raw Data'!$B$6:$BE$43,'RevPAR Raw Data'!R$1,FALSE)</f>
        <v>45.255380719807199</v>
      </c>
      <c r="BD18" s="63"/>
      <c r="BE18" s="59">
        <f>VLOOKUP($A18,'RevPAR Raw Data'!$B$6:$BE$43,'RevPAR Raw Data'!T$1,FALSE)</f>
        <v>14.488272698405</v>
      </c>
      <c r="BF18" s="60">
        <f>VLOOKUP($A18,'RevPAR Raw Data'!$B$6:$BE$43,'RevPAR Raw Data'!U$1,FALSE)</f>
        <v>6.05345747266953</v>
      </c>
      <c r="BG18" s="60">
        <f>VLOOKUP($A18,'RevPAR Raw Data'!$B$6:$BE$43,'RevPAR Raw Data'!V$1,FALSE)</f>
        <v>10.6780882267895</v>
      </c>
      <c r="BH18" s="60">
        <f>VLOOKUP($A18,'RevPAR Raw Data'!$B$6:$BE$43,'RevPAR Raw Data'!W$1,FALSE)</f>
        <v>6.7020542523245998</v>
      </c>
      <c r="BI18" s="60">
        <f>VLOOKUP($A18,'RevPAR Raw Data'!$B$6:$BE$43,'RevPAR Raw Data'!X$1,FALSE)</f>
        <v>13.071142927203001</v>
      </c>
      <c r="BJ18" s="61">
        <f>VLOOKUP($A18,'RevPAR Raw Data'!$B$6:$BE$43,'RevPAR Raw Data'!Y$1,FALSE)</f>
        <v>9.9990905325766501</v>
      </c>
      <c r="BK18" s="60">
        <f>VLOOKUP($A18,'RevPAR Raw Data'!$B$6:$BE$43,'RevPAR Raw Data'!AA$1,FALSE)</f>
        <v>20.0764089774366</v>
      </c>
      <c r="BL18" s="60">
        <f>VLOOKUP($A18,'RevPAR Raw Data'!$B$6:$BE$43,'RevPAR Raw Data'!AB$1,FALSE)</f>
        <v>26.0515917667929</v>
      </c>
      <c r="BM18" s="61">
        <f>VLOOKUP($A18,'RevPAR Raw Data'!$B$6:$BE$43,'RevPAR Raw Data'!AC$1,FALSE)</f>
        <v>23.0933387256492</v>
      </c>
      <c r="BN18" s="62">
        <f>VLOOKUP($A18,'RevPAR Raw Data'!$B$6:$BE$43,'RevPAR Raw Data'!AE$1,FALSE)</f>
        <v>14.0558504580925</v>
      </c>
    </row>
    <row r="19" spans="1:66" x14ac:dyDescent="0.35">
      <c r="A19" s="78" t="s">
        <v>94</v>
      </c>
      <c r="B19" s="59">
        <f>VLOOKUP($A19,'Occupancy Raw Data'!$B$6:$BE$43,'Occupancy Raw Data'!G$1,FALSE)</f>
        <v>32.324268855823398</v>
      </c>
      <c r="C19" s="60">
        <f>VLOOKUP($A19,'Occupancy Raw Data'!$B$6:$BE$43,'Occupancy Raw Data'!H$1,FALSE)</f>
        <v>35.710620831195399</v>
      </c>
      <c r="D19" s="60">
        <f>VLOOKUP($A19,'Occupancy Raw Data'!$B$6:$BE$43,'Occupancy Raw Data'!I$1,FALSE)</f>
        <v>37.378142637249802</v>
      </c>
      <c r="E19" s="60">
        <f>VLOOKUP($A19,'Occupancy Raw Data'!$B$6:$BE$43,'Occupancy Raw Data'!J$1,FALSE)</f>
        <v>38.361552933128003</v>
      </c>
      <c r="F19" s="60">
        <f>VLOOKUP($A19,'Occupancy Raw Data'!$B$6:$BE$43,'Occupancy Raw Data'!K$1,FALSE)</f>
        <v>39.5929536514451</v>
      </c>
      <c r="G19" s="61">
        <f>VLOOKUP($A19,'Occupancy Raw Data'!$B$6:$BE$43,'Occupancy Raw Data'!L$1,FALSE)</f>
        <v>36.6735077817684</v>
      </c>
      <c r="H19" s="60">
        <f>VLOOKUP($A19,'Occupancy Raw Data'!$B$6:$BE$43,'Occupancy Raw Data'!N$1,FALSE)</f>
        <v>52.548315375406098</v>
      </c>
      <c r="I19" s="60">
        <f>VLOOKUP($A19,'Occupancy Raw Data'!$B$6:$BE$43,'Occupancy Raw Data'!O$1,FALSE)</f>
        <v>55.609714383444498</v>
      </c>
      <c r="J19" s="61">
        <f>VLOOKUP($A19,'Occupancy Raw Data'!$B$6:$BE$43,'Occupancy Raw Data'!P$1,FALSE)</f>
        <v>54.079014879425301</v>
      </c>
      <c r="K19" s="62">
        <f>VLOOKUP($A19,'Occupancy Raw Data'!$B$6:$BE$43,'Occupancy Raw Data'!R$1,FALSE)</f>
        <v>41.646509809670398</v>
      </c>
      <c r="L19" s="63"/>
      <c r="M19" s="59">
        <f>VLOOKUP($A19,'Occupancy Raw Data'!$B$6:$BE$43,'Occupancy Raw Data'!T$1,FALSE)</f>
        <v>-7.4823492003844496</v>
      </c>
      <c r="N19" s="60">
        <f>VLOOKUP($A19,'Occupancy Raw Data'!$B$6:$BE$43,'Occupancy Raw Data'!U$1,FALSE)</f>
        <v>3.68450505725861</v>
      </c>
      <c r="O19" s="60">
        <f>VLOOKUP($A19,'Occupancy Raw Data'!$B$6:$BE$43,'Occupancy Raw Data'!V$1,FALSE)</f>
        <v>6.0147917198336103</v>
      </c>
      <c r="P19" s="60">
        <f>VLOOKUP($A19,'Occupancy Raw Data'!$B$6:$BE$43,'Occupancy Raw Data'!W$1,FALSE)</f>
        <v>0.51910485355693603</v>
      </c>
      <c r="Q19" s="60">
        <f>VLOOKUP($A19,'Occupancy Raw Data'!$B$6:$BE$43,'Occupancy Raw Data'!X$1,FALSE)</f>
        <v>-8.8657337068272195</v>
      </c>
      <c r="R19" s="61">
        <f>VLOOKUP($A19,'Occupancy Raw Data'!$B$6:$BE$43,'Occupancy Raw Data'!Y$1,FALSE)</f>
        <v>-1.54534086520747</v>
      </c>
      <c r="S19" s="60">
        <f>VLOOKUP($A19,'Occupancy Raw Data'!$B$6:$BE$43,'Occupancy Raw Data'!AA$1,FALSE)</f>
        <v>-10.637289726353</v>
      </c>
      <c r="T19" s="60">
        <f>VLOOKUP($A19,'Occupancy Raw Data'!$B$6:$BE$43,'Occupancy Raw Data'!AB$1,FALSE)</f>
        <v>-7.7970713808168899</v>
      </c>
      <c r="U19" s="61">
        <f>VLOOKUP($A19,'Occupancy Raw Data'!$B$6:$BE$43,'Occupancy Raw Data'!AC$1,FALSE)</f>
        <v>-9.1991912489955006</v>
      </c>
      <c r="V19" s="62">
        <f>VLOOKUP($A19,'Occupancy Raw Data'!$B$6:$BE$43,'Occupancy Raw Data'!AE$1,FALSE)</f>
        <v>-4.5309634529078702</v>
      </c>
      <c r="W19" s="63"/>
      <c r="X19" s="64">
        <f>VLOOKUP($A19,'ADR Raw Data'!$B$6:$BE$43,'ADR Raw Data'!G$1,FALSE)</f>
        <v>86.377988253968198</v>
      </c>
      <c r="Y19" s="65">
        <f>VLOOKUP($A19,'ADR Raw Data'!$B$6:$BE$43,'ADR Raw Data'!H$1,FALSE)</f>
        <v>87.879660632183899</v>
      </c>
      <c r="Z19" s="65">
        <f>VLOOKUP($A19,'ADR Raw Data'!$B$6:$BE$43,'ADR Raw Data'!I$1,FALSE)</f>
        <v>91.079224525280196</v>
      </c>
      <c r="AA19" s="65">
        <f>VLOOKUP($A19,'ADR Raw Data'!$B$6:$BE$43,'ADR Raw Data'!J$1,FALSE)</f>
        <v>90.304863441818895</v>
      </c>
      <c r="AB19" s="65">
        <f>VLOOKUP($A19,'ADR Raw Data'!$B$6:$BE$43,'ADR Raw Data'!K$1,FALSE)</f>
        <v>90.459141663066902</v>
      </c>
      <c r="AC19" s="66">
        <f>VLOOKUP($A19,'ADR Raw Data'!$B$6:$BE$43,'ADR Raw Data'!L$1,FALSE)</f>
        <v>89.331483099379696</v>
      </c>
      <c r="AD19" s="65">
        <f>VLOOKUP($A19,'ADR Raw Data'!$B$6:$BE$43,'ADR Raw Data'!N$1,FALSE)</f>
        <v>105.402838388934</v>
      </c>
      <c r="AE19" s="65">
        <f>VLOOKUP($A19,'ADR Raw Data'!$B$6:$BE$43,'ADR Raw Data'!O$1,FALSE)</f>
        <v>109.294760541288</v>
      </c>
      <c r="AF19" s="66">
        <f>VLOOKUP($A19,'ADR Raw Data'!$B$6:$BE$43,'ADR Raw Data'!P$1,FALSE)</f>
        <v>107.403879641049</v>
      </c>
      <c r="AG19" s="67">
        <f>VLOOKUP($A19,'ADR Raw Data'!$B$6:$BE$43,'ADR Raw Data'!R$1,FALSE)</f>
        <v>96.036468915549506</v>
      </c>
      <c r="AH19" s="63"/>
      <c r="AI19" s="59">
        <f>VLOOKUP($A19,'ADR Raw Data'!$B$6:$BE$43,'ADR Raw Data'!T$1,FALSE)</f>
        <v>12.3452484052039</v>
      </c>
      <c r="AJ19" s="60">
        <f>VLOOKUP($A19,'ADR Raw Data'!$B$6:$BE$43,'ADR Raw Data'!U$1,FALSE)</f>
        <v>17.208686793081501</v>
      </c>
      <c r="AK19" s="60">
        <f>VLOOKUP($A19,'ADR Raw Data'!$B$6:$BE$43,'ADR Raw Data'!V$1,FALSE)</f>
        <v>18.022447980835999</v>
      </c>
      <c r="AL19" s="60">
        <f>VLOOKUP($A19,'ADR Raw Data'!$B$6:$BE$43,'ADR Raw Data'!W$1,FALSE)</f>
        <v>18.362937686542299</v>
      </c>
      <c r="AM19" s="60">
        <f>VLOOKUP($A19,'ADR Raw Data'!$B$6:$BE$43,'ADR Raw Data'!X$1,FALSE)</f>
        <v>12.7775474161947</v>
      </c>
      <c r="AN19" s="61">
        <f>VLOOKUP($A19,'ADR Raw Data'!$B$6:$BE$43,'ADR Raw Data'!Y$1,FALSE)</f>
        <v>15.652476571006099</v>
      </c>
      <c r="AO19" s="60">
        <f>VLOOKUP($A19,'ADR Raw Data'!$B$6:$BE$43,'ADR Raw Data'!AA$1,FALSE)</f>
        <v>16.942257193915001</v>
      </c>
      <c r="AP19" s="60">
        <f>VLOOKUP($A19,'ADR Raw Data'!$B$6:$BE$43,'ADR Raw Data'!AB$1,FALSE)</f>
        <v>18.411976067461101</v>
      </c>
      <c r="AQ19" s="61">
        <f>VLOOKUP($A19,'ADR Raw Data'!$B$6:$BE$43,'ADR Raw Data'!AC$1,FALSE)</f>
        <v>17.728510709182899</v>
      </c>
      <c r="AR19" s="62">
        <f>VLOOKUP($A19,'ADR Raw Data'!$B$6:$BE$43,'ADR Raw Data'!AE$1,FALSE)</f>
        <v>16.129012958409799</v>
      </c>
      <c r="AS19" s="50"/>
      <c r="AT19" s="64">
        <f>VLOOKUP($A19,'RevPAR Raw Data'!$B$6:$BE$43,'RevPAR Raw Data'!G$1,FALSE)</f>
        <v>27.9210531554643</v>
      </c>
      <c r="AU19" s="65">
        <f>VLOOKUP($A19,'RevPAR Raw Data'!$B$6:$BE$43,'RevPAR Raw Data'!H$1,FALSE)</f>
        <v>31.3823723961005</v>
      </c>
      <c r="AV19" s="65">
        <f>VLOOKUP($A19,'RevPAR Raw Data'!$B$6:$BE$43,'RevPAR Raw Data'!I$1,FALSE)</f>
        <v>34.0437224559603</v>
      </c>
      <c r="AW19" s="65">
        <f>VLOOKUP($A19,'RevPAR Raw Data'!$B$6:$BE$43,'RevPAR Raw Data'!J$1,FALSE)</f>
        <v>34.642347990422401</v>
      </c>
      <c r="AX19" s="65">
        <f>VLOOKUP($A19,'RevPAR Raw Data'!$B$6:$BE$43,'RevPAR Raw Data'!K$1,FALSE)</f>
        <v>35.815446032153197</v>
      </c>
      <c r="AY19" s="66">
        <f>VLOOKUP($A19,'RevPAR Raw Data'!$B$6:$BE$43,'RevPAR Raw Data'!L$1,FALSE)</f>
        <v>32.760988406020097</v>
      </c>
      <c r="AZ19" s="65">
        <f>VLOOKUP($A19,'RevPAR Raw Data'!$B$6:$BE$43,'RevPAR Raw Data'!N$1,FALSE)</f>
        <v>55.3874159312467</v>
      </c>
      <c r="BA19" s="65">
        <f>VLOOKUP($A19,'RevPAR Raw Data'!$B$6:$BE$43,'RevPAR Raw Data'!O$1,FALSE)</f>
        <v>60.778504173080201</v>
      </c>
      <c r="BB19" s="66">
        <f>VLOOKUP($A19,'RevPAR Raw Data'!$B$6:$BE$43,'RevPAR Raw Data'!P$1,FALSE)</f>
        <v>58.0829600521635</v>
      </c>
      <c r="BC19" s="67">
        <f>VLOOKUP($A19,'RevPAR Raw Data'!$B$6:$BE$43,'RevPAR Raw Data'!R$1,FALSE)</f>
        <v>39.995837447775401</v>
      </c>
      <c r="BD19" s="63"/>
      <c r="BE19" s="59">
        <f>VLOOKUP($A19,'RevPAR Raw Data'!$B$6:$BE$43,'RevPAR Raw Data'!T$1,FALSE)</f>
        <v>3.93918460948727</v>
      </c>
      <c r="BF19" s="60">
        <f>VLOOKUP($A19,'RevPAR Raw Data'!$B$6:$BE$43,'RevPAR Raw Data'!U$1,FALSE)</f>
        <v>21.527246785519001</v>
      </c>
      <c r="BG19" s="60">
        <f>VLOOKUP($A19,'RevPAR Raw Data'!$B$6:$BE$43,'RevPAR Raw Data'!V$1,FALSE)</f>
        <v>25.1212524095323</v>
      </c>
      <c r="BH19" s="60">
        <f>VLOOKUP($A19,'RevPAR Raw Data'!$B$6:$BE$43,'RevPAR Raw Data'!W$1,FALSE)</f>
        <v>18.977365440885801</v>
      </c>
      <c r="BI19" s="60">
        <f>VLOOKUP($A19,'RevPAR Raw Data'!$B$6:$BE$43,'RevPAR Raw Data'!X$1,FALSE)</f>
        <v>2.7789903811841299</v>
      </c>
      <c r="BJ19" s="61">
        <f>VLOOKUP($A19,'RevPAR Raw Data'!$B$6:$BE$43,'RevPAR Raw Data'!Y$1,FALSE)</f>
        <v>13.8652515889298</v>
      </c>
      <c r="BK19" s="60">
        <f>VLOOKUP($A19,'RevPAR Raw Data'!$B$6:$BE$43,'RevPAR Raw Data'!AA$1,FALSE)</f>
        <v>4.5027704836612603</v>
      </c>
      <c r="BL19" s="60">
        <f>VLOOKUP($A19,'RevPAR Raw Data'!$B$6:$BE$43,'RevPAR Raw Data'!AB$1,FALSE)</f>
        <v>9.1793097700454105</v>
      </c>
      <c r="BM19" s="61">
        <f>VLOOKUP($A19,'RevPAR Raw Data'!$B$6:$BE$43,'RevPAR Raw Data'!AC$1,FALSE)</f>
        <v>6.8984398544510901</v>
      </c>
      <c r="BN19" s="62">
        <f>VLOOKUP($A19,'RevPAR Raw Data'!$B$6:$BE$43,'RevPAR Raw Data'!AE$1,FALSE)</f>
        <v>10.8672498230416</v>
      </c>
    </row>
    <row r="20" spans="1:66" x14ac:dyDescent="0.35">
      <c r="A20" s="78" t="s">
        <v>29</v>
      </c>
      <c r="B20" s="59">
        <f>VLOOKUP($A20,'Occupancy Raw Data'!$B$6:$BE$43,'Occupancy Raw Data'!G$1,FALSE)</f>
        <v>20.2606970813261</v>
      </c>
      <c r="C20" s="60">
        <f>VLOOKUP($A20,'Occupancy Raw Data'!$B$6:$BE$43,'Occupancy Raw Data'!H$1,FALSE)</f>
        <v>22.952677812411402</v>
      </c>
      <c r="D20" s="60">
        <f>VLOOKUP($A20,'Occupancy Raw Data'!$B$6:$BE$43,'Occupancy Raw Data'!I$1,FALSE)</f>
        <v>22.3446327683615</v>
      </c>
      <c r="E20" s="60">
        <f>VLOOKUP($A20,'Occupancy Raw Data'!$B$6:$BE$43,'Occupancy Raw Data'!J$1,FALSE)</f>
        <v>23.220338983050802</v>
      </c>
      <c r="F20" s="60">
        <f>VLOOKUP($A20,'Occupancy Raw Data'!$B$6:$BE$43,'Occupancy Raw Data'!K$1,FALSE)</f>
        <v>23.545197740112901</v>
      </c>
      <c r="G20" s="61">
        <f>VLOOKUP($A20,'Occupancy Raw Data'!$B$6:$BE$43,'Occupancy Raw Data'!L$1,FALSE)</f>
        <v>22.465776671569099</v>
      </c>
      <c r="H20" s="60">
        <f>VLOOKUP($A20,'Occupancy Raw Data'!$B$6:$BE$43,'Occupancy Raw Data'!N$1,FALSE)</f>
        <v>32.796610169491501</v>
      </c>
      <c r="I20" s="60">
        <f>VLOOKUP($A20,'Occupancy Raw Data'!$B$6:$BE$43,'Occupancy Raw Data'!O$1,FALSE)</f>
        <v>37.542372881355902</v>
      </c>
      <c r="J20" s="61">
        <f>VLOOKUP($A20,'Occupancy Raw Data'!$B$6:$BE$43,'Occupancy Raw Data'!P$1,FALSE)</f>
        <v>35.169491525423702</v>
      </c>
      <c r="K20" s="62">
        <f>VLOOKUP($A20,'Occupancy Raw Data'!$B$6:$BE$43,'Occupancy Raw Data'!R$1,FALSE)</f>
        <v>26.098634784716001</v>
      </c>
      <c r="L20" s="63"/>
      <c r="M20" s="59">
        <f>VLOOKUP($A20,'Occupancy Raw Data'!$B$6:$BE$43,'Occupancy Raw Data'!T$1,FALSE)</f>
        <v>35.415688330147802</v>
      </c>
      <c r="N20" s="60">
        <f>VLOOKUP($A20,'Occupancy Raw Data'!$B$6:$BE$43,'Occupancy Raw Data'!U$1,FALSE)</f>
        <v>47.880229099928499</v>
      </c>
      <c r="O20" s="60">
        <f>VLOOKUP($A20,'Occupancy Raw Data'!$B$6:$BE$43,'Occupancy Raw Data'!V$1,FALSE)</f>
        <v>36.411773564374201</v>
      </c>
      <c r="P20" s="60">
        <f>VLOOKUP($A20,'Occupancy Raw Data'!$B$6:$BE$43,'Occupancy Raw Data'!W$1,FALSE)</f>
        <v>37.616366260150997</v>
      </c>
      <c r="Q20" s="60">
        <f>VLOOKUP($A20,'Occupancy Raw Data'!$B$6:$BE$43,'Occupancy Raw Data'!X$1,FALSE)</f>
        <v>37.4760723312518</v>
      </c>
      <c r="R20" s="61">
        <f>VLOOKUP($A20,'Occupancy Raw Data'!$B$6:$BE$43,'Occupancy Raw Data'!Y$1,FALSE)</f>
        <v>38.905685736133002</v>
      </c>
      <c r="S20" s="60">
        <f>VLOOKUP($A20,'Occupancy Raw Data'!$B$6:$BE$43,'Occupancy Raw Data'!AA$1,FALSE)</f>
        <v>41.985324514261997</v>
      </c>
      <c r="T20" s="60">
        <f>VLOOKUP($A20,'Occupancy Raw Data'!$B$6:$BE$43,'Occupancy Raw Data'!AB$1,FALSE)</f>
        <v>48.744892554479399</v>
      </c>
      <c r="U20" s="61">
        <f>VLOOKUP($A20,'Occupancy Raw Data'!$B$6:$BE$43,'Occupancy Raw Data'!AC$1,FALSE)</f>
        <v>45.514795938524699</v>
      </c>
      <c r="V20" s="62">
        <f>VLOOKUP($A20,'Occupancy Raw Data'!$B$6:$BE$43,'Occupancy Raw Data'!AE$1,FALSE)</f>
        <v>41.388002053993802</v>
      </c>
      <c r="W20" s="63"/>
      <c r="X20" s="64">
        <f>VLOOKUP($A20,'ADR Raw Data'!$B$6:$BE$43,'ADR Raw Data'!G$1,FALSE)</f>
        <v>110.145797202797</v>
      </c>
      <c r="Y20" s="65">
        <f>VLOOKUP($A20,'ADR Raw Data'!$B$6:$BE$43,'ADR Raw Data'!H$1,FALSE)</f>
        <v>96.437969135802405</v>
      </c>
      <c r="Z20" s="65">
        <f>VLOOKUP($A20,'ADR Raw Data'!$B$6:$BE$43,'ADR Raw Data'!I$1,FALSE)</f>
        <v>83.512749683944307</v>
      </c>
      <c r="AA20" s="65">
        <f>VLOOKUP($A20,'ADR Raw Data'!$B$6:$BE$43,'ADR Raw Data'!J$1,FALSE)</f>
        <v>86.582092457420899</v>
      </c>
      <c r="AB20" s="65">
        <f>VLOOKUP($A20,'ADR Raw Data'!$B$6:$BE$43,'ADR Raw Data'!K$1,FALSE)</f>
        <v>96.760227954409103</v>
      </c>
      <c r="AC20" s="66">
        <f>VLOOKUP($A20,'ADR Raw Data'!$B$6:$BE$43,'ADR Raw Data'!L$1,FALSE)</f>
        <v>94.359238323051699</v>
      </c>
      <c r="AD20" s="65">
        <f>VLOOKUP($A20,'ADR Raw Data'!$B$6:$BE$43,'ADR Raw Data'!N$1,FALSE)</f>
        <v>134.199926787252</v>
      </c>
      <c r="AE20" s="65">
        <f>VLOOKUP($A20,'ADR Raw Data'!$B$6:$BE$43,'ADR Raw Data'!O$1,FALSE)</f>
        <v>150.36677577125599</v>
      </c>
      <c r="AF20" s="66">
        <f>VLOOKUP($A20,'ADR Raw Data'!$B$6:$BE$43,'ADR Raw Data'!P$1,FALSE)</f>
        <v>142.82873895582301</v>
      </c>
      <c r="AG20" s="67">
        <f>VLOOKUP($A20,'ADR Raw Data'!$B$6:$BE$43,'ADR Raw Data'!R$1,FALSE)</f>
        <v>113.037417782248</v>
      </c>
      <c r="AH20" s="63"/>
      <c r="AI20" s="59">
        <f>VLOOKUP($A20,'ADR Raw Data'!$B$6:$BE$43,'ADR Raw Data'!T$1,FALSE)</f>
        <v>16.7044903798588</v>
      </c>
      <c r="AJ20" s="60">
        <f>VLOOKUP($A20,'ADR Raw Data'!$B$6:$BE$43,'ADR Raw Data'!U$1,FALSE)</f>
        <v>13.664724551453901</v>
      </c>
      <c r="AK20" s="60">
        <f>VLOOKUP($A20,'ADR Raw Data'!$B$6:$BE$43,'ADR Raw Data'!V$1,FALSE)</f>
        <v>6.0799849478086099</v>
      </c>
      <c r="AL20" s="60">
        <f>VLOOKUP($A20,'ADR Raw Data'!$B$6:$BE$43,'ADR Raw Data'!W$1,FALSE)</f>
        <v>6.5982550152554102</v>
      </c>
      <c r="AM20" s="60">
        <f>VLOOKUP($A20,'ADR Raw Data'!$B$6:$BE$43,'ADR Raw Data'!X$1,FALSE)</f>
        <v>13.429242860748399</v>
      </c>
      <c r="AN20" s="61">
        <f>VLOOKUP($A20,'ADR Raw Data'!$B$6:$BE$43,'ADR Raw Data'!Y$1,FALSE)</f>
        <v>11.3967224873804</v>
      </c>
      <c r="AO20" s="60">
        <f>VLOOKUP($A20,'ADR Raw Data'!$B$6:$BE$43,'ADR Raw Data'!AA$1,FALSE)</f>
        <v>19.942213079725899</v>
      </c>
      <c r="AP20" s="60">
        <f>VLOOKUP($A20,'ADR Raw Data'!$B$6:$BE$43,'ADR Raw Data'!AB$1,FALSE)</f>
        <v>15.591305632673899</v>
      </c>
      <c r="AQ20" s="61">
        <f>VLOOKUP($A20,'ADR Raw Data'!$B$6:$BE$43,'ADR Raw Data'!AC$1,FALSE)</f>
        <v>17.662030553685199</v>
      </c>
      <c r="AR20" s="62">
        <f>VLOOKUP($A20,'ADR Raw Data'!$B$6:$BE$43,'ADR Raw Data'!AE$1,FALSE)</f>
        <v>14.834751961529101</v>
      </c>
      <c r="AS20" s="50"/>
      <c r="AT20" s="64">
        <f>VLOOKUP($A20,'RevPAR Raw Data'!$B$6:$BE$43,'RevPAR Raw Data'!G$1,FALSE)</f>
        <v>22.316306319070499</v>
      </c>
      <c r="AU20" s="65">
        <f>VLOOKUP($A20,'RevPAR Raw Data'!$B$6:$BE$43,'RevPAR Raw Data'!H$1,FALSE)</f>
        <v>22.135096344573501</v>
      </c>
      <c r="AV20" s="65">
        <f>VLOOKUP($A20,'RevPAR Raw Data'!$B$6:$BE$43,'RevPAR Raw Data'!I$1,FALSE)</f>
        <v>18.660617231638401</v>
      </c>
      <c r="AW20" s="65">
        <f>VLOOKUP($A20,'RevPAR Raw Data'!$B$6:$BE$43,'RevPAR Raw Data'!J$1,FALSE)</f>
        <v>20.104655367231601</v>
      </c>
      <c r="AX20" s="65">
        <f>VLOOKUP($A20,'RevPAR Raw Data'!$B$6:$BE$43,'RevPAR Raw Data'!K$1,FALSE)</f>
        <v>22.782387005649699</v>
      </c>
      <c r="AY20" s="66">
        <f>VLOOKUP($A20,'RevPAR Raw Data'!$B$6:$BE$43,'RevPAR Raw Data'!L$1,FALSE)</f>
        <v>21.1985357506505</v>
      </c>
      <c r="AZ20" s="65">
        <f>VLOOKUP($A20,'RevPAR Raw Data'!$B$6:$BE$43,'RevPAR Raw Data'!N$1,FALSE)</f>
        <v>44.013026836158097</v>
      </c>
      <c r="BA20" s="65">
        <f>VLOOKUP($A20,'RevPAR Raw Data'!$B$6:$BE$43,'RevPAR Raw Data'!O$1,FALSE)</f>
        <v>56.451255649717503</v>
      </c>
      <c r="BB20" s="66">
        <f>VLOOKUP($A20,'RevPAR Raw Data'!$B$6:$BE$43,'RevPAR Raw Data'!P$1,FALSE)</f>
        <v>50.2321412429378</v>
      </c>
      <c r="BC20" s="67">
        <f>VLOOKUP($A20,'RevPAR Raw Data'!$B$6:$BE$43,'RevPAR Raw Data'!R$1,FALSE)</f>
        <v>29.501222837062699</v>
      </c>
      <c r="BD20" s="63"/>
      <c r="BE20" s="59">
        <f>VLOOKUP($A20,'RevPAR Raw Data'!$B$6:$BE$43,'RevPAR Raw Data'!T$1,FALSE)</f>
        <v>58.036188960076899</v>
      </c>
      <c r="BF20" s="60">
        <f>VLOOKUP($A20,'RevPAR Raw Data'!$B$6:$BE$43,'RevPAR Raw Data'!U$1,FALSE)</f>
        <v>68.087655072492794</v>
      </c>
      <c r="BG20" s="60">
        <f>VLOOKUP($A20,'RevPAR Raw Data'!$B$6:$BE$43,'RevPAR Raw Data'!V$1,FALSE)</f>
        <v>44.705588864126902</v>
      </c>
      <c r="BH20" s="60">
        <f>VLOOKUP($A20,'RevPAR Raw Data'!$B$6:$BE$43,'RevPAR Raw Data'!W$1,FALSE)</f>
        <v>46.696645048723703</v>
      </c>
      <c r="BI20" s="60">
        <f>VLOOKUP($A20,'RevPAR Raw Data'!$B$6:$BE$43,'RevPAR Raw Data'!X$1,FALSE)</f>
        <v>55.938067960033798</v>
      </c>
      <c r="BJ20" s="61">
        <f>VLOOKUP($A20,'RevPAR Raw Data'!$B$6:$BE$43,'RevPAR Raw Data'!Y$1,FALSE)</f>
        <v>54.7363812586728</v>
      </c>
      <c r="BK20" s="60">
        <f>VLOOKUP($A20,'RevPAR Raw Data'!$B$6:$BE$43,'RevPAR Raw Data'!AA$1,FALSE)</f>
        <v>70.300340470836503</v>
      </c>
      <c r="BL20" s="60">
        <f>VLOOKUP($A20,'RevPAR Raw Data'!$B$6:$BE$43,'RevPAR Raw Data'!AB$1,FALSE)</f>
        <v>71.936163365640795</v>
      </c>
      <c r="BM20" s="61">
        <f>VLOOKUP($A20,'RevPAR Raw Data'!$B$6:$BE$43,'RevPAR Raw Data'!AC$1,FALSE)</f>
        <v>71.215663657319695</v>
      </c>
      <c r="BN20" s="62">
        <f>VLOOKUP($A20,'RevPAR Raw Data'!$B$6:$BE$43,'RevPAR Raw Data'!AE$1,FALSE)</f>
        <v>62.362561462065599</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32.885906040268402</v>
      </c>
      <c r="C22" s="60">
        <f>VLOOKUP($A22,'Occupancy Raw Data'!$B$6:$BE$43,'Occupancy Raw Data'!H$1,FALSE)</f>
        <v>43.1219953353324</v>
      </c>
      <c r="D22" s="60">
        <f>VLOOKUP($A22,'Occupancy Raw Data'!$B$6:$BE$43,'Occupancy Raw Data'!I$1,FALSE)</f>
        <v>45.2972535579989</v>
      </c>
      <c r="E22" s="60">
        <f>VLOOKUP($A22,'Occupancy Raw Data'!$B$6:$BE$43,'Occupancy Raw Data'!J$1,FALSE)</f>
        <v>44.1001475558094</v>
      </c>
      <c r="F22" s="60">
        <f>VLOOKUP($A22,'Occupancy Raw Data'!$B$6:$BE$43,'Occupancy Raw Data'!K$1,FALSE)</f>
        <v>38.823837403017698</v>
      </c>
      <c r="G22" s="61">
        <f>VLOOKUP($A22,'Occupancy Raw Data'!$B$6:$BE$43,'Occupancy Raw Data'!L$1,FALSE)</f>
        <v>40.845827978485403</v>
      </c>
      <c r="H22" s="60">
        <f>VLOOKUP($A22,'Occupancy Raw Data'!$B$6:$BE$43,'Occupancy Raw Data'!N$1,FALSE)</f>
        <v>43.348088914274797</v>
      </c>
      <c r="I22" s="60">
        <f>VLOOKUP($A22,'Occupancy Raw Data'!$B$6:$BE$43,'Occupancy Raw Data'!O$1,FALSE)</f>
        <v>45.456709029463497</v>
      </c>
      <c r="J22" s="61">
        <f>VLOOKUP($A22,'Occupancy Raw Data'!$B$6:$BE$43,'Occupancy Raw Data'!P$1,FALSE)</f>
        <v>44.402398971869097</v>
      </c>
      <c r="K22" s="62">
        <f>VLOOKUP($A22,'Occupancy Raw Data'!$B$6:$BE$43,'Occupancy Raw Data'!R$1,FALSE)</f>
        <v>41.861991119452199</v>
      </c>
      <c r="L22" s="63"/>
      <c r="M22" s="59">
        <f>VLOOKUP($A22,'Occupancy Raw Data'!$B$6:$BE$43,'Occupancy Raw Data'!T$1,FALSE)</f>
        <v>-4.52411217016191</v>
      </c>
      <c r="N22" s="60">
        <f>VLOOKUP($A22,'Occupancy Raw Data'!$B$6:$BE$43,'Occupancy Raw Data'!U$1,FALSE)</f>
        <v>22.121086975617199</v>
      </c>
      <c r="O22" s="60">
        <f>VLOOKUP($A22,'Occupancy Raw Data'!$B$6:$BE$43,'Occupancy Raw Data'!V$1,FALSE)</f>
        <v>15.7953099376554</v>
      </c>
      <c r="P22" s="60">
        <f>VLOOKUP($A22,'Occupancy Raw Data'!$B$6:$BE$43,'Occupancy Raw Data'!W$1,FALSE)</f>
        <v>7.4190058986296199</v>
      </c>
      <c r="Q22" s="60">
        <f>VLOOKUP($A22,'Occupancy Raw Data'!$B$6:$BE$43,'Occupancy Raw Data'!X$1,FALSE)</f>
        <v>2.10106861192292</v>
      </c>
      <c r="R22" s="61">
        <f>VLOOKUP($A22,'Occupancy Raw Data'!$B$6:$BE$43,'Occupancy Raw Data'!Y$1,FALSE)</f>
        <v>8.6566928329513004</v>
      </c>
      <c r="S22" s="60">
        <f>VLOOKUP($A22,'Occupancy Raw Data'!$B$6:$BE$43,'Occupancy Raw Data'!AA$1,FALSE)</f>
        <v>13.327202450750599</v>
      </c>
      <c r="T22" s="60">
        <f>VLOOKUP($A22,'Occupancy Raw Data'!$B$6:$BE$43,'Occupancy Raw Data'!AB$1,FALSE)</f>
        <v>20.579747544199002</v>
      </c>
      <c r="U22" s="61">
        <f>VLOOKUP($A22,'Occupancy Raw Data'!$B$6:$BE$43,'Occupancy Raw Data'!AC$1,FALSE)</f>
        <v>16.927122791177599</v>
      </c>
      <c r="V22" s="62">
        <f>VLOOKUP($A22,'Occupancy Raw Data'!$B$6:$BE$43,'Occupancy Raw Data'!AE$1,FALSE)</f>
        <v>11.036729277631199</v>
      </c>
      <c r="W22" s="63"/>
      <c r="X22" s="64">
        <f>VLOOKUP($A22,'ADR Raw Data'!$B$6:$BE$43,'ADR Raw Data'!G$1,FALSE)</f>
        <v>83.994795918367302</v>
      </c>
      <c r="Y22" s="65">
        <f>VLOOKUP($A22,'ADR Raw Data'!$B$6:$BE$43,'ADR Raw Data'!H$1,FALSE)</f>
        <v>86.722905789502704</v>
      </c>
      <c r="Z22" s="65">
        <f>VLOOKUP($A22,'ADR Raw Data'!$B$6:$BE$43,'ADR Raw Data'!I$1,FALSE)</f>
        <v>87.726112015972205</v>
      </c>
      <c r="AA22" s="65">
        <f>VLOOKUP($A22,'ADR Raw Data'!$B$6:$BE$43,'ADR Raw Data'!J$1,FALSE)</f>
        <v>88.298888289260603</v>
      </c>
      <c r="AB22" s="65">
        <f>VLOOKUP($A22,'ADR Raw Data'!$B$6:$BE$43,'ADR Raw Data'!K$1,FALSE)</f>
        <v>86.9232710108502</v>
      </c>
      <c r="AC22" s="66">
        <f>VLOOKUP($A22,'ADR Raw Data'!$B$6:$BE$43,'ADR Raw Data'!L$1,FALSE)</f>
        <v>86.8845190122708</v>
      </c>
      <c r="AD22" s="65">
        <f>VLOOKUP($A22,'ADR Raw Data'!$B$6:$BE$43,'ADR Raw Data'!N$1,FALSE)</f>
        <v>99.896050290984903</v>
      </c>
      <c r="AE22" s="65">
        <f>VLOOKUP($A22,'ADR Raw Data'!$B$6:$BE$43,'ADR Raw Data'!O$1,FALSE)</f>
        <v>101.76446963350701</v>
      </c>
      <c r="AF22" s="66">
        <f>VLOOKUP($A22,'ADR Raw Data'!$B$6:$BE$43,'ADR Raw Data'!P$1,FALSE)</f>
        <v>100.852442246877</v>
      </c>
      <c r="AG22" s="67">
        <f>VLOOKUP($A22,'ADR Raw Data'!$B$6:$BE$43,'ADR Raw Data'!R$1,FALSE)</f>
        <v>91.117539288701906</v>
      </c>
      <c r="AH22" s="63"/>
      <c r="AI22" s="59">
        <f>VLOOKUP($A22,'ADR Raw Data'!$B$6:$BE$43,'ADR Raw Data'!T$1,FALSE)</f>
        <v>13.385462891747901</v>
      </c>
      <c r="AJ22" s="60">
        <f>VLOOKUP($A22,'ADR Raw Data'!$B$6:$BE$43,'ADR Raw Data'!U$1,FALSE)</f>
        <v>15.3566558784921</v>
      </c>
      <c r="AK22" s="60">
        <f>VLOOKUP($A22,'ADR Raw Data'!$B$6:$BE$43,'ADR Raw Data'!V$1,FALSE)</f>
        <v>16.061647556413799</v>
      </c>
      <c r="AL22" s="60">
        <f>VLOOKUP($A22,'ADR Raw Data'!$B$6:$BE$43,'ADR Raw Data'!W$1,FALSE)</f>
        <v>16.611406020014801</v>
      </c>
      <c r="AM22" s="60">
        <f>VLOOKUP($A22,'ADR Raw Data'!$B$6:$BE$43,'ADR Raw Data'!X$1,FALSE)</f>
        <v>14.0890506093992</v>
      </c>
      <c r="AN22" s="61">
        <f>VLOOKUP($A22,'ADR Raw Data'!$B$6:$BE$43,'ADR Raw Data'!Y$1,FALSE)</f>
        <v>15.2544562479919</v>
      </c>
      <c r="AO22" s="60">
        <f>VLOOKUP($A22,'ADR Raw Data'!$B$6:$BE$43,'ADR Raw Data'!AA$1,FALSE)</f>
        <v>21.342935643486602</v>
      </c>
      <c r="AP22" s="60">
        <f>VLOOKUP($A22,'ADR Raw Data'!$B$6:$BE$43,'ADR Raw Data'!AB$1,FALSE)</f>
        <v>22.8518322050476</v>
      </c>
      <c r="AQ22" s="61">
        <f>VLOOKUP($A22,'ADR Raw Data'!$B$6:$BE$43,'ADR Raw Data'!AC$1,FALSE)</f>
        <v>22.1293129703894</v>
      </c>
      <c r="AR22" s="62">
        <f>VLOOKUP($A22,'ADR Raw Data'!$B$6:$BE$43,'ADR Raw Data'!AE$1,FALSE)</f>
        <v>17.638340273525099</v>
      </c>
      <c r="AS22" s="50"/>
      <c r="AT22" s="64">
        <f>VLOOKUP($A22,'RevPAR Raw Data'!$B$6:$BE$43,'RevPAR Raw Data'!G$1,FALSE)</f>
        <v>27.622449664429499</v>
      </c>
      <c r="AU22" s="65">
        <f>VLOOKUP($A22,'RevPAR Raw Data'!$B$6:$BE$43,'RevPAR Raw Data'!H$1,FALSE)</f>
        <v>37.396647389214102</v>
      </c>
      <c r="AV22" s="65">
        <f>VLOOKUP($A22,'RevPAR Raw Data'!$B$6:$BE$43,'RevPAR Raw Data'!I$1,FALSE)</f>
        <v>39.737519396449102</v>
      </c>
      <c r="AW22" s="65">
        <f>VLOOKUP($A22,'RevPAR Raw Data'!$B$6:$BE$43,'RevPAR Raw Data'!J$1,FALSE)</f>
        <v>38.939940025703201</v>
      </c>
      <c r="AX22" s="65">
        <f>VLOOKUP($A22,'RevPAR Raw Data'!$B$6:$BE$43,'RevPAR Raw Data'!K$1,FALSE)</f>
        <v>33.746949402636901</v>
      </c>
      <c r="AY22" s="66">
        <f>VLOOKUP($A22,'RevPAR Raw Data'!$B$6:$BE$43,'RevPAR Raw Data'!L$1,FALSE)</f>
        <v>35.4887011756866</v>
      </c>
      <c r="AZ22" s="65">
        <f>VLOOKUP($A22,'RevPAR Raw Data'!$B$6:$BE$43,'RevPAR Raw Data'!N$1,FALSE)</f>
        <v>43.3030287019848</v>
      </c>
      <c r="BA22" s="65">
        <f>VLOOKUP($A22,'RevPAR Raw Data'!$B$6:$BE$43,'RevPAR Raw Data'!O$1,FALSE)</f>
        <v>46.258778856680401</v>
      </c>
      <c r="BB22" s="66">
        <f>VLOOKUP($A22,'RevPAR Raw Data'!$B$6:$BE$43,'RevPAR Raw Data'!P$1,FALSE)</f>
        <v>44.780903779332597</v>
      </c>
      <c r="BC22" s="67">
        <f>VLOOKUP($A22,'RevPAR Raw Data'!$B$6:$BE$43,'RevPAR Raw Data'!R$1,FALSE)</f>
        <v>38.143616205299701</v>
      </c>
      <c r="BD22" s="63"/>
      <c r="BE22" s="59">
        <f>VLOOKUP($A22,'RevPAR Raw Data'!$B$6:$BE$43,'RevPAR Raw Data'!T$1,FALSE)</f>
        <v>8.2557773658679601</v>
      </c>
      <c r="BF22" s="60">
        <f>VLOOKUP($A22,'RevPAR Raw Data'!$B$6:$BE$43,'RevPAR Raw Data'!U$1,FALSE)</f>
        <v>40.874802057536897</v>
      </c>
      <c r="BG22" s="60">
        <f>VLOOKUP($A22,'RevPAR Raw Data'!$B$6:$BE$43,'RevPAR Raw Data'!V$1,FALSE)</f>
        <v>34.393944506698702</v>
      </c>
      <c r="BH22" s="60">
        <f>VLOOKUP($A22,'RevPAR Raw Data'!$B$6:$BE$43,'RevPAR Raw Data'!W$1,FALSE)</f>
        <v>25.2628131111146</v>
      </c>
      <c r="BI22" s="60">
        <f>VLOOKUP($A22,'RevPAR Raw Data'!$B$6:$BE$43,'RevPAR Raw Data'!X$1,FALSE)</f>
        <v>16.486139841394198</v>
      </c>
      <c r="BJ22" s="61">
        <f>VLOOKUP($A22,'RevPAR Raw Data'!$B$6:$BE$43,'RevPAR Raw Data'!Y$1,FALSE)</f>
        <v>25.231680501668901</v>
      </c>
      <c r="BK22" s="60">
        <f>VLOOKUP($A22,'RevPAR Raw Data'!$B$6:$BE$43,'RevPAR Raw Data'!AA$1,FALSE)</f>
        <v>37.514554336378197</v>
      </c>
      <c r="BL22" s="60">
        <f>VLOOKUP($A22,'RevPAR Raw Data'!$B$6:$BE$43,'RevPAR Raw Data'!AB$1,FALSE)</f>
        <v>48.134429126269502</v>
      </c>
      <c r="BM22" s="61">
        <f>VLOOKUP($A22,'RevPAR Raw Data'!$B$6:$BE$43,'RevPAR Raw Data'!AC$1,FALSE)</f>
        <v>42.802291740908899</v>
      </c>
      <c r="BN22" s="62">
        <f>VLOOKUP($A22,'RevPAR Raw Data'!$B$6:$BE$43,'RevPAR Raw Data'!AE$1,FALSE)</f>
        <v>30.621765416212799</v>
      </c>
    </row>
    <row r="23" spans="1:66" x14ac:dyDescent="0.35">
      <c r="A23" s="78" t="s">
        <v>71</v>
      </c>
      <c r="B23" s="59">
        <f>VLOOKUP($A23,'Occupancy Raw Data'!$B$6:$BE$43,'Occupancy Raw Data'!G$1,FALSE)</f>
        <v>32.138716137872798</v>
      </c>
      <c r="C23" s="60">
        <f>VLOOKUP($A23,'Occupancy Raw Data'!$B$6:$BE$43,'Occupancy Raw Data'!H$1,FALSE)</f>
        <v>41.946874670601801</v>
      </c>
      <c r="D23" s="60">
        <f>VLOOKUP($A23,'Occupancy Raw Data'!$B$6:$BE$43,'Occupancy Raw Data'!I$1,FALSE)</f>
        <v>43.206493095815297</v>
      </c>
      <c r="E23" s="60">
        <f>VLOOKUP($A23,'Occupancy Raw Data'!$B$6:$BE$43,'Occupancy Raw Data'!J$1,FALSE)</f>
        <v>42.479182038579097</v>
      </c>
      <c r="F23" s="60">
        <f>VLOOKUP($A23,'Occupancy Raw Data'!$B$6:$BE$43,'Occupancy Raw Data'!K$1,FALSE)</f>
        <v>36.771371350268701</v>
      </c>
      <c r="G23" s="61">
        <f>VLOOKUP($A23,'Occupancy Raw Data'!$B$6:$BE$43,'Occupancy Raw Data'!L$1,FALSE)</f>
        <v>39.308527458627502</v>
      </c>
      <c r="H23" s="60">
        <f>VLOOKUP($A23,'Occupancy Raw Data'!$B$6:$BE$43,'Occupancy Raw Data'!N$1,FALSE)</f>
        <v>38.378834194160397</v>
      </c>
      <c r="I23" s="60">
        <f>VLOOKUP($A23,'Occupancy Raw Data'!$B$6:$BE$43,'Occupancy Raw Data'!O$1,FALSE)</f>
        <v>40.502793296089301</v>
      </c>
      <c r="J23" s="61">
        <f>VLOOKUP($A23,'Occupancy Raw Data'!$B$6:$BE$43,'Occupancy Raw Data'!P$1,FALSE)</f>
        <v>39.440813745124899</v>
      </c>
      <c r="K23" s="62">
        <f>VLOOKUP($A23,'Occupancy Raw Data'!$B$6:$BE$43,'Occupancy Raw Data'!R$1,FALSE)</f>
        <v>39.346323540483901</v>
      </c>
      <c r="L23" s="63"/>
      <c r="M23" s="59">
        <f>VLOOKUP($A23,'Occupancy Raw Data'!$B$6:$BE$43,'Occupancy Raw Data'!T$1,FALSE)</f>
        <v>-8.2869589730869802</v>
      </c>
      <c r="N23" s="60">
        <f>VLOOKUP($A23,'Occupancy Raw Data'!$B$6:$BE$43,'Occupancy Raw Data'!U$1,FALSE)</f>
        <v>10.3827945303292</v>
      </c>
      <c r="O23" s="60">
        <f>VLOOKUP($A23,'Occupancy Raw Data'!$B$6:$BE$43,'Occupancy Raw Data'!V$1,FALSE)</f>
        <v>7.41192609475394</v>
      </c>
      <c r="P23" s="60">
        <f>VLOOKUP($A23,'Occupancy Raw Data'!$B$6:$BE$43,'Occupancy Raw Data'!W$1,FALSE)</f>
        <v>0.71607684754206502</v>
      </c>
      <c r="Q23" s="60">
        <f>VLOOKUP($A23,'Occupancy Raw Data'!$B$6:$BE$43,'Occupancy Raw Data'!X$1,FALSE)</f>
        <v>-3.7979199910600099</v>
      </c>
      <c r="R23" s="61">
        <f>VLOOKUP($A23,'Occupancy Raw Data'!$B$6:$BE$43,'Occupancy Raw Data'!Y$1,FALSE)</f>
        <v>1.48366983962648</v>
      </c>
      <c r="S23" s="60">
        <f>VLOOKUP($A23,'Occupancy Raw Data'!$B$6:$BE$43,'Occupancy Raw Data'!AA$1,FALSE)</f>
        <v>5.6023329139979996</v>
      </c>
      <c r="T23" s="60">
        <f>VLOOKUP($A23,'Occupancy Raw Data'!$B$6:$BE$43,'Occupancy Raw Data'!AB$1,FALSE)</f>
        <v>9.5813562095322595</v>
      </c>
      <c r="U23" s="61">
        <f>VLOOKUP($A23,'Occupancy Raw Data'!$B$6:$BE$43,'Occupancy Raw Data'!AC$1,FALSE)</f>
        <v>7.6086336895943898</v>
      </c>
      <c r="V23" s="62">
        <f>VLOOKUP($A23,'Occupancy Raw Data'!$B$6:$BE$43,'Occupancy Raw Data'!AE$1,FALSE)</f>
        <v>3.1654308218097502</v>
      </c>
      <c r="W23" s="63"/>
      <c r="X23" s="64">
        <f>VLOOKUP($A23,'ADR Raw Data'!$B$6:$BE$43,'ADR Raw Data'!G$1,FALSE)</f>
        <v>83.428756969498096</v>
      </c>
      <c r="Y23" s="65">
        <f>VLOOKUP($A23,'ADR Raw Data'!$B$6:$BE$43,'ADR Raw Data'!H$1,FALSE)</f>
        <v>85.516525945470505</v>
      </c>
      <c r="Z23" s="65">
        <f>VLOOKUP($A23,'ADR Raw Data'!$B$6:$BE$43,'ADR Raw Data'!I$1,FALSE)</f>
        <v>86.810337887289506</v>
      </c>
      <c r="AA23" s="65">
        <f>VLOOKUP($A23,'ADR Raw Data'!$B$6:$BE$43,'ADR Raw Data'!J$1,FALSE)</f>
        <v>86.987616625310096</v>
      </c>
      <c r="AB23" s="65">
        <f>VLOOKUP($A23,'ADR Raw Data'!$B$6:$BE$43,'ADR Raw Data'!K$1,FALSE)</f>
        <v>87.144167980507305</v>
      </c>
      <c r="AC23" s="66">
        <f>VLOOKUP($A23,'ADR Raw Data'!$B$6:$BE$43,'ADR Raw Data'!L$1,FALSE)</f>
        <v>86.082022685830694</v>
      </c>
      <c r="AD23" s="65">
        <f>VLOOKUP($A23,'ADR Raw Data'!$B$6:$BE$43,'ADR Raw Data'!N$1,FALSE)</f>
        <v>102.227043394671</v>
      </c>
      <c r="AE23" s="65">
        <f>VLOOKUP($A23,'ADR Raw Data'!$B$6:$BE$43,'ADR Raw Data'!O$1,FALSE)</f>
        <v>104.146083279115</v>
      </c>
      <c r="AF23" s="66">
        <f>VLOOKUP($A23,'ADR Raw Data'!$B$6:$BE$43,'ADR Raw Data'!P$1,FALSE)</f>
        <v>103.21239927841199</v>
      </c>
      <c r="AG23" s="67">
        <f>VLOOKUP($A23,'ADR Raw Data'!$B$6:$BE$43,'ADR Raw Data'!R$1,FALSE)</f>
        <v>90.9881698846131</v>
      </c>
      <c r="AH23" s="63"/>
      <c r="AI23" s="59">
        <f>VLOOKUP($A23,'ADR Raw Data'!$B$6:$BE$43,'ADR Raw Data'!T$1,FALSE)</f>
        <v>14.125178434936601</v>
      </c>
      <c r="AJ23" s="60">
        <f>VLOOKUP($A23,'ADR Raw Data'!$B$6:$BE$43,'ADR Raw Data'!U$1,FALSE)</f>
        <v>13.6062605506465</v>
      </c>
      <c r="AK23" s="60">
        <f>VLOOKUP($A23,'ADR Raw Data'!$B$6:$BE$43,'ADR Raw Data'!V$1,FALSE)</f>
        <v>15.8019594844979</v>
      </c>
      <c r="AL23" s="60">
        <f>VLOOKUP($A23,'ADR Raw Data'!$B$6:$BE$43,'ADR Raw Data'!W$1,FALSE)</f>
        <v>15.234640565353599</v>
      </c>
      <c r="AM23" s="60">
        <f>VLOOKUP($A23,'ADR Raw Data'!$B$6:$BE$43,'ADR Raw Data'!X$1,FALSE)</f>
        <v>13.1022734425779</v>
      </c>
      <c r="AN23" s="61">
        <f>VLOOKUP($A23,'ADR Raw Data'!$B$6:$BE$43,'ADR Raw Data'!Y$1,FALSE)</f>
        <v>14.449853210859199</v>
      </c>
      <c r="AO23" s="60">
        <f>VLOOKUP($A23,'ADR Raw Data'!$B$6:$BE$43,'ADR Raw Data'!AA$1,FALSE)</f>
        <v>20.076709703172298</v>
      </c>
      <c r="AP23" s="60">
        <f>VLOOKUP($A23,'ADR Raw Data'!$B$6:$BE$43,'ADR Raw Data'!AB$1,FALSE)</f>
        <v>21.601979954704401</v>
      </c>
      <c r="AQ23" s="61">
        <f>VLOOKUP($A23,'ADR Raw Data'!$B$6:$BE$43,'ADR Raw Data'!AC$1,FALSE)</f>
        <v>20.868832305943801</v>
      </c>
      <c r="AR23" s="62">
        <f>VLOOKUP($A23,'ADR Raw Data'!$B$6:$BE$43,'ADR Raw Data'!AE$1,FALSE)</f>
        <v>16.6388512296231</v>
      </c>
      <c r="AS23" s="50"/>
      <c r="AT23" s="64">
        <f>VLOOKUP($A23,'RevPAR Raw Data'!$B$6:$BE$43,'RevPAR Raw Data'!G$1,FALSE)</f>
        <v>26.8129313797828</v>
      </c>
      <c r="AU23" s="65">
        <f>VLOOKUP($A23,'RevPAR Raw Data'!$B$6:$BE$43,'RevPAR Raw Data'!H$1,FALSE)</f>
        <v>35.871509960999198</v>
      </c>
      <c r="AV23" s="65">
        <f>VLOOKUP($A23,'RevPAR Raw Data'!$B$6:$BE$43,'RevPAR Raw Data'!I$1,FALSE)</f>
        <v>37.507702645725701</v>
      </c>
      <c r="AW23" s="65">
        <f>VLOOKUP($A23,'RevPAR Raw Data'!$B$6:$BE$43,'RevPAR Raw Data'!J$1,FALSE)</f>
        <v>36.951628017286801</v>
      </c>
      <c r="AX23" s="65">
        <f>VLOOKUP($A23,'RevPAR Raw Data'!$B$6:$BE$43,'RevPAR Raw Data'!K$1,FALSE)</f>
        <v>32.044105618214303</v>
      </c>
      <c r="AY23" s="66">
        <f>VLOOKUP($A23,'RevPAR Raw Data'!$B$6:$BE$43,'RevPAR Raw Data'!L$1,FALSE)</f>
        <v>33.837575524401799</v>
      </c>
      <c r="AZ23" s="65">
        <f>VLOOKUP($A23,'RevPAR Raw Data'!$B$6:$BE$43,'RevPAR Raw Data'!N$1,FALSE)</f>
        <v>39.233547486033501</v>
      </c>
      <c r="BA23" s="65">
        <f>VLOOKUP($A23,'RevPAR Raw Data'!$B$6:$BE$43,'RevPAR Raw Data'!O$1,FALSE)</f>
        <v>42.1820728365131</v>
      </c>
      <c r="BB23" s="66">
        <f>VLOOKUP($A23,'RevPAR Raw Data'!$B$6:$BE$43,'RevPAR Raw Data'!P$1,FALSE)</f>
        <v>40.707810161273301</v>
      </c>
      <c r="BC23" s="67">
        <f>VLOOKUP($A23,'RevPAR Raw Data'!$B$6:$BE$43,'RevPAR Raw Data'!R$1,FALSE)</f>
        <v>35.800499706365102</v>
      </c>
      <c r="BD23" s="63"/>
      <c r="BE23" s="59">
        <f>VLOOKUP($A23,'RevPAR Raw Data'!$B$6:$BE$43,'RevPAR Raw Data'!T$1,FALSE)</f>
        <v>4.66767172007114</v>
      </c>
      <c r="BF23" s="60">
        <f>VLOOKUP($A23,'RevPAR Raw Data'!$B$6:$BE$43,'RevPAR Raw Data'!U$1,FALSE)</f>
        <v>25.401765157210701</v>
      </c>
      <c r="BG23" s="60">
        <f>VLOOKUP($A23,'RevPAR Raw Data'!$B$6:$BE$43,'RevPAR Raw Data'!V$1,FALSE)</f>
        <v>24.385115137765801</v>
      </c>
      <c r="BH23" s="60">
        <f>VLOOKUP($A23,'RevPAR Raw Data'!$B$6:$BE$43,'RevPAR Raw Data'!W$1,FALSE)</f>
        <v>16.0598091467904</v>
      </c>
      <c r="BI23" s="60">
        <f>VLOOKUP($A23,'RevPAR Raw Data'!$B$6:$BE$43,'RevPAR Raw Data'!X$1,FALSE)</f>
        <v>8.8067395891588909</v>
      </c>
      <c r="BJ23" s="61">
        <f>VLOOKUP($A23,'RevPAR Raw Data'!$B$6:$BE$43,'RevPAR Raw Data'!Y$1,FALSE)</f>
        <v>16.1479111644455</v>
      </c>
      <c r="BK23" s="60">
        <f>VLOOKUP($A23,'RevPAR Raw Data'!$B$6:$BE$43,'RevPAR Raw Data'!AA$1,FALSE)</f>
        <v>26.803806732919</v>
      </c>
      <c r="BL23" s="60">
        <f>VLOOKUP($A23,'RevPAR Raw Data'!$B$6:$BE$43,'RevPAR Raw Data'!AB$1,FALSE)</f>
        <v>33.253098812008702</v>
      </c>
      <c r="BM23" s="61">
        <f>VLOOKUP($A23,'RevPAR Raw Data'!$B$6:$BE$43,'RevPAR Raw Data'!AC$1,FALSE)</f>
        <v>30.0652990009932</v>
      </c>
      <c r="BN23" s="62">
        <f>VLOOKUP($A23,'RevPAR Raw Data'!$B$6:$BE$43,'RevPAR Raw Data'!AE$1,FALSE)</f>
        <v>20.330973376650402</v>
      </c>
    </row>
    <row r="24" spans="1:66" x14ac:dyDescent="0.35">
      <c r="A24" s="78" t="s">
        <v>53</v>
      </c>
      <c r="B24" s="59">
        <f>VLOOKUP($A24,'Occupancy Raw Data'!$B$6:$BE$43,'Occupancy Raw Data'!G$1,FALSE)</f>
        <v>31.230925737538101</v>
      </c>
      <c r="C24" s="60">
        <f>VLOOKUP($A24,'Occupancy Raw Data'!$B$6:$BE$43,'Occupancy Raw Data'!H$1,FALSE)</f>
        <v>44.421837911156302</v>
      </c>
      <c r="D24" s="60">
        <f>VLOOKUP($A24,'Occupancy Raw Data'!$B$6:$BE$43,'Occupancy Raw Data'!I$1,FALSE)</f>
        <v>48.287555103424801</v>
      </c>
      <c r="E24" s="60">
        <f>VLOOKUP($A24,'Occupancy Raw Data'!$B$6:$BE$43,'Occupancy Raw Data'!J$1,FALSE)</f>
        <v>46.625974906747999</v>
      </c>
      <c r="F24" s="60">
        <f>VLOOKUP($A24,'Occupancy Raw Data'!$B$6:$BE$43,'Occupancy Raw Data'!K$1,FALSE)</f>
        <v>40.929128518141702</v>
      </c>
      <c r="G24" s="61">
        <f>VLOOKUP($A24,'Occupancy Raw Data'!$B$6:$BE$43,'Occupancy Raw Data'!L$1,FALSE)</f>
        <v>42.299084435401802</v>
      </c>
      <c r="H24" s="60">
        <f>VLOOKUP($A24,'Occupancy Raw Data'!$B$6:$BE$43,'Occupancy Raw Data'!N$1,FALSE)</f>
        <v>60.155985079688001</v>
      </c>
      <c r="I24" s="60">
        <f>VLOOKUP($A24,'Occupancy Raw Data'!$B$6:$BE$43,'Occupancy Raw Data'!O$1,FALSE)</f>
        <v>48.2197355035605</v>
      </c>
      <c r="J24" s="61">
        <f>VLOOKUP($A24,'Occupancy Raw Data'!$B$6:$BE$43,'Occupancy Raw Data'!P$1,FALSE)</f>
        <v>54.187860291624197</v>
      </c>
      <c r="K24" s="62">
        <f>VLOOKUP($A24,'Occupancy Raw Data'!$B$6:$BE$43,'Occupancy Raw Data'!R$1,FALSE)</f>
        <v>45.695877537179598</v>
      </c>
      <c r="L24" s="63"/>
      <c r="M24" s="59">
        <f>VLOOKUP($A24,'Occupancy Raw Data'!$B$6:$BE$43,'Occupancy Raw Data'!T$1,FALSE)</f>
        <v>7.4039153412897303</v>
      </c>
      <c r="N24" s="60">
        <f>VLOOKUP($A24,'Occupancy Raw Data'!$B$6:$BE$43,'Occupancy Raw Data'!U$1,FALSE)</f>
        <v>24.557823915657</v>
      </c>
      <c r="O24" s="60">
        <f>VLOOKUP($A24,'Occupancy Raw Data'!$B$6:$BE$43,'Occupancy Raw Data'!V$1,FALSE)</f>
        <v>10.153659985547799</v>
      </c>
      <c r="P24" s="60">
        <f>VLOOKUP($A24,'Occupancy Raw Data'!$B$6:$BE$43,'Occupancy Raw Data'!W$1,FALSE)</f>
        <v>4.3124419478968501E-2</v>
      </c>
      <c r="Q24" s="60">
        <f>VLOOKUP($A24,'Occupancy Raw Data'!$B$6:$BE$43,'Occupancy Raw Data'!X$1,FALSE)</f>
        <v>1.1612266629529999</v>
      </c>
      <c r="R24" s="61">
        <f>VLOOKUP($A24,'Occupancy Raw Data'!$B$6:$BE$43,'Occupancy Raw Data'!Y$1,FALSE)</f>
        <v>8.1025280625106308</v>
      </c>
      <c r="S24" s="60">
        <f>VLOOKUP($A24,'Occupancy Raw Data'!$B$6:$BE$43,'Occupancy Raw Data'!AA$1,FALSE)</f>
        <v>27.320851909189599</v>
      </c>
      <c r="T24" s="60">
        <f>VLOOKUP($A24,'Occupancy Raw Data'!$B$6:$BE$43,'Occupancy Raw Data'!AB$1,FALSE)</f>
        <v>38.889724538952002</v>
      </c>
      <c r="U24" s="61">
        <f>VLOOKUP($A24,'Occupancy Raw Data'!$B$6:$BE$43,'Occupancy Raw Data'!AC$1,FALSE)</f>
        <v>32.221058362999102</v>
      </c>
      <c r="V24" s="62">
        <f>VLOOKUP($A24,'Occupancy Raw Data'!$B$6:$BE$43,'Occupancy Raw Data'!AE$1,FALSE)</f>
        <v>15.2236561694796</v>
      </c>
      <c r="W24" s="63"/>
      <c r="X24" s="64">
        <f>VLOOKUP($A24,'ADR Raw Data'!$B$6:$BE$43,'ADR Raw Data'!G$1,FALSE)</f>
        <v>91.048903365906597</v>
      </c>
      <c r="Y24" s="65">
        <f>VLOOKUP($A24,'ADR Raw Data'!$B$6:$BE$43,'ADR Raw Data'!H$1,FALSE)</f>
        <v>95.808213740458001</v>
      </c>
      <c r="Z24" s="65">
        <f>VLOOKUP($A24,'ADR Raw Data'!$B$6:$BE$43,'ADR Raw Data'!I$1,FALSE)</f>
        <v>99.060512640449403</v>
      </c>
      <c r="AA24" s="65">
        <f>VLOOKUP($A24,'ADR Raw Data'!$B$6:$BE$43,'ADR Raw Data'!J$1,FALSE)</f>
        <v>96.717505454545403</v>
      </c>
      <c r="AB24" s="65">
        <f>VLOOKUP($A24,'ADR Raw Data'!$B$6:$BE$43,'ADR Raw Data'!K$1,FALSE)</f>
        <v>95.698227009113495</v>
      </c>
      <c r="AC24" s="66">
        <f>VLOOKUP($A24,'ADR Raw Data'!$B$6:$BE$43,'ADR Raw Data'!L$1,FALSE)</f>
        <v>96.0271444604777</v>
      </c>
      <c r="AD24" s="65">
        <f>VLOOKUP($A24,'ADR Raw Data'!$B$6:$BE$43,'ADR Raw Data'!N$1,FALSE)</f>
        <v>107.453799323562</v>
      </c>
      <c r="AE24" s="65">
        <f>VLOOKUP($A24,'ADR Raw Data'!$B$6:$BE$43,'ADR Raw Data'!O$1,FALSE)</f>
        <v>107.79862165963399</v>
      </c>
      <c r="AF24" s="66">
        <f>VLOOKUP($A24,'ADR Raw Data'!$B$6:$BE$43,'ADR Raw Data'!P$1,FALSE)</f>
        <v>107.60722152690801</v>
      </c>
      <c r="AG24" s="67">
        <f>VLOOKUP($A24,'ADR Raw Data'!$B$6:$BE$43,'ADR Raw Data'!R$1,FALSE)</f>
        <v>99.950596840877694</v>
      </c>
      <c r="AH24" s="63"/>
      <c r="AI24" s="59">
        <f>VLOOKUP($A24,'ADR Raw Data'!$B$6:$BE$43,'ADR Raw Data'!T$1,FALSE)</f>
        <v>12.8631475866478</v>
      </c>
      <c r="AJ24" s="60">
        <f>VLOOKUP($A24,'ADR Raw Data'!$B$6:$BE$43,'ADR Raw Data'!U$1,FALSE)</f>
        <v>11.2089346060975</v>
      </c>
      <c r="AK24" s="60">
        <f>VLOOKUP($A24,'ADR Raw Data'!$B$6:$BE$43,'ADR Raw Data'!V$1,FALSE)</f>
        <v>16.758947197359799</v>
      </c>
      <c r="AL24" s="60">
        <f>VLOOKUP($A24,'ADR Raw Data'!$B$6:$BE$43,'ADR Raw Data'!W$1,FALSE)</f>
        <v>13.017542404621899</v>
      </c>
      <c r="AM24" s="60">
        <f>VLOOKUP($A24,'ADR Raw Data'!$B$6:$BE$43,'ADR Raw Data'!X$1,FALSE)</f>
        <v>8.1988114062870601</v>
      </c>
      <c r="AN24" s="61">
        <f>VLOOKUP($A24,'ADR Raw Data'!$B$6:$BE$43,'ADR Raw Data'!Y$1,FALSE)</f>
        <v>12.4682630344677</v>
      </c>
      <c r="AO24" s="60">
        <f>VLOOKUP($A24,'ADR Raw Data'!$B$6:$BE$43,'ADR Raw Data'!AA$1,FALSE)</f>
        <v>16.228808510348902</v>
      </c>
      <c r="AP24" s="60">
        <f>VLOOKUP($A24,'ADR Raw Data'!$B$6:$BE$43,'ADR Raw Data'!AB$1,FALSE)</f>
        <v>18.765239854661399</v>
      </c>
      <c r="AQ24" s="61">
        <f>VLOOKUP($A24,'ADR Raw Data'!$B$6:$BE$43,'ADR Raw Data'!AC$1,FALSE)</f>
        <v>17.299821270016999</v>
      </c>
      <c r="AR24" s="62">
        <f>VLOOKUP($A24,'ADR Raw Data'!$B$6:$BE$43,'ADR Raw Data'!AE$1,FALSE)</f>
        <v>14.546053596659799</v>
      </c>
      <c r="AS24" s="50"/>
      <c r="AT24" s="64">
        <f>VLOOKUP($A24,'RevPAR Raw Data'!$B$6:$BE$43,'RevPAR Raw Data'!G$1,FALSE)</f>
        <v>28.435415395049102</v>
      </c>
      <c r="AU24" s="65">
        <f>VLOOKUP($A24,'RevPAR Raw Data'!$B$6:$BE$43,'RevPAR Raw Data'!H$1,FALSE)</f>
        <v>42.559769413360399</v>
      </c>
      <c r="AV24" s="65">
        <f>VLOOKUP($A24,'RevPAR Raw Data'!$B$6:$BE$43,'RevPAR Raw Data'!I$1,FALSE)</f>
        <v>47.833899626992199</v>
      </c>
      <c r="AW24" s="65">
        <f>VLOOKUP($A24,'RevPAR Raw Data'!$B$6:$BE$43,'RevPAR Raw Data'!J$1,FALSE)</f>
        <v>45.095479823669002</v>
      </c>
      <c r="AX24" s="65">
        <f>VLOOKUP($A24,'RevPAR Raw Data'!$B$6:$BE$43,'RevPAR Raw Data'!K$1,FALSE)</f>
        <v>39.168450322143002</v>
      </c>
      <c r="AY24" s="66">
        <f>VLOOKUP($A24,'RevPAR Raw Data'!$B$6:$BE$43,'RevPAR Raw Data'!L$1,FALSE)</f>
        <v>40.6186029162427</v>
      </c>
      <c r="AZ24" s="65">
        <f>VLOOKUP($A24,'RevPAR Raw Data'!$B$6:$BE$43,'RevPAR Raw Data'!N$1,FALSE)</f>
        <v>64.639891488640203</v>
      </c>
      <c r="BA24" s="65">
        <f>VLOOKUP($A24,'RevPAR Raw Data'!$B$6:$BE$43,'RevPAR Raw Data'!O$1,FALSE)</f>
        <v>51.980210240759497</v>
      </c>
      <c r="BB24" s="66">
        <f>VLOOKUP($A24,'RevPAR Raw Data'!$B$6:$BE$43,'RevPAR Raw Data'!P$1,FALSE)</f>
        <v>58.310050864699797</v>
      </c>
      <c r="BC24" s="67">
        <f>VLOOKUP($A24,'RevPAR Raw Data'!$B$6:$BE$43,'RevPAR Raw Data'!R$1,FALSE)</f>
        <v>45.673302330087601</v>
      </c>
      <c r="BD24" s="63"/>
      <c r="BE24" s="59">
        <f>VLOOKUP($A24,'RevPAR Raw Data'!$B$6:$BE$43,'RevPAR Raw Data'!T$1,FALSE)</f>
        <v>21.219439485478102</v>
      </c>
      <c r="BF24" s="60">
        <f>VLOOKUP($A24,'RevPAR Raw Data'!$B$6:$BE$43,'RevPAR Raw Data'!U$1,FALSE)</f>
        <v>38.519428945141101</v>
      </c>
      <c r="BG24" s="60">
        <f>VLOOKUP($A24,'RevPAR Raw Data'!$B$6:$BE$43,'RevPAR Raw Data'!V$1,FALSE)</f>
        <v>28.614253698485001</v>
      </c>
      <c r="BH24" s="60">
        <f>VLOOKUP($A24,'RevPAR Raw Data'!$B$6:$BE$43,'RevPAR Raw Data'!W$1,FALSE)</f>
        <v>13.0662805636932</v>
      </c>
      <c r="BI24" s="60">
        <f>VLOOKUP($A24,'RevPAR Raw Data'!$B$6:$BE$43,'RevPAR Raw Data'!X$1,FALSE)</f>
        <v>9.4552448533351008</v>
      </c>
      <c r="BJ24" s="61">
        <f>VLOOKUP($A24,'RevPAR Raw Data'!$B$6:$BE$43,'RevPAR Raw Data'!Y$1,FALSE)</f>
        <v>21.5810356082537</v>
      </c>
      <c r="BK24" s="60">
        <f>VLOOKUP($A24,'RevPAR Raw Data'!$B$6:$BE$43,'RevPAR Raw Data'!AA$1,FALSE)</f>
        <v>47.983509159276899</v>
      </c>
      <c r="BL24" s="60">
        <f>VLOOKUP($A24,'RevPAR Raw Data'!$B$6:$BE$43,'RevPAR Raw Data'!AB$1,FALSE)</f>
        <v>64.952714482164893</v>
      </c>
      <c r="BM24" s="61">
        <f>VLOOKUP($A24,'RevPAR Raw Data'!$B$6:$BE$43,'RevPAR Raw Data'!AC$1,FALSE)</f>
        <v>55.095065141122902</v>
      </c>
      <c r="BN24" s="62">
        <f>VLOOKUP($A24,'RevPAR Raw Data'!$B$6:$BE$43,'RevPAR Raw Data'!AE$1,FALSE)</f>
        <v>31.984150951923201</v>
      </c>
    </row>
    <row r="25" spans="1:66" x14ac:dyDescent="0.35">
      <c r="A25" s="78" t="s">
        <v>52</v>
      </c>
      <c r="B25" s="59">
        <f>VLOOKUP($A25,'Occupancy Raw Data'!$B$6:$BE$43,'Occupancy Raw Data'!G$1,FALSE)</f>
        <v>27.1965712059224</v>
      </c>
      <c r="C25" s="60">
        <f>VLOOKUP($A25,'Occupancy Raw Data'!$B$6:$BE$43,'Occupancy Raw Data'!H$1,FALSE)</f>
        <v>39.6454315215273</v>
      </c>
      <c r="D25" s="60">
        <f>VLOOKUP($A25,'Occupancy Raw Data'!$B$6:$BE$43,'Occupancy Raw Data'!I$1,FALSE)</f>
        <v>44.184687317358197</v>
      </c>
      <c r="E25" s="60">
        <f>VLOOKUP($A25,'Occupancy Raw Data'!$B$6:$BE$43,'Occupancy Raw Data'!J$1,FALSE)</f>
        <v>41.7494642509253</v>
      </c>
      <c r="F25" s="60">
        <f>VLOOKUP($A25,'Occupancy Raw Data'!$B$6:$BE$43,'Occupancy Raw Data'!K$1,FALSE)</f>
        <v>32.885252289109602</v>
      </c>
      <c r="G25" s="61">
        <f>VLOOKUP($A25,'Occupancy Raw Data'!$B$6:$BE$43,'Occupancy Raw Data'!L$1,FALSE)</f>
        <v>37.132281316968601</v>
      </c>
      <c r="H25" s="60">
        <f>VLOOKUP($A25,'Occupancy Raw Data'!$B$6:$BE$43,'Occupancy Raw Data'!N$1,FALSE)</f>
        <v>40.268848626534101</v>
      </c>
      <c r="I25" s="60">
        <f>VLOOKUP($A25,'Occupancy Raw Data'!$B$6:$BE$43,'Occupancy Raw Data'!O$1,FALSE)</f>
        <v>39.294759399961002</v>
      </c>
      <c r="J25" s="61">
        <f>VLOOKUP($A25,'Occupancy Raw Data'!$B$6:$BE$43,'Occupancy Raw Data'!P$1,FALSE)</f>
        <v>39.781804013247601</v>
      </c>
      <c r="K25" s="62">
        <f>VLOOKUP($A25,'Occupancy Raw Data'!$B$6:$BE$43,'Occupancy Raw Data'!R$1,FALSE)</f>
        <v>37.889287801619702</v>
      </c>
      <c r="L25" s="63"/>
      <c r="M25" s="59">
        <f>VLOOKUP($A25,'Occupancy Raw Data'!$B$6:$BE$43,'Occupancy Raw Data'!T$1,FALSE)</f>
        <v>7.7941815124508</v>
      </c>
      <c r="N25" s="60">
        <f>VLOOKUP($A25,'Occupancy Raw Data'!$B$6:$BE$43,'Occupancy Raw Data'!U$1,FALSE)</f>
        <v>63.055208956077401</v>
      </c>
      <c r="O25" s="60">
        <f>VLOOKUP($A25,'Occupancy Raw Data'!$B$6:$BE$43,'Occupancy Raw Data'!V$1,FALSE)</f>
        <v>54.1255043039612</v>
      </c>
      <c r="P25" s="60">
        <f>VLOOKUP($A25,'Occupancy Raw Data'!$B$6:$BE$43,'Occupancy Raw Data'!W$1,FALSE)</f>
        <v>28.8048285963735</v>
      </c>
      <c r="Q25" s="60">
        <f>VLOOKUP($A25,'Occupancy Raw Data'!$B$6:$BE$43,'Occupancy Raw Data'!X$1,FALSE)</f>
        <v>-1.63944288391969</v>
      </c>
      <c r="R25" s="61">
        <f>VLOOKUP($A25,'Occupancy Raw Data'!$B$6:$BE$43,'Occupancy Raw Data'!Y$1,FALSE)</f>
        <v>28.879141254033399</v>
      </c>
      <c r="S25" s="60">
        <f>VLOOKUP($A25,'Occupancy Raw Data'!$B$6:$BE$43,'Occupancy Raw Data'!AA$1,FALSE)</f>
        <v>26.122234490328101</v>
      </c>
      <c r="T25" s="60">
        <f>VLOOKUP($A25,'Occupancy Raw Data'!$B$6:$BE$43,'Occupancy Raw Data'!AB$1,FALSE)</f>
        <v>41.9918389237097</v>
      </c>
      <c r="U25" s="61">
        <f>VLOOKUP($A25,'Occupancy Raw Data'!$B$6:$BE$43,'Occupancy Raw Data'!AC$1,FALSE)</f>
        <v>33.490643219903497</v>
      </c>
      <c r="V25" s="62">
        <f>VLOOKUP($A25,'Occupancy Raw Data'!$B$6:$BE$43,'Occupancy Raw Data'!AE$1,FALSE)</f>
        <v>30.228720318508099</v>
      </c>
      <c r="W25" s="63"/>
      <c r="X25" s="64">
        <f>VLOOKUP($A25,'ADR Raw Data'!$B$6:$BE$43,'ADR Raw Data'!G$1,FALSE)</f>
        <v>80.536131805157495</v>
      </c>
      <c r="Y25" s="65">
        <f>VLOOKUP($A25,'ADR Raw Data'!$B$6:$BE$43,'ADR Raw Data'!H$1,FALSE)</f>
        <v>84.457852579852499</v>
      </c>
      <c r="Z25" s="65">
        <f>VLOOKUP($A25,'ADR Raw Data'!$B$6:$BE$43,'ADR Raw Data'!I$1,FALSE)</f>
        <v>83.785352733685997</v>
      </c>
      <c r="AA25" s="65">
        <f>VLOOKUP($A25,'ADR Raw Data'!$B$6:$BE$43,'ADR Raw Data'!J$1,FALSE)</f>
        <v>84.229906672888404</v>
      </c>
      <c r="AB25" s="65">
        <f>VLOOKUP($A25,'ADR Raw Data'!$B$6:$BE$43,'ADR Raw Data'!K$1,FALSE)</f>
        <v>87.755266587677696</v>
      </c>
      <c r="AC25" s="66">
        <f>VLOOKUP($A25,'ADR Raw Data'!$B$6:$BE$43,'ADR Raw Data'!L$1,FALSE)</f>
        <v>84.256131164742897</v>
      </c>
      <c r="AD25" s="65">
        <f>VLOOKUP($A25,'ADR Raw Data'!$B$6:$BE$43,'ADR Raw Data'!N$1,FALSE)</f>
        <v>102.229879051765</v>
      </c>
      <c r="AE25" s="65">
        <f>VLOOKUP($A25,'ADR Raw Data'!$B$6:$BE$43,'ADR Raw Data'!O$1,FALSE)</f>
        <v>99.202330193356403</v>
      </c>
      <c r="AF25" s="66">
        <f>VLOOKUP($A25,'ADR Raw Data'!$B$6:$BE$43,'ADR Raw Data'!P$1,FALSE)</f>
        <v>100.734637610186</v>
      </c>
      <c r="AG25" s="67">
        <f>VLOOKUP($A25,'ADR Raw Data'!$B$6:$BE$43,'ADR Raw Data'!R$1,FALSE)</f>
        <v>89.199441016600503</v>
      </c>
      <c r="AH25" s="63"/>
      <c r="AI25" s="59">
        <f>VLOOKUP($A25,'ADR Raw Data'!$B$6:$BE$43,'ADR Raw Data'!T$1,FALSE)</f>
        <v>18.203170223825001</v>
      </c>
      <c r="AJ25" s="60">
        <f>VLOOKUP($A25,'ADR Raw Data'!$B$6:$BE$43,'ADR Raw Data'!U$1,FALSE)</f>
        <v>24.965962820588601</v>
      </c>
      <c r="AK25" s="60">
        <f>VLOOKUP($A25,'ADR Raw Data'!$B$6:$BE$43,'ADR Raw Data'!V$1,FALSE)</f>
        <v>21.6424725870326</v>
      </c>
      <c r="AL25" s="60">
        <f>VLOOKUP($A25,'ADR Raw Data'!$B$6:$BE$43,'ADR Raw Data'!W$1,FALSE)</f>
        <v>21.136527702684798</v>
      </c>
      <c r="AM25" s="60">
        <f>VLOOKUP($A25,'ADR Raw Data'!$B$6:$BE$43,'ADR Raw Data'!X$1,FALSE)</f>
        <v>24.825389284261199</v>
      </c>
      <c r="AN25" s="61">
        <f>VLOOKUP($A25,'ADR Raw Data'!$B$6:$BE$43,'ADR Raw Data'!Y$1,FALSE)</f>
        <v>22.097260846659399</v>
      </c>
      <c r="AO25" s="60">
        <f>VLOOKUP($A25,'ADR Raw Data'!$B$6:$BE$43,'ADR Raw Data'!AA$1,FALSE)</f>
        <v>35.170205959471097</v>
      </c>
      <c r="AP25" s="60">
        <f>VLOOKUP($A25,'ADR Raw Data'!$B$6:$BE$43,'ADR Raw Data'!AB$1,FALSE)</f>
        <v>40.789586650792401</v>
      </c>
      <c r="AQ25" s="61">
        <f>VLOOKUP($A25,'ADR Raw Data'!$B$6:$BE$43,'ADR Raw Data'!AC$1,FALSE)</f>
        <v>37.5584338740723</v>
      </c>
      <c r="AR25" s="62">
        <f>VLOOKUP($A25,'ADR Raw Data'!$B$6:$BE$43,'ADR Raw Data'!AE$1,FALSE)</f>
        <v>26.986433807285199</v>
      </c>
      <c r="AS25" s="50"/>
      <c r="AT25" s="64">
        <f>VLOOKUP($A25,'RevPAR Raw Data'!$B$6:$BE$43,'RevPAR Raw Data'!G$1,FALSE)</f>
        <v>21.9030664328852</v>
      </c>
      <c r="AU25" s="65">
        <f>VLOOKUP($A25,'RevPAR Raw Data'!$B$6:$BE$43,'RevPAR Raw Data'!H$1,FALSE)</f>
        <v>33.483680109097897</v>
      </c>
      <c r="AV25" s="65">
        <f>VLOOKUP($A25,'RevPAR Raw Data'!$B$6:$BE$43,'RevPAR Raw Data'!I$1,FALSE)</f>
        <v>37.020296123124801</v>
      </c>
      <c r="AW25" s="65">
        <f>VLOOKUP($A25,'RevPAR Raw Data'!$B$6:$BE$43,'RevPAR Raw Data'!J$1,FALSE)</f>
        <v>35.165534774985304</v>
      </c>
      <c r="AX25" s="65">
        <f>VLOOKUP($A25,'RevPAR Raw Data'!$B$6:$BE$43,'RevPAR Raw Data'!K$1,FALSE)</f>
        <v>28.8585408143385</v>
      </c>
      <c r="AY25" s="66">
        <f>VLOOKUP($A25,'RevPAR Raw Data'!$B$6:$BE$43,'RevPAR Raw Data'!L$1,FALSE)</f>
        <v>31.286223650886399</v>
      </c>
      <c r="AZ25" s="65">
        <f>VLOOKUP($A25,'RevPAR Raw Data'!$B$6:$BE$43,'RevPAR Raw Data'!N$1,FALSE)</f>
        <v>41.166795246444501</v>
      </c>
      <c r="BA25" s="65">
        <f>VLOOKUP($A25,'RevPAR Raw Data'!$B$6:$BE$43,'RevPAR Raw Data'!O$1,FALSE)</f>
        <v>38.981316968634303</v>
      </c>
      <c r="BB25" s="66">
        <f>VLOOKUP($A25,'RevPAR Raw Data'!$B$6:$BE$43,'RevPAR Raw Data'!P$1,FALSE)</f>
        <v>40.074056107539398</v>
      </c>
      <c r="BC25" s="67">
        <f>VLOOKUP($A25,'RevPAR Raw Data'!$B$6:$BE$43,'RevPAR Raw Data'!R$1,FALSE)</f>
        <v>33.797032924215799</v>
      </c>
      <c r="BD25" s="63"/>
      <c r="BE25" s="59">
        <f>VLOOKUP($A25,'RevPAR Raw Data'!$B$6:$BE$43,'RevPAR Raw Data'!T$1,FALSE)</f>
        <v>27.416139864541101</v>
      </c>
      <c r="BF25" s="60">
        <f>VLOOKUP($A25,'RevPAR Raw Data'!$B$6:$BE$43,'RevPAR Raw Data'!U$1,FALSE)</f>
        <v>103.76351180108399</v>
      </c>
      <c r="BG25" s="60">
        <f>VLOOKUP($A25,'RevPAR Raw Data'!$B$6:$BE$43,'RevPAR Raw Data'!V$1,FALSE)</f>
        <v>87.482074322571805</v>
      </c>
      <c r="BH25" s="60">
        <f>VLOOKUP($A25,'RevPAR Raw Data'!$B$6:$BE$43,'RevPAR Raw Data'!W$1,FALSE)</f>
        <v>56.029696875041701</v>
      </c>
      <c r="BI25" s="60">
        <f>VLOOKUP($A25,'RevPAR Raw Data'!$B$6:$BE$43,'RevPAR Raw Data'!X$1,FALSE)</f>
        <v>22.778948322315301</v>
      </c>
      <c r="BJ25" s="61">
        <f>VLOOKUP($A25,'RevPAR Raw Data'!$B$6:$BE$43,'RevPAR Raw Data'!Y$1,FALSE)</f>
        <v>57.357901273871803</v>
      </c>
      <c r="BK25" s="60">
        <f>VLOOKUP($A25,'RevPAR Raw Data'!$B$6:$BE$43,'RevPAR Raw Data'!AA$1,FALSE)</f>
        <v>70.479684121263702</v>
      </c>
      <c r="BL25" s="60">
        <f>VLOOKUP($A25,'RevPAR Raw Data'!$B$6:$BE$43,'RevPAR Raw Data'!AB$1,FALSE)</f>
        <v>99.909723098550003</v>
      </c>
      <c r="BM25" s="61">
        <f>VLOOKUP($A25,'RevPAR Raw Data'!$B$6:$BE$43,'RevPAR Raw Data'!AC$1,FALSE)</f>
        <v>83.627638181724905</v>
      </c>
      <c r="BN25" s="62">
        <f>VLOOKUP($A25,'RevPAR Raw Data'!$B$6:$BE$43,'RevPAR Raw Data'!AE$1,FALSE)</f>
        <v>65.372807725336997</v>
      </c>
    </row>
    <row r="26" spans="1:66" x14ac:dyDescent="0.35">
      <c r="A26" s="78" t="s">
        <v>51</v>
      </c>
      <c r="B26" s="59">
        <f>VLOOKUP($A26,'Occupancy Raw Data'!$B$6:$BE$43,'Occupancy Raw Data'!G$1,FALSE)</f>
        <v>35.897939156035299</v>
      </c>
      <c r="C26" s="60">
        <f>VLOOKUP($A26,'Occupancy Raw Data'!$B$6:$BE$43,'Occupancy Raw Data'!H$1,FALSE)</f>
        <v>43.513248282630002</v>
      </c>
      <c r="D26" s="60">
        <f>VLOOKUP($A26,'Occupancy Raw Data'!$B$6:$BE$43,'Occupancy Raw Data'!I$1,FALSE)</f>
        <v>45.475956820412101</v>
      </c>
      <c r="E26" s="60">
        <f>VLOOKUP($A26,'Occupancy Raw Data'!$B$6:$BE$43,'Occupancy Raw Data'!J$1,FALSE)</f>
        <v>43.3169774288518</v>
      </c>
      <c r="F26" s="60">
        <f>VLOOKUP($A26,'Occupancy Raw Data'!$B$6:$BE$43,'Occupancy Raw Data'!K$1,FALSE)</f>
        <v>38.959764474975401</v>
      </c>
      <c r="G26" s="61">
        <f>VLOOKUP($A26,'Occupancy Raw Data'!$B$6:$BE$43,'Occupancy Raw Data'!L$1,FALSE)</f>
        <v>41.432777232580897</v>
      </c>
      <c r="H26" s="60">
        <f>VLOOKUP($A26,'Occupancy Raw Data'!$B$6:$BE$43,'Occupancy Raw Data'!N$1,FALSE)</f>
        <v>41.216879293424903</v>
      </c>
      <c r="I26" s="60">
        <f>VLOOKUP($A26,'Occupancy Raw Data'!$B$6:$BE$43,'Occupancy Raw Data'!O$1,FALSE)</f>
        <v>49.578017664376802</v>
      </c>
      <c r="J26" s="61">
        <f>VLOOKUP($A26,'Occupancy Raw Data'!$B$6:$BE$43,'Occupancy Raw Data'!P$1,FALSE)</f>
        <v>45.397448478900799</v>
      </c>
      <c r="K26" s="62">
        <f>VLOOKUP($A26,'Occupancy Raw Data'!$B$6:$BE$43,'Occupancy Raw Data'!R$1,FALSE)</f>
        <v>42.565540445815202</v>
      </c>
      <c r="L26" s="63"/>
      <c r="M26" s="59">
        <f>VLOOKUP($A26,'Occupancy Raw Data'!$B$6:$BE$43,'Occupancy Raw Data'!T$1,FALSE)</f>
        <v>-2.6465697408760001</v>
      </c>
      <c r="N26" s="60">
        <f>VLOOKUP($A26,'Occupancy Raw Data'!$B$6:$BE$43,'Occupancy Raw Data'!U$1,FALSE)</f>
        <v>19.137617078421499</v>
      </c>
      <c r="O26" s="60">
        <f>VLOOKUP($A26,'Occupancy Raw Data'!$B$6:$BE$43,'Occupancy Raw Data'!V$1,FALSE)</f>
        <v>10.800911236579701</v>
      </c>
      <c r="P26" s="60">
        <f>VLOOKUP($A26,'Occupancy Raw Data'!$B$6:$BE$43,'Occupancy Raw Data'!W$1,FALSE)</f>
        <v>2.0819371696797</v>
      </c>
      <c r="Q26" s="60">
        <f>VLOOKUP($A26,'Occupancy Raw Data'!$B$6:$BE$43,'Occupancy Raw Data'!X$1,FALSE)</f>
        <v>-0.82600297624673102</v>
      </c>
      <c r="R26" s="61">
        <f>VLOOKUP($A26,'Occupancy Raw Data'!$B$6:$BE$43,'Occupancy Raw Data'!Y$1,FALSE)</f>
        <v>5.5901091639893901</v>
      </c>
      <c r="S26" s="60">
        <f>VLOOKUP($A26,'Occupancy Raw Data'!$B$6:$BE$43,'Occupancy Raw Data'!AA$1,FALSE)</f>
        <v>-1.1037587120471499</v>
      </c>
      <c r="T26" s="60">
        <f>VLOOKUP($A26,'Occupancy Raw Data'!$B$6:$BE$43,'Occupancy Raw Data'!AB$1,FALSE)</f>
        <v>11.0565764447103</v>
      </c>
      <c r="U26" s="61">
        <f>VLOOKUP($A26,'Occupancy Raw Data'!$B$6:$BE$43,'Occupancy Raw Data'!AC$1,FALSE)</f>
        <v>5.1852750825990599</v>
      </c>
      <c r="V26" s="62">
        <f>VLOOKUP($A26,'Occupancy Raw Data'!$B$6:$BE$43,'Occupancy Raw Data'!AE$1,FALSE)</f>
        <v>5.4596468198662</v>
      </c>
      <c r="W26" s="63"/>
      <c r="X26" s="64">
        <f>VLOOKUP($A26,'ADR Raw Data'!$B$6:$BE$43,'ADR Raw Data'!G$1,FALSE)</f>
        <v>81.336582832148693</v>
      </c>
      <c r="Y26" s="65">
        <f>VLOOKUP($A26,'ADR Raw Data'!$B$6:$BE$43,'ADR Raw Data'!H$1,FALSE)</f>
        <v>81.990072169598506</v>
      </c>
      <c r="Z26" s="65">
        <f>VLOOKUP($A26,'ADR Raw Data'!$B$6:$BE$43,'ADR Raw Data'!I$1,FALSE)</f>
        <v>81.980703495899803</v>
      </c>
      <c r="AA26" s="65">
        <f>VLOOKUP($A26,'ADR Raw Data'!$B$6:$BE$43,'ADR Raw Data'!J$1,FALSE)</f>
        <v>87.755632079746206</v>
      </c>
      <c r="AB26" s="65">
        <f>VLOOKUP($A26,'ADR Raw Data'!$B$6:$BE$43,'ADR Raw Data'!K$1,FALSE)</f>
        <v>79.567309823677505</v>
      </c>
      <c r="AC26" s="66">
        <f>VLOOKUP($A26,'ADR Raw Data'!$B$6:$BE$43,'ADR Raw Data'!L$1,FALSE)</f>
        <v>82.6246972998578</v>
      </c>
      <c r="AD26" s="65">
        <f>VLOOKUP($A26,'ADR Raw Data'!$B$6:$BE$43,'ADR Raw Data'!N$1,FALSE)</f>
        <v>86.415580952380907</v>
      </c>
      <c r="AE26" s="65">
        <f>VLOOKUP($A26,'ADR Raw Data'!$B$6:$BE$43,'ADR Raw Data'!O$1,FALSE)</f>
        <v>89.425993665874898</v>
      </c>
      <c r="AF26" s="66">
        <f>VLOOKUP($A26,'ADR Raw Data'!$B$6:$BE$43,'ADR Raw Data'!P$1,FALSE)</f>
        <v>88.059399048854303</v>
      </c>
      <c r="AG26" s="67">
        <f>VLOOKUP($A26,'ADR Raw Data'!$B$6:$BE$43,'ADR Raw Data'!R$1,FALSE)</f>
        <v>84.280775969962406</v>
      </c>
      <c r="AH26" s="63"/>
      <c r="AI26" s="59">
        <f>VLOOKUP($A26,'ADR Raw Data'!$B$6:$BE$43,'ADR Raw Data'!T$1,FALSE)</f>
        <v>12.9217250340776</v>
      </c>
      <c r="AJ26" s="60">
        <f>VLOOKUP($A26,'ADR Raw Data'!$B$6:$BE$43,'ADR Raw Data'!U$1,FALSE)</f>
        <v>13.729877780567399</v>
      </c>
      <c r="AK26" s="60">
        <f>VLOOKUP($A26,'ADR Raw Data'!$B$6:$BE$43,'ADR Raw Data'!V$1,FALSE)</f>
        <v>9.5049718684272193</v>
      </c>
      <c r="AL26" s="60">
        <f>VLOOKUP($A26,'ADR Raw Data'!$B$6:$BE$43,'ADR Raw Data'!W$1,FALSE)</f>
        <v>19.143167463476001</v>
      </c>
      <c r="AM26" s="60">
        <f>VLOOKUP($A26,'ADR Raw Data'!$B$6:$BE$43,'ADR Raw Data'!X$1,FALSE)</f>
        <v>8.5388175924194698</v>
      </c>
      <c r="AN26" s="61">
        <f>VLOOKUP($A26,'ADR Raw Data'!$B$6:$BE$43,'ADR Raw Data'!Y$1,FALSE)</f>
        <v>12.8047612819598</v>
      </c>
      <c r="AO26" s="60">
        <f>VLOOKUP($A26,'ADR Raw Data'!$B$6:$BE$43,'ADR Raw Data'!AA$1,FALSE)</f>
        <v>17.5297478042805</v>
      </c>
      <c r="AP26" s="60">
        <f>VLOOKUP($A26,'ADR Raw Data'!$B$6:$BE$43,'ADR Raw Data'!AB$1,FALSE)</f>
        <v>18.655415421777199</v>
      </c>
      <c r="AQ26" s="61">
        <f>VLOOKUP($A26,'ADR Raw Data'!$B$6:$BE$43,'ADR Raw Data'!AC$1,FALSE)</f>
        <v>18.235544075818702</v>
      </c>
      <c r="AR26" s="62">
        <f>VLOOKUP($A26,'ADR Raw Data'!$B$6:$BE$43,'ADR Raw Data'!AE$1,FALSE)</f>
        <v>14.4760262161785</v>
      </c>
      <c r="AS26" s="50"/>
      <c r="AT26" s="64">
        <f>VLOOKUP($A26,'RevPAR Raw Data'!$B$6:$BE$43,'RevPAR Raw Data'!G$1,FALSE)</f>
        <v>29.198157016682998</v>
      </c>
      <c r="AU26" s="65">
        <f>VLOOKUP($A26,'RevPAR Raw Data'!$B$6:$BE$43,'RevPAR Raw Data'!H$1,FALSE)</f>
        <v>35.676543670264898</v>
      </c>
      <c r="AV26" s="65">
        <f>VLOOKUP($A26,'RevPAR Raw Data'!$B$6:$BE$43,'RevPAR Raw Data'!I$1,FALSE)</f>
        <v>37.281509322865503</v>
      </c>
      <c r="AW26" s="65">
        <f>VLOOKUP($A26,'RevPAR Raw Data'!$B$6:$BE$43,'RevPAR Raw Data'!J$1,FALSE)</f>
        <v>38.0130873405299</v>
      </c>
      <c r="AX26" s="65">
        <f>VLOOKUP($A26,'RevPAR Raw Data'!$B$6:$BE$43,'RevPAR Raw Data'!K$1,FALSE)</f>
        <v>30.9992365063788</v>
      </c>
      <c r="AY26" s="66">
        <f>VLOOKUP($A26,'RevPAR Raw Data'!$B$6:$BE$43,'RevPAR Raw Data'!L$1,FALSE)</f>
        <v>34.233706771344401</v>
      </c>
      <c r="AZ26" s="65">
        <f>VLOOKUP($A26,'RevPAR Raw Data'!$B$6:$BE$43,'RevPAR Raw Data'!N$1,FALSE)</f>
        <v>35.617805691854699</v>
      </c>
      <c r="BA26" s="65">
        <f>VLOOKUP($A26,'RevPAR Raw Data'!$B$6:$BE$43,'RevPAR Raw Data'!O$1,FALSE)</f>
        <v>44.335634936211903</v>
      </c>
      <c r="BB26" s="66">
        <f>VLOOKUP($A26,'RevPAR Raw Data'!$B$6:$BE$43,'RevPAR Raw Data'!P$1,FALSE)</f>
        <v>39.976720314033301</v>
      </c>
      <c r="BC26" s="67">
        <f>VLOOKUP($A26,'RevPAR Raw Data'!$B$6:$BE$43,'RevPAR Raw Data'!R$1,FALSE)</f>
        <v>35.874567783541202</v>
      </c>
      <c r="BD26" s="63"/>
      <c r="BE26" s="59">
        <f>VLOOKUP($A26,'RevPAR Raw Data'!$B$6:$BE$43,'RevPAR Raw Data'!T$1,FALSE)</f>
        <v>9.9331728284505303</v>
      </c>
      <c r="BF26" s="60">
        <f>VLOOKUP($A26,'RevPAR Raw Data'!$B$6:$BE$43,'RevPAR Raw Data'!U$1,FALSE)</f>
        <v>35.495066293969202</v>
      </c>
      <c r="BG26" s="60">
        <f>VLOOKUP($A26,'RevPAR Raw Data'!$B$6:$BE$43,'RevPAR Raw Data'!V$1,FALSE)</f>
        <v>21.332506679577602</v>
      </c>
      <c r="BH26" s="60">
        <f>VLOOKUP($A26,'RevPAR Raw Data'!$B$6:$BE$43,'RevPAR Raw Data'!W$1,FALSE)</f>
        <v>21.623653352031901</v>
      </c>
      <c r="BI26" s="60">
        <f>VLOOKUP($A26,'RevPAR Raw Data'!$B$6:$BE$43,'RevPAR Raw Data'!X$1,FALSE)</f>
        <v>7.6422837287230703</v>
      </c>
      <c r="BJ26" s="61">
        <f>VLOOKUP($A26,'RevPAR Raw Data'!$B$6:$BE$43,'RevPAR Raw Data'!Y$1,FALSE)</f>
        <v>19.110670579798999</v>
      </c>
      <c r="BK26" s="60">
        <f>VLOOKUP($A26,'RevPAR Raw Data'!$B$6:$BE$43,'RevPAR Raw Data'!AA$1,FALSE)</f>
        <v>16.232502973643701</v>
      </c>
      <c r="BL26" s="60">
        <f>VLOOKUP($A26,'RevPAR Raw Data'!$B$6:$BE$43,'RevPAR Raw Data'!AB$1,FALSE)</f>
        <v>31.7746421336747</v>
      </c>
      <c r="BM26" s="61">
        <f>VLOOKUP($A26,'RevPAR Raw Data'!$B$6:$BE$43,'RevPAR Raw Data'!AC$1,FALSE)</f>
        <v>24.366382281557499</v>
      </c>
      <c r="BN26" s="62">
        <f>VLOOKUP($A26,'RevPAR Raw Data'!$B$6:$BE$43,'RevPAR Raw Data'!AE$1,FALSE)</f>
        <v>20.726012940999301</v>
      </c>
    </row>
    <row r="27" spans="1:66" x14ac:dyDescent="0.35">
      <c r="A27" s="78" t="s">
        <v>48</v>
      </c>
      <c r="B27" s="59">
        <f>VLOOKUP($A27,'Occupancy Raw Data'!$B$6:$BE$43,'Occupancy Raw Data'!G$1,FALSE)</f>
        <v>30.9946560937769</v>
      </c>
      <c r="C27" s="60">
        <f>VLOOKUP($A27,'Occupancy Raw Data'!$B$6:$BE$43,'Occupancy Raw Data'!H$1,FALSE)</f>
        <v>42.303051198069198</v>
      </c>
      <c r="D27" s="60">
        <f>VLOOKUP($A27,'Occupancy Raw Data'!$B$6:$BE$43,'Occupancy Raw Data'!I$1,FALSE)</f>
        <v>43.475262885709299</v>
      </c>
      <c r="E27" s="60">
        <f>VLOOKUP($A27,'Occupancy Raw Data'!$B$6:$BE$43,'Occupancy Raw Data'!J$1,FALSE)</f>
        <v>42.940872263402802</v>
      </c>
      <c r="F27" s="60">
        <f>VLOOKUP($A27,'Occupancy Raw Data'!$B$6:$BE$43,'Occupancy Raw Data'!K$1,FALSE)</f>
        <v>40.062058265816198</v>
      </c>
      <c r="G27" s="61">
        <f>VLOOKUP($A27,'Occupancy Raw Data'!$B$6:$BE$43,'Occupancy Raw Data'!L$1,FALSE)</f>
        <v>39.955180141354901</v>
      </c>
      <c r="H27" s="60">
        <f>VLOOKUP($A27,'Occupancy Raw Data'!$B$6:$BE$43,'Occupancy Raw Data'!N$1,FALSE)</f>
        <v>44.026891915187001</v>
      </c>
      <c r="I27" s="60">
        <f>VLOOKUP($A27,'Occupancy Raw Data'!$B$6:$BE$43,'Occupancy Raw Data'!O$1,FALSE)</f>
        <v>47.681434235476601</v>
      </c>
      <c r="J27" s="61">
        <f>VLOOKUP($A27,'Occupancy Raw Data'!$B$6:$BE$43,'Occupancy Raw Data'!P$1,FALSE)</f>
        <v>45.854163075331797</v>
      </c>
      <c r="K27" s="62">
        <f>VLOOKUP($A27,'Occupancy Raw Data'!$B$6:$BE$43,'Occupancy Raw Data'!R$1,FALSE)</f>
        <v>41.640603836776897</v>
      </c>
      <c r="L27" s="63"/>
      <c r="M27" s="59">
        <f>VLOOKUP($A27,'Occupancy Raw Data'!$B$6:$BE$43,'Occupancy Raw Data'!T$1,FALSE)</f>
        <v>0.55965125330719301</v>
      </c>
      <c r="N27" s="60">
        <f>VLOOKUP($A27,'Occupancy Raw Data'!$B$6:$BE$43,'Occupancy Raw Data'!U$1,FALSE)</f>
        <v>49.883408305620598</v>
      </c>
      <c r="O27" s="60">
        <f>VLOOKUP($A27,'Occupancy Raw Data'!$B$6:$BE$43,'Occupancy Raw Data'!V$1,FALSE)</f>
        <v>22.394644035383699</v>
      </c>
      <c r="P27" s="60">
        <f>VLOOKUP($A27,'Occupancy Raw Data'!$B$6:$BE$43,'Occupancy Raw Data'!W$1,FALSE)</f>
        <v>15.536253746731701</v>
      </c>
      <c r="Q27" s="60">
        <f>VLOOKUP($A27,'Occupancy Raw Data'!$B$6:$BE$43,'Occupancy Raw Data'!X$1,FALSE)</f>
        <v>17.997560792292202</v>
      </c>
      <c r="R27" s="61">
        <f>VLOOKUP($A27,'Occupancy Raw Data'!$B$6:$BE$43,'Occupancy Raw Data'!Y$1,FALSE)</f>
        <v>20.5778901259552</v>
      </c>
      <c r="S27" s="60">
        <f>VLOOKUP($A27,'Occupancy Raw Data'!$B$6:$BE$43,'Occupancy Raw Data'!AA$1,FALSE)</f>
        <v>26.502607991600701</v>
      </c>
      <c r="T27" s="60">
        <f>VLOOKUP($A27,'Occupancy Raw Data'!$B$6:$BE$43,'Occupancy Raw Data'!AB$1,FALSE)</f>
        <v>39.101274454185301</v>
      </c>
      <c r="U27" s="61">
        <f>VLOOKUP($A27,'Occupancy Raw Data'!$B$6:$BE$43,'Occupancy Raw Data'!AC$1,FALSE)</f>
        <v>32.754073949099002</v>
      </c>
      <c r="V27" s="62">
        <f>VLOOKUP($A27,'Occupancy Raw Data'!$B$6:$BE$43,'Occupancy Raw Data'!AE$1,FALSE)</f>
        <v>24.161107987746501</v>
      </c>
      <c r="W27" s="63"/>
      <c r="X27" s="64">
        <f>VLOOKUP($A27,'ADR Raw Data'!$B$6:$BE$43,'ADR Raw Data'!G$1,FALSE)</f>
        <v>72.992880978865401</v>
      </c>
      <c r="Y27" s="65">
        <f>VLOOKUP($A27,'ADR Raw Data'!$B$6:$BE$43,'ADR Raw Data'!H$1,FALSE)</f>
        <v>80.509348003259902</v>
      </c>
      <c r="Z27" s="65">
        <f>VLOOKUP($A27,'ADR Raw Data'!$B$6:$BE$43,'ADR Raw Data'!I$1,FALSE)</f>
        <v>81.751304520222007</v>
      </c>
      <c r="AA27" s="65">
        <f>VLOOKUP($A27,'ADR Raw Data'!$B$6:$BE$43,'ADR Raw Data'!J$1,FALSE)</f>
        <v>80.679100762745804</v>
      </c>
      <c r="AB27" s="65">
        <f>VLOOKUP($A27,'ADR Raw Data'!$B$6:$BE$43,'ADR Raw Data'!K$1,FALSE)</f>
        <v>77.101084337349306</v>
      </c>
      <c r="AC27" s="66">
        <f>VLOOKUP($A27,'ADR Raw Data'!$B$6:$BE$43,'ADR Raw Data'!L$1,FALSE)</f>
        <v>78.966475968590899</v>
      </c>
      <c r="AD27" s="65">
        <f>VLOOKUP($A27,'ADR Raw Data'!$B$6:$BE$43,'ADR Raw Data'!N$1,FALSE)</f>
        <v>85.388617854346094</v>
      </c>
      <c r="AE27" s="65">
        <f>VLOOKUP($A27,'ADR Raw Data'!$B$6:$BE$43,'ADR Raw Data'!O$1,FALSE)</f>
        <v>87.309569775849596</v>
      </c>
      <c r="AF27" s="66">
        <f>VLOOKUP($A27,'ADR Raw Data'!$B$6:$BE$43,'ADR Raw Data'!P$1,FALSE)</f>
        <v>86.387368421052599</v>
      </c>
      <c r="AG27" s="67">
        <f>VLOOKUP($A27,'ADR Raw Data'!$B$6:$BE$43,'ADR Raw Data'!R$1,FALSE)</f>
        <v>81.301276834821607</v>
      </c>
      <c r="AH27" s="63"/>
      <c r="AI27" s="59">
        <f>VLOOKUP($A27,'ADR Raw Data'!$B$6:$BE$43,'ADR Raw Data'!T$1,FALSE)</f>
        <v>9.1601330598243003</v>
      </c>
      <c r="AJ27" s="60">
        <f>VLOOKUP($A27,'ADR Raw Data'!$B$6:$BE$43,'ADR Raw Data'!U$1,FALSE)</f>
        <v>19.368327630124099</v>
      </c>
      <c r="AK27" s="60">
        <f>VLOOKUP($A27,'ADR Raw Data'!$B$6:$BE$43,'ADR Raw Data'!V$1,FALSE)</f>
        <v>19.895842589849799</v>
      </c>
      <c r="AL27" s="60">
        <f>VLOOKUP($A27,'ADR Raw Data'!$B$6:$BE$43,'ADR Raw Data'!W$1,FALSE)</f>
        <v>17.287031832498698</v>
      </c>
      <c r="AM27" s="60">
        <f>VLOOKUP($A27,'ADR Raw Data'!$B$6:$BE$43,'ADR Raw Data'!X$1,FALSE)</f>
        <v>12.762004223815399</v>
      </c>
      <c r="AN27" s="61">
        <f>VLOOKUP($A27,'ADR Raw Data'!$B$6:$BE$43,'ADR Raw Data'!Y$1,FALSE)</f>
        <v>16.147595407526399</v>
      </c>
      <c r="AO27" s="60">
        <f>VLOOKUP($A27,'ADR Raw Data'!$B$6:$BE$43,'ADR Raw Data'!AA$1,FALSE)</f>
        <v>23.969885519906601</v>
      </c>
      <c r="AP27" s="60">
        <f>VLOOKUP($A27,'ADR Raw Data'!$B$6:$BE$43,'ADR Raw Data'!AB$1,FALSE)</f>
        <v>26.267327082127601</v>
      </c>
      <c r="AQ27" s="61">
        <f>VLOOKUP($A27,'ADR Raw Data'!$B$6:$BE$43,'ADR Raw Data'!AC$1,FALSE)</f>
        <v>25.1781453640207</v>
      </c>
      <c r="AR27" s="62">
        <f>VLOOKUP($A27,'ADR Raw Data'!$B$6:$BE$43,'ADR Raw Data'!AE$1,FALSE)</f>
        <v>19.054431737506</v>
      </c>
      <c r="AS27" s="50"/>
      <c r="AT27" s="64">
        <f>VLOOKUP($A27,'RevPAR Raw Data'!$B$6:$BE$43,'RevPAR Raw Data'!G$1,FALSE)</f>
        <v>22.623892432339201</v>
      </c>
      <c r="AU27" s="65">
        <f>VLOOKUP($A27,'RevPAR Raw Data'!$B$6:$BE$43,'RevPAR Raw Data'!H$1,FALSE)</f>
        <v>34.057910705050801</v>
      </c>
      <c r="AV27" s="65">
        <f>VLOOKUP($A27,'RevPAR Raw Data'!$B$6:$BE$43,'RevPAR Raw Data'!I$1,FALSE)</f>
        <v>35.541594552663298</v>
      </c>
      <c r="AW27" s="65">
        <f>VLOOKUP($A27,'RevPAR Raw Data'!$B$6:$BE$43,'RevPAR Raw Data'!J$1,FALSE)</f>
        <v>34.644309601792699</v>
      </c>
      <c r="AX27" s="65">
        <f>VLOOKUP($A27,'RevPAR Raw Data'!$B$6:$BE$43,'RevPAR Raw Data'!K$1,FALSE)</f>
        <v>30.888281330805</v>
      </c>
      <c r="AY27" s="66">
        <f>VLOOKUP($A27,'RevPAR Raw Data'!$B$6:$BE$43,'RevPAR Raw Data'!L$1,FALSE)</f>
        <v>31.551197724530201</v>
      </c>
      <c r="AZ27" s="65">
        <f>VLOOKUP($A27,'RevPAR Raw Data'!$B$6:$BE$43,'RevPAR Raw Data'!N$1,FALSE)</f>
        <v>37.593954490605</v>
      </c>
      <c r="BA27" s="65">
        <f>VLOOKUP($A27,'RevPAR Raw Data'!$B$6:$BE$43,'RevPAR Raw Data'!O$1,FALSE)</f>
        <v>41.630455093949301</v>
      </c>
      <c r="BB27" s="66">
        <f>VLOOKUP($A27,'RevPAR Raw Data'!$B$6:$BE$43,'RevPAR Raw Data'!P$1,FALSE)</f>
        <v>39.612204792277097</v>
      </c>
      <c r="BC27" s="67">
        <f>VLOOKUP($A27,'RevPAR Raw Data'!$B$6:$BE$43,'RevPAR Raw Data'!R$1,FALSE)</f>
        <v>33.854342601029302</v>
      </c>
      <c r="BD27" s="63"/>
      <c r="BE27" s="59">
        <f>VLOOKUP($A27,'RevPAR Raw Data'!$B$6:$BE$43,'RevPAR Raw Data'!T$1,FALSE)</f>
        <v>9.7710491126054109</v>
      </c>
      <c r="BF27" s="60">
        <f>VLOOKUP($A27,'RevPAR Raw Data'!$B$6:$BE$43,'RevPAR Raw Data'!U$1,FALSE)</f>
        <v>78.9133178894498</v>
      </c>
      <c r="BG27" s="60">
        <f>VLOOKUP($A27,'RevPAR Raw Data'!$B$6:$BE$43,'RevPAR Raw Data'!V$1,FALSE)</f>
        <v>46.746089751070699</v>
      </c>
      <c r="BH27" s="60">
        <f>VLOOKUP($A27,'RevPAR Raw Data'!$B$6:$BE$43,'RevPAR Raw Data'!W$1,FALSE)</f>
        <v>35.509042710005801</v>
      </c>
      <c r="BI27" s="60">
        <f>VLOOKUP($A27,'RevPAR Raw Data'!$B$6:$BE$43,'RevPAR Raw Data'!X$1,FALSE)</f>
        <v>33.0564144846037</v>
      </c>
      <c r="BJ27" s="61">
        <f>VLOOKUP($A27,'RevPAR Raw Data'!$B$6:$BE$43,'RevPAR Raw Data'!Y$1,FALSE)</f>
        <v>40.048319974426299</v>
      </c>
      <c r="BK27" s="60">
        <f>VLOOKUP($A27,'RevPAR Raw Data'!$B$6:$BE$43,'RevPAR Raw Data'!AA$1,FALSE)</f>
        <v>56.825138306883701</v>
      </c>
      <c r="BL27" s="60">
        <f>VLOOKUP($A27,'RevPAR Raw Data'!$B$6:$BE$43,'RevPAR Raw Data'!AB$1,FALSE)</f>
        <v>75.639461190474194</v>
      </c>
      <c r="BM27" s="61">
        <f>VLOOKUP($A27,'RevPAR Raw Data'!$B$6:$BE$43,'RevPAR Raw Data'!AC$1,FALSE)</f>
        <v>66.179087664662802</v>
      </c>
      <c r="BN27" s="62">
        <f>VLOOKUP($A27,'RevPAR Raw Data'!$B$6:$BE$43,'RevPAR Raw Data'!AE$1,FALSE)</f>
        <v>47.819301553802902</v>
      </c>
    </row>
    <row r="28" spans="1:66" x14ac:dyDescent="0.35">
      <c r="A28" s="78" t="s">
        <v>49</v>
      </c>
      <c r="B28" s="59">
        <f>VLOOKUP($A28,'Occupancy Raw Data'!$B$6:$BE$43,'Occupancy Raw Data'!G$1,FALSE)</f>
        <v>43.6792916871618</v>
      </c>
      <c r="C28" s="60">
        <f>VLOOKUP($A28,'Occupancy Raw Data'!$B$6:$BE$43,'Occupancy Raw Data'!H$1,FALSE)</f>
        <v>52.7299557304476</v>
      </c>
      <c r="D28" s="60">
        <f>VLOOKUP($A28,'Occupancy Raw Data'!$B$6:$BE$43,'Occupancy Raw Data'!I$1,FALSE)</f>
        <v>56.665027053615297</v>
      </c>
      <c r="E28" s="60">
        <f>VLOOKUP($A28,'Occupancy Raw Data'!$B$6:$BE$43,'Occupancy Raw Data'!J$1,FALSE)</f>
        <v>55.435317265125398</v>
      </c>
      <c r="F28" s="60">
        <f>VLOOKUP($A28,'Occupancy Raw Data'!$B$6:$BE$43,'Occupancy Raw Data'!K$1,FALSE)</f>
        <v>52.434825381209997</v>
      </c>
      <c r="G28" s="61">
        <f>VLOOKUP($A28,'Occupancy Raw Data'!$B$6:$BE$43,'Occupancy Raw Data'!L$1,FALSE)</f>
        <v>52.188883423512003</v>
      </c>
      <c r="H28" s="60">
        <f>VLOOKUP($A28,'Occupancy Raw Data'!$B$6:$BE$43,'Occupancy Raw Data'!N$1,FALSE)</f>
        <v>59.936055090998501</v>
      </c>
      <c r="I28" s="60">
        <f>VLOOKUP($A28,'Occupancy Raw Data'!$B$6:$BE$43,'Occupancy Raw Data'!O$1,FALSE)</f>
        <v>66.010821446138706</v>
      </c>
      <c r="J28" s="61">
        <f>VLOOKUP($A28,'Occupancy Raw Data'!$B$6:$BE$43,'Occupancy Raw Data'!P$1,FALSE)</f>
        <v>62.9734382685686</v>
      </c>
      <c r="K28" s="62">
        <f>VLOOKUP($A28,'Occupancy Raw Data'!$B$6:$BE$43,'Occupancy Raw Data'!R$1,FALSE)</f>
        <v>55.270184807813898</v>
      </c>
      <c r="L28" s="63"/>
      <c r="M28" s="59">
        <f>VLOOKUP($A28,'Occupancy Raw Data'!$B$6:$BE$43,'Occupancy Raw Data'!T$1,FALSE)</f>
        <v>-12.9866165072924</v>
      </c>
      <c r="N28" s="60">
        <f>VLOOKUP($A28,'Occupancy Raw Data'!$B$6:$BE$43,'Occupancy Raw Data'!U$1,FALSE)</f>
        <v>15.9813627788379</v>
      </c>
      <c r="O28" s="60">
        <f>VLOOKUP($A28,'Occupancy Raw Data'!$B$6:$BE$43,'Occupancy Raw Data'!V$1,FALSE)</f>
        <v>21.113887670842001</v>
      </c>
      <c r="P28" s="60">
        <f>VLOOKUP($A28,'Occupancy Raw Data'!$B$6:$BE$43,'Occupancy Raw Data'!W$1,FALSE)</f>
        <v>18.956262530896201</v>
      </c>
      <c r="Q28" s="60">
        <f>VLOOKUP($A28,'Occupancy Raw Data'!$B$6:$BE$43,'Occupancy Raw Data'!X$1,FALSE)</f>
        <v>14.797958752955999</v>
      </c>
      <c r="R28" s="61">
        <f>VLOOKUP($A28,'Occupancy Raw Data'!$B$6:$BE$43,'Occupancy Raw Data'!Y$1,FALSE)</f>
        <v>11.1696722390417</v>
      </c>
      <c r="S28" s="60">
        <f>VLOOKUP($A28,'Occupancy Raw Data'!$B$6:$BE$43,'Occupancy Raw Data'!AA$1,FALSE)</f>
        <v>20.221869654676599</v>
      </c>
      <c r="T28" s="60">
        <f>VLOOKUP($A28,'Occupancy Raw Data'!$B$6:$BE$43,'Occupancy Raw Data'!AB$1,FALSE)</f>
        <v>24.049162966128399</v>
      </c>
      <c r="U28" s="61">
        <f>VLOOKUP($A28,'Occupancy Raw Data'!$B$6:$BE$43,'Occupancy Raw Data'!AC$1,FALSE)</f>
        <v>22.197880468800498</v>
      </c>
      <c r="V28" s="62">
        <f>VLOOKUP($A28,'Occupancy Raw Data'!$B$6:$BE$43,'Occupancy Raw Data'!AE$1,FALSE)</f>
        <v>14.5346054892273</v>
      </c>
      <c r="W28" s="63"/>
      <c r="X28" s="64">
        <f>VLOOKUP($A28,'ADR Raw Data'!$B$6:$BE$43,'ADR Raw Data'!G$1,FALSE)</f>
        <v>98.874572072071999</v>
      </c>
      <c r="Y28" s="65">
        <f>VLOOKUP($A28,'ADR Raw Data'!$B$6:$BE$43,'ADR Raw Data'!H$1,FALSE)</f>
        <v>99.805914179104406</v>
      </c>
      <c r="Z28" s="65">
        <f>VLOOKUP($A28,'ADR Raw Data'!$B$6:$BE$43,'ADR Raw Data'!I$1,FALSE)</f>
        <v>100.176436631944</v>
      </c>
      <c r="AA28" s="65">
        <f>VLOOKUP($A28,'ADR Raw Data'!$B$6:$BE$43,'ADR Raw Data'!J$1,FALSE)</f>
        <v>100.67374889086</v>
      </c>
      <c r="AB28" s="65">
        <f>VLOOKUP($A28,'ADR Raw Data'!$B$6:$BE$43,'ADR Raw Data'!K$1,FALSE)</f>
        <v>98.1293527204502</v>
      </c>
      <c r="AC28" s="66">
        <f>VLOOKUP($A28,'ADR Raw Data'!$B$6:$BE$43,'ADR Raw Data'!L$1,FALSE)</f>
        <v>99.577949104618199</v>
      </c>
      <c r="AD28" s="65">
        <f>VLOOKUP($A28,'ADR Raw Data'!$B$6:$BE$43,'ADR Raw Data'!N$1,FALSE)</f>
        <v>112.269954862535</v>
      </c>
      <c r="AE28" s="65">
        <f>VLOOKUP($A28,'ADR Raw Data'!$B$6:$BE$43,'ADR Raw Data'!O$1,FALSE)</f>
        <v>120.182432935916</v>
      </c>
      <c r="AF28" s="66">
        <f>VLOOKUP($A28,'ADR Raw Data'!$B$6:$BE$43,'ADR Raw Data'!P$1,FALSE)</f>
        <v>116.41701425502799</v>
      </c>
      <c r="AG28" s="67">
        <f>VLOOKUP($A28,'ADR Raw Data'!$B$6:$BE$43,'ADR Raw Data'!R$1,FALSE)</f>
        <v>105.059663721314</v>
      </c>
      <c r="AH28" s="63"/>
      <c r="AI28" s="59">
        <f>VLOOKUP($A28,'ADR Raw Data'!$B$6:$BE$43,'ADR Raw Data'!T$1,FALSE)</f>
        <v>13.6894586001749</v>
      </c>
      <c r="AJ28" s="60">
        <f>VLOOKUP($A28,'ADR Raw Data'!$B$6:$BE$43,'ADR Raw Data'!U$1,FALSE)</f>
        <v>18.956474039267999</v>
      </c>
      <c r="AK28" s="60">
        <f>VLOOKUP($A28,'ADR Raw Data'!$B$6:$BE$43,'ADR Raw Data'!V$1,FALSE)</f>
        <v>16.185254032250601</v>
      </c>
      <c r="AL28" s="60">
        <f>VLOOKUP($A28,'ADR Raw Data'!$B$6:$BE$43,'ADR Raw Data'!W$1,FALSE)</f>
        <v>17.820981190248499</v>
      </c>
      <c r="AM28" s="60">
        <f>VLOOKUP($A28,'ADR Raw Data'!$B$6:$BE$43,'ADR Raw Data'!X$1,FALSE)</f>
        <v>20.086353181288299</v>
      </c>
      <c r="AN28" s="61">
        <f>VLOOKUP($A28,'ADR Raw Data'!$B$6:$BE$43,'ADR Raw Data'!Y$1,FALSE)</f>
        <v>17.286844629148899</v>
      </c>
      <c r="AO28" s="60">
        <f>VLOOKUP($A28,'ADR Raw Data'!$B$6:$BE$43,'ADR Raw Data'!AA$1,FALSE)</f>
        <v>19.360237941102501</v>
      </c>
      <c r="AP28" s="60">
        <f>VLOOKUP($A28,'ADR Raw Data'!$B$6:$BE$43,'ADR Raw Data'!AB$1,FALSE)</f>
        <v>21.2792445692453</v>
      </c>
      <c r="AQ28" s="61">
        <f>VLOOKUP($A28,'ADR Raw Data'!$B$6:$BE$43,'ADR Raw Data'!AC$1,FALSE)</f>
        <v>20.440007191150301</v>
      </c>
      <c r="AR28" s="62">
        <f>VLOOKUP($A28,'ADR Raw Data'!$B$6:$BE$43,'ADR Raw Data'!AE$1,FALSE)</f>
        <v>18.726264265853299</v>
      </c>
      <c r="AS28" s="50"/>
      <c r="AT28" s="64">
        <f>VLOOKUP($A28,'RevPAR Raw Data'!$B$6:$BE$43,'RevPAR Raw Data'!G$1,FALSE)</f>
        <v>43.187712739793398</v>
      </c>
      <c r="AU28" s="65">
        <f>VLOOKUP($A28,'RevPAR Raw Data'!$B$6:$BE$43,'RevPAR Raw Data'!H$1,FALSE)</f>
        <v>52.627614363010302</v>
      </c>
      <c r="AV28" s="65">
        <f>VLOOKUP($A28,'RevPAR Raw Data'!$B$6:$BE$43,'RevPAR Raw Data'!I$1,FALSE)</f>
        <v>56.765004918839097</v>
      </c>
      <c r="AW28" s="65">
        <f>VLOOKUP($A28,'RevPAR Raw Data'!$B$6:$BE$43,'RevPAR Raw Data'!J$1,FALSE)</f>
        <v>55.808812100344298</v>
      </c>
      <c r="AX28" s="65">
        <f>VLOOKUP($A28,'RevPAR Raw Data'!$B$6:$BE$43,'RevPAR Raw Data'!K$1,FALSE)</f>
        <v>51.453954746679699</v>
      </c>
      <c r="AY28" s="66">
        <f>VLOOKUP($A28,'RevPAR Raw Data'!$B$6:$BE$43,'RevPAR Raw Data'!L$1,FALSE)</f>
        <v>51.968619773733302</v>
      </c>
      <c r="AZ28" s="65">
        <f>VLOOKUP($A28,'RevPAR Raw Data'!$B$6:$BE$43,'RevPAR Raw Data'!N$1,FALSE)</f>
        <v>67.290181997048606</v>
      </c>
      <c r="BA28" s="65">
        <f>VLOOKUP($A28,'RevPAR Raw Data'!$B$6:$BE$43,'RevPAR Raw Data'!O$1,FALSE)</f>
        <v>79.333411214953202</v>
      </c>
      <c r="BB28" s="66">
        <f>VLOOKUP($A28,'RevPAR Raw Data'!$B$6:$BE$43,'RevPAR Raw Data'!P$1,FALSE)</f>
        <v>73.311796606000897</v>
      </c>
      <c r="BC28" s="67">
        <f>VLOOKUP($A28,'RevPAR Raw Data'!$B$6:$BE$43,'RevPAR Raw Data'!R$1,FALSE)</f>
        <v>58.066670297238403</v>
      </c>
      <c r="BD28" s="63"/>
      <c r="BE28" s="59">
        <f>VLOOKUP($A28,'RevPAR Raw Data'!$B$6:$BE$43,'RevPAR Raw Data'!T$1,FALSE)</f>
        <v>-1.07495539744683</v>
      </c>
      <c r="BF28" s="60">
        <f>VLOOKUP($A28,'RevPAR Raw Data'!$B$6:$BE$43,'RevPAR Raw Data'!U$1,FALSE)</f>
        <v>37.967339704397602</v>
      </c>
      <c r="BG28" s="60">
        <f>VLOOKUP($A28,'RevPAR Raw Data'!$B$6:$BE$43,'RevPAR Raw Data'!V$1,FALSE)</f>
        <v>40.716478058702599</v>
      </c>
      <c r="BH28" s="60">
        <f>VLOOKUP($A28,'RevPAR Raw Data'!$B$6:$BE$43,'RevPAR Raw Data'!W$1,FALSE)</f>
        <v>40.155435701149898</v>
      </c>
      <c r="BI28" s="60">
        <f>VLOOKUP($A28,'RevPAR Raw Data'!$B$6:$BE$43,'RevPAR Raw Data'!X$1,FALSE)</f>
        <v>37.856682192984501</v>
      </c>
      <c r="BJ28" s="61">
        <f>VLOOKUP($A28,'RevPAR Raw Data'!$B$6:$BE$43,'RevPAR Raw Data'!Y$1,FALSE)</f>
        <v>30.387400753738898</v>
      </c>
      <c r="BK28" s="60">
        <f>VLOOKUP($A28,'RevPAR Raw Data'!$B$6:$BE$43,'RevPAR Raw Data'!AA$1,FALSE)</f>
        <v>43.497109677064103</v>
      </c>
      <c r="BL28" s="60">
        <f>VLOOKUP($A28,'RevPAR Raw Data'!$B$6:$BE$43,'RevPAR Raw Data'!AB$1,FALSE)</f>
        <v>50.445887739792603</v>
      </c>
      <c r="BM28" s="61">
        <f>VLOOKUP($A28,'RevPAR Raw Data'!$B$6:$BE$43,'RevPAR Raw Data'!AC$1,FALSE)</f>
        <v>47.175136024056698</v>
      </c>
      <c r="BN28" s="62">
        <f>VLOOKUP($A28,'RevPAR Raw Data'!$B$6:$BE$43,'RevPAR Raw Data'!AE$1,FALSE)</f>
        <v>35.982658388992498</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32.342522716771903</v>
      </c>
      <c r="C30" s="60">
        <f>VLOOKUP($A30,'Occupancy Raw Data'!$B$6:$BE$43,'Occupancy Raw Data'!H$1,FALSE)</f>
        <v>48.421376867395601</v>
      </c>
      <c r="D30" s="60">
        <f>VLOOKUP($A30,'Occupancy Raw Data'!$B$6:$BE$43,'Occupancy Raw Data'!I$1,FALSE)</f>
        <v>53.965809333127901</v>
      </c>
      <c r="E30" s="60">
        <f>VLOOKUP($A30,'Occupancy Raw Data'!$B$6:$BE$43,'Occupancy Raw Data'!J$1,FALSE)</f>
        <v>52.071461574002697</v>
      </c>
      <c r="F30" s="60">
        <f>VLOOKUP($A30,'Occupancy Raw Data'!$B$6:$BE$43,'Occupancy Raw Data'!K$1,FALSE)</f>
        <v>47.774526413060201</v>
      </c>
      <c r="G30" s="61">
        <f>VLOOKUP($A30,'Occupancy Raw Data'!$B$6:$BE$43,'Occupancy Raw Data'!L$1,FALSE)</f>
        <v>46.9151393808717</v>
      </c>
      <c r="H30" s="60">
        <f>VLOOKUP($A30,'Occupancy Raw Data'!$B$6:$BE$43,'Occupancy Raw Data'!N$1,FALSE)</f>
        <v>51.301401509317699</v>
      </c>
      <c r="I30" s="60">
        <f>VLOOKUP($A30,'Occupancy Raw Data'!$B$6:$BE$43,'Occupancy Raw Data'!O$1,FALSE)</f>
        <v>49.206838133374397</v>
      </c>
      <c r="J30" s="61">
        <f>VLOOKUP($A30,'Occupancy Raw Data'!$B$6:$BE$43,'Occupancy Raw Data'!P$1,FALSE)</f>
        <v>50.254119821346002</v>
      </c>
      <c r="K30" s="62">
        <f>VLOOKUP($A30,'Occupancy Raw Data'!$B$6:$BE$43,'Occupancy Raw Data'!R$1,FALSE)</f>
        <v>47.869133792435797</v>
      </c>
      <c r="L30" s="63"/>
      <c r="M30" s="59">
        <f>VLOOKUP($A30,'Occupancy Raw Data'!$B$6:$BE$43,'Occupancy Raw Data'!T$1,FALSE)</f>
        <v>15.0992982580846</v>
      </c>
      <c r="N30" s="60">
        <f>VLOOKUP($A30,'Occupancy Raw Data'!$B$6:$BE$43,'Occupancy Raw Data'!U$1,FALSE)</f>
        <v>36.053653602104497</v>
      </c>
      <c r="O30" s="60">
        <f>VLOOKUP($A30,'Occupancy Raw Data'!$B$6:$BE$43,'Occupancy Raw Data'!V$1,FALSE)</f>
        <v>33.650640065910203</v>
      </c>
      <c r="P30" s="60">
        <f>VLOOKUP($A30,'Occupancy Raw Data'!$B$6:$BE$43,'Occupancy Raw Data'!W$1,FALSE)</f>
        <v>18.113747703781499</v>
      </c>
      <c r="Q30" s="60">
        <f>VLOOKUP($A30,'Occupancy Raw Data'!$B$6:$BE$43,'Occupancy Raw Data'!X$1,FALSE)</f>
        <v>11.557621788926401</v>
      </c>
      <c r="R30" s="61">
        <f>VLOOKUP($A30,'Occupancy Raw Data'!$B$6:$BE$43,'Occupancy Raw Data'!Y$1,FALSE)</f>
        <v>22.828208188071699</v>
      </c>
      <c r="S30" s="60">
        <f>VLOOKUP($A30,'Occupancy Raw Data'!$B$6:$BE$43,'Occupancy Raw Data'!AA$1,FALSE)</f>
        <v>26.910485278527499</v>
      </c>
      <c r="T30" s="60">
        <f>VLOOKUP($A30,'Occupancy Raw Data'!$B$6:$BE$43,'Occupancy Raw Data'!AB$1,FALSE)</f>
        <v>32.988217300016302</v>
      </c>
      <c r="U30" s="61">
        <f>VLOOKUP($A30,'Occupancy Raw Data'!$B$6:$BE$43,'Occupancy Raw Data'!AC$1,FALSE)</f>
        <v>29.815023749440599</v>
      </c>
      <c r="V30" s="62">
        <f>VLOOKUP($A30,'Occupancy Raw Data'!$B$6:$BE$43,'Occupancy Raw Data'!AE$1,FALSE)</f>
        <v>24.843643268075098</v>
      </c>
      <c r="W30" s="63"/>
      <c r="X30" s="64">
        <f>VLOOKUP($A30,'ADR Raw Data'!$B$6:$BE$43,'ADR Raw Data'!G$1,FALSE)</f>
        <v>77.474114285714194</v>
      </c>
      <c r="Y30" s="65">
        <f>VLOOKUP($A30,'ADR Raw Data'!$B$6:$BE$43,'ADR Raw Data'!H$1,FALSE)</f>
        <v>85.106040076335802</v>
      </c>
      <c r="Z30" s="65">
        <f>VLOOKUP($A30,'ADR Raw Data'!$B$6:$BE$43,'ADR Raw Data'!I$1,FALSE)</f>
        <v>85.773632990867497</v>
      </c>
      <c r="AA30" s="65">
        <f>VLOOKUP($A30,'ADR Raw Data'!$B$6:$BE$43,'ADR Raw Data'!J$1,FALSE)</f>
        <v>87.167429754510394</v>
      </c>
      <c r="AB30" s="65">
        <f>VLOOKUP($A30,'ADR Raw Data'!$B$6:$BE$43,'ADR Raw Data'!K$1,FALSE)</f>
        <v>85.962991618310696</v>
      </c>
      <c r="AC30" s="66">
        <f>VLOOKUP($A30,'ADR Raw Data'!$B$6:$BE$43,'ADR Raw Data'!L$1,FALSE)</f>
        <v>84.839480007878606</v>
      </c>
      <c r="AD30" s="65">
        <f>VLOOKUP($A30,'ADR Raw Data'!$B$6:$BE$43,'ADR Raw Data'!N$1,FALSE)</f>
        <v>88.9077994596217</v>
      </c>
      <c r="AE30" s="65">
        <f>VLOOKUP($A30,'ADR Raw Data'!$B$6:$BE$43,'ADR Raw Data'!O$1,FALSE)</f>
        <v>89.109668231611806</v>
      </c>
      <c r="AF30" s="66">
        <f>VLOOKUP($A30,'ADR Raw Data'!$B$6:$BE$43,'ADR Raw Data'!P$1,FALSE)</f>
        <v>89.006630401471</v>
      </c>
      <c r="AG30" s="67">
        <f>VLOOKUP($A30,'ADR Raw Data'!$B$6:$BE$43,'ADR Raw Data'!R$1,FALSE)</f>
        <v>86.089414441329197</v>
      </c>
      <c r="AH30" s="80"/>
      <c r="AI30" s="59">
        <f>VLOOKUP($A30,'ADR Raw Data'!$B$6:$BE$43,'ADR Raw Data'!T$1,FALSE)</f>
        <v>12.171704756551801</v>
      </c>
      <c r="AJ30" s="60">
        <f>VLOOKUP($A30,'ADR Raw Data'!$B$6:$BE$43,'ADR Raw Data'!U$1,FALSE)</f>
        <v>19.417561138148599</v>
      </c>
      <c r="AK30" s="60">
        <f>VLOOKUP($A30,'ADR Raw Data'!$B$6:$BE$43,'ADR Raw Data'!V$1,FALSE)</f>
        <v>15.677072079387401</v>
      </c>
      <c r="AL30" s="60">
        <f>VLOOKUP($A30,'ADR Raw Data'!$B$6:$BE$43,'ADR Raw Data'!W$1,FALSE)</f>
        <v>16.327095701011402</v>
      </c>
      <c r="AM30" s="60">
        <f>VLOOKUP($A30,'ADR Raw Data'!$B$6:$BE$43,'ADR Raw Data'!X$1,FALSE)</f>
        <v>17.092648992084801</v>
      </c>
      <c r="AN30" s="61">
        <f>VLOOKUP($A30,'ADR Raw Data'!$B$6:$BE$43,'ADR Raw Data'!Y$1,FALSE)</f>
        <v>16.408720869056701</v>
      </c>
      <c r="AO30" s="60">
        <f>VLOOKUP($A30,'ADR Raw Data'!$B$6:$BE$43,'ADR Raw Data'!AA$1,FALSE)</f>
        <v>22.881014138891999</v>
      </c>
      <c r="AP30" s="60">
        <f>VLOOKUP($A30,'ADR Raw Data'!$B$6:$BE$43,'ADR Raw Data'!AB$1,FALSE)</f>
        <v>24.333767575436699</v>
      </c>
      <c r="AQ30" s="61">
        <f>VLOOKUP($A30,'ADR Raw Data'!$B$6:$BE$43,'ADR Raw Data'!AC$1,FALSE)</f>
        <v>23.575119331536602</v>
      </c>
      <c r="AR30" s="62">
        <f>VLOOKUP($A30,'ADR Raw Data'!$B$6:$BE$43,'ADR Raw Data'!AE$1,FALSE)</f>
        <v>18.5245592345494</v>
      </c>
      <c r="AS30" s="50"/>
      <c r="AT30" s="64">
        <f>VLOOKUP($A30,'RevPAR Raw Data'!$B$6:$BE$43,'RevPAR Raw Data'!G$1,FALSE)</f>
        <v>25.057083012474902</v>
      </c>
      <c r="AU30" s="65">
        <f>VLOOKUP($A30,'RevPAR Raw Data'!$B$6:$BE$43,'RevPAR Raw Data'!H$1,FALSE)</f>
        <v>41.209516402279299</v>
      </c>
      <c r="AV30" s="65">
        <f>VLOOKUP($A30,'RevPAR Raw Data'!$B$6:$BE$43,'RevPAR Raw Data'!I$1,FALSE)</f>
        <v>46.288435237948498</v>
      </c>
      <c r="AW30" s="65">
        <f>VLOOKUP($A30,'RevPAR Raw Data'!$B$6:$BE$43,'RevPAR Raw Data'!J$1,FALSE)</f>
        <v>45.389354689665701</v>
      </c>
      <c r="AX30" s="65">
        <f>VLOOKUP($A30,'RevPAR Raw Data'!$B$6:$BE$43,'RevPAR Raw Data'!K$1,FALSE)</f>
        <v>41.068412136146598</v>
      </c>
      <c r="AY30" s="66">
        <f>VLOOKUP($A30,'RevPAR Raw Data'!$B$6:$BE$43,'RevPAR Raw Data'!L$1,FALSE)</f>
        <v>39.802560295703003</v>
      </c>
      <c r="AZ30" s="65">
        <f>VLOOKUP($A30,'RevPAR Raw Data'!$B$6:$BE$43,'RevPAR Raw Data'!N$1,FALSE)</f>
        <v>45.610947173879502</v>
      </c>
      <c r="BA30" s="65">
        <f>VLOOKUP($A30,'RevPAR Raw Data'!$B$6:$BE$43,'RevPAR Raw Data'!O$1,FALSE)</f>
        <v>43.848050207916202</v>
      </c>
      <c r="BB30" s="66">
        <f>VLOOKUP($A30,'RevPAR Raw Data'!$B$6:$BE$43,'RevPAR Raw Data'!P$1,FALSE)</f>
        <v>44.729498690897799</v>
      </c>
      <c r="BC30" s="67">
        <f>VLOOKUP($A30,'RevPAR Raw Data'!$B$6:$BE$43,'RevPAR Raw Data'!R$1,FALSE)</f>
        <v>41.210256980044399</v>
      </c>
      <c r="BD30" s="63"/>
      <c r="BE30" s="59">
        <f>VLOOKUP($A30,'RevPAR Raw Data'!$B$6:$BE$43,'RevPAR Raw Data'!T$1,FALSE)</f>
        <v>29.108845018921699</v>
      </c>
      <c r="BF30" s="60">
        <f>VLOOKUP($A30,'RevPAR Raw Data'!$B$6:$BE$43,'RevPAR Raw Data'!U$1,FALSE)</f>
        <v>62.471954970978103</v>
      </c>
      <c r="BG30" s="60">
        <f>VLOOKUP($A30,'RevPAR Raw Data'!$B$6:$BE$43,'RevPAR Raw Data'!V$1,FALSE)</f>
        <v>54.603147243605697</v>
      </c>
      <c r="BH30" s="60">
        <f>VLOOKUP($A30,'RevPAR Raw Data'!$B$6:$BE$43,'RevPAR Raw Data'!W$1,FALSE)</f>
        <v>37.398292327429097</v>
      </c>
      <c r="BI30" s="60">
        <f>VLOOKUP($A30,'RevPAR Raw Data'!$B$6:$BE$43,'RevPAR Raw Data'!X$1,FALSE)</f>
        <v>30.625774505225099</v>
      </c>
      <c r="BJ30" s="61">
        <f>VLOOKUP($A30,'RevPAR Raw Data'!$B$6:$BE$43,'RevPAR Raw Data'!Y$1,FALSE)</f>
        <v>42.982746018116202</v>
      </c>
      <c r="BK30" s="60">
        <f>VLOOKUP($A30,'RevPAR Raw Data'!$B$6:$BE$43,'RevPAR Raw Data'!AA$1,FALSE)</f>
        <v>55.948891358843902</v>
      </c>
      <c r="BL30" s="60">
        <f>VLOOKUP($A30,'RevPAR Raw Data'!$B$6:$BE$43,'RevPAR Raw Data'!AB$1,FALSE)</f>
        <v>65.349261000519107</v>
      </c>
      <c r="BM30" s="61">
        <f>VLOOKUP($A30,'RevPAR Raw Data'!$B$6:$BE$43,'RevPAR Raw Data'!AC$1,FALSE)</f>
        <v>60.419070508633901</v>
      </c>
      <c r="BN30" s="62">
        <f>VLOOKUP($A30,'RevPAR Raw Data'!$B$6:$BE$43,'RevPAR Raw Data'!AE$1,FALSE)</f>
        <v>47.9703779158393</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46.0223478609268</v>
      </c>
      <c r="C32" s="60">
        <f>VLOOKUP($A32,'Occupancy Raw Data'!$B$6:$BE$43,'Occupancy Raw Data'!H$1,FALSE)</f>
        <v>54.836842808173401</v>
      </c>
      <c r="D32" s="60">
        <f>VLOOKUP($A32,'Occupancy Raw Data'!$B$6:$BE$43,'Occupancy Raw Data'!I$1,FALSE)</f>
        <v>60.0186974135244</v>
      </c>
      <c r="E32" s="60">
        <f>VLOOKUP($A32,'Occupancy Raw Data'!$B$6:$BE$43,'Occupancy Raw Data'!J$1,FALSE)</f>
        <v>63.014735342563299</v>
      </c>
      <c r="F32" s="60">
        <f>VLOOKUP($A32,'Occupancy Raw Data'!$B$6:$BE$43,'Occupancy Raw Data'!K$1,FALSE)</f>
        <v>56.5062547300004</v>
      </c>
      <c r="G32" s="61">
        <f>VLOOKUP($A32,'Occupancy Raw Data'!$B$6:$BE$43,'Occupancy Raw Data'!L$1,FALSE)</f>
        <v>56.079775631037698</v>
      </c>
      <c r="H32" s="60">
        <f>VLOOKUP($A32,'Occupancy Raw Data'!$B$6:$BE$43,'Occupancy Raw Data'!N$1,FALSE)</f>
        <v>57.650358367092501</v>
      </c>
      <c r="I32" s="60">
        <f>VLOOKUP($A32,'Occupancy Raw Data'!$B$6:$BE$43,'Occupancy Raw Data'!O$1,FALSE)</f>
        <v>61.599074032853999</v>
      </c>
      <c r="J32" s="61">
        <f>VLOOKUP($A32,'Occupancy Raw Data'!$B$6:$BE$43,'Occupancy Raw Data'!P$1,FALSE)</f>
        <v>59.6247161999732</v>
      </c>
      <c r="K32" s="62">
        <f>VLOOKUP($A32,'Occupancy Raw Data'!$B$6:$BE$43,'Occupancy Raw Data'!R$1,FALSE)</f>
        <v>57.092615793590703</v>
      </c>
      <c r="L32" s="63"/>
      <c r="M32" s="59">
        <f>VLOOKUP($A32,'Occupancy Raw Data'!$B$6:$BE$43,'Occupancy Raw Data'!T$1,FALSE)</f>
        <v>10.8841648812669</v>
      </c>
      <c r="N32" s="60">
        <f>VLOOKUP($A32,'Occupancy Raw Data'!$B$6:$BE$43,'Occupancy Raw Data'!U$1,FALSE)</f>
        <v>24.350555596341898</v>
      </c>
      <c r="O32" s="60">
        <f>VLOOKUP($A32,'Occupancy Raw Data'!$B$6:$BE$43,'Occupancy Raw Data'!V$1,FALSE)</f>
        <v>27.458161321456501</v>
      </c>
      <c r="P32" s="60">
        <f>VLOOKUP($A32,'Occupancy Raw Data'!$B$6:$BE$43,'Occupancy Raw Data'!W$1,FALSE)</f>
        <v>26.622428636915799</v>
      </c>
      <c r="Q32" s="60">
        <f>VLOOKUP($A32,'Occupancy Raw Data'!$B$6:$BE$43,'Occupancy Raw Data'!X$1,FALSE)</f>
        <v>21.800771539235502</v>
      </c>
      <c r="R32" s="61">
        <f>VLOOKUP($A32,'Occupancy Raw Data'!$B$6:$BE$43,'Occupancy Raw Data'!Y$1,FALSE)</f>
        <v>22.524840902899399</v>
      </c>
      <c r="S32" s="60">
        <f>VLOOKUP($A32,'Occupancy Raw Data'!$B$6:$BE$43,'Occupancy Raw Data'!AA$1,FALSE)</f>
        <v>25.409132615819001</v>
      </c>
      <c r="T32" s="60">
        <f>VLOOKUP($A32,'Occupancy Raw Data'!$B$6:$BE$43,'Occupancy Raw Data'!AB$1,FALSE)</f>
        <v>30.1132321733296</v>
      </c>
      <c r="U32" s="61">
        <f>VLOOKUP($A32,'Occupancy Raw Data'!$B$6:$BE$43,'Occupancy Raw Data'!AC$1,FALSE)</f>
        <v>27.7957864772624</v>
      </c>
      <c r="V32" s="62">
        <f>VLOOKUP($A32,'Occupancy Raw Data'!$B$6:$BE$43,'Occupancy Raw Data'!AE$1,FALSE)</f>
        <v>24.051536609286799</v>
      </c>
      <c r="W32" s="63"/>
      <c r="X32" s="64">
        <f>VLOOKUP($A32,'ADR Raw Data'!$B$6:$BE$43,'ADR Raw Data'!G$1,FALSE)</f>
        <v>85.567193828593503</v>
      </c>
      <c r="Y32" s="65">
        <f>VLOOKUP($A32,'ADR Raw Data'!$B$6:$BE$43,'ADR Raw Data'!H$1,FALSE)</f>
        <v>89.397247377821003</v>
      </c>
      <c r="Z32" s="65">
        <f>VLOOKUP($A32,'ADR Raw Data'!$B$6:$BE$43,'ADR Raw Data'!I$1,FALSE)</f>
        <v>94.894826479750705</v>
      </c>
      <c r="AA32" s="65">
        <f>VLOOKUP($A32,'ADR Raw Data'!$B$6:$BE$43,'ADR Raw Data'!J$1,FALSE)</f>
        <v>98.656770837159996</v>
      </c>
      <c r="AB32" s="65">
        <f>VLOOKUP($A32,'ADR Raw Data'!$B$6:$BE$43,'ADR Raw Data'!K$1,FALSE)</f>
        <v>93.765482131883701</v>
      </c>
      <c r="AC32" s="66">
        <f>VLOOKUP($A32,'ADR Raw Data'!$B$6:$BE$43,'ADR Raw Data'!L$1,FALSE)</f>
        <v>92.906564149176006</v>
      </c>
      <c r="AD32" s="65">
        <f>VLOOKUP($A32,'ADR Raw Data'!$B$6:$BE$43,'ADR Raw Data'!N$1,FALSE)</f>
        <v>104.600158911196</v>
      </c>
      <c r="AE32" s="65">
        <f>VLOOKUP($A32,'ADR Raw Data'!$B$6:$BE$43,'ADR Raw Data'!O$1,FALSE)</f>
        <v>106.677967492953</v>
      </c>
      <c r="AF32" s="66">
        <f>VLOOKUP($A32,'ADR Raw Data'!$B$6:$BE$43,'ADR Raw Data'!P$1,FALSE)</f>
        <v>105.673464520103</v>
      </c>
      <c r="AG32" s="67">
        <f>VLOOKUP($A32,'ADR Raw Data'!$B$6:$BE$43,'ADR Raw Data'!R$1,FALSE)</f>
        <v>96.71602757622</v>
      </c>
      <c r="AH32" s="63"/>
      <c r="AI32" s="59">
        <f>VLOOKUP($A32,'ADR Raw Data'!$B$6:$BE$43,'ADR Raw Data'!T$1,FALSE)</f>
        <v>25.793255409688999</v>
      </c>
      <c r="AJ32" s="60">
        <f>VLOOKUP($A32,'ADR Raw Data'!$B$6:$BE$43,'ADR Raw Data'!U$1,FALSE)</f>
        <v>28.223648105962599</v>
      </c>
      <c r="AK32" s="60">
        <f>VLOOKUP($A32,'ADR Raw Data'!$B$6:$BE$43,'ADR Raw Data'!V$1,FALSE)</f>
        <v>33.508345704076397</v>
      </c>
      <c r="AL32" s="60">
        <f>VLOOKUP($A32,'ADR Raw Data'!$B$6:$BE$43,'ADR Raw Data'!W$1,FALSE)</f>
        <v>37.601808063598199</v>
      </c>
      <c r="AM32" s="60">
        <f>VLOOKUP($A32,'ADR Raw Data'!$B$6:$BE$43,'ADR Raw Data'!X$1,FALSE)</f>
        <v>33.037512183652602</v>
      </c>
      <c r="AN32" s="61">
        <f>VLOOKUP($A32,'ADR Raw Data'!$B$6:$BE$43,'ADR Raw Data'!Y$1,FALSE)</f>
        <v>32.203243311982703</v>
      </c>
      <c r="AO32" s="60">
        <f>VLOOKUP($A32,'ADR Raw Data'!$B$6:$BE$43,'ADR Raw Data'!AA$1,FALSE)</f>
        <v>43.615655512582997</v>
      </c>
      <c r="AP32" s="60">
        <f>VLOOKUP($A32,'ADR Raw Data'!$B$6:$BE$43,'ADR Raw Data'!AB$1,FALSE)</f>
        <v>41.465103227821402</v>
      </c>
      <c r="AQ32" s="61">
        <f>VLOOKUP($A32,'ADR Raw Data'!$B$6:$BE$43,'ADR Raw Data'!AC$1,FALSE)</f>
        <v>42.531667884836502</v>
      </c>
      <c r="AR32" s="62">
        <f>VLOOKUP($A32,'ADR Raw Data'!$B$6:$BE$43,'ADR Raw Data'!AE$1,FALSE)</f>
        <v>35.466171829634902</v>
      </c>
      <c r="AS32" s="50"/>
      <c r="AT32" s="64">
        <f>VLOOKUP($A32,'RevPAR Raw Data'!$B$6:$BE$43,'RevPAR Raw Data'!G$1,FALSE)</f>
        <v>39.380031598628797</v>
      </c>
      <c r="AU32" s="65">
        <f>VLOOKUP($A32,'RevPAR Raw Data'!$B$6:$BE$43,'RevPAR Raw Data'!H$1,FALSE)</f>
        <v>49.022628019409602</v>
      </c>
      <c r="AV32" s="65">
        <f>VLOOKUP($A32,'RevPAR Raw Data'!$B$6:$BE$43,'RevPAR Raw Data'!I$1,FALSE)</f>
        <v>56.954638765970699</v>
      </c>
      <c r="AW32" s="65">
        <f>VLOOKUP($A32,'RevPAR Raw Data'!$B$6:$BE$43,'RevPAR Raw Data'!J$1,FALSE)</f>
        <v>62.1683030405555</v>
      </c>
      <c r="AX32" s="65">
        <f>VLOOKUP($A32,'RevPAR Raw Data'!$B$6:$BE$43,'RevPAR Raw Data'!K$1,FALSE)</f>
        <v>52.983362182255199</v>
      </c>
      <c r="AY32" s="66">
        <f>VLOOKUP($A32,'RevPAR Raw Data'!$B$6:$BE$43,'RevPAR Raw Data'!L$1,FALSE)</f>
        <v>52.101792721363999</v>
      </c>
      <c r="AZ32" s="65">
        <f>VLOOKUP($A32,'RevPAR Raw Data'!$B$6:$BE$43,'RevPAR Raw Data'!N$1,FALSE)</f>
        <v>60.3023664648533</v>
      </c>
      <c r="BA32" s="65">
        <f>VLOOKUP($A32,'RevPAR Raw Data'!$B$6:$BE$43,'RevPAR Raw Data'!O$1,FALSE)</f>
        <v>65.712640172728399</v>
      </c>
      <c r="BB32" s="66">
        <f>VLOOKUP($A32,'RevPAR Raw Data'!$B$6:$BE$43,'RevPAR Raw Data'!P$1,FALSE)</f>
        <v>63.007503318790903</v>
      </c>
      <c r="BC32" s="67">
        <f>VLOOKUP($A32,'RevPAR Raw Data'!$B$6:$BE$43,'RevPAR Raw Data'!R$1,FALSE)</f>
        <v>55.217710034914496</v>
      </c>
      <c r="BD32" s="80"/>
      <c r="BE32" s="59">
        <f>VLOOKUP($A32,'RevPAR Raw Data'!$B$6:$BE$43,'RevPAR Raw Data'!T$1,FALSE)</f>
        <v>39.484800737992799</v>
      </c>
      <c r="BF32" s="60">
        <f>VLOOKUP($A32,'RevPAR Raw Data'!$B$6:$BE$43,'RevPAR Raw Data'!U$1,FALSE)</f>
        <v>59.446818825662902</v>
      </c>
      <c r="BG32" s="60">
        <f>VLOOKUP($A32,'RevPAR Raw Data'!$B$6:$BE$43,'RevPAR Raw Data'!V$1,FALSE)</f>
        <v>70.167282645109594</v>
      </c>
      <c r="BH32" s="60">
        <f>VLOOKUP($A32,'RevPAR Raw Data'!$B$6:$BE$43,'RevPAR Raw Data'!W$1,FALSE)</f>
        <v>74.234751218435505</v>
      </c>
      <c r="BI32" s="60">
        <f>VLOOKUP($A32,'RevPAR Raw Data'!$B$6:$BE$43,'RevPAR Raw Data'!X$1,FALSE)</f>
        <v>62.040716276293502</v>
      </c>
      <c r="BJ32" s="61">
        <f>VLOOKUP($A32,'RevPAR Raw Data'!$B$6:$BE$43,'RevPAR Raw Data'!Y$1,FALSE)</f>
        <v>61.981813536479898</v>
      </c>
      <c r="BK32" s="60">
        <f>VLOOKUP($A32,'RevPAR Raw Data'!$B$6:$BE$43,'RevPAR Raw Data'!AA$1,FALSE)</f>
        <v>80.107147878852999</v>
      </c>
      <c r="BL32" s="60">
        <f>VLOOKUP($A32,'RevPAR Raw Data'!$B$6:$BE$43,'RevPAR Raw Data'!AB$1,FALSE)</f>
        <v>84.064818207055694</v>
      </c>
      <c r="BM32" s="61">
        <f>VLOOKUP($A32,'RevPAR Raw Data'!$B$6:$BE$43,'RevPAR Raw Data'!AC$1,FALSE)</f>
        <v>82.149465952586596</v>
      </c>
      <c r="BN32" s="62">
        <f>VLOOKUP($A32,'RevPAR Raw Data'!$B$6:$BE$43,'RevPAR Raw Data'!AE$1,FALSE)</f>
        <v>68.047867740438903</v>
      </c>
    </row>
    <row r="33" spans="1:66" x14ac:dyDescent="0.35">
      <c r="A33" s="78" t="s">
        <v>46</v>
      </c>
      <c r="B33" s="59">
        <f>VLOOKUP($A33,'Occupancy Raw Data'!$B$6:$BE$43,'Occupancy Raw Data'!G$1,FALSE)</f>
        <v>59.918399067417901</v>
      </c>
      <c r="C33" s="60">
        <f>VLOOKUP($A33,'Occupancy Raw Data'!$B$6:$BE$43,'Occupancy Raw Data'!H$1,FALSE)</f>
        <v>66.485331260928604</v>
      </c>
      <c r="D33" s="60">
        <f>VLOOKUP($A33,'Occupancy Raw Data'!$B$6:$BE$43,'Occupancy Raw Data'!I$1,FALSE)</f>
        <v>67.359626967165298</v>
      </c>
      <c r="E33" s="60">
        <f>VLOOKUP($A33,'Occupancy Raw Data'!$B$6:$BE$43,'Occupancy Raw Data'!J$1,FALSE)</f>
        <v>67.903633184379203</v>
      </c>
      <c r="F33" s="60">
        <f>VLOOKUP($A33,'Occupancy Raw Data'!$B$6:$BE$43,'Occupancy Raw Data'!K$1,FALSE)</f>
        <v>63.571012240139801</v>
      </c>
      <c r="G33" s="61">
        <f>VLOOKUP($A33,'Occupancy Raw Data'!$B$6:$BE$43,'Occupancy Raw Data'!L$1,FALSE)</f>
        <v>65.047600544006201</v>
      </c>
      <c r="H33" s="60">
        <f>VLOOKUP($A33,'Occupancy Raw Data'!$B$6:$BE$43,'Occupancy Raw Data'!N$1,FALSE)</f>
        <v>60.326403730328302</v>
      </c>
      <c r="I33" s="60">
        <f>VLOOKUP($A33,'Occupancy Raw Data'!$B$6:$BE$43,'Occupancy Raw Data'!O$1,FALSE)</f>
        <v>63.182436370701303</v>
      </c>
      <c r="J33" s="61">
        <f>VLOOKUP($A33,'Occupancy Raw Data'!$B$6:$BE$43,'Occupancy Raw Data'!P$1,FALSE)</f>
        <v>61.754420050514803</v>
      </c>
      <c r="K33" s="62">
        <f>VLOOKUP($A33,'Occupancy Raw Data'!$B$6:$BE$43,'Occupancy Raw Data'!R$1,FALSE)</f>
        <v>64.106691831580093</v>
      </c>
      <c r="L33" s="63"/>
      <c r="M33" s="59">
        <f>VLOOKUP($A33,'Occupancy Raw Data'!$B$6:$BE$43,'Occupancy Raw Data'!T$1,FALSE)</f>
        <v>9.3565254252256302</v>
      </c>
      <c r="N33" s="60">
        <f>VLOOKUP($A33,'Occupancy Raw Data'!$B$6:$BE$43,'Occupancy Raw Data'!U$1,FALSE)</f>
        <v>11.452864929392399</v>
      </c>
      <c r="O33" s="60">
        <f>VLOOKUP($A33,'Occupancy Raw Data'!$B$6:$BE$43,'Occupancy Raw Data'!V$1,FALSE)</f>
        <v>9.3749491259148598</v>
      </c>
      <c r="P33" s="60">
        <f>VLOOKUP($A33,'Occupancy Raw Data'!$B$6:$BE$43,'Occupancy Raw Data'!W$1,FALSE)</f>
        <v>6.4360821212990098</v>
      </c>
      <c r="Q33" s="60">
        <f>VLOOKUP($A33,'Occupancy Raw Data'!$B$6:$BE$43,'Occupancy Raw Data'!X$1,FALSE)</f>
        <v>7.86440514985195</v>
      </c>
      <c r="R33" s="61">
        <f>VLOOKUP($A33,'Occupancy Raw Data'!$B$6:$BE$43,'Occupancy Raw Data'!Y$1,FALSE)</f>
        <v>8.8609226843505091</v>
      </c>
      <c r="S33" s="60">
        <f>VLOOKUP($A33,'Occupancy Raw Data'!$B$6:$BE$43,'Occupancy Raw Data'!AA$1,FALSE)</f>
        <v>12.140081600932501</v>
      </c>
      <c r="T33" s="60">
        <f>VLOOKUP($A33,'Occupancy Raw Data'!$B$6:$BE$43,'Occupancy Raw Data'!AB$1,FALSE)</f>
        <v>17.102159580705401</v>
      </c>
      <c r="U33" s="61">
        <f>VLOOKUP($A33,'Occupancy Raw Data'!$B$6:$BE$43,'Occupancy Raw Data'!AC$1,FALSE)</f>
        <v>14.624790766839499</v>
      </c>
      <c r="V33" s="62">
        <f>VLOOKUP($A33,'Occupancy Raw Data'!$B$6:$BE$43,'Occupancy Raw Data'!AE$1,FALSE)</f>
        <v>10.3886881399257</v>
      </c>
      <c r="W33" s="63"/>
      <c r="X33" s="64">
        <f>VLOOKUP($A33,'ADR Raw Data'!$B$6:$BE$43,'ADR Raw Data'!G$1,FALSE)</f>
        <v>81.911428566796303</v>
      </c>
      <c r="Y33" s="65">
        <f>VLOOKUP($A33,'ADR Raw Data'!$B$6:$BE$43,'ADR Raw Data'!H$1,FALSE)</f>
        <v>81.521965575686707</v>
      </c>
      <c r="Z33" s="65">
        <f>VLOOKUP($A33,'ADR Raw Data'!$B$6:$BE$43,'ADR Raw Data'!I$1,FALSE)</f>
        <v>84.476753735217699</v>
      </c>
      <c r="AA33" s="65">
        <f>VLOOKUP($A33,'ADR Raw Data'!$B$6:$BE$43,'ADR Raw Data'!J$1,FALSE)</f>
        <v>84.038682546494897</v>
      </c>
      <c r="AB33" s="65">
        <f>VLOOKUP($A33,'ADR Raw Data'!$B$6:$BE$43,'ADR Raw Data'!K$1,FALSE)</f>
        <v>80.324986980440002</v>
      </c>
      <c r="AC33" s="66">
        <f>VLOOKUP($A33,'ADR Raw Data'!$B$6:$BE$43,'ADR Raw Data'!L$1,FALSE)</f>
        <v>82.497160692950999</v>
      </c>
      <c r="AD33" s="65">
        <f>VLOOKUP($A33,'ADR Raw Data'!$B$6:$BE$43,'ADR Raw Data'!N$1,FALSE)</f>
        <v>82.083518099838898</v>
      </c>
      <c r="AE33" s="65">
        <f>VLOOKUP($A33,'ADR Raw Data'!$B$6:$BE$43,'ADR Raw Data'!O$1,FALSE)</f>
        <v>84.044753382533798</v>
      </c>
      <c r="AF33" s="66">
        <f>VLOOKUP($A33,'ADR Raw Data'!$B$6:$BE$43,'ADR Raw Data'!P$1,FALSE)</f>
        <v>83.086811656441697</v>
      </c>
      <c r="AG33" s="67">
        <f>VLOOKUP($A33,'ADR Raw Data'!$B$6:$BE$43,'ADR Raw Data'!R$1,FALSE)</f>
        <v>82.659450651599698</v>
      </c>
      <c r="AH33" s="63"/>
      <c r="AI33" s="59">
        <f>VLOOKUP($A33,'ADR Raw Data'!$B$6:$BE$43,'ADR Raw Data'!T$1,FALSE)</f>
        <v>22.801174528115201</v>
      </c>
      <c r="AJ33" s="60">
        <f>VLOOKUP($A33,'ADR Raw Data'!$B$6:$BE$43,'ADR Raw Data'!U$1,FALSE)</f>
        <v>18.125095041668501</v>
      </c>
      <c r="AK33" s="60">
        <f>VLOOKUP($A33,'ADR Raw Data'!$B$6:$BE$43,'ADR Raw Data'!V$1,FALSE)</f>
        <v>20.405809784665401</v>
      </c>
      <c r="AL33" s="60">
        <f>VLOOKUP($A33,'ADR Raw Data'!$B$6:$BE$43,'ADR Raw Data'!W$1,FALSE)</f>
        <v>19.032832003596699</v>
      </c>
      <c r="AM33" s="60">
        <f>VLOOKUP($A33,'ADR Raw Data'!$B$6:$BE$43,'ADR Raw Data'!X$1,FALSE)</f>
        <v>16.440945459591902</v>
      </c>
      <c r="AN33" s="61">
        <f>VLOOKUP($A33,'ADR Raw Data'!$B$6:$BE$43,'ADR Raw Data'!Y$1,FALSE)</f>
        <v>19.286082855863299</v>
      </c>
      <c r="AO33" s="60">
        <f>VLOOKUP($A33,'ADR Raw Data'!$B$6:$BE$43,'ADR Raw Data'!AA$1,FALSE)</f>
        <v>18.6629714044332</v>
      </c>
      <c r="AP33" s="60">
        <f>VLOOKUP($A33,'ADR Raw Data'!$B$6:$BE$43,'ADR Raw Data'!AB$1,FALSE)</f>
        <v>17.0939143385338</v>
      </c>
      <c r="AQ33" s="61">
        <f>VLOOKUP($A33,'ADR Raw Data'!$B$6:$BE$43,'ADR Raw Data'!AC$1,FALSE)</f>
        <v>17.8929175889301</v>
      </c>
      <c r="AR33" s="62">
        <f>VLOOKUP($A33,'ADR Raw Data'!$B$6:$BE$43,'ADR Raw Data'!AE$1,FALSE)</f>
        <v>18.920296595931202</v>
      </c>
      <c r="AS33" s="50"/>
      <c r="AT33" s="64">
        <f>VLOOKUP($A33,'RevPAR Raw Data'!$B$6:$BE$43,'RevPAR Raw Data'!G$1,FALSE)</f>
        <v>49.080016650475997</v>
      </c>
      <c r="AU33" s="65">
        <f>VLOOKUP($A33,'RevPAR Raw Data'!$B$6:$BE$43,'RevPAR Raw Data'!H$1,FALSE)</f>
        <v>54.2001488634155</v>
      </c>
      <c r="AV33" s="65">
        <f>VLOOKUP($A33,'RevPAR Raw Data'!$B$6:$BE$43,'RevPAR Raw Data'!I$1,FALSE)</f>
        <v>56.903226190013598</v>
      </c>
      <c r="AW33" s="65">
        <f>VLOOKUP($A33,'RevPAR Raw Data'!$B$6:$BE$43,'RevPAR Raw Data'!J$1,FALSE)</f>
        <v>57.065318729356903</v>
      </c>
      <c r="AX33" s="65">
        <f>VLOOKUP($A33,'RevPAR Raw Data'!$B$6:$BE$43,'RevPAR Raw Data'!K$1,FALSE)</f>
        <v>51.063407305226299</v>
      </c>
      <c r="AY33" s="66">
        <f>VLOOKUP($A33,'RevPAR Raw Data'!$B$6:$BE$43,'RevPAR Raw Data'!L$1,FALSE)</f>
        <v>53.6624235476976</v>
      </c>
      <c r="AZ33" s="65">
        <f>VLOOKUP($A33,'RevPAR Raw Data'!$B$6:$BE$43,'RevPAR Raw Data'!N$1,FALSE)</f>
        <v>49.518034524965898</v>
      </c>
      <c r="BA33" s="65">
        <f>VLOOKUP($A33,'RevPAR Raw Data'!$B$6:$BE$43,'RevPAR Raw Data'!O$1,FALSE)</f>
        <v>53.101522828832302</v>
      </c>
      <c r="BB33" s="66">
        <f>VLOOKUP($A33,'RevPAR Raw Data'!$B$6:$BE$43,'RevPAR Raw Data'!P$1,FALSE)</f>
        <v>51.3097786768991</v>
      </c>
      <c r="BC33" s="67">
        <f>VLOOKUP($A33,'RevPAR Raw Data'!$B$6:$BE$43,'RevPAR Raw Data'!R$1,FALSE)</f>
        <v>52.990239298898103</v>
      </c>
      <c r="BD33" s="63"/>
      <c r="BE33" s="59">
        <f>VLOOKUP($A33,'RevPAR Raw Data'!$B$6:$BE$43,'RevPAR Raw Data'!T$1,FALSE)</f>
        <v>34.291097645313997</v>
      </c>
      <c r="BF33" s="60">
        <f>VLOOKUP($A33,'RevPAR Raw Data'!$B$6:$BE$43,'RevPAR Raw Data'!U$1,FALSE)</f>
        <v>31.6538026245073</v>
      </c>
      <c r="BG33" s="60">
        <f>VLOOKUP($A33,'RevPAR Raw Data'!$B$6:$BE$43,'RevPAR Raw Data'!V$1,FALSE)</f>
        <v>31.693793196623599</v>
      </c>
      <c r="BH33" s="60">
        <f>VLOOKUP($A33,'RevPAR Raw Data'!$B$6:$BE$43,'RevPAR Raw Data'!W$1,FALSE)</f>
        <v>26.6938828226561</v>
      </c>
      <c r="BI33" s="60">
        <f>VLOOKUP($A33,'RevPAR Raw Data'!$B$6:$BE$43,'RevPAR Raw Data'!X$1,FALSE)</f>
        <v>25.598333170852399</v>
      </c>
      <c r="BJ33" s="61">
        <f>VLOOKUP($A33,'RevPAR Raw Data'!$B$6:$BE$43,'RevPAR Raw Data'!Y$1,FALSE)</f>
        <v>29.855930430911702</v>
      </c>
      <c r="BK33" s="60">
        <f>VLOOKUP($A33,'RevPAR Raw Data'!$B$6:$BE$43,'RevPAR Raw Data'!AA$1,FALSE)</f>
        <v>33.068752963022703</v>
      </c>
      <c r="BL33" s="60">
        <f>VLOOKUP($A33,'RevPAR Raw Data'!$B$6:$BE$43,'RevPAR Raw Data'!AB$1,FALSE)</f>
        <v>37.119502428004303</v>
      </c>
      <c r="BM33" s="61">
        <f>VLOOKUP($A33,'RevPAR Raw Data'!$B$6:$BE$43,'RevPAR Raw Data'!AC$1,FALSE)</f>
        <v>35.134510115233603</v>
      </c>
      <c r="BN33" s="62">
        <f>VLOOKUP($A33,'RevPAR Raw Data'!$B$6:$BE$43,'RevPAR Raw Data'!AE$1,FALSE)</f>
        <v>31.2745553443572</v>
      </c>
    </row>
    <row r="34" spans="1:66" x14ac:dyDescent="0.35">
      <c r="A34" s="78" t="s">
        <v>95</v>
      </c>
      <c r="B34" s="59">
        <f>VLOOKUP($A34,'Occupancy Raw Data'!$B$6:$BE$43,'Occupancy Raw Data'!G$1,FALSE)</f>
        <v>38.661357603337102</v>
      </c>
      <c r="C34" s="60">
        <f>VLOOKUP($A34,'Occupancy Raw Data'!$B$6:$BE$43,'Occupancy Raw Data'!H$1,FALSE)</f>
        <v>50.170648464163797</v>
      </c>
      <c r="D34" s="60">
        <f>VLOOKUP($A34,'Occupancy Raw Data'!$B$6:$BE$43,'Occupancy Raw Data'!I$1,FALSE)</f>
        <v>59.840728100113701</v>
      </c>
      <c r="E34" s="60">
        <f>VLOOKUP($A34,'Occupancy Raw Data'!$B$6:$BE$43,'Occupancy Raw Data'!J$1,FALSE)</f>
        <v>69.852104664391305</v>
      </c>
      <c r="F34" s="60">
        <f>VLOOKUP($A34,'Occupancy Raw Data'!$B$6:$BE$43,'Occupancy Raw Data'!K$1,FALSE)</f>
        <v>60.921501706484598</v>
      </c>
      <c r="G34" s="61">
        <f>VLOOKUP($A34,'Occupancy Raw Data'!$B$6:$BE$43,'Occupancy Raw Data'!L$1,FALSE)</f>
        <v>55.889268107698101</v>
      </c>
      <c r="H34" s="60">
        <f>VLOOKUP($A34,'Occupancy Raw Data'!$B$6:$BE$43,'Occupancy Raw Data'!N$1,FALSE)</f>
        <v>64.618885096700694</v>
      </c>
      <c r="I34" s="60">
        <f>VLOOKUP($A34,'Occupancy Raw Data'!$B$6:$BE$43,'Occupancy Raw Data'!O$1,FALSE)</f>
        <v>65.984072810011298</v>
      </c>
      <c r="J34" s="61">
        <f>VLOOKUP($A34,'Occupancy Raw Data'!$B$6:$BE$43,'Occupancy Raw Data'!P$1,FALSE)</f>
        <v>65.301478953355996</v>
      </c>
      <c r="K34" s="62">
        <f>VLOOKUP($A34,'Occupancy Raw Data'!$B$6:$BE$43,'Occupancy Raw Data'!R$1,FALSE)</f>
        <v>58.5784712064575</v>
      </c>
      <c r="L34" s="63"/>
      <c r="M34" s="59">
        <f>VLOOKUP($A34,'Occupancy Raw Data'!$B$6:$BE$43,'Occupancy Raw Data'!T$1,FALSE)</f>
        <v>25.125674607844701</v>
      </c>
      <c r="N34" s="60">
        <f>VLOOKUP($A34,'Occupancy Raw Data'!$B$6:$BE$43,'Occupancy Raw Data'!U$1,FALSE)</f>
        <v>59.266149998151803</v>
      </c>
      <c r="O34" s="60">
        <f>VLOOKUP($A34,'Occupancy Raw Data'!$B$6:$BE$43,'Occupancy Raw Data'!V$1,FALSE)</f>
        <v>74.430763235469698</v>
      </c>
      <c r="P34" s="60">
        <f>VLOOKUP($A34,'Occupancy Raw Data'!$B$6:$BE$43,'Occupancy Raw Data'!W$1,FALSE)</f>
        <v>87.892866998997405</v>
      </c>
      <c r="Q34" s="60">
        <f>VLOOKUP($A34,'Occupancy Raw Data'!$B$6:$BE$43,'Occupancy Raw Data'!X$1,FALSE)</f>
        <v>79.5868833254533</v>
      </c>
      <c r="R34" s="61">
        <f>VLOOKUP($A34,'Occupancy Raw Data'!$B$6:$BE$43,'Occupancy Raw Data'!Y$1,FALSE)</f>
        <v>66.530256028451106</v>
      </c>
      <c r="S34" s="60">
        <f>VLOOKUP($A34,'Occupancy Raw Data'!$B$6:$BE$43,'Occupancy Raw Data'!AA$1,FALSE)</f>
        <v>73.677655512069904</v>
      </c>
      <c r="T34" s="60">
        <f>VLOOKUP($A34,'Occupancy Raw Data'!$B$6:$BE$43,'Occupancy Raw Data'!AB$1,FALSE)</f>
        <v>64.757202151263598</v>
      </c>
      <c r="U34" s="61">
        <f>VLOOKUP($A34,'Occupancy Raw Data'!$B$6:$BE$43,'Occupancy Raw Data'!AC$1,FALSE)</f>
        <v>69.053288988177897</v>
      </c>
      <c r="V34" s="62">
        <f>VLOOKUP($A34,'Occupancy Raw Data'!$B$6:$BE$43,'Occupancy Raw Data'!AE$1,FALSE)</f>
        <v>67.3256434947711</v>
      </c>
      <c r="W34" s="63"/>
      <c r="X34" s="64">
        <f>VLOOKUP($A34,'ADR Raw Data'!$B$6:$BE$43,'ADR Raw Data'!G$1,FALSE)</f>
        <v>105.398185384992</v>
      </c>
      <c r="Y34" s="65">
        <f>VLOOKUP($A34,'ADR Raw Data'!$B$6:$BE$43,'ADR Raw Data'!H$1,FALSE)</f>
        <v>112.06532879818501</v>
      </c>
      <c r="Z34" s="65">
        <f>VLOOKUP($A34,'ADR Raw Data'!$B$6:$BE$43,'ADR Raw Data'!I$1,FALSE)</f>
        <v>122.39389416983499</v>
      </c>
      <c r="AA34" s="65">
        <f>VLOOKUP($A34,'ADR Raw Data'!$B$6:$BE$43,'ADR Raw Data'!J$1,FALSE)</f>
        <v>133.424983713355</v>
      </c>
      <c r="AB34" s="65">
        <f>VLOOKUP($A34,'ADR Raw Data'!$B$6:$BE$43,'ADR Raw Data'!K$1,FALSE)</f>
        <v>128.72129785247401</v>
      </c>
      <c r="AC34" s="66">
        <f>VLOOKUP($A34,'ADR Raw Data'!$B$6:$BE$43,'ADR Raw Data'!L$1,FALSE)</f>
        <v>122.32501424888</v>
      </c>
      <c r="AD34" s="65">
        <f>VLOOKUP($A34,'ADR Raw Data'!$B$6:$BE$43,'ADR Raw Data'!N$1,FALSE)</f>
        <v>149.295038145539</v>
      </c>
      <c r="AE34" s="65">
        <f>VLOOKUP($A34,'ADR Raw Data'!$B$6:$BE$43,'ADR Raw Data'!O$1,FALSE)</f>
        <v>152.92428160919499</v>
      </c>
      <c r="AF34" s="66">
        <f>VLOOKUP($A34,'ADR Raw Data'!$B$6:$BE$43,'ADR Raw Data'!P$1,FALSE)</f>
        <v>151.12862804878</v>
      </c>
      <c r="AG34" s="67">
        <f>VLOOKUP($A34,'ADR Raw Data'!$B$6:$BE$43,'ADR Raw Data'!R$1,FALSE)</f>
        <v>131.49912373994201</v>
      </c>
      <c r="AH34" s="63"/>
      <c r="AI34" s="59">
        <f>VLOOKUP($A34,'ADR Raw Data'!$B$6:$BE$43,'ADR Raw Data'!T$1,FALSE)</f>
        <v>30.3504674265792</v>
      </c>
      <c r="AJ34" s="60">
        <f>VLOOKUP($A34,'ADR Raw Data'!$B$6:$BE$43,'ADR Raw Data'!U$1,FALSE)</f>
        <v>35.635250624321301</v>
      </c>
      <c r="AK34" s="60">
        <f>VLOOKUP($A34,'ADR Raw Data'!$B$6:$BE$43,'ADR Raw Data'!V$1,FALSE)</f>
        <v>43.892115571378604</v>
      </c>
      <c r="AL34" s="60">
        <f>VLOOKUP($A34,'ADR Raw Data'!$B$6:$BE$43,'ADR Raw Data'!W$1,FALSE)</f>
        <v>53.621456681517202</v>
      </c>
      <c r="AM34" s="60">
        <f>VLOOKUP($A34,'ADR Raw Data'!$B$6:$BE$43,'ADR Raw Data'!X$1,FALSE)</f>
        <v>52.827245918184502</v>
      </c>
      <c r="AN34" s="61">
        <f>VLOOKUP($A34,'ADR Raw Data'!$B$6:$BE$43,'ADR Raw Data'!Y$1,FALSE)</f>
        <v>45.525717782750803</v>
      </c>
      <c r="AO34" s="60">
        <f>VLOOKUP($A34,'ADR Raw Data'!$B$6:$BE$43,'ADR Raw Data'!AA$1,FALSE)</f>
        <v>66.226743509060199</v>
      </c>
      <c r="AP34" s="60">
        <f>VLOOKUP($A34,'ADR Raw Data'!$B$6:$BE$43,'ADR Raw Data'!AB$1,FALSE)</f>
        <v>62.317070385249103</v>
      </c>
      <c r="AQ34" s="61">
        <f>VLOOKUP($A34,'ADR Raw Data'!$B$6:$BE$43,'ADR Raw Data'!AC$1,FALSE)</f>
        <v>64.101425483103696</v>
      </c>
      <c r="AR34" s="62">
        <f>VLOOKUP($A34,'ADR Raw Data'!$B$6:$BE$43,'ADR Raw Data'!AE$1,FALSE)</f>
        <v>51.862188578710303</v>
      </c>
      <c r="AS34" s="50"/>
      <c r="AT34" s="64">
        <f>VLOOKUP($A34,'RevPAR Raw Data'!$B$6:$BE$43,'RevPAR Raw Data'!G$1,FALSE)</f>
        <v>40.748369359120197</v>
      </c>
      <c r="AU34" s="65">
        <f>VLOOKUP($A34,'RevPAR Raw Data'!$B$6:$BE$43,'RevPAR Raw Data'!H$1,FALSE)</f>
        <v>56.223902161547201</v>
      </c>
      <c r="AV34" s="65">
        <f>VLOOKUP($A34,'RevPAR Raw Data'!$B$6:$BE$43,'RevPAR Raw Data'!I$1,FALSE)</f>
        <v>73.241397421312001</v>
      </c>
      <c r="AW34" s="65">
        <f>VLOOKUP($A34,'RevPAR Raw Data'!$B$6:$BE$43,'RevPAR Raw Data'!J$1,FALSE)</f>
        <v>93.200159271899807</v>
      </c>
      <c r="AX34" s="65">
        <f>VLOOKUP($A34,'RevPAR Raw Data'!$B$6:$BE$43,'RevPAR Raw Data'!K$1,FALSE)</f>
        <v>78.418947667804304</v>
      </c>
      <c r="AY34" s="66">
        <f>VLOOKUP($A34,'RevPAR Raw Data'!$B$6:$BE$43,'RevPAR Raw Data'!L$1,FALSE)</f>
        <v>68.366555176336703</v>
      </c>
      <c r="AZ34" s="65">
        <f>VLOOKUP($A34,'RevPAR Raw Data'!$B$6:$BE$43,'RevPAR Raw Data'!N$1,FALSE)</f>
        <v>96.472789154341996</v>
      </c>
      <c r="BA34" s="65">
        <f>VLOOKUP($A34,'RevPAR Raw Data'!$B$6:$BE$43,'RevPAR Raw Data'!O$1,FALSE)</f>
        <v>100.905669321198</v>
      </c>
      <c r="BB34" s="66">
        <f>VLOOKUP($A34,'RevPAR Raw Data'!$B$6:$BE$43,'RevPAR Raw Data'!P$1,FALSE)</f>
        <v>98.689229237770107</v>
      </c>
      <c r="BC34" s="67">
        <f>VLOOKUP($A34,'RevPAR Raw Data'!$B$6:$BE$43,'RevPAR Raw Data'!R$1,FALSE)</f>
        <v>77.030176336746294</v>
      </c>
      <c r="BD34" s="63"/>
      <c r="BE34" s="59">
        <f>VLOOKUP($A34,'RevPAR Raw Data'!$B$6:$BE$43,'RevPAR Raw Data'!T$1,FALSE)</f>
        <v>63.101901721986202</v>
      </c>
      <c r="BF34" s="60">
        <f>VLOOKUP($A34,'RevPAR Raw Data'!$B$6:$BE$43,'RevPAR Raw Data'!U$1,FALSE)</f>
        <v>116.0210417097</v>
      </c>
      <c r="BG34" s="60">
        <f>VLOOKUP($A34,'RevPAR Raw Data'!$B$6:$BE$43,'RevPAR Raw Data'!V$1,FALSE)</f>
        <v>150.992115426819</v>
      </c>
      <c r="BH34" s="60">
        <f>VLOOKUP($A34,'RevPAR Raw Data'!$B$6:$BE$43,'RevPAR Raw Data'!W$1,FALSE)</f>
        <v>188.643759284525</v>
      </c>
      <c r="BI34" s="60">
        <f>VLOOKUP($A34,'RevPAR Raw Data'!$B$6:$BE$43,'RevPAR Raw Data'!X$1,FALSE)</f>
        <v>174.45768781659299</v>
      </c>
      <c r="BJ34" s="61">
        <f>VLOOKUP($A34,'RevPAR Raw Data'!$B$6:$BE$43,'RevPAR Raw Data'!Y$1,FALSE)</f>
        <v>142.34435041085601</v>
      </c>
      <c r="BK34" s="60">
        <f>VLOOKUP($A34,'RevPAR Raw Data'!$B$6:$BE$43,'RevPAR Raw Data'!AA$1,FALSE)</f>
        <v>188.698710960597</v>
      </c>
      <c r="BL34" s="60">
        <f>VLOOKUP($A34,'RevPAR Raw Data'!$B$6:$BE$43,'RevPAR Raw Data'!AB$1,FALSE)</f>
        <v>167.42906378063299</v>
      </c>
      <c r="BM34" s="61">
        <f>VLOOKUP($A34,'RevPAR Raw Data'!$B$6:$BE$43,'RevPAR Raw Data'!AC$1,FALSE)</f>
        <v>177.41885705567</v>
      </c>
      <c r="BN34" s="62">
        <f>VLOOKUP($A34,'RevPAR Raw Data'!$B$6:$BE$43,'RevPAR Raw Data'!AE$1,FALSE)</f>
        <v>154.10438426456901</v>
      </c>
    </row>
    <row r="35" spans="1:66" x14ac:dyDescent="0.35">
      <c r="A35" s="78" t="s">
        <v>96</v>
      </c>
      <c r="B35" s="59">
        <f>VLOOKUP($A35,'Occupancy Raw Data'!$B$6:$BE$43,'Occupancy Raw Data'!G$1,FALSE)</f>
        <v>43.693349350223798</v>
      </c>
      <c r="C35" s="60">
        <f>VLOOKUP($A35,'Occupancy Raw Data'!$B$6:$BE$43,'Occupancy Raw Data'!H$1,FALSE)</f>
        <v>51.0756798077973</v>
      </c>
      <c r="D35" s="60">
        <f>VLOOKUP($A35,'Occupancy Raw Data'!$B$6:$BE$43,'Occupancy Raw Data'!I$1,FALSE)</f>
        <v>57.573441083324198</v>
      </c>
      <c r="E35" s="60">
        <f>VLOOKUP($A35,'Occupancy Raw Data'!$B$6:$BE$43,'Occupancy Raw Data'!J$1,FALSE)</f>
        <v>58.512613301299503</v>
      </c>
      <c r="F35" s="60">
        <f>VLOOKUP($A35,'Occupancy Raw Data'!$B$6:$BE$43,'Occupancy Raw Data'!K$1,FALSE)</f>
        <v>51.446980452113102</v>
      </c>
      <c r="G35" s="61">
        <f>VLOOKUP($A35,'Occupancy Raw Data'!$B$6:$BE$43,'Occupancy Raw Data'!L$1,FALSE)</f>
        <v>52.460412798951602</v>
      </c>
      <c r="H35" s="60">
        <f>VLOOKUP($A35,'Occupancy Raw Data'!$B$6:$BE$43,'Occupancy Raw Data'!N$1,FALSE)</f>
        <v>53.915037676094698</v>
      </c>
      <c r="I35" s="60">
        <f>VLOOKUP($A35,'Occupancy Raw Data'!$B$6:$BE$43,'Occupancy Raw Data'!O$1,FALSE)</f>
        <v>59.244293982745397</v>
      </c>
      <c r="J35" s="61">
        <f>VLOOKUP($A35,'Occupancy Raw Data'!$B$6:$BE$43,'Occupancy Raw Data'!P$1,FALSE)</f>
        <v>56.579665829420101</v>
      </c>
      <c r="K35" s="62">
        <f>VLOOKUP($A35,'Occupancy Raw Data'!$B$6:$BE$43,'Occupancy Raw Data'!R$1,FALSE)</f>
        <v>53.637342236228299</v>
      </c>
      <c r="L35" s="63"/>
      <c r="M35" s="59">
        <f>VLOOKUP($A35,'Occupancy Raw Data'!$B$6:$BE$43,'Occupancy Raw Data'!T$1,FALSE)</f>
        <v>9.7728739991006197</v>
      </c>
      <c r="N35" s="60">
        <f>VLOOKUP($A35,'Occupancy Raw Data'!$B$6:$BE$43,'Occupancy Raw Data'!U$1,FALSE)</f>
        <v>19.724194350415399</v>
      </c>
      <c r="O35" s="60">
        <f>VLOOKUP($A35,'Occupancy Raw Data'!$B$6:$BE$43,'Occupancy Raw Data'!V$1,FALSE)</f>
        <v>24.6676728377583</v>
      </c>
      <c r="P35" s="60">
        <f>VLOOKUP($A35,'Occupancy Raw Data'!$B$6:$BE$43,'Occupancy Raw Data'!W$1,FALSE)</f>
        <v>22.986259874092202</v>
      </c>
      <c r="Q35" s="60">
        <f>VLOOKUP($A35,'Occupancy Raw Data'!$B$6:$BE$43,'Occupancy Raw Data'!X$1,FALSE)</f>
        <v>13.0760427071401</v>
      </c>
      <c r="R35" s="61">
        <f>VLOOKUP($A35,'Occupancy Raw Data'!$B$6:$BE$43,'Occupancy Raw Data'!Y$1,FALSE)</f>
        <v>18.303139072374702</v>
      </c>
      <c r="S35" s="60">
        <f>VLOOKUP($A35,'Occupancy Raw Data'!$B$6:$BE$43,'Occupancy Raw Data'!AA$1,FALSE)</f>
        <v>18.0104874392316</v>
      </c>
      <c r="T35" s="60">
        <f>VLOOKUP($A35,'Occupancy Raw Data'!$B$6:$BE$43,'Occupancy Raw Data'!AB$1,FALSE)</f>
        <v>28.0051076064616</v>
      </c>
      <c r="U35" s="61">
        <f>VLOOKUP($A35,'Occupancy Raw Data'!$B$6:$BE$43,'Occupancy Raw Data'!AC$1,FALSE)</f>
        <v>23.0401880614832</v>
      </c>
      <c r="V35" s="62">
        <f>VLOOKUP($A35,'Occupancy Raw Data'!$B$6:$BE$43,'Occupancy Raw Data'!AE$1,FALSE)</f>
        <v>19.6919752068811</v>
      </c>
      <c r="W35" s="63"/>
      <c r="X35" s="64">
        <f>VLOOKUP($A35,'ADR Raw Data'!$B$6:$BE$43,'ADR Raw Data'!G$1,FALSE)</f>
        <v>80.187292926768293</v>
      </c>
      <c r="Y35" s="65">
        <f>VLOOKUP($A35,'ADR Raw Data'!$B$6:$BE$43,'ADR Raw Data'!H$1,FALSE)</f>
        <v>84.534269617275996</v>
      </c>
      <c r="Z35" s="65">
        <f>VLOOKUP($A35,'ADR Raw Data'!$B$6:$BE$43,'ADR Raw Data'!I$1,FALSE)</f>
        <v>89.013161798178999</v>
      </c>
      <c r="AA35" s="65">
        <f>VLOOKUP($A35,'ADR Raw Data'!$B$6:$BE$43,'ADR Raw Data'!J$1,FALSE)</f>
        <v>89.201468645016703</v>
      </c>
      <c r="AB35" s="65">
        <f>VLOOKUP($A35,'ADR Raw Data'!$B$6:$BE$43,'ADR Raw Data'!K$1,FALSE)</f>
        <v>83.797751645085896</v>
      </c>
      <c r="AC35" s="66">
        <f>VLOOKUP($A35,'ADR Raw Data'!$B$6:$BE$43,'ADR Raw Data'!L$1,FALSE)</f>
        <v>85.689920646155102</v>
      </c>
      <c r="AD35" s="65">
        <f>VLOOKUP($A35,'ADR Raw Data'!$B$6:$BE$43,'ADR Raw Data'!N$1,FALSE)</f>
        <v>92.982873810005998</v>
      </c>
      <c r="AE35" s="65">
        <f>VLOOKUP($A35,'ADR Raw Data'!$B$6:$BE$43,'ADR Raw Data'!O$1,FALSE)</f>
        <v>95.420668755760303</v>
      </c>
      <c r="AF35" s="66">
        <f>VLOOKUP($A35,'ADR Raw Data'!$B$6:$BE$43,'ADR Raw Data'!P$1,FALSE)</f>
        <v>94.259175448755002</v>
      </c>
      <c r="AG35" s="67">
        <f>VLOOKUP($A35,'ADR Raw Data'!$B$6:$BE$43,'ADR Raw Data'!R$1,FALSE)</f>
        <v>88.272586021348999</v>
      </c>
      <c r="AH35" s="63"/>
      <c r="AI35" s="59">
        <f>VLOOKUP($A35,'ADR Raw Data'!$B$6:$BE$43,'ADR Raw Data'!T$1,FALSE)</f>
        <v>23.571141877900999</v>
      </c>
      <c r="AJ35" s="60">
        <f>VLOOKUP($A35,'ADR Raw Data'!$B$6:$BE$43,'ADR Raw Data'!U$1,FALSE)</f>
        <v>29.5693923136587</v>
      </c>
      <c r="AK35" s="60">
        <f>VLOOKUP($A35,'ADR Raw Data'!$B$6:$BE$43,'ADR Raw Data'!V$1,FALSE)</f>
        <v>32.026245315022997</v>
      </c>
      <c r="AL35" s="60">
        <f>VLOOKUP($A35,'ADR Raw Data'!$B$6:$BE$43,'ADR Raw Data'!W$1,FALSE)</f>
        <v>32.503947944985804</v>
      </c>
      <c r="AM35" s="60">
        <f>VLOOKUP($A35,'ADR Raw Data'!$B$6:$BE$43,'ADR Raw Data'!X$1,FALSE)</f>
        <v>24.8891422508656</v>
      </c>
      <c r="AN35" s="61">
        <f>VLOOKUP($A35,'ADR Raw Data'!$B$6:$BE$43,'ADR Raw Data'!Y$1,FALSE)</f>
        <v>28.9352257959581</v>
      </c>
      <c r="AO35" s="60">
        <f>VLOOKUP($A35,'ADR Raw Data'!$B$6:$BE$43,'ADR Raw Data'!AA$1,FALSE)</f>
        <v>36.716091834410598</v>
      </c>
      <c r="AP35" s="60">
        <f>VLOOKUP($A35,'ADR Raw Data'!$B$6:$BE$43,'ADR Raw Data'!AB$1,FALSE)</f>
        <v>36.683004485540103</v>
      </c>
      <c r="AQ35" s="61">
        <f>VLOOKUP($A35,'ADR Raw Data'!$B$6:$BE$43,'ADR Raw Data'!AC$1,FALSE)</f>
        <v>36.7710553798901</v>
      </c>
      <c r="AR35" s="62">
        <f>VLOOKUP($A35,'ADR Raw Data'!$B$6:$BE$43,'ADR Raw Data'!AE$1,FALSE)</f>
        <v>31.3966030559309</v>
      </c>
      <c r="AS35" s="50"/>
      <c r="AT35" s="64">
        <f>VLOOKUP($A35,'RevPAR Raw Data'!$B$6:$BE$43,'RevPAR Raw Data'!G$1,FALSE)</f>
        <v>35.0365140329802</v>
      </c>
      <c r="AU35" s="65">
        <f>VLOOKUP($A35,'RevPAR Raw Data'!$B$6:$BE$43,'RevPAR Raw Data'!H$1,FALSE)</f>
        <v>43.176452877579898</v>
      </c>
      <c r="AV35" s="65">
        <f>VLOOKUP($A35,'RevPAR Raw Data'!$B$6:$BE$43,'RevPAR Raw Data'!I$1,FALSE)</f>
        <v>51.247940264278597</v>
      </c>
      <c r="AW35" s="65">
        <f>VLOOKUP($A35,'RevPAR Raw Data'!$B$6:$BE$43,'RevPAR Raw Data'!J$1,FALSE)</f>
        <v>52.194110407338599</v>
      </c>
      <c r="AX35" s="65">
        <f>VLOOKUP($A35,'RevPAR Raw Data'!$B$6:$BE$43,'RevPAR Raw Data'!K$1,FALSE)</f>
        <v>43.111412908157597</v>
      </c>
      <c r="AY35" s="66">
        <f>VLOOKUP($A35,'RevPAR Raw Data'!$B$6:$BE$43,'RevPAR Raw Data'!L$1,FALSE)</f>
        <v>44.953286098066997</v>
      </c>
      <c r="AZ35" s="65">
        <f>VLOOKUP($A35,'RevPAR Raw Data'!$B$6:$BE$43,'RevPAR Raw Data'!N$1,FALSE)</f>
        <v>50.131751446980402</v>
      </c>
      <c r="BA35" s="65">
        <f>VLOOKUP($A35,'RevPAR Raw Data'!$B$6:$BE$43,'RevPAR Raw Data'!O$1,FALSE)</f>
        <v>56.531301517964302</v>
      </c>
      <c r="BB35" s="66">
        <f>VLOOKUP($A35,'RevPAR Raw Data'!$B$6:$BE$43,'RevPAR Raw Data'!P$1,FALSE)</f>
        <v>53.331526482472398</v>
      </c>
      <c r="BC35" s="67">
        <f>VLOOKUP($A35,'RevPAR Raw Data'!$B$6:$BE$43,'RevPAR Raw Data'!R$1,FALSE)</f>
        <v>47.347069065040003</v>
      </c>
      <c r="BD35" s="63"/>
      <c r="BE35" s="59">
        <f>VLOOKUP($A35,'RevPAR Raw Data'!$B$6:$BE$43,'RevPAR Raw Data'!T$1,FALSE)</f>
        <v>35.647593872878097</v>
      </c>
      <c r="BF35" s="60">
        <f>VLOOKUP($A35,'RevPAR Raw Data'!$B$6:$BE$43,'RevPAR Raw Data'!U$1,FALSE)</f>
        <v>55.125911072256997</v>
      </c>
      <c r="BG35" s="60">
        <f>VLOOKUP($A35,'RevPAR Raw Data'!$B$6:$BE$43,'RevPAR Raw Data'!V$1,FALSE)</f>
        <v>64.594047569309097</v>
      </c>
      <c r="BH35" s="60">
        <f>VLOOKUP($A35,'RevPAR Raw Data'!$B$6:$BE$43,'RevPAR Raw Data'!W$1,FALSE)</f>
        <v>62.961649763052101</v>
      </c>
      <c r="BI35" s="60">
        <f>VLOOKUP($A35,'RevPAR Raw Data'!$B$6:$BE$43,'RevPAR Raw Data'!X$1,FALSE)</f>
        <v>41.219699828169801</v>
      </c>
      <c r="BJ35" s="61">
        <f>VLOOKUP($A35,'RevPAR Raw Data'!$B$6:$BE$43,'RevPAR Raw Data'!Y$1,FALSE)</f>
        <v>52.534419486672597</v>
      </c>
      <c r="BK35" s="60">
        <f>VLOOKUP($A35,'RevPAR Raw Data'!$B$6:$BE$43,'RevPAR Raw Data'!AA$1,FALSE)</f>
        <v>61.339326381655503</v>
      </c>
      <c r="BL35" s="60">
        <f>VLOOKUP($A35,'RevPAR Raw Data'!$B$6:$BE$43,'RevPAR Raw Data'!AB$1,FALSE)</f>
        <v>74.961226971460505</v>
      </c>
      <c r="BM35" s="61">
        <f>VLOOKUP($A35,'RevPAR Raw Data'!$B$6:$BE$43,'RevPAR Raw Data'!AC$1,FALSE)</f>
        <v>68.283363753092104</v>
      </c>
      <c r="BN35" s="62">
        <f>VLOOKUP($A35,'RevPAR Raw Data'!$B$6:$BE$43,'RevPAR Raw Data'!AE$1,FALSE)</f>
        <v>57.271189552388797</v>
      </c>
    </row>
    <row r="36" spans="1:66" x14ac:dyDescent="0.35">
      <c r="A36" s="78" t="s">
        <v>45</v>
      </c>
      <c r="B36" s="59">
        <f>VLOOKUP($A36,'Occupancy Raw Data'!$B$6:$BE$43,'Occupancy Raw Data'!G$1,FALSE)</f>
        <v>42.079722703639497</v>
      </c>
      <c r="C36" s="60">
        <f>VLOOKUP($A36,'Occupancy Raw Data'!$B$6:$BE$43,'Occupancy Raw Data'!H$1,FALSE)</f>
        <v>54.523396880415902</v>
      </c>
      <c r="D36" s="60">
        <f>VLOOKUP($A36,'Occupancy Raw Data'!$B$6:$BE$43,'Occupancy Raw Data'!I$1,FALSE)</f>
        <v>55.0086655112651</v>
      </c>
      <c r="E36" s="60">
        <f>VLOOKUP($A36,'Occupancy Raw Data'!$B$6:$BE$43,'Occupancy Raw Data'!J$1,FALSE)</f>
        <v>56.083188908145502</v>
      </c>
      <c r="F36" s="60">
        <f>VLOOKUP($A36,'Occupancy Raw Data'!$B$6:$BE$43,'Occupancy Raw Data'!K$1,FALSE)</f>
        <v>51.889081455805801</v>
      </c>
      <c r="G36" s="61">
        <f>VLOOKUP($A36,'Occupancy Raw Data'!$B$6:$BE$43,'Occupancy Raw Data'!L$1,FALSE)</f>
        <v>51.916811091854399</v>
      </c>
      <c r="H36" s="60">
        <f>VLOOKUP($A36,'Occupancy Raw Data'!$B$6:$BE$43,'Occupancy Raw Data'!N$1,FALSE)</f>
        <v>51.993067590987799</v>
      </c>
      <c r="I36" s="60">
        <f>VLOOKUP($A36,'Occupancy Raw Data'!$B$6:$BE$43,'Occupancy Raw Data'!O$1,FALSE)</f>
        <v>58.232235701906397</v>
      </c>
      <c r="J36" s="61">
        <f>VLOOKUP($A36,'Occupancy Raw Data'!$B$6:$BE$43,'Occupancy Raw Data'!P$1,FALSE)</f>
        <v>55.112651646447098</v>
      </c>
      <c r="K36" s="62">
        <f>VLOOKUP($A36,'Occupancy Raw Data'!$B$6:$BE$43,'Occupancy Raw Data'!R$1,FALSE)</f>
        <v>52.829908393166598</v>
      </c>
      <c r="L36" s="63"/>
      <c r="M36" s="59">
        <f>VLOOKUP($A36,'Occupancy Raw Data'!$B$6:$BE$43,'Occupancy Raw Data'!T$1,FALSE)</f>
        <v>-2.0075288662810302</v>
      </c>
      <c r="N36" s="60">
        <f>VLOOKUP($A36,'Occupancy Raw Data'!$B$6:$BE$43,'Occupancy Raw Data'!U$1,FALSE)</f>
        <v>22.507788161993702</v>
      </c>
      <c r="O36" s="60">
        <f>VLOOKUP($A36,'Occupancy Raw Data'!$B$6:$BE$43,'Occupancy Raw Data'!V$1,FALSE)</f>
        <v>14.502164502164501</v>
      </c>
      <c r="P36" s="60">
        <f>VLOOKUP($A36,'Occupancy Raw Data'!$B$6:$BE$43,'Occupancy Raw Data'!W$1,FALSE)</f>
        <v>1.9016269648319599</v>
      </c>
      <c r="Q36" s="60">
        <f>VLOOKUP($A36,'Occupancy Raw Data'!$B$6:$BE$43,'Occupancy Raw Data'!X$1,FALSE)</f>
        <v>3.6697595380968702</v>
      </c>
      <c r="R36" s="61">
        <f>VLOOKUP($A36,'Occupancy Raw Data'!$B$6:$BE$43,'Occupancy Raw Data'!Y$1,FALSE)</f>
        <v>7.9000141868368701</v>
      </c>
      <c r="S36" s="60">
        <f>VLOOKUP($A36,'Occupancy Raw Data'!$B$6:$BE$43,'Occupancy Raw Data'!AA$1,FALSE)</f>
        <v>5.5594651653764897</v>
      </c>
      <c r="T36" s="60">
        <f>VLOOKUP($A36,'Occupancy Raw Data'!$B$6:$BE$43,'Occupancy Raw Data'!AB$1,FALSE)</f>
        <v>11.0376734963648</v>
      </c>
      <c r="U36" s="61">
        <f>VLOOKUP($A36,'Occupancy Raw Data'!$B$6:$BE$43,'Occupancy Raw Data'!AC$1,FALSE)</f>
        <v>8.3844580777096098</v>
      </c>
      <c r="V36" s="62">
        <f>VLOOKUP($A36,'Occupancy Raw Data'!$B$6:$BE$43,'Occupancy Raw Data'!AE$1,FALSE)</f>
        <v>8.0439538050744002</v>
      </c>
      <c r="W36" s="63"/>
      <c r="X36" s="64">
        <f>VLOOKUP($A36,'ADR Raw Data'!$B$6:$BE$43,'ADR Raw Data'!G$1,FALSE)</f>
        <v>79.277220016474402</v>
      </c>
      <c r="Y36" s="65">
        <f>VLOOKUP($A36,'ADR Raw Data'!$B$6:$BE$43,'ADR Raw Data'!H$1,FALSE)</f>
        <v>82.857907183725303</v>
      </c>
      <c r="Z36" s="65">
        <f>VLOOKUP($A36,'ADR Raw Data'!$B$6:$BE$43,'ADR Raw Data'!I$1,FALSE)</f>
        <v>82.507010964083094</v>
      </c>
      <c r="AA36" s="65">
        <f>VLOOKUP($A36,'ADR Raw Data'!$B$6:$BE$43,'ADR Raw Data'!J$1,FALSE)</f>
        <v>82.380894128553706</v>
      </c>
      <c r="AB36" s="65">
        <f>VLOOKUP($A36,'ADR Raw Data'!$B$6:$BE$43,'ADR Raw Data'!K$1,FALSE)</f>
        <v>79.485083032732106</v>
      </c>
      <c r="AC36" s="66">
        <f>VLOOKUP($A36,'ADR Raw Data'!$B$6:$BE$43,'ADR Raw Data'!L$1,FALSE)</f>
        <v>81.425839965282407</v>
      </c>
      <c r="AD36" s="65">
        <f>VLOOKUP($A36,'ADR Raw Data'!$B$6:$BE$43,'ADR Raw Data'!N$1,FALSE)</f>
        <v>87.899197466666607</v>
      </c>
      <c r="AE36" s="65">
        <f>VLOOKUP($A36,'ADR Raw Data'!$B$6:$BE$43,'ADR Raw Data'!O$1,FALSE)</f>
        <v>91.045160833333298</v>
      </c>
      <c r="AF36" s="66">
        <f>VLOOKUP($A36,'ADR Raw Data'!$B$6:$BE$43,'ADR Raw Data'!P$1,FALSE)</f>
        <v>89.561215849056595</v>
      </c>
      <c r="AG36" s="67">
        <f>VLOOKUP($A36,'ADR Raw Data'!$B$6:$BE$43,'ADR Raw Data'!R$1,FALSE)</f>
        <v>83.850668469397306</v>
      </c>
      <c r="AH36" s="63"/>
      <c r="AI36" s="59">
        <f>VLOOKUP($A36,'ADR Raw Data'!$B$6:$BE$43,'ADR Raw Data'!T$1,FALSE)</f>
        <v>25.836819393317899</v>
      </c>
      <c r="AJ36" s="60">
        <f>VLOOKUP($A36,'ADR Raw Data'!$B$6:$BE$43,'ADR Raw Data'!U$1,FALSE)</f>
        <v>22.043351111488299</v>
      </c>
      <c r="AK36" s="60">
        <f>VLOOKUP($A36,'ADR Raw Data'!$B$6:$BE$43,'ADR Raw Data'!V$1,FALSE)</f>
        <v>25.5821984982157</v>
      </c>
      <c r="AL36" s="60">
        <f>VLOOKUP($A36,'ADR Raw Data'!$B$6:$BE$43,'ADR Raw Data'!W$1,FALSE)</f>
        <v>23.253106122112101</v>
      </c>
      <c r="AM36" s="60">
        <f>VLOOKUP($A36,'ADR Raw Data'!$B$6:$BE$43,'ADR Raw Data'!X$1,FALSE)</f>
        <v>20.463493969851999</v>
      </c>
      <c r="AN36" s="61">
        <f>VLOOKUP($A36,'ADR Raw Data'!$B$6:$BE$43,'ADR Raw Data'!Y$1,FALSE)</f>
        <v>23.479355635261602</v>
      </c>
      <c r="AO36" s="60">
        <f>VLOOKUP($A36,'ADR Raw Data'!$B$6:$BE$43,'ADR Raw Data'!AA$1,FALSE)</f>
        <v>25.368165849758199</v>
      </c>
      <c r="AP36" s="60">
        <f>VLOOKUP($A36,'ADR Raw Data'!$B$6:$BE$43,'ADR Raw Data'!AB$1,FALSE)</f>
        <v>28.455128329523198</v>
      </c>
      <c r="AQ36" s="61">
        <f>VLOOKUP($A36,'ADR Raw Data'!$B$6:$BE$43,'ADR Raw Data'!AC$1,FALSE)</f>
        <v>27.0247269264758</v>
      </c>
      <c r="AR36" s="62">
        <f>VLOOKUP($A36,'ADR Raw Data'!$B$6:$BE$43,'ADR Raw Data'!AE$1,FALSE)</f>
        <v>24.594301220958702</v>
      </c>
      <c r="AS36" s="50"/>
      <c r="AT36" s="64">
        <f>VLOOKUP($A36,'RevPAR Raw Data'!$B$6:$BE$43,'RevPAR Raw Data'!G$1,FALSE)</f>
        <v>33.359634350086601</v>
      </c>
      <c r="AU36" s="65">
        <f>VLOOKUP($A36,'RevPAR Raw Data'!$B$6:$BE$43,'RevPAR Raw Data'!H$1,FALSE)</f>
        <v>45.176945580589198</v>
      </c>
      <c r="AV36" s="65">
        <f>VLOOKUP($A36,'RevPAR Raw Data'!$B$6:$BE$43,'RevPAR Raw Data'!I$1,FALSE)</f>
        <v>45.386005684575302</v>
      </c>
      <c r="AW36" s="65">
        <f>VLOOKUP($A36,'RevPAR Raw Data'!$B$6:$BE$43,'RevPAR Raw Data'!J$1,FALSE)</f>
        <v>46.2018324783362</v>
      </c>
      <c r="AX36" s="65">
        <f>VLOOKUP($A36,'RevPAR Raw Data'!$B$6:$BE$43,'RevPAR Raw Data'!K$1,FALSE)</f>
        <v>41.244079480069303</v>
      </c>
      <c r="AY36" s="66">
        <f>VLOOKUP($A36,'RevPAR Raw Data'!$B$6:$BE$43,'RevPAR Raw Data'!L$1,FALSE)</f>
        <v>42.273699514731298</v>
      </c>
      <c r="AZ36" s="65">
        <f>VLOOKUP($A36,'RevPAR Raw Data'!$B$6:$BE$43,'RevPAR Raw Data'!N$1,FALSE)</f>
        <v>45.7014891507798</v>
      </c>
      <c r="BA36" s="65">
        <f>VLOOKUP($A36,'RevPAR Raw Data'!$B$6:$BE$43,'RevPAR Raw Data'!O$1,FALSE)</f>
        <v>53.017632651646402</v>
      </c>
      <c r="BB36" s="66">
        <f>VLOOKUP($A36,'RevPAR Raw Data'!$B$6:$BE$43,'RevPAR Raw Data'!P$1,FALSE)</f>
        <v>49.359560901213101</v>
      </c>
      <c r="BC36" s="67">
        <f>VLOOKUP($A36,'RevPAR Raw Data'!$B$6:$BE$43,'RevPAR Raw Data'!R$1,FALSE)</f>
        <v>44.298231339440399</v>
      </c>
      <c r="BD36" s="63"/>
      <c r="BE36" s="59">
        <f>VLOOKUP($A36,'RevPAR Raw Data'!$B$6:$BE$43,'RevPAR Raw Data'!T$1,FALSE)</f>
        <v>23.3106089195871</v>
      </c>
      <c r="BF36" s="60">
        <f>VLOOKUP($A36,'RevPAR Raw Data'!$B$6:$BE$43,'RevPAR Raw Data'!U$1,FALSE)</f>
        <v>49.512610045460299</v>
      </c>
      <c r="BG36" s="60">
        <f>VLOOKUP($A36,'RevPAR Raw Data'!$B$6:$BE$43,'RevPAR Raw Data'!V$1,FALSE)</f>
        <v>43.794335509861803</v>
      </c>
      <c r="BH36" s="60">
        <f>VLOOKUP($A36,'RevPAR Raw Data'!$B$6:$BE$43,'RevPAR Raw Data'!W$1,FALSE)</f>
        <v>25.596920423123201</v>
      </c>
      <c r="BI36" s="60">
        <f>VLOOKUP($A36,'RevPAR Raw Data'!$B$6:$BE$43,'RevPAR Raw Data'!X$1,FALSE)</f>
        <v>24.884214529735399</v>
      </c>
      <c r="BJ36" s="61">
        <f>VLOOKUP($A36,'RevPAR Raw Data'!$B$6:$BE$43,'RevPAR Raw Data'!Y$1,FALSE)</f>
        <v>33.234242248262099</v>
      </c>
      <c r="BK36" s="60">
        <f>VLOOKUP($A36,'RevPAR Raw Data'!$B$6:$BE$43,'RevPAR Raw Data'!AA$1,FALSE)</f>
        <v>32.337965358646898</v>
      </c>
      <c r="BL36" s="60">
        <f>VLOOKUP($A36,'RevPAR Raw Data'!$B$6:$BE$43,'RevPAR Raw Data'!AB$1,FALSE)</f>
        <v>42.633585983872401</v>
      </c>
      <c r="BM36" s="61">
        <f>VLOOKUP($A36,'RevPAR Raw Data'!$B$6:$BE$43,'RevPAR Raw Data'!AC$1,FALSE)</f>
        <v>37.675061903951203</v>
      </c>
      <c r="BN36" s="62">
        <f>VLOOKUP($A36,'RevPAR Raw Data'!$B$6:$BE$43,'RevPAR Raw Data'!AE$1,FALSE)</f>
        <v>34.616609254927901</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44.379703003262897</v>
      </c>
      <c r="C39" s="60">
        <f>VLOOKUP($A39,'Occupancy Raw Data'!$B$6:$BE$43,'Occupancy Raw Data'!H$1,FALSE)</f>
        <v>53.985483119131601</v>
      </c>
      <c r="D39" s="60">
        <f>VLOOKUP($A39,'Occupancy Raw Data'!$B$6:$BE$43,'Occupancy Raw Data'!I$1,FALSE)</f>
        <v>58.736764999667002</v>
      </c>
      <c r="E39" s="60">
        <f>VLOOKUP($A39,'Occupancy Raw Data'!$B$6:$BE$43,'Occupancy Raw Data'!J$1,FALSE)</f>
        <v>60.544715988546301</v>
      </c>
      <c r="F39" s="60">
        <f>VLOOKUP($A39,'Occupancy Raw Data'!$B$6:$BE$43,'Occupancy Raw Data'!K$1,FALSE)</f>
        <v>54.355064260504697</v>
      </c>
      <c r="G39" s="61">
        <f>VLOOKUP($A39,'Occupancy Raw Data'!$B$6:$BE$43,'Occupancy Raw Data'!L$1,FALSE)</f>
        <v>54.4003462742225</v>
      </c>
      <c r="H39" s="60">
        <f>VLOOKUP($A39,'Occupancy Raw Data'!$B$6:$BE$43,'Occupancy Raw Data'!N$1,FALSE)</f>
        <v>57.851102084304401</v>
      </c>
      <c r="I39" s="60">
        <f>VLOOKUP($A39,'Occupancy Raw Data'!$B$6:$BE$43,'Occupancy Raw Data'!O$1,FALSE)</f>
        <v>60.351601518279203</v>
      </c>
      <c r="J39" s="61">
        <f>VLOOKUP($A39,'Occupancy Raw Data'!$B$6:$BE$43,'Occupancy Raw Data'!P$1,FALSE)</f>
        <v>59.101351801291798</v>
      </c>
      <c r="K39" s="62">
        <f>VLOOKUP($A39,'Occupancy Raw Data'!$B$6:$BE$43,'Occupancy Raw Data'!R$1,FALSE)</f>
        <v>55.743490710528</v>
      </c>
      <c r="L39" s="63"/>
      <c r="M39" s="59">
        <f>VLOOKUP($A39,'Occupancy Raw Data'!$B$6:$BE$43,'Occupancy Raw Data'!T$1,FALSE)</f>
        <v>7.8281346574250197</v>
      </c>
      <c r="N39" s="60">
        <f>VLOOKUP($A39,'Occupancy Raw Data'!$B$6:$BE$43,'Occupancy Raw Data'!U$1,FALSE)</f>
        <v>25.438459069688101</v>
      </c>
      <c r="O39" s="60">
        <f>VLOOKUP($A39,'Occupancy Raw Data'!$B$6:$BE$43,'Occupancy Raw Data'!V$1,FALSE)</f>
        <v>26.598713537815801</v>
      </c>
      <c r="P39" s="60">
        <f>VLOOKUP($A39,'Occupancy Raw Data'!$B$6:$BE$43,'Occupancy Raw Data'!W$1,FALSE)</f>
        <v>24.656026808147299</v>
      </c>
      <c r="Q39" s="60">
        <f>VLOOKUP($A39,'Occupancy Raw Data'!$B$6:$BE$43,'Occupancy Raw Data'!X$1,FALSE)</f>
        <v>20.057314342223901</v>
      </c>
      <c r="R39" s="61">
        <f>VLOOKUP($A39,'Occupancy Raw Data'!$B$6:$BE$43,'Occupancy Raw Data'!Y$1,FALSE)</f>
        <v>21.194017995670301</v>
      </c>
      <c r="S39" s="60">
        <f>VLOOKUP($A39,'Occupancy Raw Data'!$B$6:$BE$43,'Occupancy Raw Data'!AA$1,FALSE)</f>
        <v>26.6954785940755</v>
      </c>
      <c r="T39" s="60">
        <f>VLOOKUP($A39,'Occupancy Raw Data'!$B$6:$BE$43,'Occupancy Raw Data'!AB$1,FALSE)</f>
        <v>31.050566933233199</v>
      </c>
      <c r="U39" s="61">
        <f>VLOOKUP($A39,'Occupancy Raw Data'!$B$6:$BE$43,'Occupancy Raw Data'!AC$1,FALSE)</f>
        <v>28.882297004411502</v>
      </c>
      <c r="V39" s="62">
        <f>VLOOKUP($A39,'Occupancy Raw Data'!$B$6:$BE$43,'Occupancy Raw Data'!AE$1,FALSE)</f>
        <v>23.4243625999739</v>
      </c>
      <c r="W39" s="63"/>
      <c r="X39" s="64">
        <f>VLOOKUP($A39,'ADR Raw Data'!$B$6:$BE$43,'ADR Raw Data'!G$1,FALSE)</f>
        <v>87.840454647760495</v>
      </c>
      <c r="Y39" s="65">
        <f>VLOOKUP($A39,'ADR Raw Data'!$B$6:$BE$43,'ADR Raw Data'!H$1,FALSE)</f>
        <v>91.402685333662205</v>
      </c>
      <c r="Z39" s="65">
        <f>VLOOKUP($A39,'ADR Raw Data'!$B$6:$BE$43,'ADR Raw Data'!I$1,FALSE)</f>
        <v>95.790694971940297</v>
      </c>
      <c r="AA39" s="65">
        <f>VLOOKUP($A39,'ADR Raw Data'!$B$6:$BE$43,'ADR Raw Data'!J$1,FALSE)</f>
        <v>98.544471513418301</v>
      </c>
      <c r="AB39" s="65">
        <f>VLOOKUP($A39,'ADR Raw Data'!$B$6:$BE$43,'ADR Raw Data'!K$1,FALSE)</f>
        <v>94.597109341500698</v>
      </c>
      <c r="AC39" s="66">
        <f>VLOOKUP($A39,'ADR Raw Data'!$B$6:$BE$43,'ADR Raw Data'!L$1,FALSE)</f>
        <v>93.997070618045598</v>
      </c>
      <c r="AD39" s="65">
        <f>VLOOKUP($A39,'ADR Raw Data'!$B$6:$BE$43,'ADR Raw Data'!N$1,FALSE)</f>
        <v>106.270070791366</v>
      </c>
      <c r="AE39" s="65">
        <f>VLOOKUP($A39,'ADR Raw Data'!$B$6:$BE$43,'ADR Raw Data'!O$1,FALSE)</f>
        <v>108.888689727463</v>
      </c>
      <c r="AF39" s="66">
        <f>VLOOKUP($A39,'ADR Raw Data'!$B$6:$BE$43,'ADR Raw Data'!P$1,FALSE)</f>
        <v>107.607077828793</v>
      </c>
      <c r="AG39" s="67">
        <f>VLOOKUP($A39,'ADR Raw Data'!$B$6:$BE$43,'ADR Raw Data'!R$1,FALSE)</f>
        <v>98.119882929160099</v>
      </c>
      <c r="AH39" s="63"/>
      <c r="AI39" s="59">
        <f>VLOOKUP($A39,'ADR Raw Data'!$B$6:$BE$43,'ADR Raw Data'!T$1,FALSE)</f>
        <v>21.429970132968801</v>
      </c>
      <c r="AJ39" s="60">
        <f>VLOOKUP($A39,'ADR Raw Data'!$B$6:$BE$43,'ADR Raw Data'!U$1,FALSE)</f>
        <v>24.376908311862898</v>
      </c>
      <c r="AK39" s="60">
        <f>VLOOKUP($A39,'ADR Raw Data'!$B$6:$BE$43,'ADR Raw Data'!V$1,FALSE)</f>
        <v>28.1756357768373</v>
      </c>
      <c r="AL39" s="60">
        <f>VLOOKUP($A39,'ADR Raw Data'!$B$6:$BE$43,'ADR Raw Data'!W$1,FALSE)</f>
        <v>31.388093742196599</v>
      </c>
      <c r="AM39" s="60">
        <f>VLOOKUP($A39,'ADR Raw Data'!$B$6:$BE$43,'ADR Raw Data'!X$1,FALSE)</f>
        <v>27.915154939430899</v>
      </c>
      <c r="AN39" s="61">
        <f>VLOOKUP($A39,'ADR Raw Data'!$B$6:$BE$43,'ADR Raw Data'!Y$1,FALSE)</f>
        <v>27.097949308096101</v>
      </c>
      <c r="AO39" s="60">
        <f>VLOOKUP($A39,'ADR Raw Data'!$B$6:$BE$43,'ADR Raw Data'!AA$1,FALSE)</f>
        <v>35.9623745545003</v>
      </c>
      <c r="AP39" s="60">
        <f>VLOOKUP($A39,'ADR Raw Data'!$B$6:$BE$43,'ADR Raw Data'!AB$1,FALSE)</f>
        <v>35.261730513472301</v>
      </c>
      <c r="AQ39" s="61">
        <f>VLOOKUP($A39,'ADR Raw Data'!$B$6:$BE$43,'ADR Raw Data'!AC$1,FALSE)</f>
        <v>35.633275081682697</v>
      </c>
      <c r="AR39" s="62">
        <f>VLOOKUP($A39,'ADR Raw Data'!$B$6:$BE$43,'ADR Raw Data'!AE$1,FALSE)</f>
        <v>29.930452565927801</v>
      </c>
      <c r="AS39" s="50"/>
      <c r="AT39" s="64">
        <f>VLOOKUP($A39,'RevPAR Raw Data'!$B$6:$BE$43,'RevPAR Raw Data'!G$1,FALSE)</f>
        <v>38.983332889392003</v>
      </c>
      <c r="AU39" s="65">
        <f>VLOOKUP($A39,'RevPAR Raw Data'!$B$6:$BE$43,'RevPAR Raw Data'!H$1,FALSE)</f>
        <v>49.344181261237203</v>
      </c>
      <c r="AV39" s="65">
        <f>VLOOKUP($A39,'RevPAR Raw Data'!$B$6:$BE$43,'RevPAR Raw Data'!I$1,FALSE)</f>
        <v>56.264355397216399</v>
      </c>
      <c r="AW39" s="65">
        <f>VLOOKUP($A39,'RevPAR Raw Data'!$B$6:$BE$43,'RevPAR Raw Data'!J$1,FALSE)</f>
        <v>59.663470400213001</v>
      </c>
      <c r="AX39" s="65">
        <f>VLOOKUP($A39,'RevPAR Raw Data'!$B$6:$BE$43,'RevPAR Raw Data'!K$1,FALSE)</f>
        <v>51.418319571152601</v>
      </c>
      <c r="AY39" s="66">
        <f>VLOOKUP($A39,'RevPAR Raw Data'!$B$6:$BE$43,'RevPAR Raw Data'!L$1,FALSE)</f>
        <v>51.134731903842301</v>
      </c>
      <c r="AZ39" s="65">
        <f>VLOOKUP($A39,'RevPAR Raw Data'!$B$6:$BE$43,'RevPAR Raw Data'!N$1,FALSE)</f>
        <v>61.478407138576202</v>
      </c>
      <c r="BA39" s="65">
        <f>VLOOKUP($A39,'RevPAR Raw Data'!$B$6:$BE$43,'RevPAR Raw Data'!O$1,FALSE)</f>
        <v>65.716068122794098</v>
      </c>
      <c r="BB39" s="66">
        <f>VLOOKUP($A39,'RevPAR Raw Data'!$B$6:$BE$43,'RevPAR Raw Data'!P$1,FALSE)</f>
        <v>63.5972376306852</v>
      </c>
      <c r="BC39" s="67">
        <f>VLOOKUP($A39,'RevPAR Raw Data'!$B$6:$BE$43,'RevPAR Raw Data'!R$1,FALSE)</f>
        <v>54.695447825797402</v>
      </c>
      <c r="BD39" s="63"/>
      <c r="BE39" s="59">
        <f>VLOOKUP($A39,'RevPAR Raw Data'!$B$6:$BE$43,'RevPAR Raw Data'!T$1,FALSE)</f>
        <v>30.935671709448599</v>
      </c>
      <c r="BF39" s="60">
        <f>VLOOKUP($A39,'RevPAR Raw Data'!$B$6:$BE$43,'RevPAR Raw Data'!U$1,FALSE)</f>
        <v>56.016477224919797</v>
      </c>
      <c r="BG39" s="60">
        <f>VLOOKUP($A39,'RevPAR Raw Data'!$B$6:$BE$43,'RevPAR Raw Data'!V$1,FALSE)</f>
        <v>62.268705962392403</v>
      </c>
      <c r="BH39" s="60">
        <f>VLOOKUP($A39,'RevPAR Raw Data'!$B$6:$BE$43,'RevPAR Raw Data'!W$1,FALSE)</f>
        <v>63.783177357986403</v>
      </c>
      <c r="BI39" s="60">
        <f>VLOOKUP($A39,'RevPAR Raw Data'!$B$6:$BE$43,'RevPAR Raw Data'!X$1,FALSE)</f>
        <v>53.571499656975398</v>
      </c>
      <c r="BJ39" s="61">
        <f>VLOOKUP($A39,'RevPAR Raw Data'!$B$6:$BE$43,'RevPAR Raw Data'!Y$1,FALSE)</f>
        <v>54.035111556582002</v>
      </c>
      <c r="BK39" s="60">
        <f>VLOOKUP($A39,'RevPAR Raw Data'!$B$6:$BE$43,'RevPAR Raw Data'!AA$1,FALSE)</f>
        <v>72.258181149693797</v>
      </c>
      <c r="BL39" s="60">
        <f>VLOOKUP($A39,'RevPAR Raw Data'!$B$6:$BE$43,'RevPAR Raw Data'!AB$1,FALSE)</f>
        <v>77.261264681607599</v>
      </c>
      <c r="BM39" s="61">
        <f>VLOOKUP($A39,'RevPAR Raw Data'!$B$6:$BE$43,'RevPAR Raw Data'!AC$1,FALSE)</f>
        <v>74.8072804275848</v>
      </c>
      <c r="BN39" s="62">
        <f>VLOOKUP($A39,'RevPAR Raw Data'!$B$6:$BE$43,'RevPAR Raw Data'!AE$1,FALSE)</f>
        <v>60.365832902757802</v>
      </c>
    </row>
    <row r="40" spans="1:66" x14ac:dyDescent="0.35">
      <c r="A40" s="81" t="s">
        <v>79</v>
      </c>
      <c r="B40" s="59">
        <f>VLOOKUP($A40,'Occupancy Raw Data'!$B$6:$BE$43,'Occupancy Raw Data'!G$1,FALSE)</f>
        <v>36.354581673306697</v>
      </c>
      <c r="C40" s="60">
        <f>VLOOKUP($A40,'Occupancy Raw Data'!$B$6:$BE$43,'Occupancy Raw Data'!H$1,FALSE)</f>
        <v>48.605577689242999</v>
      </c>
      <c r="D40" s="60">
        <f>VLOOKUP($A40,'Occupancy Raw Data'!$B$6:$BE$43,'Occupancy Raw Data'!I$1,FALSE)</f>
        <v>53.286852589641398</v>
      </c>
      <c r="E40" s="60">
        <f>VLOOKUP($A40,'Occupancy Raw Data'!$B$6:$BE$43,'Occupancy Raw Data'!J$1,FALSE)</f>
        <v>52.191235059760899</v>
      </c>
      <c r="F40" s="60">
        <f>VLOOKUP($A40,'Occupancy Raw Data'!$B$6:$BE$43,'Occupancy Raw Data'!K$1,FALSE)</f>
        <v>44.123505976095601</v>
      </c>
      <c r="G40" s="61">
        <f>VLOOKUP($A40,'Occupancy Raw Data'!$B$6:$BE$43,'Occupancy Raw Data'!L$1,FALSE)</f>
        <v>46.912350597609503</v>
      </c>
      <c r="H40" s="60">
        <f>VLOOKUP($A40,'Occupancy Raw Data'!$B$6:$BE$43,'Occupancy Raw Data'!N$1,FALSE)</f>
        <v>41.733067729083601</v>
      </c>
      <c r="I40" s="60">
        <f>VLOOKUP($A40,'Occupancy Raw Data'!$B$6:$BE$43,'Occupancy Raw Data'!O$1,FALSE)</f>
        <v>45.517928286852502</v>
      </c>
      <c r="J40" s="61">
        <f>VLOOKUP($A40,'Occupancy Raw Data'!$B$6:$BE$43,'Occupancy Raw Data'!P$1,FALSE)</f>
        <v>43.625498007968098</v>
      </c>
      <c r="K40" s="62">
        <f>VLOOKUP($A40,'Occupancy Raw Data'!$B$6:$BE$43,'Occupancy Raw Data'!R$1,FALSE)</f>
        <v>45.973249857711998</v>
      </c>
      <c r="L40" s="63"/>
      <c r="M40" s="59">
        <f>VLOOKUP($A40,'Occupancy Raw Data'!$B$6:$BE$43,'Occupancy Raw Data'!T$1,FALSE)</f>
        <v>-10.539215686274501</v>
      </c>
      <c r="N40" s="60">
        <f>VLOOKUP($A40,'Occupancy Raw Data'!$B$6:$BE$43,'Occupancy Raw Data'!U$1,FALSE)</f>
        <v>6.0869565217391299</v>
      </c>
      <c r="O40" s="60">
        <f>VLOOKUP($A40,'Occupancy Raw Data'!$B$6:$BE$43,'Occupancy Raw Data'!V$1,FALSE)</f>
        <v>8.5192697768762606</v>
      </c>
      <c r="P40" s="60">
        <f>VLOOKUP($A40,'Occupancy Raw Data'!$B$6:$BE$43,'Occupancy Raw Data'!W$1,FALSE)</f>
        <v>5.0100200400801604</v>
      </c>
      <c r="Q40" s="60">
        <f>VLOOKUP($A40,'Occupancy Raw Data'!$B$6:$BE$43,'Occupancy Raw Data'!X$1,FALSE)</f>
        <v>-4.1125541125541103</v>
      </c>
      <c r="R40" s="61">
        <f>VLOOKUP($A40,'Occupancy Raw Data'!$B$6:$BE$43,'Occupancy Raw Data'!Y$1,FALSE)</f>
        <v>1.42118863049095</v>
      </c>
      <c r="S40" s="60">
        <f>VLOOKUP($A40,'Occupancy Raw Data'!$B$6:$BE$43,'Occupancy Raw Data'!AA$1,FALSE)</f>
        <v>6.6157760814249302</v>
      </c>
      <c r="T40" s="60">
        <f>VLOOKUP($A40,'Occupancy Raw Data'!$B$6:$BE$43,'Occupancy Raw Data'!AB$1,FALSE)</f>
        <v>21.542553191489301</v>
      </c>
      <c r="U40" s="61">
        <f>VLOOKUP($A40,'Occupancy Raw Data'!$B$6:$BE$43,'Occupancy Raw Data'!AC$1,FALSE)</f>
        <v>13.9141742522756</v>
      </c>
      <c r="V40" s="62">
        <f>VLOOKUP($A40,'Occupancy Raw Data'!$B$6:$BE$43,'Occupancy Raw Data'!AE$1,FALSE)</f>
        <v>4.5292785506308597</v>
      </c>
      <c r="W40" s="63"/>
      <c r="X40" s="64">
        <f>VLOOKUP($A40,'ADR Raw Data'!$B$6:$BE$43,'ADR Raw Data'!G$1,FALSE)</f>
        <v>80.303671232876695</v>
      </c>
      <c r="Y40" s="65">
        <f>VLOOKUP($A40,'ADR Raw Data'!$B$6:$BE$43,'ADR Raw Data'!H$1,FALSE)</f>
        <v>83.091024590163897</v>
      </c>
      <c r="Z40" s="65">
        <f>VLOOKUP($A40,'ADR Raw Data'!$B$6:$BE$43,'ADR Raw Data'!I$1,FALSE)</f>
        <v>86.043588785046694</v>
      </c>
      <c r="AA40" s="65">
        <f>VLOOKUP($A40,'ADR Raw Data'!$B$6:$BE$43,'ADR Raw Data'!J$1,FALSE)</f>
        <v>85.749713740458006</v>
      </c>
      <c r="AB40" s="65">
        <f>VLOOKUP($A40,'ADR Raw Data'!$B$6:$BE$43,'ADR Raw Data'!K$1,FALSE)</f>
        <v>84.532799097065407</v>
      </c>
      <c r="AC40" s="66">
        <f>VLOOKUP($A40,'ADR Raw Data'!$B$6:$BE$43,'ADR Raw Data'!L$1,FALSE)</f>
        <v>84.192552016985104</v>
      </c>
      <c r="AD40" s="65">
        <f>VLOOKUP($A40,'ADR Raw Data'!$B$6:$BE$43,'ADR Raw Data'!N$1,FALSE)</f>
        <v>87.589403341288701</v>
      </c>
      <c r="AE40" s="65">
        <f>VLOOKUP($A40,'ADR Raw Data'!$B$6:$BE$43,'ADR Raw Data'!O$1,FALSE)</f>
        <v>88.122188183807395</v>
      </c>
      <c r="AF40" s="66">
        <f>VLOOKUP($A40,'ADR Raw Data'!$B$6:$BE$43,'ADR Raw Data'!P$1,FALSE)</f>
        <v>87.867351598173499</v>
      </c>
      <c r="AG40" s="67">
        <f>VLOOKUP($A40,'ADR Raw Data'!$B$6:$BE$43,'ADR Raw Data'!R$1,FALSE)</f>
        <v>85.188876508820698</v>
      </c>
      <c r="AH40" s="63"/>
      <c r="AI40" s="59">
        <f>VLOOKUP($A40,'ADR Raw Data'!$B$6:$BE$43,'ADR Raw Data'!T$1,FALSE)</f>
        <v>17.113592972210601</v>
      </c>
      <c r="AJ40" s="60">
        <f>VLOOKUP($A40,'ADR Raw Data'!$B$6:$BE$43,'ADR Raw Data'!U$1,FALSE)</f>
        <v>17.368168594943899</v>
      </c>
      <c r="AK40" s="60">
        <f>VLOOKUP($A40,'ADR Raw Data'!$B$6:$BE$43,'ADR Raw Data'!V$1,FALSE)</f>
        <v>19.427196594476499</v>
      </c>
      <c r="AL40" s="60">
        <f>VLOOKUP($A40,'ADR Raw Data'!$B$6:$BE$43,'ADR Raw Data'!W$1,FALSE)</f>
        <v>16.623350113078601</v>
      </c>
      <c r="AM40" s="60">
        <f>VLOOKUP($A40,'ADR Raw Data'!$B$6:$BE$43,'ADR Raw Data'!X$1,FALSE)</f>
        <v>14.8335434211177</v>
      </c>
      <c r="AN40" s="61">
        <f>VLOOKUP($A40,'ADR Raw Data'!$B$6:$BE$43,'ADR Raw Data'!Y$1,FALSE)</f>
        <v>17.231104561393199</v>
      </c>
      <c r="AO40" s="60">
        <f>VLOOKUP($A40,'ADR Raw Data'!$B$6:$BE$43,'ADR Raw Data'!AA$1,FALSE)</f>
        <v>19.9994963095711</v>
      </c>
      <c r="AP40" s="60">
        <f>VLOOKUP($A40,'ADR Raw Data'!$B$6:$BE$43,'ADR Raw Data'!AB$1,FALSE)</f>
        <v>23.733147452388501</v>
      </c>
      <c r="AQ40" s="61">
        <f>VLOOKUP($A40,'ADR Raw Data'!$B$6:$BE$43,'ADR Raw Data'!AC$1,FALSE)</f>
        <v>21.8263192816184</v>
      </c>
      <c r="AR40" s="62">
        <f>VLOOKUP($A40,'ADR Raw Data'!$B$6:$BE$43,'ADR Raw Data'!AE$1,FALSE)</f>
        <v>18.492178585041199</v>
      </c>
      <c r="AS40" s="50"/>
      <c r="AT40" s="64">
        <f>VLOOKUP($A40,'RevPAR Raw Data'!$B$6:$BE$43,'RevPAR Raw Data'!G$1,FALSE)</f>
        <v>29.1940637450199</v>
      </c>
      <c r="AU40" s="65">
        <f>VLOOKUP($A40,'RevPAR Raw Data'!$B$6:$BE$43,'RevPAR Raw Data'!H$1,FALSE)</f>
        <v>40.386872509960099</v>
      </c>
      <c r="AV40" s="65">
        <f>VLOOKUP($A40,'RevPAR Raw Data'!$B$6:$BE$43,'RevPAR Raw Data'!I$1,FALSE)</f>
        <v>45.849920318724998</v>
      </c>
      <c r="AW40" s="65">
        <f>VLOOKUP($A40,'RevPAR Raw Data'!$B$6:$BE$43,'RevPAR Raw Data'!J$1,FALSE)</f>
        <v>44.753834661354503</v>
      </c>
      <c r="AX40" s="65">
        <f>VLOOKUP($A40,'RevPAR Raw Data'!$B$6:$BE$43,'RevPAR Raw Data'!K$1,FALSE)</f>
        <v>37.298834661354498</v>
      </c>
      <c r="AY40" s="66">
        <f>VLOOKUP($A40,'RevPAR Raw Data'!$B$6:$BE$43,'RevPAR Raw Data'!L$1,FALSE)</f>
        <v>39.496705179282799</v>
      </c>
      <c r="AZ40" s="65">
        <f>VLOOKUP($A40,'RevPAR Raw Data'!$B$6:$BE$43,'RevPAR Raw Data'!N$1,FALSE)</f>
        <v>36.553745019920299</v>
      </c>
      <c r="BA40" s="65">
        <f>VLOOKUP($A40,'RevPAR Raw Data'!$B$6:$BE$43,'RevPAR Raw Data'!O$1,FALSE)</f>
        <v>40.111394422310703</v>
      </c>
      <c r="BB40" s="66">
        <f>VLOOKUP($A40,'RevPAR Raw Data'!$B$6:$BE$43,'RevPAR Raw Data'!P$1,FALSE)</f>
        <v>38.332569721115497</v>
      </c>
      <c r="BC40" s="67">
        <f>VLOOKUP($A40,'RevPAR Raw Data'!$B$6:$BE$43,'RevPAR Raw Data'!R$1,FALSE)</f>
        <v>39.164095048377902</v>
      </c>
      <c r="BD40" s="63"/>
      <c r="BE40" s="59">
        <f>VLOOKUP($A40,'RevPAR Raw Data'!$B$6:$BE$43,'RevPAR Raw Data'!T$1,FALSE)</f>
        <v>4.7707388109237199</v>
      </c>
      <c r="BF40" s="60">
        <f>VLOOKUP($A40,'RevPAR Raw Data'!$B$6:$BE$43,'RevPAR Raw Data'!U$1,FALSE)</f>
        <v>24.512317987679701</v>
      </c>
      <c r="BG40" s="60">
        <f>VLOOKUP($A40,'RevPAR Raw Data'!$B$6:$BE$43,'RevPAR Raw Data'!V$1,FALSE)</f>
        <v>29.601521659320301</v>
      </c>
      <c r="BH40" s="60">
        <f>VLOOKUP($A40,'RevPAR Raw Data'!$B$6:$BE$43,'RevPAR Raw Data'!W$1,FALSE)</f>
        <v>22.466203325156702</v>
      </c>
      <c r="BI40" s="60">
        <f>VLOOKUP($A40,'RevPAR Raw Data'!$B$6:$BE$43,'RevPAR Raw Data'!X$1,FALSE)</f>
        <v>10.1109518085609</v>
      </c>
      <c r="BJ40" s="61">
        <f>VLOOKUP($A40,'RevPAR Raw Data'!$B$6:$BE$43,'RevPAR Raw Data'!Y$1,FALSE)</f>
        <v>18.8971796908187</v>
      </c>
      <c r="BK40" s="60">
        <f>VLOOKUP($A40,'RevPAR Raw Data'!$B$6:$BE$43,'RevPAR Raw Data'!AA$1,FALSE)</f>
        <v>27.938394284250101</v>
      </c>
      <c r="BL40" s="60">
        <f>VLOOKUP($A40,'RevPAR Raw Data'!$B$6:$BE$43,'RevPAR Raw Data'!AB$1,FALSE)</f>
        <v>50.388426557823301</v>
      </c>
      <c r="BM40" s="61">
        <f>VLOOKUP($A40,'RevPAR Raw Data'!$B$6:$BE$43,'RevPAR Raw Data'!AC$1,FALSE)</f>
        <v>38.7774456315965</v>
      </c>
      <c r="BN40" s="62">
        <f>VLOOKUP($A40,'RevPAR Raw Data'!$B$6:$BE$43,'RevPAR Raw Data'!AE$1,FALSE)</f>
        <v>23.859019413868701</v>
      </c>
    </row>
    <row r="41" spans="1:66" x14ac:dyDescent="0.35">
      <c r="A41" s="81" t="s">
        <v>80</v>
      </c>
      <c r="B41" s="59">
        <f>VLOOKUP($A41,'Occupancy Raw Data'!$B$6:$BE$43,'Occupancy Raw Data'!G$1,FALSE)</f>
        <v>27.4771609276177</v>
      </c>
      <c r="C41" s="60">
        <f>VLOOKUP($A41,'Occupancy Raw Data'!$B$6:$BE$43,'Occupancy Raw Data'!H$1,FALSE)</f>
        <v>36.612789880534002</v>
      </c>
      <c r="D41" s="60">
        <f>VLOOKUP($A41,'Occupancy Raw Data'!$B$6:$BE$43,'Occupancy Raw Data'!I$1,FALSE)</f>
        <v>39.283204497540403</v>
      </c>
      <c r="E41" s="60">
        <f>VLOOKUP($A41,'Occupancy Raw Data'!$B$6:$BE$43,'Occupancy Raw Data'!J$1,FALSE)</f>
        <v>40.899508081517901</v>
      </c>
      <c r="F41" s="60">
        <f>VLOOKUP($A41,'Occupancy Raw Data'!$B$6:$BE$43,'Occupancy Raw Data'!K$1,FALSE)</f>
        <v>37.245256500351303</v>
      </c>
      <c r="G41" s="61">
        <f>VLOOKUP($A41,'Occupancy Raw Data'!$B$6:$BE$43,'Occupancy Raw Data'!L$1,FALSE)</f>
        <v>36.303583977512197</v>
      </c>
      <c r="H41" s="60">
        <f>VLOOKUP($A41,'Occupancy Raw Data'!$B$6:$BE$43,'Occupancy Raw Data'!N$1,FALSE)</f>
        <v>37.596626844694299</v>
      </c>
      <c r="I41" s="60">
        <f>VLOOKUP($A41,'Occupancy Raw Data'!$B$6:$BE$43,'Occupancy Raw Data'!O$1,FALSE)</f>
        <v>38.088545326774401</v>
      </c>
      <c r="J41" s="61">
        <f>VLOOKUP($A41,'Occupancy Raw Data'!$B$6:$BE$43,'Occupancy Raw Data'!P$1,FALSE)</f>
        <v>37.842586085734297</v>
      </c>
      <c r="K41" s="62">
        <f>VLOOKUP($A41,'Occupancy Raw Data'!$B$6:$BE$43,'Occupancy Raw Data'!R$1,FALSE)</f>
        <v>36.743298865575703</v>
      </c>
      <c r="L41" s="63"/>
      <c r="M41" s="59">
        <f>VLOOKUP($A41,'Occupancy Raw Data'!$B$6:$BE$43,'Occupancy Raw Data'!T$1,FALSE)</f>
        <v>-8.8578088578088501</v>
      </c>
      <c r="N41" s="60">
        <f>VLOOKUP($A41,'Occupancy Raw Data'!$B$6:$BE$43,'Occupancy Raw Data'!U$1,FALSE)</f>
        <v>7.20164609053497</v>
      </c>
      <c r="O41" s="60">
        <f>VLOOKUP($A41,'Occupancy Raw Data'!$B$6:$BE$43,'Occupancy Raw Data'!V$1,FALSE)</f>
        <v>2.7573529411764701</v>
      </c>
      <c r="P41" s="60">
        <f>VLOOKUP($A41,'Occupancy Raw Data'!$B$6:$BE$43,'Occupancy Raw Data'!W$1,FALSE)</f>
        <v>3.9285714285714199</v>
      </c>
      <c r="Q41" s="60">
        <f>VLOOKUP($A41,'Occupancy Raw Data'!$B$6:$BE$43,'Occupancy Raw Data'!X$1,FALSE)</f>
        <v>5.5776892430278799</v>
      </c>
      <c r="R41" s="61">
        <f>VLOOKUP($A41,'Occupancy Raw Data'!$B$6:$BE$43,'Occupancy Raw Data'!Y$1,FALSE)</f>
        <v>2.4593415311384299</v>
      </c>
      <c r="S41" s="60">
        <f>VLOOKUP($A41,'Occupancy Raw Data'!$B$6:$BE$43,'Occupancy Raw Data'!AA$1,FALSE)</f>
        <v>9.4069529652351704</v>
      </c>
      <c r="T41" s="60">
        <f>VLOOKUP($A41,'Occupancy Raw Data'!$B$6:$BE$43,'Occupancy Raw Data'!AB$1,FALSE)</f>
        <v>4.43159922928709</v>
      </c>
      <c r="U41" s="61">
        <f>VLOOKUP($A41,'Occupancy Raw Data'!$B$6:$BE$43,'Occupancy Raw Data'!AC$1,FALSE)</f>
        <v>6.8452380952380896</v>
      </c>
      <c r="V41" s="62">
        <f>VLOOKUP($A41,'Occupancy Raw Data'!$B$6:$BE$43,'Occupancy Raw Data'!AE$1,FALSE)</f>
        <v>3.71209974497024</v>
      </c>
      <c r="W41" s="63"/>
      <c r="X41" s="64">
        <f>VLOOKUP($A41,'ADR Raw Data'!$B$6:$BE$43,'ADR Raw Data'!G$1,FALSE)</f>
        <v>88.515421994884903</v>
      </c>
      <c r="Y41" s="65">
        <f>VLOOKUP($A41,'ADR Raw Data'!$B$6:$BE$43,'ADR Raw Data'!H$1,FALSE)</f>
        <v>91.881055662188004</v>
      </c>
      <c r="Z41" s="65">
        <f>VLOOKUP($A41,'ADR Raw Data'!$B$6:$BE$43,'ADR Raw Data'!I$1,FALSE)</f>
        <v>90.944221824686906</v>
      </c>
      <c r="AA41" s="65">
        <f>VLOOKUP($A41,'ADR Raw Data'!$B$6:$BE$43,'ADR Raw Data'!J$1,FALSE)</f>
        <v>92.536615120274902</v>
      </c>
      <c r="AB41" s="65">
        <f>VLOOKUP($A41,'ADR Raw Data'!$B$6:$BE$43,'ADR Raw Data'!K$1,FALSE)</f>
        <v>92.900433962264103</v>
      </c>
      <c r="AC41" s="66">
        <f>VLOOKUP($A41,'ADR Raw Data'!$B$6:$BE$43,'ADR Raw Data'!L$1,FALSE)</f>
        <v>91.525714285714201</v>
      </c>
      <c r="AD41" s="65">
        <f>VLOOKUP($A41,'ADR Raw Data'!$B$6:$BE$43,'ADR Raw Data'!N$1,FALSE)</f>
        <v>99.083457943925197</v>
      </c>
      <c r="AE41" s="65">
        <f>VLOOKUP($A41,'ADR Raw Data'!$B$6:$BE$43,'ADR Raw Data'!O$1,FALSE)</f>
        <v>100.599649446494</v>
      </c>
      <c r="AF41" s="66">
        <f>VLOOKUP($A41,'ADR Raw Data'!$B$6:$BE$43,'ADR Raw Data'!P$1,FALSE)</f>
        <v>99.846480965645299</v>
      </c>
      <c r="AG41" s="67">
        <f>VLOOKUP($A41,'ADR Raw Data'!$B$6:$BE$43,'ADR Raw Data'!R$1,FALSE)</f>
        <v>93.974202185792294</v>
      </c>
      <c r="AH41" s="63"/>
      <c r="AI41" s="59">
        <f>VLOOKUP($A41,'ADR Raw Data'!$B$6:$BE$43,'ADR Raw Data'!T$1,FALSE)</f>
        <v>16.034896337441101</v>
      </c>
      <c r="AJ41" s="60">
        <f>VLOOKUP($A41,'ADR Raw Data'!$B$6:$BE$43,'ADR Raw Data'!U$1,FALSE)</f>
        <v>15.765953984757701</v>
      </c>
      <c r="AK41" s="60">
        <f>VLOOKUP($A41,'ADR Raw Data'!$B$6:$BE$43,'ADR Raw Data'!V$1,FALSE)</f>
        <v>15.331516122326001</v>
      </c>
      <c r="AL41" s="60">
        <f>VLOOKUP($A41,'ADR Raw Data'!$B$6:$BE$43,'ADR Raw Data'!W$1,FALSE)</f>
        <v>16.338207428766399</v>
      </c>
      <c r="AM41" s="60">
        <f>VLOOKUP($A41,'ADR Raw Data'!$B$6:$BE$43,'ADR Raw Data'!X$1,FALSE)</f>
        <v>17.0431479089841</v>
      </c>
      <c r="AN41" s="61">
        <f>VLOOKUP($A41,'ADR Raw Data'!$B$6:$BE$43,'ADR Raw Data'!Y$1,FALSE)</f>
        <v>16.191109629314401</v>
      </c>
      <c r="AO41" s="60">
        <f>VLOOKUP($A41,'ADR Raw Data'!$B$6:$BE$43,'ADR Raw Data'!AA$1,FALSE)</f>
        <v>17.978125151921699</v>
      </c>
      <c r="AP41" s="60">
        <f>VLOOKUP($A41,'ADR Raw Data'!$B$6:$BE$43,'ADR Raw Data'!AB$1,FALSE)</f>
        <v>19.5448063051387</v>
      </c>
      <c r="AQ41" s="61">
        <f>VLOOKUP($A41,'ADR Raw Data'!$B$6:$BE$43,'ADR Raw Data'!AC$1,FALSE)</f>
        <v>18.7645833483733</v>
      </c>
      <c r="AR41" s="62">
        <f>VLOOKUP($A41,'ADR Raw Data'!$B$6:$BE$43,'ADR Raw Data'!AE$1,FALSE)</f>
        <v>17.050269843253901</v>
      </c>
      <c r="AS41" s="50"/>
      <c r="AT41" s="64">
        <f>VLOOKUP($A41,'RevPAR Raw Data'!$B$6:$BE$43,'RevPAR Raw Data'!G$1,FALSE)</f>
        <v>24.3215249472944</v>
      </c>
      <c r="AU41" s="65">
        <f>VLOOKUP($A41,'RevPAR Raw Data'!$B$6:$BE$43,'RevPAR Raw Data'!H$1,FALSE)</f>
        <v>33.6402178496134</v>
      </c>
      <c r="AV41" s="65">
        <f>VLOOKUP($A41,'RevPAR Raw Data'!$B$6:$BE$43,'RevPAR Raw Data'!I$1,FALSE)</f>
        <v>35.725804638088498</v>
      </c>
      <c r="AW41" s="65">
        <f>VLOOKUP($A41,'RevPAR Raw Data'!$B$6:$BE$43,'RevPAR Raw Data'!J$1,FALSE)</f>
        <v>37.8470203794799</v>
      </c>
      <c r="AX41" s="65">
        <f>VLOOKUP($A41,'RevPAR Raw Data'!$B$6:$BE$43,'RevPAR Raw Data'!K$1,FALSE)</f>
        <v>34.601004919184803</v>
      </c>
      <c r="AY41" s="66">
        <f>VLOOKUP($A41,'RevPAR Raw Data'!$B$6:$BE$43,'RevPAR Raw Data'!L$1,FALSE)</f>
        <v>33.227114546732203</v>
      </c>
      <c r="AZ41" s="65">
        <f>VLOOKUP($A41,'RevPAR Raw Data'!$B$6:$BE$43,'RevPAR Raw Data'!N$1,FALSE)</f>
        <v>37.252037947997103</v>
      </c>
      <c r="BA41" s="65">
        <f>VLOOKUP($A41,'RevPAR Raw Data'!$B$6:$BE$43,'RevPAR Raw Data'!O$1,FALSE)</f>
        <v>38.316943078004201</v>
      </c>
      <c r="BB41" s="66">
        <f>VLOOKUP($A41,'RevPAR Raw Data'!$B$6:$BE$43,'RevPAR Raw Data'!P$1,FALSE)</f>
        <v>37.784490513000698</v>
      </c>
      <c r="BC41" s="67">
        <f>VLOOKUP($A41,'RevPAR Raw Data'!$B$6:$BE$43,'RevPAR Raw Data'!R$1,FALSE)</f>
        <v>34.529221965665997</v>
      </c>
      <c r="BD41" s="63"/>
      <c r="BE41" s="59">
        <f>VLOOKUP($A41,'RevPAR Raw Data'!$B$6:$BE$43,'RevPAR Raw Data'!T$1,FALSE)</f>
        <v>5.7567470115139203</v>
      </c>
      <c r="BF41" s="60">
        <f>VLOOKUP($A41,'RevPAR Raw Data'!$B$6:$BE$43,'RevPAR Raw Data'!U$1,FALSE)</f>
        <v>24.1030082840715</v>
      </c>
      <c r="BG41" s="60">
        <f>VLOOKUP($A41,'RevPAR Raw Data'!$B$6:$BE$43,'RevPAR Raw Data'!V$1,FALSE)</f>
        <v>18.5116130742284</v>
      </c>
      <c r="BH41" s="60">
        <f>VLOOKUP($A41,'RevPAR Raw Data'!$B$6:$BE$43,'RevPAR Raw Data'!W$1,FALSE)</f>
        <v>20.908637006325101</v>
      </c>
      <c r="BI41" s="60">
        <f>VLOOKUP($A41,'RevPAR Raw Data'!$B$6:$BE$43,'RevPAR Raw Data'!X$1,FALSE)</f>
        <v>23.571450979604698</v>
      </c>
      <c r="BJ41" s="61">
        <f>VLOOKUP($A41,'RevPAR Raw Data'!$B$6:$BE$43,'RevPAR Raw Data'!Y$1,FALSE)</f>
        <v>19.048645843918699</v>
      </c>
      <c r="BK41" s="60">
        <f>VLOOKUP($A41,'RevPAR Raw Data'!$B$6:$BE$43,'RevPAR Raw Data'!AA$1,FALSE)</f>
        <v>29.076271894229301</v>
      </c>
      <c r="BL41" s="60">
        <f>VLOOKUP($A41,'RevPAR Raw Data'!$B$6:$BE$43,'RevPAR Raw Data'!AB$1,FALSE)</f>
        <v>24.842553020010001</v>
      </c>
      <c r="BM41" s="61">
        <f>VLOOKUP($A41,'RevPAR Raw Data'!$B$6:$BE$43,'RevPAR Raw Data'!AC$1,FALSE)</f>
        <v>26.894301851386999</v>
      </c>
      <c r="BN41" s="62">
        <f>VLOOKUP($A41,'RevPAR Raw Data'!$B$6:$BE$43,'RevPAR Raw Data'!AE$1,FALSE)</f>
        <v>21.3952926115923</v>
      </c>
    </row>
    <row r="42" spans="1:66" x14ac:dyDescent="0.35">
      <c r="A42" s="81" t="s">
        <v>81</v>
      </c>
      <c r="B42" s="59">
        <f>VLOOKUP($A42,'Occupancy Raw Data'!$B$6:$BE$43,'Occupancy Raw Data'!G$1,FALSE)</f>
        <v>37.562563246998302</v>
      </c>
      <c r="C42" s="60">
        <f>VLOOKUP($A42,'Occupancy Raw Data'!$B$6:$BE$43,'Occupancy Raw Data'!H$1,FALSE)</f>
        <v>42.127287148209902</v>
      </c>
      <c r="D42" s="60">
        <f>VLOOKUP($A42,'Occupancy Raw Data'!$B$6:$BE$43,'Occupancy Raw Data'!I$1,FALSE)</f>
        <v>44.384310509771701</v>
      </c>
      <c r="E42" s="60">
        <f>VLOOKUP($A42,'Occupancy Raw Data'!$B$6:$BE$43,'Occupancy Raw Data'!J$1,FALSE)</f>
        <v>44.460844608446003</v>
      </c>
      <c r="F42" s="60">
        <f>VLOOKUP($A42,'Occupancy Raw Data'!$B$6:$BE$43,'Occupancy Raw Data'!K$1,FALSE)</f>
        <v>45.012983463167899</v>
      </c>
      <c r="G42" s="61">
        <f>VLOOKUP($A42,'Occupancy Raw Data'!$B$6:$BE$43,'Occupancy Raw Data'!L$1,FALSE)</f>
        <v>42.710287017240702</v>
      </c>
      <c r="H42" s="60">
        <f>VLOOKUP($A42,'Occupancy Raw Data'!$B$6:$BE$43,'Occupancy Raw Data'!N$1,FALSE)</f>
        <v>56.372830394970599</v>
      </c>
      <c r="I42" s="60">
        <f>VLOOKUP($A42,'Occupancy Raw Data'!$B$6:$BE$43,'Occupancy Raw Data'!O$1,FALSE)</f>
        <v>59.231925652589801</v>
      </c>
      <c r="J42" s="61">
        <f>VLOOKUP($A42,'Occupancy Raw Data'!$B$6:$BE$43,'Occupancy Raw Data'!P$1,FALSE)</f>
        <v>57.8023780237802</v>
      </c>
      <c r="K42" s="62">
        <f>VLOOKUP($A42,'Occupancy Raw Data'!$B$6:$BE$43,'Occupancy Raw Data'!R$1,FALSE)</f>
        <v>47.023054000960698</v>
      </c>
      <c r="L42" s="63"/>
      <c r="M42" s="59">
        <f>VLOOKUP($A42,'Occupancy Raw Data'!$B$6:$BE$43,'Occupancy Raw Data'!T$1,FALSE)</f>
        <v>0.43162680843964801</v>
      </c>
      <c r="N42" s="60">
        <f>VLOOKUP($A42,'Occupancy Raw Data'!$B$6:$BE$43,'Occupancy Raw Data'!U$1,FALSE)</f>
        <v>5.3240197280028996</v>
      </c>
      <c r="O42" s="60">
        <f>VLOOKUP($A42,'Occupancy Raw Data'!$B$6:$BE$43,'Occupancy Raw Data'!V$1,FALSE)</f>
        <v>5.9474794002816198</v>
      </c>
      <c r="P42" s="60">
        <f>VLOOKUP($A42,'Occupancy Raw Data'!$B$6:$BE$43,'Occupancy Raw Data'!W$1,FALSE)</f>
        <v>2.33548150113173</v>
      </c>
      <c r="Q42" s="60">
        <f>VLOOKUP($A42,'Occupancy Raw Data'!$B$6:$BE$43,'Occupancy Raw Data'!X$1,FALSE)</f>
        <v>1.44546186202602</v>
      </c>
      <c r="R42" s="61">
        <f>VLOOKUP($A42,'Occupancy Raw Data'!$B$6:$BE$43,'Occupancy Raw Data'!Y$1,FALSE)</f>
        <v>3.10921206272912</v>
      </c>
      <c r="S42" s="60">
        <f>VLOOKUP($A42,'Occupancy Raw Data'!$B$6:$BE$43,'Occupancy Raw Data'!AA$1,FALSE)</f>
        <v>11.3441602192469</v>
      </c>
      <c r="T42" s="60">
        <f>VLOOKUP($A42,'Occupancy Raw Data'!$B$6:$BE$43,'Occupancy Raw Data'!AB$1,FALSE)</f>
        <v>12.1179044194035</v>
      </c>
      <c r="U42" s="61">
        <f>VLOOKUP($A42,'Occupancy Raw Data'!$B$6:$BE$43,'Occupancy Raw Data'!AC$1,FALSE)</f>
        <v>11.7392614492659</v>
      </c>
      <c r="V42" s="62">
        <f>VLOOKUP($A42,'Occupancy Raw Data'!$B$6:$BE$43,'Occupancy Raw Data'!AE$1,FALSE)</f>
        <v>5.9851675751853701</v>
      </c>
      <c r="W42" s="63"/>
      <c r="X42" s="64">
        <f>VLOOKUP($A42,'ADR Raw Data'!$B$6:$BE$43,'ADR Raw Data'!G$1,FALSE)</f>
        <v>79.6210565021115</v>
      </c>
      <c r="Y42" s="65">
        <f>VLOOKUP($A42,'ADR Raw Data'!$B$6:$BE$43,'ADR Raw Data'!H$1,FALSE)</f>
        <v>80.521536713627199</v>
      </c>
      <c r="Z42" s="65">
        <f>VLOOKUP($A42,'ADR Raw Data'!$B$6:$BE$43,'ADR Raw Data'!I$1,FALSE)</f>
        <v>81.981869072545805</v>
      </c>
      <c r="AA42" s="65">
        <f>VLOOKUP($A42,'ADR Raw Data'!$B$6:$BE$43,'ADR Raw Data'!J$1,FALSE)</f>
        <v>81.674492807082203</v>
      </c>
      <c r="AB42" s="65">
        <f>VLOOKUP($A42,'ADR Raw Data'!$B$6:$BE$43,'ADR Raw Data'!K$1,FALSE)</f>
        <v>83.617253461258102</v>
      </c>
      <c r="AC42" s="66">
        <f>VLOOKUP($A42,'ADR Raw Data'!$B$6:$BE$43,'ADR Raw Data'!L$1,FALSE)</f>
        <v>81.559572392425906</v>
      </c>
      <c r="AD42" s="65">
        <f>VLOOKUP($A42,'ADR Raw Data'!$B$6:$BE$43,'ADR Raw Data'!N$1,FALSE)</f>
        <v>99.253959464701296</v>
      </c>
      <c r="AE42" s="65">
        <f>VLOOKUP($A42,'ADR Raw Data'!$B$6:$BE$43,'ADR Raw Data'!O$1,FALSE)</f>
        <v>103.581998615597</v>
      </c>
      <c r="AF42" s="66">
        <f>VLOOKUP($A42,'ADR Raw Data'!$B$6:$BE$43,'ADR Raw Data'!P$1,FALSE)</f>
        <v>101.471498794155</v>
      </c>
      <c r="AG42" s="67">
        <f>VLOOKUP($A42,'ADR Raw Data'!$B$6:$BE$43,'ADR Raw Data'!R$1,FALSE)</f>
        <v>88.554041095321494</v>
      </c>
      <c r="AH42" s="63"/>
      <c r="AI42" s="59">
        <f>VLOOKUP($A42,'ADR Raw Data'!$B$6:$BE$43,'ADR Raw Data'!T$1,FALSE)</f>
        <v>14.2550932049463</v>
      </c>
      <c r="AJ42" s="60">
        <f>VLOOKUP($A42,'ADR Raw Data'!$B$6:$BE$43,'ADR Raw Data'!U$1,FALSE)</f>
        <v>14.867285322580599</v>
      </c>
      <c r="AK42" s="60">
        <f>VLOOKUP($A42,'ADR Raw Data'!$B$6:$BE$43,'ADR Raw Data'!V$1,FALSE)</f>
        <v>16.334433838513501</v>
      </c>
      <c r="AL42" s="60">
        <f>VLOOKUP($A42,'ADR Raw Data'!$B$6:$BE$43,'ADR Raw Data'!W$1,FALSE)</f>
        <v>16.069985270217</v>
      </c>
      <c r="AM42" s="60">
        <f>VLOOKUP($A42,'ADR Raw Data'!$B$6:$BE$43,'ADR Raw Data'!X$1,FALSE)</f>
        <v>16.711976059543701</v>
      </c>
      <c r="AN42" s="61">
        <f>VLOOKUP($A42,'ADR Raw Data'!$B$6:$BE$43,'ADR Raw Data'!Y$1,FALSE)</f>
        <v>15.7083422865275</v>
      </c>
      <c r="AO42" s="60">
        <f>VLOOKUP($A42,'ADR Raw Data'!$B$6:$BE$43,'ADR Raw Data'!AA$1,FALSE)</f>
        <v>24.804300179038201</v>
      </c>
      <c r="AP42" s="60">
        <f>VLOOKUP($A42,'ADR Raw Data'!$B$6:$BE$43,'ADR Raw Data'!AB$1,FALSE)</f>
        <v>25.8172835292449</v>
      </c>
      <c r="AQ42" s="61">
        <f>VLOOKUP($A42,'ADR Raw Data'!$B$6:$BE$43,'ADR Raw Data'!AC$1,FALSE)</f>
        <v>25.3395697377372</v>
      </c>
      <c r="AR42" s="62">
        <f>VLOOKUP($A42,'ADR Raw Data'!$B$6:$BE$43,'ADR Raw Data'!AE$1,FALSE)</f>
        <v>19.707518912637401</v>
      </c>
      <c r="AS42" s="50"/>
      <c r="AT42" s="64">
        <f>VLOOKUP($A42,'RevPAR Raw Data'!$B$6:$BE$43,'RevPAR Raw Data'!G$1,FALSE)</f>
        <v>29.9077097065339</v>
      </c>
      <c r="AU42" s="65">
        <f>VLOOKUP($A42,'RevPAR Raw Data'!$B$6:$BE$43,'RevPAR Raw Data'!H$1,FALSE)</f>
        <v>33.921538987501002</v>
      </c>
      <c r="AV42" s="65">
        <f>VLOOKUP($A42,'RevPAR Raw Data'!$B$6:$BE$43,'RevPAR Raw Data'!I$1,FALSE)</f>
        <v>36.3870873308733</v>
      </c>
      <c r="AW42" s="65">
        <f>VLOOKUP($A42,'RevPAR Raw Data'!$B$6:$BE$43,'RevPAR Raw Data'!J$1,FALSE)</f>
        <v>36.313169331693302</v>
      </c>
      <c r="AX42" s="65">
        <f>VLOOKUP($A42,'RevPAR Raw Data'!$B$6:$BE$43,'RevPAR Raw Data'!K$1,FALSE)</f>
        <v>37.638620472871303</v>
      </c>
      <c r="AY42" s="66">
        <f>VLOOKUP($A42,'RevPAR Raw Data'!$B$6:$BE$43,'RevPAR Raw Data'!L$1,FALSE)</f>
        <v>34.834327458839297</v>
      </c>
      <c r="AZ42" s="65">
        <f>VLOOKUP($A42,'RevPAR Raw Data'!$B$6:$BE$43,'RevPAR Raw Data'!N$1,FALSE)</f>
        <v>55.952266229328899</v>
      </c>
      <c r="BA42" s="65">
        <f>VLOOKUP($A42,'RevPAR Raw Data'!$B$6:$BE$43,'RevPAR Raw Data'!O$1,FALSE)</f>
        <v>61.353612409457398</v>
      </c>
      <c r="BB42" s="66">
        <f>VLOOKUP($A42,'RevPAR Raw Data'!$B$6:$BE$43,'RevPAR Raw Data'!P$1,FALSE)</f>
        <v>58.652939319393099</v>
      </c>
      <c r="BC42" s="67">
        <f>VLOOKUP($A42,'RevPAR Raw Data'!$B$6:$BE$43,'RevPAR Raw Data'!R$1,FALSE)</f>
        <v>41.640814564286003</v>
      </c>
      <c r="BD42" s="63"/>
      <c r="BE42" s="59">
        <f>VLOOKUP($A42,'RevPAR Raw Data'!$B$6:$BE$43,'RevPAR Raw Data'!T$1,FALSE)</f>
        <v>14.7482488172266</v>
      </c>
      <c r="BF42" s="60">
        <f>VLOOKUP($A42,'RevPAR Raw Data'!$B$6:$BE$43,'RevPAR Raw Data'!U$1,FALSE)</f>
        <v>20.982842254176202</v>
      </c>
      <c r="BG42" s="60">
        <f>VLOOKUP($A42,'RevPAR Raw Data'!$B$6:$BE$43,'RevPAR Raw Data'!V$1,FALSE)</f>
        <v>23.253400326493299</v>
      </c>
      <c r="BH42" s="60">
        <f>VLOOKUP($A42,'RevPAR Raw Data'!$B$6:$BE$43,'RevPAR Raw Data'!W$1,FALSE)</f>
        <v>18.780778304569299</v>
      </c>
      <c r="BI42" s="60">
        <f>VLOOKUP($A42,'RevPAR Raw Data'!$B$6:$BE$43,'RevPAR Raw Data'!X$1,FALSE)</f>
        <v>18.399003161901401</v>
      </c>
      <c r="BJ42" s="61">
        <f>VLOOKUP($A42,'RevPAR Raw Data'!$B$6:$BE$43,'RevPAR Raw Data'!Y$1,FALSE)</f>
        <v>19.305960022484101</v>
      </c>
      <c r="BK42" s="60">
        <f>VLOOKUP($A42,'RevPAR Raw Data'!$B$6:$BE$43,'RevPAR Raw Data'!AA$1,FALSE)</f>
        <v>38.962299951858199</v>
      </c>
      <c r="BL42" s="60">
        <f>VLOOKUP($A42,'RevPAR Raw Data'!$B$6:$BE$43,'RevPAR Raw Data'!AB$1,FALSE)</f>
        <v>41.063701690408898</v>
      </c>
      <c r="BM42" s="61">
        <f>VLOOKUP($A42,'RevPAR Raw Data'!$B$6:$BE$43,'RevPAR Raw Data'!AC$1,FALSE)</f>
        <v>40.053509528635303</v>
      </c>
      <c r="BN42" s="62">
        <f>VLOOKUP($A42,'RevPAR Raw Data'!$B$6:$BE$43,'RevPAR Raw Data'!AE$1,FALSE)</f>
        <v>26.8722145196555</v>
      </c>
    </row>
    <row r="43" spans="1:66" x14ac:dyDescent="0.35">
      <c r="A43" s="82" t="s">
        <v>82</v>
      </c>
      <c r="B43" s="59">
        <f>VLOOKUP($A43,'Occupancy Raw Data'!$B$6:$BE$43,'Occupancy Raw Data'!G$1,FALSE)</f>
        <v>33.711991971901597</v>
      </c>
      <c r="C43" s="60">
        <f>VLOOKUP($A43,'Occupancy Raw Data'!$B$6:$BE$43,'Occupancy Raw Data'!H$1,FALSE)</f>
        <v>39.415955845459102</v>
      </c>
      <c r="D43" s="60">
        <f>VLOOKUP($A43,'Occupancy Raw Data'!$B$6:$BE$43,'Occupancy Raw Data'!I$1,FALSE)</f>
        <v>42.430506773707897</v>
      </c>
      <c r="E43" s="60">
        <f>VLOOKUP($A43,'Occupancy Raw Data'!$B$6:$BE$43,'Occupancy Raw Data'!J$1,FALSE)</f>
        <v>43.006522829904597</v>
      </c>
      <c r="F43" s="60">
        <f>VLOOKUP($A43,'Occupancy Raw Data'!$B$6:$BE$43,'Occupancy Raw Data'!K$1,FALSE)</f>
        <v>40.399397892624101</v>
      </c>
      <c r="G43" s="61">
        <f>VLOOKUP($A43,'Occupancy Raw Data'!$B$6:$BE$43,'Occupancy Raw Data'!L$1,FALSE)</f>
        <v>39.792875062719503</v>
      </c>
      <c r="H43" s="60">
        <f>VLOOKUP($A43,'Occupancy Raw Data'!$B$6:$BE$43,'Occupancy Raw Data'!N$1,FALSE)</f>
        <v>43.213246362267903</v>
      </c>
      <c r="I43" s="60">
        <f>VLOOKUP($A43,'Occupancy Raw Data'!$B$6:$BE$43,'Occupancy Raw Data'!O$1,FALSE)</f>
        <v>45.681886603110797</v>
      </c>
      <c r="J43" s="61">
        <f>VLOOKUP($A43,'Occupancy Raw Data'!$B$6:$BE$43,'Occupancy Raw Data'!P$1,FALSE)</f>
        <v>44.447566482689403</v>
      </c>
      <c r="K43" s="62">
        <f>VLOOKUP($A43,'Occupancy Raw Data'!$B$6:$BE$43,'Occupancy Raw Data'!R$1,FALSE)</f>
        <v>41.122786896996601</v>
      </c>
      <c r="L43" s="63"/>
      <c r="M43" s="59">
        <f>VLOOKUP($A43,'Occupancy Raw Data'!$B$6:$BE$43,'Occupancy Raw Data'!T$1,FALSE)</f>
        <v>-14.4023207577394</v>
      </c>
      <c r="N43" s="60">
        <f>VLOOKUP($A43,'Occupancy Raw Data'!$B$6:$BE$43,'Occupancy Raw Data'!U$1,FALSE)</f>
        <v>18.1891009037355</v>
      </c>
      <c r="O43" s="60">
        <f>VLOOKUP($A43,'Occupancy Raw Data'!$B$6:$BE$43,'Occupancy Raw Data'!V$1,FALSE)</f>
        <v>34.402031756773297</v>
      </c>
      <c r="P43" s="60">
        <f>VLOOKUP($A43,'Occupancy Raw Data'!$B$6:$BE$43,'Occupancy Raw Data'!W$1,FALSE)</f>
        <v>31.865164127623899</v>
      </c>
      <c r="Q43" s="60">
        <f>VLOOKUP($A43,'Occupancy Raw Data'!$B$6:$BE$43,'Occupancy Raw Data'!X$1,FALSE)</f>
        <v>28.5758530600868</v>
      </c>
      <c r="R43" s="61">
        <f>VLOOKUP($A43,'Occupancy Raw Data'!$B$6:$BE$43,'Occupancy Raw Data'!Y$1,FALSE)</f>
        <v>18.192911381188001</v>
      </c>
      <c r="S43" s="60">
        <f>VLOOKUP($A43,'Occupancy Raw Data'!$B$6:$BE$43,'Occupancy Raw Data'!AA$1,FALSE)</f>
        <v>36.024467153851397</v>
      </c>
      <c r="T43" s="60">
        <f>VLOOKUP($A43,'Occupancy Raw Data'!$B$6:$BE$43,'Occupancy Raw Data'!AB$1,FALSE)</f>
        <v>34.688299801666098</v>
      </c>
      <c r="U43" s="61">
        <f>VLOOKUP($A43,'Occupancy Raw Data'!$B$6:$BE$43,'Occupancy Raw Data'!AC$1,FALSE)</f>
        <v>35.334536134145203</v>
      </c>
      <c r="V43" s="62">
        <f>VLOOKUP($A43,'Occupancy Raw Data'!$B$6:$BE$43,'Occupancy Raw Data'!AE$1,FALSE)</f>
        <v>23.004191703213799</v>
      </c>
      <c r="W43" s="63"/>
      <c r="X43" s="64">
        <f>VLOOKUP($A43,'ADR Raw Data'!$B$6:$BE$43,'ADR Raw Data'!G$1,FALSE)</f>
        <v>94.349935702804004</v>
      </c>
      <c r="Y43" s="65">
        <f>VLOOKUP($A43,'ADR Raw Data'!$B$6:$BE$43,'ADR Raw Data'!H$1,FALSE)</f>
        <v>100.36051937471299</v>
      </c>
      <c r="Z43" s="65">
        <f>VLOOKUP($A43,'ADR Raw Data'!$B$6:$BE$43,'ADR Raw Data'!I$1,FALSE)</f>
        <v>104.085569272976</v>
      </c>
      <c r="AA43" s="65">
        <f>VLOOKUP($A43,'ADR Raw Data'!$B$6:$BE$43,'ADR Raw Data'!J$1,FALSE)</f>
        <v>104.79086895650499</v>
      </c>
      <c r="AB43" s="65">
        <f>VLOOKUP($A43,'ADR Raw Data'!$B$6:$BE$43,'ADR Raw Data'!K$1,FALSE)</f>
        <v>100.27732823289701</v>
      </c>
      <c r="AC43" s="66">
        <f>VLOOKUP($A43,'ADR Raw Data'!$B$6:$BE$43,'ADR Raw Data'!L$1,FALSE)</f>
        <v>101.077230919765</v>
      </c>
      <c r="AD43" s="65">
        <f>VLOOKUP($A43,'ADR Raw Data'!$B$6:$BE$43,'ADR Raw Data'!N$1,FALSE)</f>
        <v>100.645043425758</v>
      </c>
      <c r="AE43" s="65">
        <f>VLOOKUP($A43,'ADR Raw Data'!$B$6:$BE$43,'ADR Raw Data'!O$1,FALSE)</f>
        <v>102.605191336057</v>
      </c>
      <c r="AF43" s="66">
        <f>VLOOKUP($A43,'ADR Raw Data'!$B$6:$BE$43,'ADR Raw Data'!P$1,FALSE)</f>
        <v>101.652334281585</v>
      </c>
      <c r="AG43" s="67">
        <f>VLOOKUP($A43,'ADR Raw Data'!$B$6:$BE$43,'ADR Raw Data'!R$1,FALSE)</f>
        <v>101.25483106270801</v>
      </c>
      <c r="AH43" s="63"/>
      <c r="AI43" s="59">
        <f>VLOOKUP($A43,'ADR Raw Data'!$B$6:$BE$43,'ADR Raw Data'!T$1,FALSE)</f>
        <v>3.9348284685184902</v>
      </c>
      <c r="AJ43" s="60">
        <f>VLOOKUP($A43,'ADR Raw Data'!$B$6:$BE$43,'ADR Raw Data'!U$1,FALSE)</f>
        <v>16.2297654664834</v>
      </c>
      <c r="AK43" s="60">
        <f>VLOOKUP($A43,'ADR Raw Data'!$B$6:$BE$43,'ADR Raw Data'!V$1,FALSE)</f>
        <v>22.7626227208982</v>
      </c>
      <c r="AL43" s="60">
        <f>VLOOKUP($A43,'ADR Raw Data'!$B$6:$BE$43,'ADR Raw Data'!W$1,FALSE)</f>
        <v>24.080461547479299</v>
      </c>
      <c r="AM43" s="60">
        <f>VLOOKUP($A43,'ADR Raw Data'!$B$6:$BE$43,'ADR Raw Data'!X$1,FALSE)</f>
        <v>20.396761918261198</v>
      </c>
      <c r="AN43" s="61">
        <f>VLOOKUP($A43,'ADR Raw Data'!$B$6:$BE$43,'ADR Raw Data'!Y$1,FALSE)</f>
        <v>17.322487294111099</v>
      </c>
      <c r="AO43" s="60">
        <f>VLOOKUP($A43,'ADR Raw Data'!$B$6:$BE$43,'ADR Raw Data'!AA$1,FALSE)</f>
        <v>20.5920649217591</v>
      </c>
      <c r="AP43" s="60">
        <f>VLOOKUP($A43,'ADR Raw Data'!$B$6:$BE$43,'ADR Raw Data'!AB$1,FALSE)</f>
        <v>19.965383946343501</v>
      </c>
      <c r="AQ43" s="61">
        <f>VLOOKUP($A43,'ADR Raw Data'!$B$6:$BE$43,'ADR Raw Data'!AC$1,FALSE)</f>
        <v>20.258927680102499</v>
      </c>
      <c r="AR43" s="62">
        <f>VLOOKUP($A43,'ADR Raw Data'!$B$6:$BE$43,'ADR Raw Data'!AE$1,FALSE)</f>
        <v>18.154318934931801</v>
      </c>
      <c r="AS43" s="50"/>
      <c r="AT43" s="64">
        <f>VLOOKUP($A43,'RevPAR Raw Data'!$B$6:$BE$43,'RevPAR Raw Data'!G$1,FALSE)</f>
        <v>31.807242749623601</v>
      </c>
      <c r="AU43" s="65">
        <f>VLOOKUP($A43,'RevPAR Raw Data'!$B$6:$BE$43,'RevPAR Raw Data'!H$1,FALSE)</f>
        <v>39.558058003010501</v>
      </c>
      <c r="AV43" s="65">
        <f>VLOOKUP($A43,'RevPAR Raw Data'!$B$6:$BE$43,'RevPAR Raw Data'!I$1,FALSE)</f>
        <v>44.164034520822803</v>
      </c>
      <c r="AW43" s="65">
        <f>VLOOKUP($A43,'RevPAR Raw Data'!$B$6:$BE$43,'RevPAR Raw Data'!J$1,FALSE)</f>
        <v>45.066908981434999</v>
      </c>
      <c r="AX43" s="65">
        <f>VLOOKUP($A43,'RevPAR Raw Data'!$B$6:$BE$43,'RevPAR Raw Data'!K$1,FALSE)</f>
        <v>40.511436828901097</v>
      </c>
      <c r="AY43" s="66">
        <f>VLOOKUP($A43,'RevPAR Raw Data'!$B$6:$BE$43,'RevPAR Raw Data'!L$1,FALSE)</f>
        <v>40.221536216758601</v>
      </c>
      <c r="AZ43" s="65">
        <f>VLOOKUP($A43,'RevPAR Raw Data'!$B$6:$BE$43,'RevPAR Raw Data'!N$1,FALSE)</f>
        <v>43.491990566984398</v>
      </c>
      <c r="BA43" s="65">
        <f>VLOOKUP($A43,'RevPAR Raw Data'!$B$6:$BE$43,'RevPAR Raw Data'!O$1,FALSE)</f>
        <v>46.871987155042603</v>
      </c>
      <c r="BB43" s="66">
        <f>VLOOKUP($A43,'RevPAR Raw Data'!$B$6:$BE$43,'RevPAR Raw Data'!P$1,FALSE)</f>
        <v>45.181988861013501</v>
      </c>
      <c r="BC43" s="67">
        <f>VLOOKUP($A43,'RevPAR Raw Data'!$B$6:$BE$43,'RevPAR Raw Data'!R$1,FALSE)</f>
        <v>41.638808400831401</v>
      </c>
      <c r="BD43" s="63"/>
      <c r="BE43" s="59">
        <f>VLOOKUP($A43,'RevPAR Raw Data'!$B$6:$BE$43,'RevPAR Raw Data'!T$1,FALSE)</f>
        <v>-11.0341989065238</v>
      </c>
      <c r="BF43" s="60">
        <f>VLOOKUP($A43,'RevPAR Raw Data'!$B$6:$BE$43,'RevPAR Raw Data'!U$1,FALSE)</f>
        <v>37.3709147873573</v>
      </c>
      <c r="BG43" s="60">
        <f>VLOOKUP($A43,'RevPAR Raw Data'!$B$6:$BE$43,'RevPAR Raw Data'!V$1,FALSE)</f>
        <v>64.995459174789403</v>
      </c>
      <c r="BH43" s="60">
        <f>VLOOKUP($A43,'RevPAR Raw Data'!$B$6:$BE$43,'RevPAR Raw Data'!W$1,FALSE)</f>
        <v>63.618904269896802</v>
      </c>
      <c r="BI43" s="60">
        <f>VLOOKUP($A43,'RevPAR Raw Data'!$B$6:$BE$43,'RevPAR Raw Data'!X$1,FALSE)</f>
        <v>54.801163693126099</v>
      </c>
      <c r="BJ43" s="61">
        <f>VLOOKUP($A43,'RevPAR Raw Data'!$B$6:$BE$43,'RevPAR Raw Data'!Y$1,FALSE)</f>
        <v>38.666863437734399</v>
      </c>
      <c r="BK43" s="60">
        <f>VLOOKUP($A43,'RevPAR Raw Data'!$B$6:$BE$43,'RevPAR Raw Data'!AA$1,FALSE)</f>
        <v>64.034713739649504</v>
      </c>
      <c r="BL43" s="60">
        <f>VLOOKUP($A43,'RevPAR Raw Data'!$B$6:$BE$43,'RevPAR Raw Data'!AB$1,FALSE)</f>
        <v>61.579335987870998</v>
      </c>
      <c r="BM43" s="61">
        <f>VLOOKUP($A43,'RevPAR Raw Data'!$B$6:$BE$43,'RevPAR Raw Data'!AC$1,FALSE)</f>
        <v>62.751861935763998</v>
      </c>
      <c r="BN43" s="62">
        <f>VLOOKUP($A43,'RevPAR Raw Data'!$B$6:$BE$43,'RevPAR Raw Data'!AE$1,FALSE)</f>
        <v>45.3347649683502</v>
      </c>
    </row>
    <row r="44" spans="1:66" x14ac:dyDescent="0.35">
      <c r="A44" s="81" t="s">
        <v>83</v>
      </c>
      <c r="B44" s="59">
        <f>VLOOKUP($A44,'Occupancy Raw Data'!$B$6:$BE$43,'Occupancy Raw Data'!G$1,FALSE)</f>
        <v>33.129770992366403</v>
      </c>
      <c r="C44" s="60">
        <f>VLOOKUP($A44,'Occupancy Raw Data'!$B$6:$BE$43,'Occupancy Raw Data'!H$1,FALSE)</f>
        <v>40.734732824427397</v>
      </c>
      <c r="D44" s="60">
        <f>VLOOKUP($A44,'Occupancy Raw Data'!$B$6:$BE$43,'Occupancy Raw Data'!I$1,FALSE)</f>
        <v>42.003816793893101</v>
      </c>
      <c r="E44" s="60">
        <f>VLOOKUP($A44,'Occupancy Raw Data'!$B$6:$BE$43,'Occupancy Raw Data'!J$1,FALSE)</f>
        <v>40.391221374045799</v>
      </c>
      <c r="F44" s="60">
        <f>VLOOKUP($A44,'Occupancy Raw Data'!$B$6:$BE$43,'Occupancy Raw Data'!K$1,FALSE)</f>
        <v>37.280534351145</v>
      </c>
      <c r="G44" s="61">
        <f>VLOOKUP($A44,'Occupancy Raw Data'!$B$6:$BE$43,'Occupancy Raw Data'!L$1,FALSE)</f>
        <v>38.708015267175497</v>
      </c>
      <c r="H44" s="60">
        <f>VLOOKUP($A44,'Occupancy Raw Data'!$B$6:$BE$43,'Occupancy Raw Data'!N$1,FALSE)</f>
        <v>40.353053435114496</v>
      </c>
      <c r="I44" s="60">
        <f>VLOOKUP($A44,'Occupancy Raw Data'!$B$6:$BE$43,'Occupancy Raw Data'!O$1,FALSE)</f>
        <v>45.496183206106799</v>
      </c>
      <c r="J44" s="61">
        <f>VLOOKUP($A44,'Occupancy Raw Data'!$B$6:$BE$43,'Occupancy Raw Data'!P$1,FALSE)</f>
        <v>42.924618320610598</v>
      </c>
      <c r="K44" s="62">
        <f>VLOOKUP($A44,'Occupancy Raw Data'!$B$6:$BE$43,'Occupancy Raw Data'!R$1,FALSE)</f>
        <v>39.9127589967284</v>
      </c>
      <c r="L44" s="63"/>
      <c r="M44" s="59">
        <f>VLOOKUP($A44,'Occupancy Raw Data'!$B$6:$BE$43,'Occupancy Raw Data'!T$1,FALSE)</f>
        <v>-13.747361433786899</v>
      </c>
      <c r="N44" s="60">
        <f>VLOOKUP($A44,'Occupancy Raw Data'!$B$6:$BE$43,'Occupancy Raw Data'!U$1,FALSE)</f>
        <v>9.3389511442560291</v>
      </c>
      <c r="O44" s="60">
        <f>VLOOKUP($A44,'Occupancy Raw Data'!$B$6:$BE$43,'Occupancy Raw Data'!V$1,FALSE)</f>
        <v>9.5192824541443404</v>
      </c>
      <c r="P44" s="60">
        <f>VLOOKUP($A44,'Occupancy Raw Data'!$B$6:$BE$43,'Occupancy Raw Data'!W$1,FALSE)</f>
        <v>0.84813170803572802</v>
      </c>
      <c r="Q44" s="60">
        <f>VLOOKUP($A44,'Occupancy Raw Data'!$B$6:$BE$43,'Occupancy Raw Data'!X$1,FALSE)</f>
        <v>-3.2534127128160302</v>
      </c>
      <c r="R44" s="61">
        <f>VLOOKUP($A44,'Occupancy Raw Data'!$B$6:$BE$43,'Occupancy Raw Data'!Y$1,FALSE)</f>
        <v>0.48587721962364899</v>
      </c>
      <c r="S44" s="60">
        <f>VLOOKUP($A44,'Occupancy Raw Data'!$B$6:$BE$43,'Occupancy Raw Data'!AA$1,FALSE)</f>
        <v>2.7355799189904899</v>
      </c>
      <c r="T44" s="60">
        <f>VLOOKUP($A44,'Occupancy Raw Data'!$B$6:$BE$43,'Occupancy Raw Data'!AB$1,FALSE)</f>
        <v>10.1049662394443</v>
      </c>
      <c r="U44" s="61">
        <f>VLOOKUP($A44,'Occupancy Raw Data'!$B$6:$BE$43,'Occupancy Raw Data'!AC$1,FALSE)</f>
        <v>6.5136337631255898</v>
      </c>
      <c r="V44" s="62">
        <f>VLOOKUP($A44,'Occupancy Raw Data'!$B$6:$BE$43,'Occupancy Raw Data'!AE$1,FALSE)</f>
        <v>2.26415909347245</v>
      </c>
      <c r="W44" s="63"/>
      <c r="X44" s="64">
        <f>VLOOKUP($A44,'ADR Raw Data'!$B$6:$BE$43,'ADR Raw Data'!G$1,FALSE)</f>
        <v>80.804930875576005</v>
      </c>
      <c r="Y44" s="65">
        <f>VLOOKUP($A44,'ADR Raw Data'!$B$6:$BE$43,'ADR Raw Data'!H$1,FALSE)</f>
        <v>81.1120309205903</v>
      </c>
      <c r="Z44" s="65">
        <f>VLOOKUP($A44,'ADR Raw Data'!$B$6:$BE$43,'ADR Raw Data'!I$1,FALSE)</f>
        <v>82.344391185824605</v>
      </c>
      <c r="AA44" s="65">
        <f>VLOOKUP($A44,'ADR Raw Data'!$B$6:$BE$43,'ADR Raw Data'!J$1,FALSE)</f>
        <v>86.515265768958102</v>
      </c>
      <c r="AB44" s="65">
        <f>VLOOKUP($A44,'ADR Raw Data'!$B$6:$BE$43,'ADR Raw Data'!K$1,FALSE)</f>
        <v>81.303429741489595</v>
      </c>
      <c r="AC44" s="66">
        <f>VLOOKUP($A44,'ADR Raw Data'!$B$6:$BE$43,'ADR Raw Data'!L$1,FALSE)</f>
        <v>82.491426810629505</v>
      </c>
      <c r="AD44" s="65">
        <f>VLOOKUP($A44,'ADR Raw Data'!$B$6:$BE$43,'ADR Raw Data'!N$1,FALSE)</f>
        <v>91.004516434145103</v>
      </c>
      <c r="AE44" s="65">
        <f>VLOOKUP($A44,'ADR Raw Data'!$B$6:$BE$43,'ADR Raw Data'!O$1,FALSE)</f>
        <v>94.172646812080501</v>
      </c>
      <c r="AF44" s="66">
        <f>VLOOKUP($A44,'ADR Raw Data'!$B$6:$BE$43,'ADR Raw Data'!P$1,FALSE)</f>
        <v>92.683481160386705</v>
      </c>
      <c r="AG44" s="67">
        <f>VLOOKUP($A44,'ADR Raw Data'!$B$6:$BE$43,'ADR Raw Data'!R$1,FALSE)</f>
        <v>85.623186133879699</v>
      </c>
      <c r="AH44" s="63"/>
      <c r="AI44" s="59">
        <f>VLOOKUP($A44,'ADR Raw Data'!$B$6:$BE$43,'ADR Raw Data'!T$1,FALSE)</f>
        <v>10.6359586676985</v>
      </c>
      <c r="AJ44" s="60">
        <f>VLOOKUP($A44,'ADR Raw Data'!$B$6:$BE$43,'ADR Raw Data'!U$1,FALSE)</f>
        <v>10.2656695119577</v>
      </c>
      <c r="AK44" s="60">
        <f>VLOOKUP($A44,'ADR Raw Data'!$B$6:$BE$43,'ADR Raw Data'!V$1,FALSE)</f>
        <v>11.1540419743488</v>
      </c>
      <c r="AL44" s="60">
        <f>VLOOKUP($A44,'ADR Raw Data'!$B$6:$BE$43,'ADR Raw Data'!W$1,FALSE)</f>
        <v>18.494887302800301</v>
      </c>
      <c r="AM44" s="60">
        <f>VLOOKUP($A44,'ADR Raw Data'!$B$6:$BE$43,'ADR Raw Data'!X$1,FALSE)</f>
        <v>10.767678984655699</v>
      </c>
      <c r="AN44" s="61">
        <f>VLOOKUP($A44,'ADR Raw Data'!$B$6:$BE$43,'ADR Raw Data'!Y$1,FALSE)</f>
        <v>12.3653839470861</v>
      </c>
      <c r="AO44" s="60">
        <f>VLOOKUP($A44,'ADR Raw Data'!$B$6:$BE$43,'ADR Raw Data'!AA$1,FALSE)</f>
        <v>20.4186267021188</v>
      </c>
      <c r="AP44" s="60">
        <f>VLOOKUP($A44,'ADR Raw Data'!$B$6:$BE$43,'ADR Raw Data'!AB$1,FALSE)</f>
        <v>19.5313916651818</v>
      </c>
      <c r="AQ44" s="61">
        <f>VLOOKUP($A44,'ADR Raw Data'!$B$6:$BE$43,'ADR Raw Data'!AC$1,FALSE)</f>
        <v>20.025469209400502</v>
      </c>
      <c r="AR44" s="62">
        <f>VLOOKUP($A44,'ADR Raw Data'!$B$6:$BE$43,'ADR Raw Data'!AE$1,FALSE)</f>
        <v>14.874213538052</v>
      </c>
      <c r="AS44" s="50"/>
      <c r="AT44" s="64">
        <f>VLOOKUP($A44,'RevPAR Raw Data'!$B$6:$BE$43,'RevPAR Raw Data'!G$1,FALSE)</f>
        <v>26.7704885496183</v>
      </c>
      <c r="AU44" s="65">
        <f>VLOOKUP($A44,'RevPAR Raw Data'!$B$6:$BE$43,'RevPAR Raw Data'!H$1,FALSE)</f>
        <v>33.040769083969401</v>
      </c>
      <c r="AV44" s="65">
        <f>VLOOKUP($A44,'RevPAR Raw Data'!$B$6:$BE$43,'RevPAR Raw Data'!I$1,FALSE)</f>
        <v>34.587787213740398</v>
      </c>
      <c r="AW44" s="65">
        <f>VLOOKUP($A44,'RevPAR Raw Data'!$B$6:$BE$43,'RevPAR Raw Data'!J$1,FALSE)</f>
        <v>34.944572519083898</v>
      </c>
      <c r="AX44" s="65">
        <f>VLOOKUP($A44,'RevPAR Raw Data'!$B$6:$BE$43,'RevPAR Raw Data'!K$1,FALSE)</f>
        <v>30.310353053435101</v>
      </c>
      <c r="AY44" s="66">
        <f>VLOOKUP($A44,'RevPAR Raw Data'!$B$6:$BE$43,'RevPAR Raw Data'!L$1,FALSE)</f>
        <v>31.930794083969399</v>
      </c>
      <c r="AZ44" s="65">
        <f>VLOOKUP($A44,'RevPAR Raw Data'!$B$6:$BE$43,'RevPAR Raw Data'!N$1,FALSE)</f>
        <v>36.7231011450381</v>
      </c>
      <c r="BA44" s="65">
        <f>VLOOKUP($A44,'RevPAR Raw Data'!$B$6:$BE$43,'RevPAR Raw Data'!O$1,FALSE)</f>
        <v>42.844959923664099</v>
      </c>
      <c r="BB44" s="66">
        <f>VLOOKUP($A44,'RevPAR Raw Data'!$B$6:$BE$43,'RevPAR Raw Data'!P$1,FALSE)</f>
        <v>39.784030534351103</v>
      </c>
      <c r="BC44" s="67">
        <f>VLOOKUP($A44,'RevPAR Raw Data'!$B$6:$BE$43,'RevPAR Raw Data'!R$1,FALSE)</f>
        <v>34.174575926935603</v>
      </c>
      <c r="BD44" s="63"/>
      <c r="BE44" s="59">
        <f>VLOOKUP($A44,'RevPAR Raw Data'!$B$6:$BE$43,'RevPAR Raw Data'!T$1,FALSE)</f>
        <v>-4.5735664460850503</v>
      </c>
      <c r="BF44" s="60">
        <f>VLOOKUP($A44,'RevPAR Raw Data'!$B$6:$BE$43,'RevPAR Raw Data'!U$1,FALSE)</f>
        <v>20.563326516566299</v>
      </c>
      <c r="BG44" s="60">
        <f>VLOOKUP($A44,'RevPAR Raw Data'!$B$6:$BE$43,'RevPAR Raw Data'!V$1,FALSE)</f>
        <v>21.7351091890852</v>
      </c>
      <c r="BH44" s="60">
        <f>VLOOKUP($A44,'RevPAR Raw Data'!$B$6:$BE$43,'RevPAR Raw Data'!W$1,FALSE)</f>
        <v>19.4998800144166</v>
      </c>
      <c r="BI44" s="60">
        <f>VLOOKUP($A44,'RevPAR Raw Data'!$B$6:$BE$43,'RevPAR Raw Data'!X$1,FALSE)</f>
        <v>7.16394923487774</v>
      </c>
      <c r="BJ44" s="61">
        <f>VLOOKUP($A44,'RevPAR Raw Data'!$B$6:$BE$43,'RevPAR Raw Data'!Y$1,FALSE)</f>
        <v>12.911341750427701</v>
      </c>
      <c r="BK44" s="60">
        <f>VLOOKUP($A44,'RevPAR Raw Data'!$B$6:$BE$43,'RevPAR Raw Data'!AA$1,FALSE)</f>
        <v>23.712774472906101</v>
      </c>
      <c r="BL44" s="60">
        <f>VLOOKUP($A44,'RevPAR Raw Data'!$B$6:$BE$43,'RevPAR Raw Data'!AB$1,FALSE)</f>
        <v>31.609998438486301</v>
      </c>
      <c r="BM44" s="61">
        <f>VLOOKUP($A44,'RevPAR Raw Data'!$B$6:$BE$43,'RevPAR Raw Data'!AC$1,FALSE)</f>
        <v>27.8434886961739</v>
      </c>
      <c r="BN44" s="62">
        <f>VLOOKUP($A44,'RevPAR Raw Data'!$B$6:$BE$43,'RevPAR Raw Data'!AE$1,FALSE)</f>
        <v>17.475148489928799</v>
      </c>
    </row>
    <row r="45" spans="1:66" x14ac:dyDescent="0.35">
      <c r="A45" s="83" t="s">
        <v>84</v>
      </c>
      <c r="B45" s="59">
        <f>VLOOKUP($A45,'Occupancy Raw Data'!$B$6:$BE$43,'Occupancy Raw Data'!G$1,FALSE)</f>
        <v>37.0042940136398</v>
      </c>
      <c r="C45" s="60">
        <f>VLOOKUP($A45,'Occupancy Raw Data'!$B$6:$BE$43,'Occupancy Raw Data'!H$1,FALSE)</f>
        <v>47.8908815357413</v>
      </c>
      <c r="D45" s="60">
        <f>VLOOKUP($A45,'Occupancy Raw Data'!$B$6:$BE$43,'Occupancy Raw Data'!I$1,FALSE)</f>
        <v>48.825460974993597</v>
      </c>
      <c r="E45" s="60">
        <f>VLOOKUP($A45,'Occupancy Raw Data'!$B$6:$BE$43,'Occupancy Raw Data'!J$1,FALSE)</f>
        <v>47.991917150795601</v>
      </c>
      <c r="F45" s="60">
        <f>VLOOKUP($A45,'Occupancy Raw Data'!$B$6:$BE$43,'Occupancy Raw Data'!K$1,FALSE)</f>
        <v>39.1765597373074</v>
      </c>
      <c r="G45" s="61">
        <f>VLOOKUP($A45,'Occupancy Raw Data'!$B$6:$BE$43,'Occupancy Raw Data'!L$1,FALSE)</f>
        <v>44.177822682495503</v>
      </c>
      <c r="H45" s="60">
        <f>VLOOKUP($A45,'Occupancy Raw Data'!$B$6:$BE$43,'Occupancy Raw Data'!N$1,FALSE)</f>
        <v>38.115685779237097</v>
      </c>
      <c r="I45" s="60">
        <f>VLOOKUP($A45,'Occupancy Raw Data'!$B$6:$BE$43,'Occupancy Raw Data'!O$1,FALSE)</f>
        <v>40.363728214195497</v>
      </c>
      <c r="J45" s="61">
        <f>VLOOKUP($A45,'Occupancy Raw Data'!$B$6:$BE$43,'Occupancy Raw Data'!P$1,FALSE)</f>
        <v>39.239706996716301</v>
      </c>
      <c r="K45" s="62">
        <f>VLOOKUP($A45,'Occupancy Raw Data'!$B$6:$BE$43,'Occupancy Raw Data'!R$1,FALSE)</f>
        <v>42.766932486558602</v>
      </c>
      <c r="L45" s="63"/>
      <c r="M45" s="59">
        <f>VLOOKUP($A45,'Occupancy Raw Data'!$B$6:$BE$43,'Occupancy Raw Data'!T$1,FALSE)</f>
        <v>2.8414236843085301</v>
      </c>
      <c r="N45" s="60">
        <f>VLOOKUP($A45,'Occupancy Raw Data'!$B$6:$BE$43,'Occupancy Raw Data'!U$1,FALSE)</f>
        <v>16.135387724172698</v>
      </c>
      <c r="O45" s="60">
        <f>VLOOKUP($A45,'Occupancy Raw Data'!$B$6:$BE$43,'Occupancy Raw Data'!V$1,FALSE)</f>
        <v>3.2317162666400199</v>
      </c>
      <c r="P45" s="60">
        <f>VLOOKUP($A45,'Occupancy Raw Data'!$B$6:$BE$43,'Occupancy Raw Data'!W$1,FALSE)</f>
        <v>-2.6204823935130999</v>
      </c>
      <c r="Q45" s="60">
        <f>VLOOKUP($A45,'Occupancy Raw Data'!$B$6:$BE$43,'Occupancy Raw Data'!X$1,FALSE)</f>
        <v>-8.77916974515718</v>
      </c>
      <c r="R45" s="61">
        <f>VLOOKUP($A45,'Occupancy Raw Data'!$B$6:$BE$43,'Occupancy Raw Data'!Y$1,FALSE)</f>
        <v>1.9113693783555199</v>
      </c>
      <c r="S45" s="60">
        <f>VLOOKUP($A45,'Occupancy Raw Data'!$B$6:$BE$43,'Occupancy Raw Data'!AA$1,FALSE)</f>
        <v>-2.8294343948549501</v>
      </c>
      <c r="T45" s="60">
        <f>VLOOKUP($A45,'Occupancy Raw Data'!$B$6:$BE$43,'Occupancy Raw Data'!AB$1,FALSE)</f>
        <v>5.6095704656944196</v>
      </c>
      <c r="U45" s="61">
        <f>VLOOKUP($A45,'Occupancy Raw Data'!$B$6:$BE$43,'Occupancy Raw Data'!AC$1,FALSE)</f>
        <v>1.3352693025590201</v>
      </c>
      <c r="V45" s="62">
        <f>VLOOKUP($A45,'Occupancy Raw Data'!$B$6:$BE$43,'Occupancy Raw Data'!AE$1,FALSE)</f>
        <v>1.7597122643851599</v>
      </c>
      <c r="W45" s="63"/>
      <c r="X45" s="64">
        <f>VLOOKUP($A45,'ADR Raw Data'!$B$6:$BE$43,'ADR Raw Data'!G$1,FALSE)</f>
        <v>81.990723549487996</v>
      </c>
      <c r="Y45" s="65">
        <f>VLOOKUP($A45,'ADR Raw Data'!$B$6:$BE$43,'ADR Raw Data'!H$1,FALSE)</f>
        <v>83.653006329113893</v>
      </c>
      <c r="Z45" s="65">
        <f>VLOOKUP($A45,'ADR Raw Data'!$B$6:$BE$43,'ADR Raw Data'!I$1,FALSE)</f>
        <v>85.978717020175793</v>
      </c>
      <c r="AA45" s="65">
        <f>VLOOKUP($A45,'ADR Raw Data'!$B$6:$BE$43,'ADR Raw Data'!J$1,FALSE)</f>
        <v>84.375584210526299</v>
      </c>
      <c r="AB45" s="65">
        <f>VLOOKUP($A45,'ADR Raw Data'!$B$6:$BE$43,'ADR Raw Data'!K$1,FALSE)</f>
        <v>82.215383623468696</v>
      </c>
      <c r="AC45" s="66">
        <f>VLOOKUP($A45,'ADR Raw Data'!$B$6:$BE$43,'ADR Raw Data'!L$1,FALSE)</f>
        <v>83.790627787307002</v>
      </c>
      <c r="AD45" s="65">
        <f>VLOOKUP($A45,'ADR Raw Data'!$B$6:$BE$43,'ADR Raw Data'!N$1,FALSE)</f>
        <v>84.920331345261701</v>
      </c>
      <c r="AE45" s="65">
        <f>VLOOKUP($A45,'ADR Raw Data'!$B$6:$BE$43,'ADR Raw Data'!O$1,FALSE)</f>
        <v>84.649593241551898</v>
      </c>
      <c r="AF45" s="66">
        <f>VLOOKUP($A45,'ADR Raw Data'!$B$6:$BE$43,'ADR Raw Data'!P$1,FALSE)</f>
        <v>84.781084647569998</v>
      </c>
      <c r="AG45" s="67">
        <f>VLOOKUP($A45,'ADR Raw Data'!$B$6:$BE$43,'ADR Raw Data'!R$1,FALSE)</f>
        <v>84.050275902801204</v>
      </c>
      <c r="AH45" s="63"/>
      <c r="AI45" s="59">
        <f>VLOOKUP($A45,'ADR Raw Data'!$B$6:$BE$43,'ADR Raw Data'!T$1,FALSE)</f>
        <v>12.8950435134318</v>
      </c>
      <c r="AJ45" s="60">
        <f>VLOOKUP($A45,'ADR Raw Data'!$B$6:$BE$43,'ADR Raw Data'!U$1,FALSE)</f>
        <v>14.067573857398299</v>
      </c>
      <c r="AK45" s="60">
        <f>VLOOKUP($A45,'ADR Raw Data'!$B$6:$BE$43,'ADR Raw Data'!V$1,FALSE)</f>
        <v>14.834584664802399</v>
      </c>
      <c r="AL45" s="60">
        <f>VLOOKUP($A45,'ADR Raw Data'!$B$6:$BE$43,'ADR Raw Data'!W$1,FALSE)</f>
        <v>11.2643519441383</v>
      </c>
      <c r="AM45" s="60">
        <f>VLOOKUP($A45,'ADR Raw Data'!$B$6:$BE$43,'ADR Raw Data'!X$1,FALSE)</f>
        <v>10.312613350807901</v>
      </c>
      <c r="AN45" s="61">
        <f>VLOOKUP($A45,'ADR Raw Data'!$B$6:$BE$43,'ADR Raw Data'!Y$1,FALSE)</f>
        <v>12.686018507755399</v>
      </c>
      <c r="AO45" s="60">
        <f>VLOOKUP($A45,'ADR Raw Data'!$B$6:$BE$43,'ADR Raw Data'!AA$1,FALSE)</f>
        <v>17.548805359760198</v>
      </c>
      <c r="AP45" s="60">
        <f>VLOOKUP($A45,'ADR Raw Data'!$B$6:$BE$43,'ADR Raw Data'!AB$1,FALSE)</f>
        <v>15.696611475336599</v>
      </c>
      <c r="AQ45" s="61">
        <f>VLOOKUP($A45,'ADR Raw Data'!$B$6:$BE$43,'ADR Raw Data'!AC$1,FALSE)</f>
        <v>16.621108400722399</v>
      </c>
      <c r="AR45" s="62">
        <f>VLOOKUP($A45,'ADR Raw Data'!$B$6:$BE$43,'ADR Raw Data'!AE$1,FALSE)</f>
        <v>13.703315299850299</v>
      </c>
      <c r="AS45" s="50"/>
      <c r="AT45" s="64">
        <f>VLOOKUP($A45,'RevPAR Raw Data'!$B$6:$BE$43,'RevPAR Raw Data'!G$1,FALSE)</f>
        <v>30.340088406163101</v>
      </c>
      <c r="AU45" s="65">
        <f>VLOOKUP($A45,'RevPAR Raw Data'!$B$6:$BE$43,'RevPAR Raw Data'!H$1,FALSE)</f>
        <v>40.062162162162103</v>
      </c>
      <c r="AV45" s="65">
        <f>VLOOKUP($A45,'RevPAR Raw Data'!$B$6:$BE$43,'RevPAR Raw Data'!I$1,FALSE)</f>
        <v>41.979504925486196</v>
      </c>
      <c r="AW45" s="65">
        <f>VLOOKUP($A45,'RevPAR Raw Data'!$B$6:$BE$43,'RevPAR Raw Data'!J$1,FALSE)</f>
        <v>40.493460469815602</v>
      </c>
      <c r="AX45" s="65">
        <f>VLOOKUP($A45,'RevPAR Raw Data'!$B$6:$BE$43,'RevPAR Raw Data'!K$1,FALSE)</f>
        <v>32.209158878504603</v>
      </c>
      <c r="AY45" s="66">
        <f>VLOOKUP($A45,'RevPAR Raw Data'!$B$6:$BE$43,'RevPAR Raw Data'!L$1,FALSE)</f>
        <v>37.016874968426301</v>
      </c>
      <c r="AZ45" s="65">
        <f>VLOOKUP($A45,'RevPAR Raw Data'!$B$6:$BE$43,'RevPAR Raw Data'!N$1,FALSE)</f>
        <v>32.367966658246999</v>
      </c>
      <c r="BA45" s="65">
        <f>VLOOKUP($A45,'RevPAR Raw Data'!$B$6:$BE$43,'RevPAR Raw Data'!O$1,FALSE)</f>
        <v>34.167731750442002</v>
      </c>
      <c r="BB45" s="66">
        <f>VLOOKUP($A45,'RevPAR Raw Data'!$B$6:$BE$43,'RevPAR Raw Data'!P$1,FALSE)</f>
        <v>33.2678492043445</v>
      </c>
      <c r="BC45" s="67">
        <f>VLOOKUP($A45,'RevPAR Raw Data'!$B$6:$BE$43,'RevPAR Raw Data'!R$1,FALSE)</f>
        <v>35.945724750117201</v>
      </c>
      <c r="BD45" s="63"/>
      <c r="BE45" s="59">
        <f>VLOOKUP($A45,'RevPAR Raw Data'!$B$6:$BE$43,'RevPAR Raw Data'!T$1,FALSE)</f>
        <v>16.1028700182328</v>
      </c>
      <c r="BF45" s="60">
        <f>VLOOKUP($A45,'RevPAR Raw Data'!$B$6:$BE$43,'RevPAR Raw Data'!U$1,FALSE)</f>
        <v>32.472819166846598</v>
      </c>
      <c r="BG45" s="60">
        <f>VLOOKUP($A45,'RevPAR Raw Data'!$B$6:$BE$43,'RevPAR Raw Data'!V$1,FALSE)</f>
        <v>18.545712617143302</v>
      </c>
      <c r="BH45" s="60">
        <f>VLOOKUP($A45,'RevPAR Raw Data'!$B$6:$BE$43,'RevPAR Raw Data'!W$1,FALSE)</f>
        <v>8.3486891911857004</v>
      </c>
      <c r="BI45" s="60">
        <f>VLOOKUP($A45,'RevPAR Raw Data'!$B$6:$BE$43,'RevPAR Raw Data'!X$1,FALSE)</f>
        <v>0.62808177442163204</v>
      </c>
      <c r="BJ45" s="61">
        <f>VLOOKUP($A45,'RevPAR Raw Data'!$B$6:$BE$43,'RevPAR Raw Data'!Y$1,FALSE)</f>
        <v>14.839864559200601</v>
      </c>
      <c r="BK45" s="60">
        <f>VLOOKUP($A45,'RevPAR Raw Data'!$B$6:$BE$43,'RevPAR Raw Data'!AA$1,FALSE)</f>
        <v>14.2228390301701</v>
      </c>
      <c r="BL45" s="60">
        <f>VLOOKUP($A45,'RevPAR Raw Data'!$B$6:$BE$43,'RevPAR Raw Data'!AB$1,FALSE)</f>
        <v>22.186694422466299</v>
      </c>
      <c r="BM45" s="61">
        <f>VLOOKUP($A45,'RevPAR Raw Data'!$B$6:$BE$43,'RevPAR Raw Data'!AC$1,FALSE)</f>
        <v>18.178314261501299</v>
      </c>
      <c r="BN45" s="62">
        <f>VLOOKUP($A45,'RevPAR Raw Data'!$B$6:$BE$43,'RevPAR Raw Data'!AE$1,FALSE)</f>
        <v>15.7041664841943</v>
      </c>
    </row>
    <row r="46" spans="1:66" x14ac:dyDescent="0.35">
      <c r="A46" s="84" t="s">
        <v>85</v>
      </c>
      <c r="B46" s="59">
        <f>VLOOKUP($A46,'Occupancy Raw Data'!$B$6:$BE$43,'Occupancy Raw Data'!G$1,FALSE)</f>
        <v>28.012478876901</v>
      </c>
      <c r="C46" s="60">
        <f>VLOOKUP($A46,'Occupancy Raw Data'!$B$6:$BE$43,'Occupancy Raw Data'!H$1,FALSE)</f>
        <v>40.244378005979399</v>
      </c>
      <c r="D46" s="60">
        <f>VLOOKUP($A46,'Occupancy Raw Data'!$B$6:$BE$43,'Occupancy Raw Data'!I$1,FALSE)</f>
        <v>43.8840504354608</v>
      </c>
      <c r="E46" s="60">
        <f>VLOOKUP($A46,'Occupancy Raw Data'!$B$6:$BE$43,'Occupancy Raw Data'!J$1,FALSE)</f>
        <v>41.700246977771997</v>
      </c>
      <c r="F46" s="60">
        <f>VLOOKUP($A46,'Occupancy Raw Data'!$B$6:$BE$43,'Occupancy Raw Data'!K$1,FALSE)</f>
        <v>34.6938775510204</v>
      </c>
      <c r="G46" s="61">
        <f>VLOOKUP($A46,'Occupancy Raw Data'!$B$6:$BE$43,'Occupancy Raw Data'!L$1,FALSE)</f>
        <v>37.707006369426701</v>
      </c>
      <c r="H46" s="60">
        <f>VLOOKUP($A46,'Occupancy Raw Data'!$B$6:$BE$43,'Occupancy Raw Data'!N$1,FALSE)</f>
        <v>39.412452879240803</v>
      </c>
      <c r="I46" s="60">
        <f>VLOOKUP($A46,'Occupancy Raw Data'!$B$6:$BE$43,'Occupancy Raw Data'!O$1,FALSE)</f>
        <v>37.917587417132403</v>
      </c>
      <c r="J46" s="61">
        <f>VLOOKUP($A46,'Occupancy Raw Data'!$B$6:$BE$43,'Occupancy Raw Data'!P$1,FALSE)</f>
        <v>38.665020148186599</v>
      </c>
      <c r="K46" s="62">
        <f>VLOOKUP($A46,'Occupancy Raw Data'!$B$6:$BE$43,'Occupancy Raw Data'!R$1,FALSE)</f>
        <v>37.980724591929501</v>
      </c>
      <c r="L46" s="63"/>
      <c r="M46" s="59">
        <f>VLOOKUP($A46,'Occupancy Raw Data'!$B$6:$BE$43,'Occupancy Raw Data'!T$1,FALSE)</f>
        <v>8.9022915317405502</v>
      </c>
      <c r="N46" s="60">
        <f>VLOOKUP($A46,'Occupancy Raw Data'!$B$6:$BE$43,'Occupancy Raw Data'!U$1,FALSE)</f>
        <v>47.618614324710698</v>
      </c>
      <c r="O46" s="60">
        <f>VLOOKUP($A46,'Occupancy Raw Data'!$B$6:$BE$43,'Occupancy Raw Data'!V$1,FALSE)</f>
        <v>37.645816152080698</v>
      </c>
      <c r="P46" s="60">
        <f>VLOOKUP($A46,'Occupancy Raw Data'!$B$6:$BE$43,'Occupancy Raw Data'!W$1,FALSE)</f>
        <v>20.4049040834138</v>
      </c>
      <c r="Q46" s="60">
        <f>VLOOKUP($A46,'Occupancy Raw Data'!$B$6:$BE$43,'Occupancy Raw Data'!X$1,FALSE)</f>
        <v>0.357645796544247</v>
      </c>
      <c r="R46" s="61">
        <f>VLOOKUP($A46,'Occupancy Raw Data'!$B$6:$BE$43,'Occupancy Raw Data'!Y$1,FALSE)</f>
        <v>22.3693829216712</v>
      </c>
      <c r="S46" s="60">
        <f>VLOOKUP($A46,'Occupancy Raw Data'!$B$6:$BE$43,'Occupancy Raw Data'!AA$1,FALSE)</f>
        <v>19.641710406982899</v>
      </c>
      <c r="T46" s="60">
        <f>VLOOKUP($A46,'Occupancy Raw Data'!$B$6:$BE$43,'Occupancy Raw Data'!AB$1,FALSE)</f>
        <v>22.721015157655401</v>
      </c>
      <c r="U46" s="61">
        <f>VLOOKUP($A46,'Occupancy Raw Data'!$B$6:$BE$43,'Occupancy Raw Data'!AC$1,FALSE)</f>
        <v>21.1320500727888</v>
      </c>
      <c r="V46" s="62">
        <f>VLOOKUP($A46,'Occupancy Raw Data'!$B$6:$BE$43,'Occupancy Raw Data'!AE$1,FALSE)</f>
        <v>22.006890622241901</v>
      </c>
      <c r="W46" s="63"/>
      <c r="X46" s="64">
        <f>VLOOKUP($A46,'ADR Raw Data'!$B$6:$BE$43,'ADR Raw Data'!G$1,FALSE)</f>
        <v>80.507002320185606</v>
      </c>
      <c r="Y46" s="65">
        <f>VLOOKUP($A46,'ADR Raw Data'!$B$6:$BE$43,'ADR Raw Data'!H$1,FALSE)</f>
        <v>85.246592377260896</v>
      </c>
      <c r="Z46" s="65">
        <f>VLOOKUP($A46,'ADR Raw Data'!$B$6:$BE$43,'ADR Raw Data'!I$1,FALSE)</f>
        <v>84.986412914691897</v>
      </c>
      <c r="AA46" s="65">
        <f>VLOOKUP($A46,'ADR Raw Data'!$B$6:$BE$43,'ADR Raw Data'!J$1,FALSE)</f>
        <v>86.702827306733099</v>
      </c>
      <c r="AB46" s="65">
        <f>VLOOKUP($A46,'ADR Raw Data'!$B$6:$BE$43,'ADR Raw Data'!K$1,FALSE)</f>
        <v>91.006137130011197</v>
      </c>
      <c r="AC46" s="66">
        <f>VLOOKUP($A46,'ADR Raw Data'!$B$6:$BE$43,'ADR Raw Data'!L$1,FALSE)</f>
        <v>85.863776889134002</v>
      </c>
      <c r="AD46" s="65">
        <f>VLOOKUP($A46,'ADR Raw Data'!$B$6:$BE$43,'ADR Raw Data'!N$1,FALSE)</f>
        <v>107.44618733509201</v>
      </c>
      <c r="AE46" s="65">
        <f>VLOOKUP($A46,'ADR Raw Data'!$B$6:$BE$43,'ADR Raw Data'!O$1,FALSE)</f>
        <v>105.16471717517901</v>
      </c>
      <c r="AF46" s="66">
        <f>VLOOKUP($A46,'ADR Raw Data'!$B$6:$BE$43,'ADR Raw Data'!P$1,FALSE)</f>
        <v>106.327503782148</v>
      </c>
      <c r="AG46" s="67">
        <f>VLOOKUP($A46,'ADR Raw Data'!$B$6:$BE$43,'ADR Raw Data'!R$1,FALSE)</f>
        <v>91.815896934435003</v>
      </c>
      <c r="AH46" s="63"/>
      <c r="AI46" s="59">
        <f>VLOOKUP($A46,'ADR Raw Data'!$B$6:$BE$43,'ADR Raw Data'!T$1,FALSE)</f>
        <v>19.5579226647836</v>
      </c>
      <c r="AJ46" s="60">
        <f>VLOOKUP($A46,'ADR Raw Data'!$B$6:$BE$43,'ADR Raw Data'!U$1,FALSE)</f>
        <v>22.717247024273501</v>
      </c>
      <c r="AK46" s="60">
        <f>VLOOKUP($A46,'ADR Raw Data'!$B$6:$BE$43,'ADR Raw Data'!V$1,FALSE)</f>
        <v>20.3744259544507</v>
      </c>
      <c r="AL46" s="60">
        <f>VLOOKUP($A46,'ADR Raw Data'!$B$6:$BE$43,'ADR Raw Data'!W$1,FALSE)</f>
        <v>21.7910260926575</v>
      </c>
      <c r="AM46" s="60">
        <f>VLOOKUP($A46,'ADR Raw Data'!$B$6:$BE$43,'ADR Raw Data'!X$1,FALSE)</f>
        <v>25.413042903584198</v>
      </c>
      <c r="AN46" s="61">
        <f>VLOOKUP($A46,'ADR Raw Data'!$B$6:$BE$43,'ADR Raw Data'!Y$1,FALSE)</f>
        <v>21.916296366262099</v>
      </c>
      <c r="AO46" s="60">
        <f>VLOOKUP($A46,'ADR Raw Data'!$B$6:$BE$43,'ADR Raw Data'!AA$1,FALSE)</f>
        <v>32.138268085500499</v>
      </c>
      <c r="AP46" s="60">
        <f>VLOOKUP($A46,'ADR Raw Data'!$B$6:$BE$43,'ADR Raw Data'!AB$1,FALSE)</f>
        <v>35.308911693983099</v>
      </c>
      <c r="AQ46" s="61">
        <f>VLOOKUP($A46,'ADR Raw Data'!$B$6:$BE$43,'ADR Raw Data'!AC$1,FALSE)</f>
        <v>33.618873358398098</v>
      </c>
      <c r="AR46" s="62">
        <f>VLOOKUP($A46,'ADR Raw Data'!$B$6:$BE$43,'ADR Raw Data'!AE$1,FALSE)</f>
        <v>25.589189833536</v>
      </c>
      <c r="AS46" s="50"/>
      <c r="AT46" s="64">
        <f>VLOOKUP($A46,'RevPAR Raw Data'!$B$6:$BE$43,'RevPAR Raw Data'!G$1,FALSE)</f>
        <v>22.552007019368201</v>
      </c>
      <c r="AU46" s="65">
        <f>VLOOKUP($A46,'RevPAR Raw Data'!$B$6:$BE$43,'RevPAR Raw Data'!H$1,FALSE)</f>
        <v>34.306960873521298</v>
      </c>
      <c r="AV46" s="65">
        <f>VLOOKUP($A46,'RevPAR Raw Data'!$B$6:$BE$43,'RevPAR Raw Data'!I$1,FALSE)</f>
        <v>37.295480306772298</v>
      </c>
      <c r="AW46" s="65">
        <f>VLOOKUP($A46,'RevPAR Raw Data'!$B$6:$BE$43,'RevPAR Raw Data'!J$1,FALSE)</f>
        <v>36.155293123618797</v>
      </c>
      <c r="AX46" s="65">
        <f>VLOOKUP($A46,'RevPAR Raw Data'!$B$6:$BE$43,'RevPAR Raw Data'!K$1,FALSE)</f>
        <v>31.573557779799799</v>
      </c>
      <c r="AY46" s="66">
        <f>VLOOKUP($A46,'RevPAR Raw Data'!$B$6:$BE$43,'RevPAR Raw Data'!L$1,FALSE)</f>
        <v>32.376659820616098</v>
      </c>
      <c r="AZ46" s="65">
        <f>VLOOKUP($A46,'RevPAR Raw Data'!$B$6:$BE$43,'RevPAR Raw Data'!N$1,FALSE)</f>
        <v>42.347177953984101</v>
      </c>
      <c r="BA46" s="65">
        <f>VLOOKUP($A46,'RevPAR Raw Data'!$B$6:$BE$43,'RevPAR Raw Data'!O$1,FALSE)</f>
        <v>39.875923566878903</v>
      </c>
      <c r="BB46" s="66">
        <f>VLOOKUP($A46,'RevPAR Raw Data'!$B$6:$BE$43,'RevPAR Raw Data'!P$1,FALSE)</f>
        <v>41.111550760431498</v>
      </c>
      <c r="BC46" s="67">
        <f>VLOOKUP($A46,'RevPAR Raw Data'!$B$6:$BE$43,'RevPAR Raw Data'!R$1,FALSE)</f>
        <v>34.872342946277598</v>
      </c>
      <c r="BD46" s="63"/>
      <c r="BE46" s="59">
        <f>VLOOKUP($A46,'RevPAR Raw Data'!$B$6:$BE$43,'RevPAR Raw Data'!T$1,FALSE)</f>
        <v>30.201317489695601</v>
      </c>
      <c r="BF46" s="60">
        <f>VLOOKUP($A46,'RevPAR Raw Data'!$B$6:$BE$43,'RevPAR Raw Data'!U$1,FALSE)</f>
        <v>81.153499594664893</v>
      </c>
      <c r="BG46" s="60">
        <f>VLOOKUP($A46,'RevPAR Raw Data'!$B$6:$BE$43,'RevPAR Raw Data'!V$1,FALSE)</f>
        <v>65.690361043385806</v>
      </c>
      <c r="BH46" s="60">
        <f>VLOOKUP($A46,'RevPAR Raw Data'!$B$6:$BE$43,'RevPAR Raw Data'!W$1,FALSE)</f>
        <v>46.642368149069803</v>
      </c>
      <c r="BI46" s="60">
        <f>VLOOKUP($A46,'RevPAR Raw Data'!$B$6:$BE$43,'RevPAR Raw Data'!X$1,FALSE)</f>
        <v>25.861577379847098</v>
      </c>
      <c r="BJ46" s="61">
        <f>VLOOKUP($A46,'RevPAR Raw Data'!$B$6:$BE$43,'RevPAR Raw Data'!Y$1,FALSE)</f>
        <v>49.1882195443509</v>
      </c>
      <c r="BK46" s="60">
        <f>VLOOKUP($A46,'RevPAR Raw Data'!$B$6:$BE$43,'RevPAR Raw Data'!AA$1,FALSE)</f>
        <v>58.0924840396573</v>
      </c>
      <c r="BL46" s="60">
        <f>VLOOKUP($A46,'RevPAR Raw Data'!$B$6:$BE$43,'RevPAR Raw Data'!AB$1,FALSE)</f>
        <v>66.052470029631607</v>
      </c>
      <c r="BM46" s="61">
        <f>VLOOKUP($A46,'RevPAR Raw Data'!$B$6:$BE$43,'RevPAR Raw Data'!AC$1,FALSE)</f>
        <v>61.855280583191103</v>
      </c>
      <c r="BN46" s="62">
        <f>VLOOKUP($A46,'RevPAR Raw Data'!$B$6:$BE$43,'RevPAR Raw Data'!AE$1,FALSE)</f>
        <v>53.227465473561999</v>
      </c>
    </row>
    <row r="47" spans="1:66" x14ac:dyDescent="0.35">
      <c r="A47" s="81" t="s">
        <v>86</v>
      </c>
      <c r="B47" s="59">
        <f>VLOOKUP($A47,'Occupancy Raw Data'!$B$6:$BE$43,'Occupancy Raw Data'!G$1,FALSE)</f>
        <v>32.033426183844</v>
      </c>
      <c r="C47" s="60">
        <f>VLOOKUP($A47,'Occupancy Raw Data'!$B$6:$BE$43,'Occupancy Raw Data'!H$1,FALSE)</f>
        <v>45.125348189415</v>
      </c>
      <c r="D47" s="60">
        <f>VLOOKUP($A47,'Occupancy Raw Data'!$B$6:$BE$43,'Occupancy Raw Data'!I$1,FALSE)</f>
        <v>46.100278551532</v>
      </c>
      <c r="E47" s="60">
        <f>VLOOKUP($A47,'Occupancy Raw Data'!$B$6:$BE$43,'Occupancy Raw Data'!J$1,FALSE)</f>
        <v>42.548746518105801</v>
      </c>
      <c r="F47" s="60">
        <f>VLOOKUP($A47,'Occupancy Raw Data'!$B$6:$BE$43,'Occupancy Raw Data'!K$1,FALSE)</f>
        <v>33.635097493036199</v>
      </c>
      <c r="G47" s="61">
        <f>VLOOKUP($A47,'Occupancy Raw Data'!$B$6:$BE$43,'Occupancy Raw Data'!L$1,FALSE)</f>
        <v>39.888579387186603</v>
      </c>
      <c r="H47" s="60">
        <f>VLOOKUP($A47,'Occupancy Raw Data'!$B$6:$BE$43,'Occupancy Raw Data'!N$1,FALSE)</f>
        <v>34.331476323119702</v>
      </c>
      <c r="I47" s="60">
        <f>VLOOKUP($A47,'Occupancy Raw Data'!$B$6:$BE$43,'Occupancy Raw Data'!O$1,FALSE)</f>
        <v>34.818941504178198</v>
      </c>
      <c r="J47" s="61">
        <f>VLOOKUP($A47,'Occupancy Raw Data'!$B$6:$BE$43,'Occupancy Raw Data'!P$1,FALSE)</f>
        <v>34.575208913649</v>
      </c>
      <c r="K47" s="62">
        <f>VLOOKUP($A47,'Occupancy Raw Data'!$B$6:$BE$43,'Occupancy Raw Data'!R$1,FALSE)</f>
        <v>38.370473537604397</v>
      </c>
      <c r="L47" s="63"/>
      <c r="M47" s="59">
        <f>VLOOKUP($A47,'Occupancy Raw Data'!$B$6:$BE$43,'Occupancy Raw Data'!T$1,FALSE)</f>
        <v>11.3801452784503</v>
      </c>
      <c r="N47" s="60">
        <f>VLOOKUP($A47,'Occupancy Raw Data'!$B$6:$BE$43,'Occupancy Raw Data'!U$1,FALSE)</f>
        <v>21.804511278195399</v>
      </c>
      <c r="O47" s="60">
        <f>VLOOKUP($A47,'Occupancy Raw Data'!$B$6:$BE$43,'Occupancy Raw Data'!V$1,FALSE)</f>
        <v>27.307692307692299</v>
      </c>
      <c r="P47" s="60">
        <f>VLOOKUP($A47,'Occupancy Raw Data'!$B$6:$BE$43,'Occupancy Raw Data'!W$1,FALSE)</f>
        <v>9.1071428571428505</v>
      </c>
      <c r="Q47" s="60">
        <f>VLOOKUP($A47,'Occupancy Raw Data'!$B$6:$BE$43,'Occupancy Raw Data'!X$1,FALSE)</f>
        <v>-1.4285714285714199</v>
      </c>
      <c r="R47" s="61">
        <f>VLOOKUP($A47,'Occupancy Raw Data'!$B$6:$BE$43,'Occupancy Raw Data'!Y$1,FALSE)</f>
        <v>13.8767395626242</v>
      </c>
      <c r="S47" s="60">
        <f>VLOOKUP($A47,'Occupancy Raw Data'!$B$6:$BE$43,'Occupancy Raw Data'!AA$1,FALSE)</f>
        <v>11.2866817155756</v>
      </c>
      <c r="T47" s="60">
        <f>VLOOKUP($A47,'Occupancy Raw Data'!$B$6:$BE$43,'Occupancy Raw Data'!AB$1,FALSE)</f>
        <v>15.473441108545</v>
      </c>
      <c r="U47" s="61">
        <f>VLOOKUP($A47,'Occupancy Raw Data'!$B$6:$BE$43,'Occupancy Raw Data'!AC$1,FALSE)</f>
        <v>13.3561643835616</v>
      </c>
      <c r="V47" s="62">
        <f>VLOOKUP($A47,'Occupancy Raw Data'!$B$6:$BE$43,'Occupancy Raw Data'!AE$1,FALSE)</f>
        <v>13.742258920672301</v>
      </c>
      <c r="W47" s="63"/>
      <c r="X47" s="64">
        <f>VLOOKUP($A47,'ADR Raw Data'!$B$6:$BE$43,'ADR Raw Data'!G$1,FALSE)</f>
        <v>75.944717391304295</v>
      </c>
      <c r="Y47" s="65">
        <f>VLOOKUP($A47,'ADR Raw Data'!$B$6:$BE$43,'ADR Raw Data'!H$1,FALSE)</f>
        <v>81.489706790123407</v>
      </c>
      <c r="Z47" s="65">
        <f>VLOOKUP($A47,'ADR Raw Data'!$B$6:$BE$43,'ADR Raw Data'!I$1,FALSE)</f>
        <v>81.8668277945619</v>
      </c>
      <c r="AA47" s="65">
        <f>VLOOKUP($A47,'ADR Raw Data'!$B$6:$BE$43,'ADR Raw Data'!J$1,FALSE)</f>
        <v>79.687364975449995</v>
      </c>
      <c r="AB47" s="65">
        <f>VLOOKUP($A47,'ADR Raw Data'!$B$6:$BE$43,'ADR Raw Data'!K$1,FALSE)</f>
        <v>81.317619047619004</v>
      </c>
      <c r="AC47" s="66">
        <f>VLOOKUP($A47,'ADR Raw Data'!$B$6:$BE$43,'ADR Raw Data'!L$1,FALSE)</f>
        <v>80.272740921787701</v>
      </c>
      <c r="AD47" s="65">
        <f>VLOOKUP($A47,'ADR Raw Data'!$B$6:$BE$43,'ADR Raw Data'!N$1,FALSE)</f>
        <v>84.693022312373202</v>
      </c>
      <c r="AE47" s="65">
        <f>VLOOKUP($A47,'ADR Raw Data'!$B$6:$BE$43,'ADR Raw Data'!O$1,FALSE)</f>
        <v>85.475399999999993</v>
      </c>
      <c r="AF47" s="66">
        <f>VLOOKUP($A47,'ADR Raw Data'!$B$6:$BE$43,'ADR Raw Data'!P$1,FALSE)</f>
        <v>85.086968781470205</v>
      </c>
      <c r="AG47" s="67">
        <f>VLOOKUP($A47,'ADR Raw Data'!$B$6:$BE$43,'ADR Raw Data'!R$1,FALSE)</f>
        <v>81.512183043816407</v>
      </c>
      <c r="AH47" s="63"/>
      <c r="AI47" s="59">
        <f>VLOOKUP($A47,'ADR Raw Data'!$B$6:$BE$43,'ADR Raw Data'!T$1,FALSE)</f>
        <v>11.074090368136799</v>
      </c>
      <c r="AJ47" s="60">
        <f>VLOOKUP($A47,'ADR Raw Data'!$B$6:$BE$43,'ADR Raw Data'!U$1,FALSE)</f>
        <v>14.0946870562196</v>
      </c>
      <c r="AK47" s="60">
        <f>VLOOKUP($A47,'ADR Raw Data'!$B$6:$BE$43,'ADR Raw Data'!V$1,FALSE)</f>
        <v>14.7631261635425</v>
      </c>
      <c r="AL47" s="60">
        <f>VLOOKUP($A47,'ADR Raw Data'!$B$6:$BE$43,'ADR Raw Data'!W$1,FALSE)</f>
        <v>12.175997805625199</v>
      </c>
      <c r="AM47" s="60">
        <f>VLOOKUP($A47,'ADR Raw Data'!$B$6:$BE$43,'ADR Raw Data'!X$1,FALSE)</f>
        <v>14.515695926022801</v>
      </c>
      <c r="AN47" s="61">
        <f>VLOOKUP($A47,'ADR Raw Data'!$B$6:$BE$43,'ADR Raw Data'!Y$1,FALSE)</f>
        <v>13.4792771053901</v>
      </c>
      <c r="AO47" s="60">
        <f>VLOOKUP($A47,'ADR Raw Data'!$B$6:$BE$43,'ADR Raw Data'!AA$1,FALSE)</f>
        <v>13.718605347465701</v>
      </c>
      <c r="AP47" s="60">
        <f>VLOOKUP($A47,'ADR Raw Data'!$B$6:$BE$43,'ADR Raw Data'!AB$1,FALSE)</f>
        <v>14.5605513390369</v>
      </c>
      <c r="AQ47" s="61">
        <f>VLOOKUP($A47,'ADR Raw Data'!$B$6:$BE$43,'ADR Raw Data'!AC$1,FALSE)</f>
        <v>14.144845573548899</v>
      </c>
      <c r="AR47" s="62">
        <f>VLOOKUP($A47,'ADR Raw Data'!$B$6:$BE$43,'ADR Raw Data'!AE$1,FALSE)</f>
        <v>13.652093514600899</v>
      </c>
      <c r="AS47" s="50"/>
      <c r="AT47" s="64">
        <f>VLOOKUP($A47,'RevPAR Raw Data'!$B$6:$BE$43,'RevPAR Raw Data'!G$1,FALSE)</f>
        <v>24.327694986072402</v>
      </c>
      <c r="AU47" s="65">
        <f>VLOOKUP($A47,'RevPAR Raw Data'!$B$6:$BE$43,'RevPAR Raw Data'!H$1,FALSE)</f>
        <v>36.772513927576597</v>
      </c>
      <c r="AV47" s="65">
        <f>VLOOKUP($A47,'RevPAR Raw Data'!$B$6:$BE$43,'RevPAR Raw Data'!I$1,FALSE)</f>
        <v>37.740835654596097</v>
      </c>
      <c r="AW47" s="65">
        <f>VLOOKUP($A47,'RevPAR Raw Data'!$B$6:$BE$43,'RevPAR Raw Data'!J$1,FALSE)</f>
        <v>33.905974930362099</v>
      </c>
      <c r="AX47" s="65">
        <f>VLOOKUP($A47,'RevPAR Raw Data'!$B$6:$BE$43,'RevPAR Raw Data'!K$1,FALSE)</f>
        <v>27.351260445682399</v>
      </c>
      <c r="AY47" s="66">
        <f>VLOOKUP($A47,'RevPAR Raw Data'!$B$6:$BE$43,'RevPAR Raw Data'!L$1,FALSE)</f>
        <v>32.019655988857899</v>
      </c>
      <c r="AZ47" s="65">
        <f>VLOOKUP($A47,'RevPAR Raw Data'!$B$6:$BE$43,'RevPAR Raw Data'!N$1,FALSE)</f>
        <v>29.076364902506899</v>
      </c>
      <c r="BA47" s="65">
        <f>VLOOKUP($A47,'RevPAR Raw Data'!$B$6:$BE$43,'RevPAR Raw Data'!O$1,FALSE)</f>
        <v>29.761629526462301</v>
      </c>
      <c r="BB47" s="66">
        <f>VLOOKUP($A47,'RevPAR Raw Data'!$B$6:$BE$43,'RevPAR Raw Data'!P$1,FALSE)</f>
        <v>29.418997214484602</v>
      </c>
      <c r="BC47" s="67">
        <f>VLOOKUP($A47,'RevPAR Raw Data'!$B$6:$BE$43,'RevPAR Raw Data'!R$1,FALSE)</f>
        <v>31.2766106247512</v>
      </c>
      <c r="BD47" s="63"/>
      <c r="BE47" s="59">
        <f>VLOOKUP($A47,'RevPAR Raw Data'!$B$6:$BE$43,'RevPAR Raw Data'!T$1,FALSE)</f>
        <v>23.714483218748001</v>
      </c>
      <c r="BF47" s="60">
        <f>VLOOKUP($A47,'RevPAR Raw Data'!$B$6:$BE$43,'RevPAR Raw Data'!U$1,FALSE)</f>
        <v>38.972475963214897</v>
      </c>
      <c r="BG47" s="60">
        <f>VLOOKUP($A47,'RevPAR Raw Data'!$B$6:$BE$43,'RevPAR Raw Data'!V$1,FALSE)</f>
        <v>46.102287538971403</v>
      </c>
      <c r="BH47" s="60">
        <f>VLOOKUP($A47,'RevPAR Raw Data'!$B$6:$BE$43,'RevPAR Raw Data'!W$1,FALSE)</f>
        <v>22.392026177208901</v>
      </c>
      <c r="BI47" s="60">
        <f>VLOOKUP($A47,'RevPAR Raw Data'!$B$6:$BE$43,'RevPAR Raw Data'!X$1,FALSE)</f>
        <v>12.8797574127939</v>
      </c>
      <c r="BJ47" s="61">
        <f>VLOOKUP($A47,'RevPAR Raw Data'!$B$6:$BE$43,'RevPAR Raw Data'!Y$1,FALSE)</f>
        <v>29.226500846853799</v>
      </c>
      <c r="BK47" s="60">
        <f>VLOOKUP($A47,'RevPAR Raw Data'!$B$6:$BE$43,'RevPAR Raw Data'!AA$1,FALSE)</f>
        <v>26.553662384425699</v>
      </c>
      <c r="BL47" s="60">
        <f>VLOOKUP($A47,'RevPAR Raw Data'!$B$6:$BE$43,'RevPAR Raw Data'!AB$1,FALSE)</f>
        <v>32.287010784107302</v>
      </c>
      <c r="BM47" s="61">
        <f>VLOOKUP($A47,'RevPAR Raw Data'!$B$6:$BE$43,'RevPAR Raw Data'!AC$1,FALSE)</f>
        <v>29.390218783714701</v>
      </c>
      <c r="BN47" s="62">
        <f>VLOOKUP($A47,'RevPAR Raw Data'!$B$6:$BE$43,'RevPAR Raw Data'!AE$1,FALSE)</f>
        <v>29.270458474142</v>
      </c>
    </row>
    <row r="48" spans="1:66" ht="15.6" thickBot="1" x14ac:dyDescent="0.4">
      <c r="A48" s="81" t="s">
        <v>87</v>
      </c>
      <c r="B48" s="85">
        <f>VLOOKUP($A48,'Occupancy Raw Data'!$B$6:$BE$43,'Occupancy Raw Data'!G$1,FALSE)</f>
        <v>29.863458158712898</v>
      </c>
      <c r="C48" s="86">
        <f>VLOOKUP($A48,'Occupancy Raw Data'!$B$6:$BE$43,'Occupancy Raw Data'!H$1,FALSE)</f>
        <v>40.056779775584602</v>
      </c>
      <c r="D48" s="86">
        <f>VLOOKUP($A48,'Occupancy Raw Data'!$B$6:$BE$43,'Occupancy Raw Data'!I$1,FALSE)</f>
        <v>41.030147357036597</v>
      </c>
      <c r="E48" s="86">
        <f>VLOOKUP($A48,'Occupancy Raw Data'!$B$6:$BE$43,'Occupancy Raw Data'!J$1,FALSE)</f>
        <v>40.611058537244801</v>
      </c>
      <c r="F48" s="86">
        <f>VLOOKUP($A48,'Occupancy Raw Data'!$B$6:$BE$43,'Occupancy Raw Data'!K$1,FALSE)</f>
        <v>38.164120589428101</v>
      </c>
      <c r="G48" s="87">
        <f>VLOOKUP($A48,'Occupancy Raw Data'!$B$6:$BE$43,'Occupancy Raw Data'!L$1,FALSE)</f>
        <v>37.945112883601404</v>
      </c>
      <c r="H48" s="86">
        <f>VLOOKUP($A48,'Occupancy Raw Data'!$B$6:$BE$43,'Occupancy Raw Data'!N$1,FALSE)</f>
        <v>43.436528322292801</v>
      </c>
      <c r="I48" s="86">
        <f>VLOOKUP($A48,'Occupancy Raw Data'!$B$6:$BE$43,'Occupancy Raw Data'!O$1,FALSE)</f>
        <v>46.1403271596593</v>
      </c>
      <c r="J48" s="87">
        <f>VLOOKUP($A48,'Occupancy Raw Data'!$B$6:$BE$43,'Occupancy Raw Data'!P$1,FALSE)</f>
        <v>44.788427740975997</v>
      </c>
      <c r="K48" s="88">
        <f>VLOOKUP($A48,'Occupancy Raw Data'!$B$6:$BE$43,'Occupancy Raw Data'!R$1,FALSE)</f>
        <v>39.900345699994197</v>
      </c>
      <c r="L48" s="63"/>
      <c r="M48" s="85">
        <f>VLOOKUP($A48,'Occupancy Raw Data'!$B$6:$BE$43,'Occupancy Raw Data'!T$1,FALSE)</f>
        <v>-2.0734659217191602</v>
      </c>
      <c r="N48" s="86">
        <f>VLOOKUP($A48,'Occupancy Raw Data'!$B$6:$BE$43,'Occupancy Raw Data'!U$1,FALSE)</f>
        <v>29.093356614197599</v>
      </c>
      <c r="O48" s="86">
        <f>VLOOKUP($A48,'Occupancy Raw Data'!$B$6:$BE$43,'Occupancy Raw Data'!V$1,FALSE)</f>
        <v>9.3590591801830403</v>
      </c>
      <c r="P48" s="86">
        <f>VLOOKUP($A48,'Occupancy Raw Data'!$B$6:$BE$43,'Occupancy Raw Data'!W$1,FALSE)</f>
        <v>3.8278544338413401</v>
      </c>
      <c r="Q48" s="86">
        <f>VLOOKUP($A48,'Occupancy Raw Data'!$B$6:$BE$43,'Occupancy Raw Data'!X$1,FALSE)</f>
        <v>13.1045755650325</v>
      </c>
      <c r="R48" s="87">
        <f>VLOOKUP($A48,'Occupancy Raw Data'!$B$6:$BE$43,'Occupancy Raw Data'!Y$1,FALSE)</f>
        <v>10.3721061609918</v>
      </c>
      <c r="S48" s="86">
        <f>VLOOKUP($A48,'Occupancy Raw Data'!$B$6:$BE$43,'Occupancy Raw Data'!AA$1,FALSE)</f>
        <v>20.867577861918701</v>
      </c>
      <c r="T48" s="86">
        <f>VLOOKUP($A48,'Occupancy Raw Data'!$B$6:$BE$43,'Occupancy Raw Data'!AB$1,FALSE)</f>
        <v>32.254513370887501</v>
      </c>
      <c r="U48" s="61">
        <f>VLOOKUP($A48,'Occupancy Raw Data'!$B$6:$BE$43,'Occupancy Raw Data'!AC$1,FALSE)</f>
        <v>26.476657355172001</v>
      </c>
      <c r="V48" s="88">
        <f>VLOOKUP($A48,'Occupancy Raw Data'!$B$6:$BE$43,'Occupancy Raw Data'!AE$1,FALSE)</f>
        <v>15.071467616876401</v>
      </c>
      <c r="W48" s="63"/>
      <c r="X48" s="89">
        <f>VLOOKUP($A48,'ADR Raw Data'!$B$6:$BE$43,'ADR Raw Data'!G$1,FALSE)</f>
        <v>79.343454051606997</v>
      </c>
      <c r="Y48" s="90">
        <f>VLOOKUP($A48,'ADR Raw Data'!$B$6:$BE$43,'ADR Raw Data'!H$1,FALSE)</f>
        <v>83.0739318258521</v>
      </c>
      <c r="Z48" s="90">
        <f>VLOOKUP($A48,'ADR Raw Data'!$B$6:$BE$43,'ADR Raw Data'!I$1,FALSE)</f>
        <v>83.595594728171307</v>
      </c>
      <c r="AA48" s="90">
        <f>VLOOKUP($A48,'ADR Raw Data'!$B$6:$BE$43,'ADR Raw Data'!J$1,FALSE)</f>
        <v>82.438648468708294</v>
      </c>
      <c r="AB48" s="90">
        <f>VLOOKUP($A48,'ADR Raw Data'!$B$6:$BE$43,'ADR Raw Data'!K$1,FALSE)</f>
        <v>82.275642933049895</v>
      </c>
      <c r="AC48" s="91">
        <f>VLOOKUP($A48,'ADR Raw Data'!$B$6:$BE$43,'ADR Raw Data'!L$1,FALSE)</f>
        <v>82.302994157047095</v>
      </c>
      <c r="AD48" s="90">
        <f>VLOOKUP($A48,'ADR Raw Data'!$B$6:$BE$43,'ADR Raw Data'!N$1,FALSE)</f>
        <v>103.784970432617</v>
      </c>
      <c r="AE48" s="90">
        <f>VLOOKUP($A48,'ADR Raw Data'!$B$6:$BE$43,'ADR Raw Data'!O$1,FALSE)</f>
        <v>109.68476120714899</v>
      </c>
      <c r="AF48" s="91">
        <f>VLOOKUP($A48,'ADR Raw Data'!$B$6:$BE$43,'ADR Raw Data'!P$1,FALSE)</f>
        <v>106.82390582553499</v>
      </c>
      <c r="AG48" s="92">
        <f>VLOOKUP($A48,'ADR Raw Data'!$B$6:$BE$43,'ADR Raw Data'!R$1,FALSE)</f>
        <v>90.167251694094801</v>
      </c>
      <c r="AH48" s="63"/>
      <c r="AI48" s="85">
        <f>VLOOKUP($A48,'ADR Raw Data'!$B$6:$BE$43,'ADR Raw Data'!T$1,FALSE)</f>
        <v>13.873835875745399</v>
      </c>
      <c r="AJ48" s="86">
        <f>VLOOKUP($A48,'ADR Raw Data'!$B$6:$BE$43,'ADR Raw Data'!U$1,FALSE)</f>
        <v>15.4702880045326</v>
      </c>
      <c r="AK48" s="86">
        <f>VLOOKUP($A48,'ADR Raw Data'!$B$6:$BE$43,'ADR Raw Data'!V$1,FALSE)</f>
        <v>17.165378856461299</v>
      </c>
      <c r="AL48" s="86">
        <f>VLOOKUP($A48,'ADR Raw Data'!$B$6:$BE$43,'ADR Raw Data'!W$1,FALSE)</f>
        <v>13.5569821666623</v>
      </c>
      <c r="AM48" s="86">
        <f>VLOOKUP($A48,'ADR Raw Data'!$B$6:$BE$43,'ADR Raw Data'!X$1,FALSE)</f>
        <v>9.2797512182274104</v>
      </c>
      <c r="AN48" s="87">
        <f>VLOOKUP($A48,'ADR Raw Data'!$B$6:$BE$43,'ADR Raw Data'!Y$1,FALSE)</f>
        <v>13.967115646702799</v>
      </c>
      <c r="AO48" s="86">
        <f>VLOOKUP($A48,'ADR Raw Data'!$B$6:$BE$43,'ADR Raw Data'!AA$1,FALSE)</f>
        <v>19.4065705804632</v>
      </c>
      <c r="AP48" s="86">
        <f>VLOOKUP($A48,'ADR Raw Data'!$B$6:$BE$43,'ADR Raw Data'!AB$1,FALSE)</f>
        <v>23.201193515770498</v>
      </c>
      <c r="AQ48" s="87">
        <f>VLOOKUP($A48,'ADR Raw Data'!$B$6:$BE$43,'ADR Raw Data'!AC$1,FALSE)</f>
        <v>21.449470595529199</v>
      </c>
      <c r="AR48" s="88">
        <f>VLOOKUP($A48,'ADR Raw Data'!$B$6:$BE$43,'ADR Raw Data'!AE$1,FALSE)</f>
        <v>17.391550068244801</v>
      </c>
      <c r="AS48" s="50"/>
      <c r="AT48" s="89">
        <f>VLOOKUP($A48,'RevPAR Raw Data'!$B$6:$BE$43,'RevPAR Raw Data'!G$1,FALSE)</f>
        <v>23.694699202379301</v>
      </c>
      <c r="AU48" s="90">
        <f>VLOOKUP($A48,'RevPAR Raw Data'!$B$6:$BE$43,'RevPAR Raw Data'!H$1,FALSE)</f>
        <v>33.276741922400902</v>
      </c>
      <c r="AV48" s="90">
        <f>VLOOKUP($A48,'RevPAR Raw Data'!$B$6:$BE$43,'RevPAR Raw Data'!I$1,FALSE)</f>
        <v>34.299395700959799</v>
      </c>
      <c r="AW48" s="90">
        <f>VLOOKUP($A48,'RevPAR Raw Data'!$B$6:$BE$43,'RevPAR Raw Data'!J$1,FALSE)</f>
        <v>33.479207786940599</v>
      </c>
      <c r="AX48" s="90">
        <f>VLOOKUP($A48,'RevPAR Raw Data'!$B$6:$BE$43,'RevPAR Raw Data'!K$1,FALSE)</f>
        <v>31.3997755846964</v>
      </c>
      <c r="AY48" s="91">
        <f>VLOOKUP($A48,'RevPAR Raw Data'!$B$6:$BE$43,'RevPAR Raw Data'!L$1,FALSE)</f>
        <v>31.229964039475401</v>
      </c>
      <c r="AZ48" s="90">
        <f>VLOOKUP($A48,'RevPAR Raw Data'!$B$6:$BE$43,'RevPAR Raw Data'!N$1,FALSE)</f>
        <v>45.080588076247103</v>
      </c>
      <c r="BA48" s="90">
        <f>VLOOKUP($A48,'RevPAR Raw Data'!$B$6:$BE$43,'RevPAR Raw Data'!O$1,FALSE)</f>
        <v>50.608907665269697</v>
      </c>
      <c r="BB48" s="91">
        <f>VLOOKUP($A48,'RevPAR Raw Data'!$B$6:$BE$43,'RevPAR Raw Data'!P$1,FALSE)</f>
        <v>47.844747870758397</v>
      </c>
      <c r="BC48" s="92">
        <f>VLOOKUP($A48,'RevPAR Raw Data'!$B$6:$BE$43,'RevPAR Raw Data'!R$1,FALSE)</f>
        <v>35.9770451341277</v>
      </c>
      <c r="BD48" s="63"/>
      <c r="BE48" s="85">
        <f>VLOOKUP($A48,'RevPAR Raw Data'!$B$6:$BE$43,'RevPAR Raw Data'!T$1,FALSE)</f>
        <v>11.5127006951074</v>
      </c>
      <c r="BF48" s="86">
        <f>VLOOKUP($A48,'RevPAR Raw Data'!$B$6:$BE$43,'RevPAR Raw Data'!U$1,FALSE)</f>
        <v>49.064470677132299</v>
      </c>
      <c r="BG48" s="86">
        <f>VLOOKUP($A48,'RevPAR Raw Data'!$B$6:$BE$43,'RevPAR Raw Data'!V$1,FALSE)</f>
        <v>28.130956002323199</v>
      </c>
      <c r="BH48" s="86">
        <f>VLOOKUP($A48,'RevPAR Raw Data'!$B$6:$BE$43,'RevPAR Raw Data'!W$1,FALSE)</f>
        <v>17.903778143465299</v>
      </c>
      <c r="BI48" s="86">
        <f>VLOOKUP($A48,'RevPAR Raw Data'!$B$6:$BE$43,'RevPAR Raw Data'!X$1,FALSE)</f>
        <v>23.600398793899501</v>
      </c>
      <c r="BJ48" s="87">
        <f>VLOOKUP($A48,'RevPAR Raw Data'!$B$6:$BE$43,'RevPAR Raw Data'!Y$1,FALSE)</f>
        <v>25.7879058701993</v>
      </c>
      <c r="BK48" s="86">
        <f>VLOOKUP($A48,'RevPAR Raw Data'!$B$6:$BE$43,'RevPAR Raw Data'!AA$1,FALSE)</f>
        <v>44.323829668588402</v>
      </c>
      <c r="BL48" s="86">
        <f>VLOOKUP($A48,'RevPAR Raw Data'!$B$6:$BE$43,'RevPAR Raw Data'!AB$1,FALSE)</f>
        <v>62.939138951407799</v>
      </c>
      <c r="BM48" s="87">
        <f>VLOOKUP($A48,'RevPAR Raw Data'!$B$6:$BE$43,'RevPAR Raw Data'!AC$1,FALSE)</f>
        <v>53.605230784777902</v>
      </c>
      <c r="BN48" s="88">
        <f>VLOOKUP($A48,'RevPAR Raw Data'!$B$6:$BE$43,'RevPAR Raw Data'!AE$1,FALSE)</f>
        <v>35.084179521729702</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6LxLGRLsQlqsXfcHL5ecW2H0GVek3PHYqaHSR7fZhq6Gs6XX3R1TfYOgRxrorDMZBHJHqPJpuLrhtgSddfUIww==" saltValue="UQ8DAMF/sD6yETOVrygg6w=="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3" t="s">
        <v>117</v>
      </c>
      <c r="B1" s="187" t="s">
        <v>67</v>
      </c>
      <c r="C1" s="188"/>
      <c r="D1" s="188"/>
      <c r="E1" s="188"/>
      <c r="F1" s="188"/>
      <c r="G1" s="188"/>
      <c r="H1" s="188"/>
      <c r="I1" s="188"/>
      <c r="J1" s="188"/>
      <c r="K1" s="189"/>
      <c r="L1" s="50"/>
      <c r="M1" s="187" t="s">
        <v>74</v>
      </c>
      <c r="N1" s="188"/>
      <c r="O1" s="188"/>
      <c r="P1" s="188"/>
      <c r="Q1" s="188"/>
      <c r="R1" s="188"/>
      <c r="S1" s="188"/>
      <c r="T1" s="188"/>
      <c r="U1" s="188"/>
      <c r="V1" s="189"/>
      <c r="X1" s="187" t="s">
        <v>68</v>
      </c>
      <c r="Y1" s="188"/>
      <c r="Z1" s="188"/>
      <c r="AA1" s="188"/>
      <c r="AB1" s="188"/>
      <c r="AC1" s="188"/>
      <c r="AD1" s="188"/>
      <c r="AE1" s="188"/>
      <c r="AF1" s="188"/>
      <c r="AG1" s="189"/>
      <c r="AI1" s="187" t="s">
        <v>75</v>
      </c>
      <c r="AJ1" s="188"/>
      <c r="AK1" s="188"/>
      <c r="AL1" s="188"/>
      <c r="AM1" s="188"/>
      <c r="AN1" s="188"/>
      <c r="AO1" s="188"/>
      <c r="AP1" s="188"/>
      <c r="AQ1" s="188"/>
      <c r="AR1" s="189"/>
      <c r="AS1" s="50"/>
      <c r="AT1" s="187" t="s">
        <v>69</v>
      </c>
      <c r="AU1" s="188"/>
      <c r="AV1" s="188"/>
      <c r="AW1" s="188"/>
      <c r="AX1" s="188"/>
      <c r="AY1" s="188"/>
      <c r="AZ1" s="188"/>
      <c r="BA1" s="188"/>
      <c r="BB1" s="188"/>
      <c r="BC1" s="189"/>
      <c r="BE1" s="187" t="s">
        <v>76</v>
      </c>
      <c r="BF1" s="188"/>
      <c r="BG1" s="188"/>
      <c r="BH1" s="188"/>
      <c r="BI1" s="188"/>
      <c r="BJ1" s="188"/>
      <c r="BK1" s="188"/>
      <c r="BL1" s="188"/>
      <c r="BM1" s="188"/>
      <c r="BN1" s="189"/>
    </row>
    <row r="2" spans="1:66" x14ac:dyDescent="0.35">
      <c r="A2" s="193"/>
      <c r="B2" s="52"/>
      <c r="C2" s="53"/>
      <c r="D2" s="53"/>
      <c r="E2" s="53"/>
      <c r="F2" s="53"/>
      <c r="G2" s="190" t="s">
        <v>65</v>
      </c>
      <c r="H2" s="53"/>
      <c r="I2" s="53"/>
      <c r="J2" s="190" t="s">
        <v>66</v>
      </c>
      <c r="K2" s="191" t="s">
        <v>57</v>
      </c>
      <c r="L2" s="55"/>
      <c r="M2" s="52"/>
      <c r="N2" s="53"/>
      <c r="O2" s="53"/>
      <c r="P2" s="53"/>
      <c r="Q2" s="53"/>
      <c r="R2" s="190" t="s">
        <v>65</v>
      </c>
      <c r="S2" s="53"/>
      <c r="T2" s="53"/>
      <c r="U2" s="190" t="s">
        <v>66</v>
      </c>
      <c r="V2" s="191" t="s">
        <v>57</v>
      </c>
      <c r="X2" s="52"/>
      <c r="Y2" s="53"/>
      <c r="Z2" s="53"/>
      <c r="AA2" s="53"/>
      <c r="AB2" s="53"/>
      <c r="AC2" s="190" t="s">
        <v>65</v>
      </c>
      <c r="AD2" s="53"/>
      <c r="AE2" s="53"/>
      <c r="AF2" s="190" t="s">
        <v>66</v>
      </c>
      <c r="AG2" s="191" t="s">
        <v>57</v>
      </c>
      <c r="AI2" s="52"/>
      <c r="AJ2" s="53"/>
      <c r="AK2" s="53"/>
      <c r="AL2" s="53"/>
      <c r="AM2" s="53"/>
      <c r="AN2" s="190" t="s">
        <v>65</v>
      </c>
      <c r="AO2" s="53"/>
      <c r="AP2" s="53"/>
      <c r="AQ2" s="190" t="s">
        <v>66</v>
      </c>
      <c r="AR2" s="191" t="s">
        <v>57</v>
      </c>
      <c r="AS2" s="55"/>
      <c r="AT2" s="52"/>
      <c r="AU2" s="53"/>
      <c r="AV2" s="53"/>
      <c r="AW2" s="53"/>
      <c r="AX2" s="53"/>
      <c r="AY2" s="190" t="s">
        <v>65</v>
      </c>
      <c r="AZ2" s="53"/>
      <c r="BA2" s="53"/>
      <c r="BB2" s="190" t="s">
        <v>66</v>
      </c>
      <c r="BC2" s="191" t="s">
        <v>57</v>
      </c>
      <c r="BE2" s="52"/>
      <c r="BF2" s="53"/>
      <c r="BG2" s="53"/>
      <c r="BH2" s="53"/>
      <c r="BI2" s="53"/>
      <c r="BJ2" s="190" t="s">
        <v>65</v>
      </c>
      <c r="BK2" s="53"/>
      <c r="BL2" s="53"/>
      <c r="BM2" s="190" t="s">
        <v>66</v>
      </c>
      <c r="BN2" s="191" t="s">
        <v>57</v>
      </c>
    </row>
    <row r="3" spans="1:66" x14ac:dyDescent="0.35">
      <c r="A3" s="193"/>
      <c r="B3" s="56" t="s">
        <v>58</v>
      </c>
      <c r="C3" s="57" t="s">
        <v>59</v>
      </c>
      <c r="D3" s="57" t="s">
        <v>60</v>
      </c>
      <c r="E3" s="57" t="s">
        <v>61</v>
      </c>
      <c r="F3" s="57" t="s">
        <v>62</v>
      </c>
      <c r="G3" s="190"/>
      <c r="H3" s="57" t="s">
        <v>63</v>
      </c>
      <c r="I3" s="57" t="s">
        <v>64</v>
      </c>
      <c r="J3" s="190"/>
      <c r="K3" s="191"/>
      <c r="L3" s="55"/>
      <c r="M3" s="56" t="s">
        <v>58</v>
      </c>
      <c r="N3" s="57" t="s">
        <v>59</v>
      </c>
      <c r="O3" s="57" t="s">
        <v>60</v>
      </c>
      <c r="P3" s="57" t="s">
        <v>61</v>
      </c>
      <c r="Q3" s="57" t="s">
        <v>62</v>
      </c>
      <c r="R3" s="190"/>
      <c r="S3" s="57" t="s">
        <v>63</v>
      </c>
      <c r="T3" s="57" t="s">
        <v>64</v>
      </c>
      <c r="U3" s="190"/>
      <c r="V3" s="191"/>
      <c r="X3" s="56" t="s">
        <v>58</v>
      </c>
      <c r="Y3" s="57" t="s">
        <v>59</v>
      </c>
      <c r="Z3" s="57" t="s">
        <v>60</v>
      </c>
      <c r="AA3" s="57" t="s">
        <v>61</v>
      </c>
      <c r="AB3" s="57" t="s">
        <v>62</v>
      </c>
      <c r="AC3" s="190"/>
      <c r="AD3" s="57" t="s">
        <v>63</v>
      </c>
      <c r="AE3" s="57" t="s">
        <v>64</v>
      </c>
      <c r="AF3" s="190"/>
      <c r="AG3" s="191"/>
      <c r="AI3" s="56" t="s">
        <v>58</v>
      </c>
      <c r="AJ3" s="57" t="s">
        <v>59</v>
      </c>
      <c r="AK3" s="57" t="s">
        <v>60</v>
      </c>
      <c r="AL3" s="57" t="s">
        <v>61</v>
      </c>
      <c r="AM3" s="57" t="s">
        <v>62</v>
      </c>
      <c r="AN3" s="190"/>
      <c r="AO3" s="57" t="s">
        <v>63</v>
      </c>
      <c r="AP3" s="57" t="s">
        <v>64</v>
      </c>
      <c r="AQ3" s="190"/>
      <c r="AR3" s="191"/>
      <c r="AS3" s="55"/>
      <c r="AT3" s="56" t="s">
        <v>58</v>
      </c>
      <c r="AU3" s="57" t="s">
        <v>59</v>
      </c>
      <c r="AV3" s="57" t="s">
        <v>60</v>
      </c>
      <c r="AW3" s="57" t="s">
        <v>61</v>
      </c>
      <c r="AX3" s="57" t="s">
        <v>62</v>
      </c>
      <c r="AY3" s="190"/>
      <c r="AZ3" s="57" t="s">
        <v>63</v>
      </c>
      <c r="BA3" s="57" t="s">
        <v>64</v>
      </c>
      <c r="BB3" s="190"/>
      <c r="BC3" s="191"/>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Data'!$B$6:$BE$43,'Occupancy Raw Data'!AG$1,FALSE)</f>
        <v>41.951664320256</v>
      </c>
      <c r="C4" s="60">
        <f>VLOOKUP($A4,'Occupancy Raw Data'!$B$6:$BE$43,'Occupancy Raw Data'!AH$1,FALSE)</f>
        <v>45.3920688793811</v>
      </c>
      <c r="D4" s="60">
        <f>VLOOKUP($A4,'Occupancy Raw Data'!$B$6:$BE$43,'Occupancy Raw Data'!AI$1,FALSE)</f>
        <v>48.103412715005902</v>
      </c>
      <c r="E4" s="60">
        <f>VLOOKUP($A4,'Occupancy Raw Data'!$B$6:$BE$43,'Occupancy Raw Data'!AJ$1,FALSE)</f>
        <v>49.054185322012898</v>
      </c>
      <c r="F4" s="60">
        <f>VLOOKUP($A4,'Occupancy Raw Data'!$B$6:$BE$43,'Occupancy Raw Data'!AK$1,FALSE)</f>
        <v>48.725761287387201</v>
      </c>
      <c r="G4" s="61">
        <f>VLOOKUP($A4,'Occupancy Raw Data'!$B$6:$BE$43,'Occupancy Raw Data'!AL$1,FALSE)</f>
        <v>46.6455399618836</v>
      </c>
      <c r="H4" s="60">
        <f>VLOOKUP($A4,'Occupancy Raw Data'!$B$6:$BE$43,'Occupancy Raw Data'!AN$1,FALSE)</f>
        <v>54.7661135022922</v>
      </c>
      <c r="I4" s="60">
        <f>VLOOKUP($A4,'Occupancy Raw Data'!$B$6:$BE$43,'Occupancy Raw Data'!AO$1,FALSE)</f>
        <v>57.552496742061798</v>
      </c>
      <c r="J4" s="61">
        <f>VLOOKUP($A4,'Occupancy Raw Data'!$B$6:$BE$43,'Occupancy Raw Data'!AP$1,FALSE)</f>
        <v>56.159311273678803</v>
      </c>
      <c r="K4" s="62">
        <f>VLOOKUP($A4,'Occupancy Raw Data'!$B$6:$BE$43,'Occupancy Raw Data'!AR$1,FALSE)</f>
        <v>49.363857028108299</v>
      </c>
      <c r="M4" s="59">
        <f>VLOOKUP($A4,'Occupancy Raw Data'!$B$6:$BE$43,'Occupancy Raw Data'!AT$1,FALSE)</f>
        <v>20.304356546251</v>
      </c>
      <c r="N4" s="60">
        <f>VLOOKUP($A4,'Occupancy Raw Data'!$B$6:$BE$43,'Occupancy Raw Data'!AU$1,FALSE)</f>
        <v>20.563276669895799</v>
      </c>
      <c r="O4" s="60">
        <f>VLOOKUP($A4,'Occupancy Raw Data'!$B$6:$BE$43,'Occupancy Raw Data'!AV$1,FALSE)</f>
        <v>23.3225210755405</v>
      </c>
      <c r="P4" s="60">
        <f>VLOOKUP($A4,'Occupancy Raw Data'!$B$6:$BE$43,'Occupancy Raw Data'!AW$1,FALSE)</f>
        <v>23.994802021457001</v>
      </c>
      <c r="Q4" s="60">
        <f>VLOOKUP($A4,'Occupancy Raw Data'!$B$6:$BE$43,'Occupancy Raw Data'!AX$1,FALSE)</f>
        <v>23.6768326719491</v>
      </c>
      <c r="R4" s="61">
        <f>VLOOKUP($A4,'Occupancy Raw Data'!$B$6:$BE$43,'Occupancy Raw Data'!AY$1,FALSE)</f>
        <v>22.4362931264506</v>
      </c>
      <c r="S4" s="60">
        <f>VLOOKUP($A4,'Occupancy Raw Data'!$B$6:$BE$43,'Occupancy Raw Data'!BA$1,FALSE)</f>
        <v>23.8517688265506</v>
      </c>
      <c r="T4" s="60">
        <f>VLOOKUP($A4,'Occupancy Raw Data'!$B$6:$BE$43,'Occupancy Raw Data'!BB$1,FALSE)</f>
        <v>20.437898654252301</v>
      </c>
      <c r="U4" s="61">
        <f>VLOOKUP($A4,'Occupancy Raw Data'!$B$6:$BE$43,'Occupancy Raw Data'!BC$1,FALSE)</f>
        <v>22.0786742718245</v>
      </c>
      <c r="V4" s="62">
        <f>VLOOKUP($A4,'Occupancy Raw Data'!$B$6:$BE$43,'Occupancy Raw Data'!BE$1,FALSE)</f>
        <v>22.319170956290701</v>
      </c>
      <c r="X4" s="64">
        <f>VLOOKUP($A4,'ADR Raw Data'!$B$6:$BE$43,'ADR Raw Data'!AG$1,FALSE)</f>
        <v>119.421271432536</v>
      </c>
      <c r="Y4" s="65">
        <f>VLOOKUP($A4,'ADR Raw Data'!$B$6:$BE$43,'ADR Raw Data'!AH$1,FALSE)</f>
        <v>116.089884546595</v>
      </c>
      <c r="Z4" s="65">
        <f>VLOOKUP($A4,'ADR Raw Data'!$B$6:$BE$43,'ADR Raw Data'!AI$1,FALSE)</f>
        <v>117.191505528908</v>
      </c>
      <c r="AA4" s="65">
        <f>VLOOKUP($A4,'ADR Raw Data'!$B$6:$BE$43,'ADR Raw Data'!AJ$1,FALSE)</f>
        <v>117.736155814783</v>
      </c>
      <c r="AB4" s="65">
        <f>VLOOKUP($A4,'ADR Raw Data'!$B$6:$BE$43,'ADR Raw Data'!AK$1,FALSE)</f>
        <v>119.598529172883</v>
      </c>
      <c r="AC4" s="66">
        <f>VLOOKUP($A4,'ADR Raw Data'!$B$6:$BE$43,'ADR Raw Data'!AL$1,FALSE)</f>
        <v>117.995622013402</v>
      </c>
      <c r="AD4" s="65">
        <f>VLOOKUP($A4,'ADR Raw Data'!$B$6:$BE$43,'ADR Raw Data'!AN$1,FALSE)</f>
        <v>131.30068885622899</v>
      </c>
      <c r="AE4" s="65">
        <f>VLOOKUP($A4,'ADR Raw Data'!$B$6:$BE$43,'ADR Raw Data'!AO$1,FALSE)</f>
        <v>135.800246655439</v>
      </c>
      <c r="AF4" s="66">
        <f>VLOOKUP($A4,'ADR Raw Data'!$B$6:$BE$43,'ADR Raw Data'!AP$1,FALSE)</f>
        <v>133.606289860966</v>
      </c>
      <c r="AG4" s="67">
        <f>VLOOKUP($A4,'ADR Raw Data'!$B$6:$BE$43,'ADR Raw Data'!AR$1,FALSE)</f>
        <v>123.06998551207199</v>
      </c>
      <c r="AI4" s="59">
        <f>VLOOKUP($A4,'ADR Raw Data'!$B$6:$BE$43,'ADR Raw Data'!AT$1,FALSE)</f>
        <v>35.946189318412003</v>
      </c>
      <c r="AJ4" s="60">
        <f>VLOOKUP($A4,'ADR Raw Data'!$B$6:$BE$43,'ADR Raw Data'!AU$1,FALSE)</f>
        <v>35.1129149156191</v>
      </c>
      <c r="AK4" s="60">
        <f>VLOOKUP($A4,'ADR Raw Data'!$B$6:$BE$43,'ADR Raw Data'!AV$1,FALSE)</f>
        <v>36.233075152498898</v>
      </c>
      <c r="AL4" s="60">
        <f>VLOOKUP($A4,'ADR Raw Data'!$B$6:$BE$43,'ADR Raw Data'!AW$1,FALSE)</f>
        <v>36.169766484861498</v>
      </c>
      <c r="AM4" s="60">
        <f>VLOOKUP($A4,'ADR Raw Data'!$B$6:$BE$43,'ADR Raw Data'!AX$1,FALSE)</f>
        <v>35.961764381215303</v>
      </c>
      <c r="AN4" s="61">
        <f>VLOOKUP($A4,'ADR Raw Data'!$B$6:$BE$43,'ADR Raw Data'!AY$1,FALSE)</f>
        <v>35.894253864341501</v>
      </c>
      <c r="AO4" s="60">
        <f>VLOOKUP($A4,'ADR Raw Data'!$B$6:$BE$43,'ADR Raw Data'!BA$1,FALSE)</f>
        <v>36.892122663466097</v>
      </c>
      <c r="AP4" s="60">
        <f>VLOOKUP($A4,'ADR Raw Data'!$B$6:$BE$43,'ADR Raw Data'!BB$1,FALSE)</f>
        <v>37.137424965122399</v>
      </c>
      <c r="AQ4" s="61">
        <f>VLOOKUP($A4,'ADR Raw Data'!$B$6:$BE$43,'ADR Raw Data'!BC$1,FALSE)</f>
        <v>36.989287910577502</v>
      </c>
      <c r="AR4" s="62">
        <f>VLOOKUP($A4,'ADR Raw Data'!$B$6:$BE$43,'ADR Raw Data'!BE$1,FALSE)</f>
        <v>36.267835185787</v>
      </c>
      <c r="AT4" s="64">
        <f>VLOOKUP($A4,'RevPAR Raw Data'!$B$6:$BE$43,'RevPAR Raw Data'!AG$1,FALSE)</f>
        <v>50.099210918359702</v>
      </c>
      <c r="AU4" s="65">
        <f>VLOOKUP($A4,'RevPAR Raw Data'!$B$6:$BE$43,'RevPAR Raw Data'!AH$1,FALSE)</f>
        <v>52.695600355384698</v>
      </c>
      <c r="AV4" s="65">
        <f>VLOOKUP($A4,'RevPAR Raw Data'!$B$6:$BE$43,'RevPAR Raw Data'!AI$1,FALSE)</f>
        <v>56.373113571499701</v>
      </c>
      <c r="AW4" s="65">
        <f>VLOOKUP($A4,'RevPAR Raw Data'!$B$6:$BE$43,'RevPAR Raw Data'!AJ$1,FALSE)</f>
        <v>57.754512064398</v>
      </c>
      <c r="AX4" s="65">
        <f>VLOOKUP($A4,'RevPAR Raw Data'!$B$6:$BE$43,'RevPAR Raw Data'!AK$1,FALSE)</f>
        <v>58.275293828005502</v>
      </c>
      <c r="AY4" s="66">
        <f>VLOOKUP($A4,'RevPAR Raw Data'!$B$6:$BE$43,'RevPAR Raw Data'!AL$1,FALSE)</f>
        <v>55.039695019534797</v>
      </c>
      <c r="AZ4" s="65">
        <f>VLOOKUP($A4,'RevPAR Raw Data'!$B$6:$BE$43,'RevPAR Raw Data'!AN$1,FALSE)</f>
        <v>71.908284288294197</v>
      </c>
      <c r="BA4" s="65">
        <f>VLOOKUP($A4,'RevPAR Raw Data'!$B$6:$BE$43,'RevPAR Raw Data'!AO$1,FALSE)</f>
        <v>78.156432532083699</v>
      </c>
      <c r="BB4" s="66">
        <f>VLOOKUP($A4,'RevPAR Raw Data'!$B$6:$BE$43,'RevPAR Raw Data'!AP$1,FALSE)</f>
        <v>75.032372204233795</v>
      </c>
      <c r="BC4" s="67">
        <f>VLOOKUP($A4,'RevPAR Raw Data'!$B$6:$BE$43,'RevPAR Raw Data'!AR$1,FALSE)</f>
        <v>60.752091692693099</v>
      </c>
      <c r="BE4" s="59">
        <f>VLOOKUP($A4,'RevPAR Raw Data'!$B$6:$BE$43,'RevPAR Raw Data'!AT$1,FALSE)</f>
        <v>63.549188308663801</v>
      </c>
      <c r="BF4" s="60">
        <f>VLOOKUP($A4,'RevPAR Raw Data'!$B$6:$BE$43,'RevPAR Raw Data'!AU$1,FALSE)</f>
        <v>62.8965574264789</v>
      </c>
      <c r="BG4" s="60">
        <f>VLOOKUP($A4,'RevPAR Raw Data'!$B$6:$BE$43,'RevPAR Raw Data'!AV$1,FALSE)</f>
        <v>68.006062816797495</v>
      </c>
      <c r="BH4" s="60">
        <f>VLOOKUP($A4,'RevPAR Raw Data'!$B$6:$BE$43,'RevPAR Raw Data'!AW$1,FALSE)</f>
        <v>68.843432365984398</v>
      </c>
      <c r="BI4" s="60">
        <f>VLOOKUP($A4,'RevPAR Raw Data'!$B$6:$BE$43,'RevPAR Raw Data'!AX$1,FALSE)</f>
        <v>68.153203831585401</v>
      </c>
      <c r="BJ4" s="61">
        <f>VLOOKUP($A4,'RevPAR Raw Data'!$B$6:$BE$43,'RevPAR Raw Data'!AY$1,FALSE)</f>
        <v>66.383887003348207</v>
      </c>
      <c r="BK4" s="60">
        <f>VLOOKUP($A4,'RevPAR Raw Data'!$B$6:$BE$43,'RevPAR Raw Data'!BA$1,FALSE)</f>
        <v>69.543315302914294</v>
      </c>
      <c r="BL4" s="60">
        <f>VLOOKUP($A4,'RevPAR Raw Data'!$B$6:$BE$43,'RevPAR Raw Data'!BB$1,FALSE)</f>
        <v>65.165432896545497</v>
      </c>
      <c r="BM4" s="61">
        <f>VLOOKUP($A4,'RevPAR Raw Data'!$B$6:$BE$43,'RevPAR Raw Data'!BC$1,FALSE)</f>
        <v>67.234706575645802</v>
      </c>
      <c r="BN4" s="62">
        <f>VLOOKUP($A4,'RevPAR Raw Data'!$B$6:$BE$43,'RevPAR Raw Data'!BE$1,FALSE)</f>
        <v>66.681686279339402</v>
      </c>
    </row>
    <row r="5" spans="1:66" x14ac:dyDescent="0.35">
      <c r="A5" s="58" t="s">
        <v>70</v>
      </c>
      <c r="B5" s="59">
        <f>VLOOKUP($A5,'Occupancy Raw Data'!$B$6:$BE$43,'Occupancy Raw Data'!AG$1,FALSE)</f>
        <v>39.669470699280701</v>
      </c>
      <c r="C5" s="60">
        <f>VLOOKUP($A5,'Occupancy Raw Data'!$B$6:$BE$43,'Occupancy Raw Data'!AH$1,FALSE)</f>
        <v>42.402638054482999</v>
      </c>
      <c r="D5" s="60">
        <f>VLOOKUP($A5,'Occupancy Raw Data'!$B$6:$BE$43,'Occupancy Raw Data'!AI$1,FALSE)</f>
        <v>45.027189087672902</v>
      </c>
      <c r="E5" s="60">
        <f>VLOOKUP($A5,'Occupancy Raw Data'!$B$6:$BE$43,'Occupancy Raw Data'!AJ$1,FALSE)</f>
        <v>45.575798734769997</v>
      </c>
      <c r="F5" s="60">
        <f>VLOOKUP($A5,'Occupancy Raw Data'!$B$6:$BE$43,'Occupancy Raw Data'!AK$1,FALSE)</f>
        <v>43.842263059049898</v>
      </c>
      <c r="G5" s="61">
        <f>VLOOKUP($A5,'Occupancy Raw Data'!$B$6:$BE$43,'Occupancy Raw Data'!AL$1,FALSE)</f>
        <v>43.303504038268301</v>
      </c>
      <c r="H5" s="60">
        <f>VLOOKUP($A5,'Occupancy Raw Data'!$B$6:$BE$43,'Occupancy Raw Data'!AN$1,FALSE)</f>
        <v>47.6377921076813</v>
      </c>
      <c r="I5" s="60">
        <f>VLOOKUP($A5,'Occupancy Raw Data'!$B$6:$BE$43,'Occupancy Raw Data'!AO$1,FALSE)</f>
        <v>48.058945362727599</v>
      </c>
      <c r="J5" s="61">
        <f>VLOOKUP($A5,'Occupancy Raw Data'!$B$6:$BE$43,'Occupancy Raw Data'!AP$1,FALSE)</f>
        <v>47.848368735204502</v>
      </c>
      <c r="K5" s="62">
        <f>VLOOKUP($A5,'Occupancy Raw Data'!$B$6:$BE$43,'Occupancy Raw Data'!AR$1,FALSE)</f>
        <v>44.602049944375203</v>
      </c>
      <c r="M5" s="59">
        <f>VLOOKUP($A5,'Occupancy Raw Data'!$B$6:$BE$43,'Occupancy Raw Data'!AT$1,FALSE)</f>
        <v>1.89530641559102</v>
      </c>
      <c r="N5" s="60">
        <f>VLOOKUP($A5,'Occupancy Raw Data'!$B$6:$BE$43,'Occupancy Raw Data'!AU$1,FALSE)</f>
        <v>2.3801491594519701</v>
      </c>
      <c r="O5" s="60">
        <f>VLOOKUP($A5,'Occupancy Raw Data'!$B$6:$BE$43,'Occupancy Raw Data'!AV$1,FALSE)</f>
        <v>4.9388489823731501</v>
      </c>
      <c r="P5" s="60">
        <f>VLOOKUP($A5,'Occupancy Raw Data'!$B$6:$BE$43,'Occupancy Raw Data'!AW$1,FALSE)</f>
        <v>4.3428833026779996</v>
      </c>
      <c r="Q5" s="60">
        <f>VLOOKUP($A5,'Occupancy Raw Data'!$B$6:$BE$43,'Occupancy Raw Data'!AX$1,FALSE)</f>
        <v>4.6465438705946402</v>
      </c>
      <c r="R5" s="61">
        <f>VLOOKUP($A5,'Occupancy Raw Data'!$B$6:$BE$43,'Occupancy Raw Data'!AY$1,FALSE)</f>
        <v>3.6805601822637901</v>
      </c>
      <c r="S5" s="60">
        <f>VLOOKUP($A5,'Occupancy Raw Data'!$B$6:$BE$43,'Occupancy Raw Data'!BA$1,FALSE)</f>
        <v>9.0114922125529198</v>
      </c>
      <c r="T5" s="60">
        <f>VLOOKUP($A5,'Occupancy Raw Data'!$B$6:$BE$43,'Occupancy Raw Data'!BB$1,FALSE)</f>
        <v>2.6194379157111198</v>
      </c>
      <c r="U5" s="61">
        <f>VLOOKUP($A5,'Occupancy Raw Data'!$B$6:$BE$43,'Occupancy Raw Data'!BC$1,FALSE)</f>
        <v>5.7048822133487302</v>
      </c>
      <c r="V5" s="62">
        <f>VLOOKUP($A5,'Occupancy Raw Data'!$B$6:$BE$43,'Occupancy Raw Data'!BE$1,FALSE)</f>
        <v>4.2927230919174804</v>
      </c>
      <c r="X5" s="64">
        <f>VLOOKUP($A5,'ADR Raw Data'!$B$6:$BE$43,'ADR Raw Data'!AG$1,FALSE)</f>
        <v>89.990436066338503</v>
      </c>
      <c r="Y5" s="65">
        <f>VLOOKUP($A5,'ADR Raw Data'!$B$6:$BE$43,'ADR Raw Data'!AH$1,FALSE)</f>
        <v>90.582323617331298</v>
      </c>
      <c r="Z5" s="65">
        <f>VLOOKUP($A5,'ADR Raw Data'!$B$6:$BE$43,'ADR Raw Data'!AI$1,FALSE)</f>
        <v>92.413885531498096</v>
      </c>
      <c r="AA5" s="65">
        <f>VLOOKUP($A5,'ADR Raw Data'!$B$6:$BE$43,'ADR Raw Data'!AJ$1,FALSE)</f>
        <v>92.737670474535904</v>
      </c>
      <c r="AB5" s="65">
        <f>VLOOKUP($A5,'ADR Raw Data'!$B$6:$BE$43,'ADR Raw Data'!AK$1,FALSE)</f>
        <v>91.697698686639896</v>
      </c>
      <c r="AC5" s="66">
        <f>VLOOKUP($A5,'ADR Raw Data'!$B$6:$BE$43,'ADR Raw Data'!AL$1,FALSE)</f>
        <v>91.534330599369497</v>
      </c>
      <c r="AD5" s="65">
        <f>VLOOKUP($A5,'ADR Raw Data'!$B$6:$BE$43,'ADR Raw Data'!AN$1,FALSE)</f>
        <v>98.693313994175895</v>
      </c>
      <c r="AE5" s="65">
        <f>VLOOKUP($A5,'ADR Raw Data'!$B$6:$BE$43,'ADR Raw Data'!AO$1,FALSE)</f>
        <v>102.012621895436</v>
      </c>
      <c r="AF5" s="66">
        <f>VLOOKUP($A5,'ADR Raw Data'!$B$6:$BE$43,'ADR Raw Data'!AP$1,FALSE)</f>
        <v>100.360271941599</v>
      </c>
      <c r="AG5" s="67">
        <f>VLOOKUP($A5,'ADR Raw Data'!$B$6:$BE$43,'ADR Raw Data'!AR$1,FALSE)</f>
        <v>94.239594904038299</v>
      </c>
      <c r="AI5" s="59">
        <f>VLOOKUP($A5,'ADR Raw Data'!$B$6:$BE$43,'ADR Raw Data'!AT$1,FALSE)</f>
        <v>9.0333170530979601</v>
      </c>
      <c r="AJ5" s="60">
        <f>VLOOKUP($A5,'ADR Raw Data'!$B$6:$BE$43,'ADR Raw Data'!AU$1,FALSE)</f>
        <v>10.4313335663212</v>
      </c>
      <c r="AK5" s="60">
        <f>VLOOKUP($A5,'ADR Raw Data'!$B$6:$BE$43,'ADR Raw Data'!AV$1,FALSE)</f>
        <v>11.778253442936199</v>
      </c>
      <c r="AL5" s="60">
        <f>VLOOKUP($A5,'ADR Raw Data'!$B$6:$BE$43,'ADR Raw Data'!AW$1,FALSE)</f>
        <v>12.402140460056</v>
      </c>
      <c r="AM5" s="60">
        <f>VLOOKUP($A5,'ADR Raw Data'!$B$6:$BE$43,'ADR Raw Data'!AX$1,FALSE)</f>
        <v>12.5646263913585</v>
      </c>
      <c r="AN5" s="61">
        <f>VLOOKUP($A5,'ADR Raw Data'!$B$6:$BE$43,'ADR Raw Data'!AY$1,FALSE)</f>
        <v>11.299376861270501</v>
      </c>
      <c r="AO5" s="60">
        <f>VLOOKUP($A5,'ADR Raw Data'!$B$6:$BE$43,'ADR Raw Data'!BA$1,FALSE)</f>
        <v>16.587083809008899</v>
      </c>
      <c r="AP5" s="60">
        <f>VLOOKUP($A5,'ADR Raw Data'!$B$6:$BE$43,'ADR Raw Data'!BB$1,FALSE)</f>
        <v>17.641480927886398</v>
      </c>
      <c r="AQ5" s="61">
        <f>VLOOKUP($A5,'ADR Raw Data'!$B$6:$BE$43,'ADR Raw Data'!BC$1,FALSE)</f>
        <v>17.080389136403699</v>
      </c>
      <c r="AR5" s="62">
        <f>VLOOKUP($A5,'ADR Raw Data'!$B$6:$BE$43,'ADR Raw Data'!BE$1,FALSE)</f>
        <v>13.141950219467899</v>
      </c>
      <c r="AT5" s="64">
        <f>VLOOKUP($A5,'RevPAR Raw Data'!$B$6:$BE$43,'RevPAR Raw Data'!AG$1,FALSE)</f>
        <v>35.698729667491101</v>
      </c>
      <c r="AU5" s="65">
        <f>VLOOKUP($A5,'RevPAR Raw Data'!$B$6:$BE$43,'RevPAR Raw Data'!AH$1,FALSE)</f>
        <v>38.409294824797499</v>
      </c>
      <c r="AV5" s="65">
        <f>VLOOKUP($A5,'RevPAR Raw Data'!$B$6:$BE$43,'RevPAR Raw Data'!AI$1,FALSE)</f>
        <v>41.611374981533302</v>
      </c>
      <c r="AW5" s="65">
        <f>VLOOKUP($A5,'RevPAR Raw Data'!$B$6:$BE$43,'RevPAR Raw Data'!AJ$1,FALSE)</f>
        <v>42.265934046788701</v>
      </c>
      <c r="AX5" s="65">
        <f>VLOOKUP($A5,'RevPAR Raw Data'!$B$6:$BE$43,'RevPAR Raw Data'!AK$1,FALSE)</f>
        <v>40.202346277291603</v>
      </c>
      <c r="AY5" s="66">
        <f>VLOOKUP($A5,'RevPAR Raw Data'!$B$6:$BE$43,'RevPAR Raw Data'!AL$1,FALSE)</f>
        <v>39.6375725474999</v>
      </c>
      <c r="AZ5" s="65">
        <f>VLOOKUP($A5,'RevPAR Raw Data'!$B$6:$BE$43,'RevPAR Raw Data'!AN$1,FALSE)</f>
        <v>47.015315744726699</v>
      </c>
      <c r="BA5" s="65">
        <f>VLOOKUP($A5,'RevPAR Raw Data'!$B$6:$BE$43,'RevPAR Raw Data'!AO$1,FALSE)</f>
        <v>49.026190219813898</v>
      </c>
      <c r="BB5" s="66">
        <f>VLOOKUP($A5,'RevPAR Raw Data'!$B$6:$BE$43,'RevPAR Raw Data'!AP$1,FALSE)</f>
        <v>48.020752982270302</v>
      </c>
      <c r="BC5" s="67">
        <f>VLOOKUP($A5,'RevPAR Raw Data'!$B$6:$BE$43,'RevPAR Raw Data'!AR$1,FALSE)</f>
        <v>42.032791186475997</v>
      </c>
      <c r="BE5" s="59">
        <f>VLOOKUP($A5,'RevPAR Raw Data'!$B$6:$BE$43,'RevPAR Raw Data'!AT$1,FALSE)</f>
        <v>11.099832506337</v>
      </c>
      <c r="BF5" s="60">
        <f>VLOOKUP($A5,'RevPAR Raw Data'!$B$6:$BE$43,'RevPAR Raw Data'!AU$1,FALSE)</f>
        <v>13.059764023971599</v>
      </c>
      <c r="BG5" s="60">
        <f>VLOOKUP($A5,'RevPAR Raw Data'!$B$6:$BE$43,'RevPAR Raw Data'!AV$1,FALSE)</f>
        <v>17.298812575617202</v>
      </c>
      <c r="BH5" s="60">
        <f>VLOOKUP($A5,'RevPAR Raw Data'!$B$6:$BE$43,'RevPAR Raw Data'!AW$1,FALSE)</f>
        <v>17.283634249948399</v>
      </c>
      <c r="BI5" s="60">
        <f>VLOOKUP($A5,'RevPAR Raw Data'!$B$6:$BE$43,'RevPAR Raw Data'!AX$1,FALSE)</f>
        <v>17.794991139404001</v>
      </c>
      <c r="BJ5" s="61">
        <f>VLOOKUP($A5,'RevPAR Raw Data'!$B$6:$BE$43,'RevPAR Raw Data'!AY$1,FALSE)</f>
        <v>15.395817409134199</v>
      </c>
      <c r="BK5" s="60">
        <f>VLOOKUP($A5,'RevPAR Raw Data'!$B$6:$BE$43,'RevPAR Raw Data'!BA$1,FALSE)</f>
        <v>27.093319787300299</v>
      </c>
      <c r="BL5" s="60">
        <f>VLOOKUP($A5,'RevPAR Raw Data'!$B$6:$BE$43,'RevPAR Raw Data'!BB$1,FALSE)</f>
        <v>20.723026483915501</v>
      </c>
      <c r="BM5" s="61">
        <f>VLOOKUP($A5,'RevPAR Raw Data'!$B$6:$BE$43,'RevPAR Raw Data'!BC$1,FALSE)</f>
        <v>23.759687431565801</v>
      </c>
      <c r="BN5" s="62">
        <f>VLOOKUP($A5,'RevPAR Raw Data'!$B$6:$BE$43,'RevPAR Raw Data'!BE$1,FALSE)</f>
        <v>17.998820843184699</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34.043906516919201</v>
      </c>
      <c r="C7" s="60">
        <f>VLOOKUP($A7,'Occupancy Raw Data'!$B$6:$BE$43,'Occupancy Raw Data'!AH$1,FALSE)</f>
        <v>34.447124995456598</v>
      </c>
      <c r="D7" s="60">
        <f>VLOOKUP($A7,'Occupancy Raw Data'!$B$6:$BE$43,'Occupancy Raw Data'!AI$1,FALSE)</f>
        <v>37.027198234464699</v>
      </c>
      <c r="E7" s="60">
        <f>VLOOKUP($A7,'Occupancy Raw Data'!$B$6:$BE$43,'Occupancy Raw Data'!AJ$1,FALSE)</f>
        <v>37.522619785529201</v>
      </c>
      <c r="F7" s="60">
        <f>VLOOKUP($A7,'Occupancy Raw Data'!$B$6:$BE$43,'Occupancy Raw Data'!AK$1,FALSE)</f>
        <v>36.381243004043696</v>
      </c>
      <c r="G7" s="61">
        <f>VLOOKUP($A7,'Occupancy Raw Data'!$B$6:$BE$43,'Occupancy Raw Data'!AL$1,FALSE)</f>
        <v>35.884753476267299</v>
      </c>
      <c r="H7" s="60">
        <f>VLOOKUP($A7,'Occupancy Raw Data'!$B$6:$BE$43,'Occupancy Raw Data'!AN$1,FALSE)</f>
        <v>40.304881786787</v>
      </c>
      <c r="I7" s="60">
        <f>VLOOKUP($A7,'Occupancy Raw Data'!$B$6:$BE$43,'Occupancy Raw Data'!AO$1,FALSE)</f>
        <v>43.154123328633403</v>
      </c>
      <c r="J7" s="61">
        <f>VLOOKUP($A7,'Occupancy Raw Data'!$B$6:$BE$43,'Occupancy Raw Data'!AP$1,FALSE)</f>
        <v>41.729502557710198</v>
      </c>
      <c r="K7" s="62">
        <f>VLOOKUP($A7,'Occupancy Raw Data'!$B$6:$BE$43,'Occupancy Raw Data'!AR$1,FALSE)</f>
        <v>37.554925563999703</v>
      </c>
      <c r="M7" s="59">
        <f>VLOOKUP($A7,'Occupancy Raw Data'!$B$6:$BE$43,'Occupancy Raw Data'!AT$1,FALSE)</f>
        <v>-20.452185526556701</v>
      </c>
      <c r="N7" s="60">
        <f>VLOOKUP($A7,'Occupancy Raw Data'!$B$6:$BE$43,'Occupancy Raw Data'!AU$1,FALSE)</f>
        <v>-21.058750585950399</v>
      </c>
      <c r="O7" s="60">
        <f>VLOOKUP($A7,'Occupancy Raw Data'!$B$6:$BE$43,'Occupancy Raw Data'!AV$1,FALSE)</f>
        <v>-17.3734244078172</v>
      </c>
      <c r="P7" s="60">
        <f>VLOOKUP($A7,'Occupancy Raw Data'!$B$6:$BE$43,'Occupancy Raw Data'!AW$1,FALSE)</f>
        <v>-17.609235212198399</v>
      </c>
      <c r="Q7" s="60">
        <f>VLOOKUP($A7,'Occupancy Raw Data'!$B$6:$BE$43,'Occupancy Raw Data'!AX$1,FALSE)</f>
        <v>-15.845384164931399</v>
      </c>
      <c r="R7" s="61">
        <f>VLOOKUP($A7,'Occupancy Raw Data'!$B$6:$BE$43,'Occupancy Raw Data'!AY$1,FALSE)</f>
        <v>-18.451108933296599</v>
      </c>
      <c r="S7" s="60">
        <f>VLOOKUP($A7,'Occupancy Raw Data'!$B$6:$BE$43,'Occupancy Raw Data'!BA$1,FALSE)</f>
        <v>-8.7898858533518496</v>
      </c>
      <c r="T7" s="60">
        <f>VLOOKUP($A7,'Occupancy Raw Data'!$B$6:$BE$43,'Occupancy Raw Data'!BB$1,FALSE)</f>
        <v>-10.9126444082478</v>
      </c>
      <c r="U7" s="61">
        <f>VLOOKUP($A7,'Occupancy Raw Data'!$B$6:$BE$43,'Occupancy Raw Data'!BC$1,FALSE)</f>
        <v>-9.8999767218621209</v>
      </c>
      <c r="V7" s="62">
        <f>VLOOKUP($A7,'Occupancy Raw Data'!$B$6:$BE$43,'Occupancy Raw Data'!BE$1,FALSE)</f>
        <v>-15.917146385956601</v>
      </c>
      <c r="X7" s="64">
        <f>VLOOKUP($A7,'ADR Raw Data'!$B$6:$BE$43,'ADR Raw Data'!AG$1,FALSE)</f>
        <v>112.51039602572899</v>
      </c>
      <c r="Y7" s="65">
        <f>VLOOKUP($A7,'ADR Raw Data'!$B$6:$BE$43,'ADR Raw Data'!AH$1,FALSE)</f>
        <v>113.829880439728</v>
      </c>
      <c r="Z7" s="65">
        <f>VLOOKUP($A7,'ADR Raw Data'!$B$6:$BE$43,'ADR Raw Data'!AI$1,FALSE)</f>
        <v>119.73365219524101</v>
      </c>
      <c r="AA7" s="65">
        <f>VLOOKUP($A7,'ADR Raw Data'!$B$6:$BE$43,'ADR Raw Data'!AJ$1,FALSE)</f>
        <v>119.352478186152</v>
      </c>
      <c r="AB7" s="65">
        <f>VLOOKUP($A7,'ADR Raw Data'!$B$6:$BE$43,'ADR Raw Data'!AK$1,FALSE)</f>
        <v>116.036536524479</v>
      </c>
      <c r="AC7" s="66">
        <f>VLOOKUP($A7,'ADR Raw Data'!$B$6:$BE$43,'ADR Raw Data'!AL$1,FALSE)</f>
        <v>116.4008896694</v>
      </c>
      <c r="AD7" s="65">
        <f>VLOOKUP($A7,'ADR Raw Data'!$B$6:$BE$43,'ADR Raw Data'!AN$1,FALSE)</f>
        <v>116.271758151377</v>
      </c>
      <c r="AE7" s="65">
        <f>VLOOKUP($A7,'ADR Raw Data'!$B$6:$BE$43,'ADR Raw Data'!AO$1,FALSE)</f>
        <v>120.305519743245</v>
      </c>
      <c r="AF7" s="66">
        <f>VLOOKUP($A7,'ADR Raw Data'!$B$6:$BE$43,'ADR Raw Data'!AP$1,FALSE)</f>
        <v>118.357494076135</v>
      </c>
      <c r="AG7" s="67">
        <f>VLOOKUP($A7,'ADR Raw Data'!$B$6:$BE$43,'ADR Raw Data'!AR$1,FALSE)</f>
        <v>117.022151510675</v>
      </c>
      <c r="AI7" s="59">
        <f>VLOOKUP($A7,'ADR Raw Data'!$B$6:$BE$43,'ADR Raw Data'!AT$1,FALSE)</f>
        <v>4.9057057088070097</v>
      </c>
      <c r="AJ7" s="60">
        <f>VLOOKUP($A7,'ADR Raw Data'!$B$6:$BE$43,'ADR Raw Data'!AU$1,FALSE)</f>
        <v>2.3078285597338399</v>
      </c>
      <c r="AK7" s="60">
        <f>VLOOKUP($A7,'ADR Raw Data'!$B$6:$BE$43,'ADR Raw Data'!AV$1,FALSE)</f>
        <v>2.9361631181482402</v>
      </c>
      <c r="AL7" s="60">
        <f>VLOOKUP($A7,'ADR Raw Data'!$B$6:$BE$43,'ADR Raw Data'!AW$1,FALSE)</f>
        <v>3.7490124183927498</v>
      </c>
      <c r="AM7" s="60">
        <f>VLOOKUP($A7,'ADR Raw Data'!$B$6:$BE$43,'ADR Raw Data'!AX$1,FALSE)</f>
        <v>7.6651008567654699</v>
      </c>
      <c r="AN7" s="61">
        <f>VLOOKUP($A7,'ADR Raw Data'!$B$6:$BE$43,'ADR Raw Data'!AY$1,FALSE)</f>
        <v>4.2940333664736698</v>
      </c>
      <c r="AO7" s="60">
        <f>VLOOKUP($A7,'ADR Raw Data'!$B$6:$BE$43,'ADR Raw Data'!BA$1,FALSE)</f>
        <v>10.3517480429351</v>
      </c>
      <c r="AP7" s="60">
        <f>VLOOKUP($A7,'ADR Raw Data'!$B$6:$BE$43,'ADR Raw Data'!BB$1,FALSE)</f>
        <v>11.889098636070999</v>
      </c>
      <c r="AQ7" s="61">
        <f>VLOOKUP($A7,'ADR Raw Data'!$B$6:$BE$43,'ADR Raw Data'!BC$1,FALSE)</f>
        <v>11.1412079814009</v>
      </c>
      <c r="AR7" s="62">
        <f>VLOOKUP($A7,'ADR Raw Data'!$B$6:$BE$43,'ADR Raw Data'!BE$1,FALSE)</f>
        <v>6.2941447487148201</v>
      </c>
      <c r="AT7" s="64">
        <f>VLOOKUP($A7,'RevPAR Raw Data'!$B$6:$BE$43,'RevPAR Raw Data'!AG$1,FALSE)</f>
        <v>38.302934044815103</v>
      </c>
      <c r="AU7" s="65">
        <f>VLOOKUP($A7,'RevPAR Raw Data'!$B$6:$BE$43,'RevPAR Raw Data'!AH$1,FALSE)</f>
        <v>39.211121197252197</v>
      </c>
      <c r="AV7" s="65">
        <f>VLOOKUP($A7,'RevPAR Raw Data'!$B$6:$BE$43,'RevPAR Raw Data'!AI$1,FALSE)</f>
        <v>44.334016751696602</v>
      </c>
      <c r="AW7" s="65">
        <f>VLOOKUP($A7,'RevPAR Raw Data'!$B$6:$BE$43,'RevPAR Raw Data'!AJ$1,FALSE)</f>
        <v>44.784176594396797</v>
      </c>
      <c r="AX7" s="65">
        <f>VLOOKUP($A7,'RevPAR Raw Data'!$B$6:$BE$43,'RevPAR Raw Data'!AK$1,FALSE)</f>
        <v>42.2155343264469</v>
      </c>
      <c r="AY7" s="66">
        <f>VLOOKUP($A7,'RevPAR Raw Data'!$B$6:$BE$43,'RevPAR Raw Data'!AL$1,FALSE)</f>
        <v>41.770172302046298</v>
      </c>
      <c r="AZ7" s="65">
        <f>VLOOKUP($A7,'RevPAR Raw Data'!$B$6:$BE$43,'RevPAR Raw Data'!AN$1,FALSE)</f>
        <v>46.863194674331801</v>
      </c>
      <c r="BA7" s="65">
        <f>VLOOKUP($A7,'RevPAR Raw Data'!$B$6:$BE$43,'RevPAR Raw Data'!AO$1,FALSE)</f>
        <v>51.916792361153597</v>
      </c>
      <c r="BB7" s="66">
        <f>VLOOKUP($A7,'RevPAR Raw Data'!$B$6:$BE$43,'RevPAR Raw Data'!AP$1,FALSE)</f>
        <v>49.389993517742703</v>
      </c>
      <c r="BC7" s="67">
        <f>VLOOKUP($A7,'RevPAR Raw Data'!$B$6:$BE$43,'RevPAR Raw Data'!AR$1,FALSE)</f>
        <v>43.947581893225099</v>
      </c>
      <c r="BE7" s="59">
        <f>VLOOKUP($A7,'RevPAR Raw Data'!$B$6:$BE$43,'RevPAR Raw Data'!AT$1,FALSE)</f>
        <v>-16.549803850701799</v>
      </c>
      <c r="BF7" s="60">
        <f>VLOOKUP($A7,'RevPAR Raw Data'!$B$6:$BE$43,'RevPAR Raw Data'!AU$1,FALSE)</f>
        <v>-19.2369218865622</v>
      </c>
      <c r="BG7" s="60">
        <f>VLOOKUP($A7,'RevPAR Raw Data'!$B$6:$BE$43,'RevPAR Raw Data'!AV$1,FALSE)</f>
        <v>-14.9473733694907</v>
      </c>
      <c r="BH7" s="60">
        <f>VLOOKUP($A7,'RevPAR Raw Data'!$B$6:$BE$43,'RevPAR Raw Data'!AW$1,FALSE)</f>
        <v>-14.5203952086949</v>
      </c>
      <c r="BI7" s="60">
        <f>VLOOKUP($A7,'RevPAR Raw Data'!$B$6:$BE$43,'RevPAR Raw Data'!AX$1,FALSE)</f>
        <v>-9.3948479855499105</v>
      </c>
      <c r="BJ7" s="61">
        <f>VLOOKUP($A7,'RevPAR Raw Data'!$B$6:$BE$43,'RevPAR Raw Data'!AY$1,FALSE)</f>
        <v>-14.949372340903</v>
      </c>
      <c r="BK7" s="60">
        <f>VLOOKUP($A7,'RevPAR Raw Data'!$B$6:$BE$43,'RevPAR Raw Data'!BA$1,FALSE)</f>
        <v>0.65195535278266303</v>
      </c>
      <c r="BL7" s="60">
        <f>VLOOKUP($A7,'RevPAR Raw Data'!$B$6:$BE$43,'RevPAR Raw Data'!BB$1,FALSE)</f>
        <v>-0.32096082967712097</v>
      </c>
      <c r="BM7" s="61">
        <f>VLOOKUP($A7,'RevPAR Raw Data'!$B$6:$BE$43,'RevPAR Raw Data'!BC$1,FALSE)</f>
        <v>0.13825426284588599</v>
      </c>
      <c r="BN7" s="62">
        <f>VLOOKUP($A7,'RevPAR Raw Data'!$B$6:$BE$43,'RevPAR Raw Data'!BE$1,FALSE)</f>
        <v>-10.6248498706387</v>
      </c>
    </row>
    <row r="8" spans="1:66" x14ac:dyDescent="0.35">
      <c r="A8" s="76" t="s">
        <v>89</v>
      </c>
      <c r="B8" s="59">
        <f>VLOOKUP($A8,'Occupancy Raw Data'!$B$6:$BE$43,'Occupancy Raw Data'!AG$1,FALSE)</f>
        <v>32.471875950136798</v>
      </c>
      <c r="C8" s="60">
        <f>VLOOKUP($A8,'Occupancy Raw Data'!$B$6:$BE$43,'Occupancy Raw Data'!AH$1,FALSE)</f>
        <v>30.057261579000699</v>
      </c>
      <c r="D8" s="60">
        <f>VLOOKUP($A8,'Occupancy Raw Data'!$B$6:$BE$43,'Occupancy Raw Data'!AI$1,FALSE)</f>
        <v>33.404276882537701</v>
      </c>
      <c r="E8" s="60">
        <f>VLOOKUP($A8,'Occupancy Raw Data'!$B$6:$BE$43,'Occupancy Raw Data'!AJ$1,FALSE)</f>
        <v>34.610317219012799</v>
      </c>
      <c r="F8" s="60">
        <f>VLOOKUP($A8,'Occupancy Raw Data'!$B$6:$BE$43,'Occupancy Raw Data'!AK$1,FALSE)</f>
        <v>36.677814938684499</v>
      </c>
      <c r="G8" s="61">
        <f>VLOOKUP($A8,'Occupancy Raw Data'!$B$6:$BE$43,'Occupancy Raw Data'!AL$1,FALSE)</f>
        <v>33.444309313874498</v>
      </c>
      <c r="H8" s="60">
        <f>VLOOKUP($A8,'Occupancy Raw Data'!$B$6:$BE$43,'Occupancy Raw Data'!AN$1,FALSE)</f>
        <v>39.913347522043097</v>
      </c>
      <c r="I8" s="60">
        <f>VLOOKUP($A8,'Occupancy Raw Data'!$B$6:$BE$43,'Occupancy Raw Data'!AO$1,FALSE)</f>
        <v>38.935340022296501</v>
      </c>
      <c r="J8" s="61">
        <f>VLOOKUP($A8,'Occupancy Raw Data'!$B$6:$BE$43,'Occupancy Raw Data'!AP$1,FALSE)</f>
        <v>39.424343772169799</v>
      </c>
      <c r="K8" s="62">
        <f>VLOOKUP($A8,'Occupancy Raw Data'!$B$6:$BE$43,'Occupancy Raw Data'!AR$1,FALSE)</f>
        <v>35.152890587673099</v>
      </c>
      <c r="M8" s="59">
        <f>VLOOKUP($A8,'Occupancy Raw Data'!$B$6:$BE$43,'Occupancy Raw Data'!AT$1,FALSE)</f>
        <v>-30.675466480540798</v>
      </c>
      <c r="N8" s="60">
        <f>VLOOKUP($A8,'Occupancy Raw Data'!$B$6:$BE$43,'Occupancy Raw Data'!AU$1,FALSE)</f>
        <v>-31.3930447555834</v>
      </c>
      <c r="O8" s="60">
        <f>VLOOKUP($A8,'Occupancy Raw Data'!$B$6:$BE$43,'Occupancy Raw Data'!AV$1,FALSE)</f>
        <v>-26.124883187553301</v>
      </c>
      <c r="P8" s="60">
        <f>VLOOKUP($A8,'Occupancy Raw Data'!$B$6:$BE$43,'Occupancy Raw Data'!AW$1,FALSE)</f>
        <v>-24.732438870729499</v>
      </c>
      <c r="Q8" s="60">
        <f>VLOOKUP($A8,'Occupancy Raw Data'!$B$6:$BE$43,'Occupancy Raw Data'!AX$1,FALSE)</f>
        <v>-17.0564433333005</v>
      </c>
      <c r="R8" s="61">
        <f>VLOOKUP($A8,'Occupancy Raw Data'!$B$6:$BE$43,'Occupancy Raw Data'!AY$1,FALSE)</f>
        <v>-26.031622177102999</v>
      </c>
      <c r="S8" s="60">
        <f>VLOOKUP($A8,'Occupancy Raw Data'!$B$6:$BE$43,'Occupancy Raw Data'!BA$1,FALSE)</f>
        <v>-10.3159176133484</v>
      </c>
      <c r="T8" s="60">
        <f>VLOOKUP($A8,'Occupancy Raw Data'!$B$6:$BE$43,'Occupancy Raw Data'!BB$1,FALSE)</f>
        <v>-22.632384596552502</v>
      </c>
      <c r="U8" s="61">
        <f>VLOOKUP($A8,'Occupancy Raw Data'!$B$6:$BE$43,'Occupancy Raw Data'!BC$1,FALSE)</f>
        <v>-16.8521496916686</v>
      </c>
      <c r="V8" s="62">
        <f>VLOOKUP($A8,'Occupancy Raw Data'!$B$6:$BE$43,'Occupancy Raw Data'!BE$1,FALSE)</f>
        <v>-23.318996470286901</v>
      </c>
      <c r="X8" s="64">
        <f>VLOOKUP($A8,'ADR Raw Data'!$B$6:$BE$43,'ADR Raw Data'!AG$1,FALSE)</f>
        <v>114.66509129213399</v>
      </c>
      <c r="Y8" s="65">
        <f>VLOOKUP($A8,'ADR Raw Data'!$B$6:$BE$43,'ADR Raw Data'!AH$1,FALSE)</f>
        <v>132.89081766838001</v>
      </c>
      <c r="Z8" s="65">
        <f>VLOOKUP($A8,'ADR Raw Data'!$B$6:$BE$43,'ADR Raw Data'!AI$1,FALSE)</f>
        <v>137.883260012135</v>
      </c>
      <c r="AA8" s="65">
        <f>VLOOKUP($A8,'ADR Raw Data'!$B$6:$BE$43,'ADR Raw Data'!AJ$1,FALSE)</f>
        <v>136.76213909224001</v>
      </c>
      <c r="AB8" s="65">
        <f>VLOOKUP($A8,'ADR Raw Data'!$B$6:$BE$43,'ADR Raw Data'!AK$1,FALSE)</f>
        <v>126.62581652390099</v>
      </c>
      <c r="AC8" s="66">
        <f>VLOOKUP($A8,'ADR Raw Data'!$B$6:$BE$43,'ADR Raw Data'!AL$1,FALSE)</f>
        <v>129.776066607069</v>
      </c>
      <c r="AD8" s="65">
        <f>VLOOKUP($A8,'ADR Raw Data'!$B$6:$BE$43,'ADR Raw Data'!AN$1,FALSE)</f>
        <v>112.110366914238</v>
      </c>
      <c r="AE8" s="65">
        <f>VLOOKUP($A8,'ADR Raw Data'!$B$6:$BE$43,'ADR Raw Data'!AO$1,FALSE)</f>
        <v>109.692551571549</v>
      </c>
      <c r="AF8" s="66">
        <f>VLOOKUP($A8,'ADR Raw Data'!$B$6:$BE$43,'ADR Raw Data'!AP$1,FALSE)</f>
        <v>110.91645404884299</v>
      </c>
      <c r="AG8" s="67">
        <f>VLOOKUP($A8,'ADR Raw Data'!$B$6:$BE$43,'ADR Raw Data'!AR$1,FALSE)</f>
        <v>123.73285011171799</v>
      </c>
      <c r="AI8" s="59">
        <f>VLOOKUP($A8,'ADR Raw Data'!$B$6:$BE$43,'ADR Raw Data'!AT$1,FALSE)</f>
        <v>-6.5872223708142501</v>
      </c>
      <c r="AJ8" s="60">
        <f>VLOOKUP($A8,'ADR Raw Data'!$B$6:$BE$43,'ADR Raw Data'!AU$1,FALSE)</f>
        <v>2.6113002832107499</v>
      </c>
      <c r="AK8" s="60">
        <f>VLOOKUP($A8,'ADR Raw Data'!$B$6:$BE$43,'ADR Raw Data'!AV$1,FALSE)</f>
        <v>4.1320034755768402</v>
      </c>
      <c r="AL8" s="60">
        <f>VLOOKUP($A8,'ADR Raw Data'!$B$6:$BE$43,'ADR Raw Data'!AW$1,FALSE)</f>
        <v>4.3656193351692201</v>
      </c>
      <c r="AM8" s="60">
        <f>VLOOKUP($A8,'ADR Raw Data'!$B$6:$BE$43,'ADR Raw Data'!AX$1,FALSE)</f>
        <v>2.50209296725756</v>
      </c>
      <c r="AN8" s="61">
        <f>VLOOKUP($A8,'ADR Raw Data'!$B$6:$BE$43,'ADR Raw Data'!AY$1,FALSE)</f>
        <v>1.52036973959005</v>
      </c>
      <c r="AO8" s="60">
        <f>VLOOKUP($A8,'ADR Raw Data'!$B$6:$BE$43,'ADR Raw Data'!BA$1,FALSE)</f>
        <v>-4.0343089515984403</v>
      </c>
      <c r="AP8" s="60">
        <f>VLOOKUP($A8,'ADR Raw Data'!$B$6:$BE$43,'ADR Raw Data'!BB$1,FALSE)</f>
        <v>-6.5002178433935196</v>
      </c>
      <c r="AQ8" s="61">
        <f>VLOOKUP($A8,'ADR Raw Data'!$B$6:$BE$43,'ADR Raw Data'!BC$1,FALSE)</f>
        <v>-5.2693583048326902</v>
      </c>
      <c r="AR8" s="62">
        <f>VLOOKUP($A8,'ADR Raw Data'!$B$6:$BE$43,'ADR Raw Data'!BE$1,FALSE)</f>
        <v>-0.74125214116213001</v>
      </c>
      <c r="AT8" s="64">
        <f>VLOOKUP($A8,'RevPAR Raw Data'!$B$6:$BE$43,'RevPAR Raw Data'!AG$1,FALSE)</f>
        <v>37.233906202493102</v>
      </c>
      <c r="AU8" s="65">
        <f>VLOOKUP($A8,'RevPAR Raw Data'!$B$6:$BE$43,'RevPAR Raw Data'!AH$1,FALSE)</f>
        <v>39.943340681057997</v>
      </c>
      <c r="AV8" s="65">
        <f>VLOOKUP($A8,'RevPAR Raw Data'!$B$6:$BE$43,'RevPAR Raw Data'!AI$1,FALSE)</f>
        <v>46.0589059491233</v>
      </c>
      <c r="AW8" s="65">
        <f>VLOOKUP($A8,'RevPAR Raw Data'!$B$6:$BE$43,'RevPAR Raw Data'!AJ$1,FALSE)</f>
        <v>47.333810175331898</v>
      </c>
      <c r="AX8" s="65">
        <f>VLOOKUP($A8,'RevPAR Raw Data'!$B$6:$BE$43,'RevPAR Raw Data'!AK$1,FALSE)</f>
        <v>46.443582649234799</v>
      </c>
      <c r="AY8" s="66">
        <f>VLOOKUP($A8,'RevPAR Raw Data'!$B$6:$BE$43,'RevPAR Raw Data'!AL$1,FALSE)</f>
        <v>43.402709131448198</v>
      </c>
      <c r="AZ8" s="65">
        <f>VLOOKUP($A8,'RevPAR Raw Data'!$B$6:$BE$43,'RevPAR Raw Data'!AN$1,FALSE)</f>
        <v>44.747000354717699</v>
      </c>
      <c r="BA8" s="65">
        <f>VLOOKUP($A8,'RevPAR Raw Data'!$B$6:$BE$43,'RevPAR Raw Data'!AO$1,FALSE)</f>
        <v>42.709167933515701</v>
      </c>
      <c r="BB8" s="66">
        <f>VLOOKUP($A8,'RevPAR Raw Data'!$B$6:$BE$43,'RevPAR Raw Data'!AP$1,FALSE)</f>
        <v>43.7280841441167</v>
      </c>
      <c r="BC8" s="67">
        <f>VLOOKUP($A8,'RevPAR Raw Data'!$B$6:$BE$43,'RevPAR Raw Data'!AR$1,FALSE)</f>
        <v>43.495673420782097</v>
      </c>
      <c r="BE8" s="59">
        <f>VLOOKUP($A8,'RevPAR Raw Data'!$B$6:$BE$43,'RevPAR Raw Data'!AT$1,FALSE)</f>
        <v>-35.242027660997202</v>
      </c>
      <c r="BF8" s="60">
        <f>VLOOKUP($A8,'RevPAR Raw Data'!$B$6:$BE$43,'RevPAR Raw Data'!AU$1,FALSE)</f>
        <v>-29.6015111389837</v>
      </c>
      <c r="BG8" s="60">
        <f>VLOOKUP($A8,'RevPAR Raw Data'!$B$6:$BE$43,'RevPAR Raw Data'!AV$1,FALSE)</f>
        <v>-23.072360793276601</v>
      </c>
      <c r="BH8" s="60">
        <f>VLOOKUP($A8,'RevPAR Raw Data'!$B$6:$BE$43,'RevPAR Raw Data'!AW$1,FALSE)</f>
        <v>-21.446543668959698</v>
      </c>
      <c r="BI8" s="60">
        <f>VLOOKUP($A8,'RevPAR Raw Data'!$B$6:$BE$43,'RevPAR Raw Data'!AX$1,FALSE)</f>
        <v>-14.9811184351497</v>
      </c>
      <c r="BJ8" s="61">
        <f>VLOOKUP($A8,'RevPAR Raw Data'!$B$6:$BE$43,'RevPAR Raw Data'!AY$1,FALSE)</f>
        <v>-24.907029343817999</v>
      </c>
      <c r="BK8" s="60">
        <f>VLOOKUP($A8,'RevPAR Raw Data'!$B$6:$BE$43,'RevPAR Raw Data'!BA$1,FALSE)</f>
        <v>-13.934050577232</v>
      </c>
      <c r="BL8" s="60">
        <f>VLOOKUP($A8,'RevPAR Raw Data'!$B$6:$BE$43,'RevPAR Raw Data'!BB$1,FALSE)</f>
        <v>-27.661448138015501</v>
      </c>
      <c r="BM8" s="61">
        <f>VLOOKUP($A8,'RevPAR Raw Data'!$B$6:$BE$43,'RevPAR Raw Data'!BC$1,FALSE)</f>
        <v>-21.233507847180501</v>
      </c>
      <c r="BN8" s="62">
        <f>VLOOKUP($A8,'RevPAR Raw Data'!$B$6:$BE$43,'RevPAR Raw Data'!BE$1,FALSE)</f>
        <v>-23.8873960508155</v>
      </c>
    </row>
    <row r="9" spans="1:66" x14ac:dyDescent="0.35">
      <c r="A9" s="76" t="s">
        <v>90</v>
      </c>
      <c r="B9" s="59">
        <f>VLOOKUP($A9,'Occupancy Raw Data'!$B$6:$BE$43,'Occupancy Raw Data'!AG$1,FALSE)</f>
        <v>34.694063372587102</v>
      </c>
      <c r="C9" s="60">
        <f>VLOOKUP($A9,'Occupancy Raw Data'!$B$6:$BE$43,'Occupancy Raw Data'!AH$1,FALSE)</f>
        <v>34.284326818016197</v>
      </c>
      <c r="D9" s="60">
        <f>VLOOKUP($A9,'Occupancy Raw Data'!$B$6:$BE$43,'Occupancy Raw Data'!AI$1,FALSE)</f>
        <v>37.109991501760298</v>
      </c>
      <c r="E9" s="60">
        <f>VLOOKUP($A9,'Occupancy Raw Data'!$B$6:$BE$43,'Occupancy Raw Data'!AJ$1,FALSE)</f>
        <v>37.198008983853299</v>
      </c>
      <c r="F9" s="60">
        <f>VLOOKUP($A9,'Occupancy Raw Data'!$B$6:$BE$43,'Occupancy Raw Data'!AK$1,FALSE)</f>
        <v>37.413500060701701</v>
      </c>
      <c r="G9" s="61">
        <f>VLOOKUP($A9,'Occupancy Raw Data'!$B$6:$BE$43,'Occupancy Raw Data'!AL$1,FALSE)</f>
        <v>36.139978147383701</v>
      </c>
      <c r="H9" s="60">
        <f>VLOOKUP($A9,'Occupancy Raw Data'!$B$6:$BE$43,'Occupancy Raw Data'!AN$1,FALSE)</f>
        <v>42.048075755736299</v>
      </c>
      <c r="I9" s="60">
        <f>VLOOKUP($A9,'Occupancy Raw Data'!$B$6:$BE$43,'Occupancy Raw Data'!AO$1,FALSE)</f>
        <v>44.630933592327303</v>
      </c>
      <c r="J9" s="61">
        <f>VLOOKUP($A9,'Occupancy Raw Data'!$B$6:$BE$43,'Occupancy Raw Data'!AP$1,FALSE)</f>
        <v>43.339504674031801</v>
      </c>
      <c r="K9" s="62">
        <f>VLOOKUP($A9,'Occupancy Raw Data'!$B$6:$BE$43,'Occupancy Raw Data'!AR$1,FALSE)</f>
        <v>38.196985726426</v>
      </c>
      <c r="M9" s="59">
        <f>VLOOKUP($A9,'Occupancy Raw Data'!$B$6:$BE$43,'Occupancy Raw Data'!AT$1,FALSE)</f>
        <v>-23.518341977186299</v>
      </c>
      <c r="N9" s="60">
        <f>VLOOKUP($A9,'Occupancy Raw Data'!$B$6:$BE$43,'Occupancy Raw Data'!AU$1,FALSE)</f>
        <v>-21.574573287510699</v>
      </c>
      <c r="O9" s="60">
        <f>VLOOKUP($A9,'Occupancy Raw Data'!$B$6:$BE$43,'Occupancy Raw Data'!AV$1,FALSE)</f>
        <v>-16.582589077013399</v>
      </c>
      <c r="P9" s="60">
        <f>VLOOKUP($A9,'Occupancy Raw Data'!$B$6:$BE$43,'Occupancy Raw Data'!AW$1,FALSE)</f>
        <v>-16.939593572913999</v>
      </c>
      <c r="Q9" s="60">
        <f>VLOOKUP($A9,'Occupancy Raw Data'!$B$6:$BE$43,'Occupancy Raw Data'!AX$1,FALSE)</f>
        <v>-16.2272594985869</v>
      </c>
      <c r="R9" s="61">
        <f>VLOOKUP($A9,'Occupancy Raw Data'!$B$6:$BE$43,'Occupancy Raw Data'!AY$1,FALSE)</f>
        <v>-18.972482549318698</v>
      </c>
      <c r="S9" s="60">
        <f>VLOOKUP($A9,'Occupancy Raw Data'!$B$6:$BE$43,'Occupancy Raw Data'!BA$1,FALSE)</f>
        <v>-9.0736504604182109</v>
      </c>
      <c r="T9" s="60">
        <f>VLOOKUP($A9,'Occupancy Raw Data'!$B$6:$BE$43,'Occupancy Raw Data'!BB$1,FALSE)</f>
        <v>-12.154534065596501</v>
      </c>
      <c r="U9" s="61">
        <f>VLOOKUP($A9,'Occupancy Raw Data'!$B$6:$BE$43,'Occupancy Raw Data'!BC$1,FALSE)</f>
        <v>-10.686504475926</v>
      </c>
      <c r="V9" s="62">
        <f>VLOOKUP($A9,'Occupancy Raw Data'!$B$6:$BE$43,'Occupancy Raw Data'!BE$1,FALSE)</f>
        <v>-16.459970675531999</v>
      </c>
      <c r="X9" s="64">
        <f>VLOOKUP($A9,'ADR Raw Data'!$B$6:$BE$43,'ADR Raw Data'!AG$1,FALSE)</f>
        <v>96.582956871664706</v>
      </c>
      <c r="Y9" s="65">
        <f>VLOOKUP($A9,'ADR Raw Data'!$B$6:$BE$43,'ADR Raw Data'!AH$1,FALSE)</f>
        <v>101.84023548158601</v>
      </c>
      <c r="Z9" s="65">
        <f>VLOOKUP($A9,'ADR Raw Data'!$B$6:$BE$43,'ADR Raw Data'!AI$1,FALSE)</f>
        <v>103.173670565142</v>
      </c>
      <c r="AA9" s="65">
        <f>VLOOKUP($A9,'ADR Raw Data'!$B$6:$BE$43,'ADR Raw Data'!AJ$1,FALSE)</f>
        <v>104.721001142297</v>
      </c>
      <c r="AB9" s="65">
        <f>VLOOKUP($A9,'ADR Raw Data'!$B$6:$BE$43,'ADR Raw Data'!AK$1,FALSE)</f>
        <v>100.805849760687</v>
      </c>
      <c r="AC9" s="66">
        <f>VLOOKUP($A9,'ADR Raw Data'!$B$6:$BE$43,'ADR Raw Data'!AL$1,FALSE)</f>
        <v>101.483545526311</v>
      </c>
      <c r="AD9" s="65">
        <f>VLOOKUP($A9,'ADR Raw Data'!$B$6:$BE$43,'ADR Raw Data'!AN$1,FALSE)</f>
        <v>98.567769597228207</v>
      </c>
      <c r="AE9" s="65">
        <f>VLOOKUP($A9,'ADR Raw Data'!$B$6:$BE$43,'ADR Raw Data'!AO$1,FALSE)</f>
        <v>99.659460727643605</v>
      </c>
      <c r="AF9" s="66">
        <f>VLOOKUP($A9,'ADR Raw Data'!$B$6:$BE$43,'ADR Raw Data'!AP$1,FALSE)</f>
        <v>99.129880247907806</v>
      </c>
      <c r="AG9" s="67">
        <f>VLOOKUP($A9,'ADR Raw Data'!$B$6:$BE$43,'ADR Raw Data'!AR$1,FALSE)</f>
        <v>100.720533281874</v>
      </c>
      <c r="AI9" s="59">
        <f>VLOOKUP($A9,'ADR Raw Data'!$B$6:$BE$43,'ADR Raw Data'!AT$1,FALSE)</f>
        <v>-5.7093791854074496</v>
      </c>
      <c r="AJ9" s="60">
        <f>VLOOKUP($A9,'ADR Raw Data'!$B$6:$BE$43,'ADR Raw Data'!AU$1,FALSE)</f>
        <v>-3.1115468086801998</v>
      </c>
      <c r="AK9" s="60">
        <f>VLOOKUP($A9,'ADR Raw Data'!$B$6:$BE$43,'ADR Raw Data'!AV$1,FALSE)</f>
        <v>-4.1551601615167</v>
      </c>
      <c r="AL9" s="60">
        <f>VLOOKUP($A9,'ADR Raw Data'!$B$6:$BE$43,'ADR Raw Data'!AW$1,FALSE)</f>
        <v>-3.1017491836353299</v>
      </c>
      <c r="AM9" s="60">
        <f>VLOOKUP($A9,'ADR Raw Data'!$B$6:$BE$43,'ADR Raw Data'!AX$1,FALSE)</f>
        <v>-1.792217112171</v>
      </c>
      <c r="AN9" s="61">
        <f>VLOOKUP($A9,'ADR Raw Data'!$B$6:$BE$43,'ADR Raw Data'!AY$1,FALSE)</f>
        <v>-3.50776172382623</v>
      </c>
      <c r="AO9" s="60">
        <f>VLOOKUP($A9,'ADR Raw Data'!$B$6:$BE$43,'ADR Raw Data'!BA$1,FALSE)</f>
        <v>0.90677177204604598</v>
      </c>
      <c r="AP9" s="60">
        <f>VLOOKUP($A9,'ADR Raw Data'!$B$6:$BE$43,'ADR Raw Data'!BB$1,FALSE)</f>
        <v>0.81298212777841905</v>
      </c>
      <c r="AQ9" s="61">
        <f>VLOOKUP($A9,'ADR Raw Data'!$B$6:$BE$43,'ADR Raw Data'!BC$1,FALSE)</f>
        <v>0.84783666740195895</v>
      </c>
      <c r="AR9" s="62">
        <f>VLOOKUP($A9,'ADR Raw Data'!$B$6:$BE$43,'ADR Raw Data'!BE$1,FALSE)</f>
        <v>-2.2962666619076302</v>
      </c>
      <c r="AT9" s="64">
        <f>VLOOKUP($A9,'RevPAR Raw Data'!$B$6:$BE$43,'RevPAR Raw Data'!AG$1,FALSE)</f>
        <v>33.508552264173801</v>
      </c>
      <c r="AU9" s="65">
        <f>VLOOKUP($A9,'RevPAR Raw Data'!$B$6:$BE$43,'RevPAR Raw Data'!AH$1,FALSE)</f>
        <v>34.915239164744399</v>
      </c>
      <c r="AV9" s="65">
        <f>VLOOKUP($A9,'RevPAR Raw Data'!$B$6:$BE$43,'RevPAR Raw Data'!AI$1,FALSE)</f>
        <v>38.287740378778601</v>
      </c>
      <c r="AW9" s="65">
        <f>VLOOKUP($A9,'RevPAR Raw Data'!$B$6:$BE$43,'RevPAR Raw Data'!AJ$1,FALSE)</f>
        <v>38.954127412893001</v>
      </c>
      <c r="AX9" s="65">
        <f>VLOOKUP($A9,'RevPAR Raw Data'!$B$6:$BE$43,'RevPAR Raw Data'!AK$1,FALSE)</f>
        <v>37.714996661405799</v>
      </c>
      <c r="AY9" s="66">
        <f>VLOOKUP($A9,'RevPAR Raw Data'!$B$6:$BE$43,'RevPAR Raw Data'!AL$1,FALSE)</f>
        <v>36.676131176399103</v>
      </c>
      <c r="AZ9" s="65">
        <f>VLOOKUP($A9,'RevPAR Raw Data'!$B$6:$BE$43,'RevPAR Raw Data'!AN$1,FALSE)</f>
        <v>41.445850430982098</v>
      </c>
      <c r="BA9" s="65">
        <f>VLOOKUP($A9,'RevPAR Raw Data'!$B$6:$BE$43,'RevPAR Raw Data'!AO$1,FALSE)</f>
        <v>44.478947735826097</v>
      </c>
      <c r="BB9" s="66">
        <f>VLOOKUP($A9,'RevPAR Raw Data'!$B$6:$BE$43,'RevPAR Raw Data'!AP$1,FALSE)</f>
        <v>42.962399083404101</v>
      </c>
      <c r="BC9" s="67">
        <f>VLOOKUP($A9,'RevPAR Raw Data'!$B$6:$BE$43,'RevPAR Raw Data'!AR$1,FALSE)</f>
        <v>38.472207721257703</v>
      </c>
      <c r="BE9" s="59">
        <f>VLOOKUP($A9,'RevPAR Raw Data'!$B$6:$BE$43,'RevPAR Raw Data'!AT$1,FALSE)</f>
        <v>-27.884969840995399</v>
      </c>
      <c r="BF9" s="60">
        <f>VLOOKUP($A9,'RevPAR Raw Data'!$B$6:$BE$43,'RevPAR Raw Data'!AU$1,FALSE)</f>
        <v>-24.014817149576999</v>
      </c>
      <c r="BG9" s="60">
        <f>VLOOKUP($A9,'RevPAR Raw Data'!$B$6:$BE$43,'RevPAR Raw Data'!AV$1,FALSE)</f>
        <v>-20.048716103454002</v>
      </c>
      <c r="BH9" s="60">
        <f>VLOOKUP($A9,'RevPAR Raw Data'!$B$6:$BE$43,'RevPAR Raw Data'!AW$1,FALSE)</f>
        <v>-19.515919051190298</v>
      </c>
      <c r="BI9" s="60">
        <f>VLOOKUP($A9,'RevPAR Raw Data'!$B$6:$BE$43,'RevPAR Raw Data'!AX$1,FALSE)</f>
        <v>-17.728648889187799</v>
      </c>
      <c r="BJ9" s="61">
        <f>VLOOKUP($A9,'RevPAR Raw Data'!$B$6:$BE$43,'RevPAR Raw Data'!AY$1,FALSE)</f>
        <v>-21.8147347922203</v>
      </c>
      <c r="BK9" s="60">
        <f>VLOOKUP($A9,'RevPAR Raw Data'!$B$6:$BE$43,'RevPAR Raw Data'!BA$1,FALSE)</f>
        <v>-8.2491559894413609</v>
      </c>
      <c r="BL9" s="60">
        <f>VLOOKUP($A9,'RevPAR Raw Data'!$B$6:$BE$43,'RevPAR Raw Data'!BB$1,FALSE)</f>
        <v>-11.440366127486101</v>
      </c>
      <c r="BM9" s="61">
        <f>VLOOKUP($A9,'RevPAR Raw Data'!$B$6:$BE$43,'RevPAR Raw Data'!BC$1,FALSE)</f>
        <v>-9.9292719119345794</v>
      </c>
      <c r="BN9" s="62">
        <f>VLOOKUP($A9,'RevPAR Raw Data'!$B$6:$BE$43,'RevPAR Raw Data'!BE$1,FALSE)</f>
        <v>-18.378272518257599</v>
      </c>
    </row>
    <row r="10" spans="1:66" x14ac:dyDescent="0.35">
      <c r="A10" s="76" t="s">
        <v>26</v>
      </c>
      <c r="B10" s="59">
        <f>VLOOKUP($A10,'Occupancy Raw Data'!$B$6:$BE$43,'Occupancy Raw Data'!AG$1,FALSE)</f>
        <v>32.099514563106702</v>
      </c>
      <c r="C10" s="60">
        <f>VLOOKUP($A10,'Occupancy Raw Data'!$B$6:$BE$43,'Occupancy Raw Data'!AH$1,FALSE)</f>
        <v>35.003467406379997</v>
      </c>
      <c r="D10" s="60">
        <f>VLOOKUP($A10,'Occupancy Raw Data'!$B$6:$BE$43,'Occupancy Raw Data'!AI$1,FALSE)</f>
        <v>39.054553860379102</v>
      </c>
      <c r="E10" s="60">
        <f>VLOOKUP($A10,'Occupancy Raw Data'!$B$6:$BE$43,'Occupancy Raw Data'!AJ$1,FALSE)</f>
        <v>39.4099630143319</v>
      </c>
      <c r="F10" s="60">
        <f>VLOOKUP($A10,'Occupancy Raw Data'!$B$6:$BE$43,'Occupancy Raw Data'!AK$1,FALSE)</f>
        <v>36.991447064262502</v>
      </c>
      <c r="G10" s="61">
        <f>VLOOKUP($A10,'Occupancy Raw Data'!$B$6:$BE$43,'Occupancy Raw Data'!AL$1,FALSE)</f>
        <v>36.511789181692002</v>
      </c>
      <c r="H10" s="60">
        <f>VLOOKUP($A10,'Occupancy Raw Data'!$B$6:$BE$43,'Occupancy Raw Data'!AN$1,FALSE)</f>
        <v>39.519764216366099</v>
      </c>
      <c r="I10" s="60">
        <f>VLOOKUP($A10,'Occupancy Raw Data'!$B$6:$BE$43,'Occupancy Raw Data'!AO$1,FALSE)</f>
        <v>41.3285945446139</v>
      </c>
      <c r="J10" s="61">
        <f>VLOOKUP($A10,'Occupancy Raw Data'!$B$6:$BE$43,'Occupancy Raw Data'!AP$1,FALSE)</f>
        <v>40.424179380490003</v>
      </c>
      <c r="K10" s="62">
        <f>VLOOKUP($A10,'Occupancy Raw Data'!$B$6:$BE$43,'Occupancy Raw Data'!AR$1,FALSE)</f>
        <v>37.629614952777203</v>
      </c>
      <c r="M10" s="59">
        <f>VLOOKUP($A10,'Occupancy Raw Data'!$B$6:$BE$43,'Occupancy Raw Data'!AT$1,FALSE)</f>
        <v>-27.549407008610299</v>
      </c>
      <c r="N10" s="60">
        <f>VLOOKUP($A10,'Occupancy Raw Data'!$B$6:$BE$43,'Occupancy Raw Data'!AU$1,FALSE)</f>
        <v>-21.239788292446999</v>
      </c>
      <c r="O10" s="60">
        <f>VLOOKUP($A10,'Occupancy Raw Data'!$B$6:$BE$43,'Occupancy Raw Data'!AV$1,FALSE)</f>
        <v>-11.496926693212</v>
      </c>
      <c r="P10" s="60">
        <f>VLOOKUP($A10,'Occupancy Raw Data'!$B$6:$BE$43,'Occupancy Raw Data'!AW$1,FALSE)</f>
        <v>-11.0554149648917</v>
      </c>
      <c r="Q10" s="60">
        <f>VLOOKUP($A10,'Occupancy Raw Data'!$B$6:$BE$43,'Occupancy Raw Data'!AX$1,FALSE)</f>
        <v>-12.646832136707699</v>
      </c>
      <c r="R10" s="61">
        <f>VLOOKUP($A10,'Occupancy Raw Data'!$B$6:$BE$43,'Occupancy Raw Data'!AY$1,FALSE)</f>
        <v>-16.8416939312756</v>
      </c>
      <c r="S10" s="60">
        <f>VLOOKUP($A10,'Occupancy Raw Data'!$B$6:$BE$43,'Occupancy Raw Data'!BA$1,FALSE)</f>
        <v>-8.7919565966916604</v>
      </c>
      <c r="T10" s="60">
        <f>VLOOKUP($A10,'Occupancy Raw Data'!$B$6:$BE$43,'Occupancy Raw Data'!BB$1,FALSE)</f>
        <v>-14.8412061968484</v>
      </c>
      <c r="U10" s="61">
        <f>VLOOKUP($A10,'Occupancy Raw Data'!$B$6:$BE$43,'Occupancy Raw Data'!BC$1,FALSE)</f>
        <v>-11.987862614629201</v>
      </c>
      <c r="V10" s="62">
        <f>VLOOKUP($A10,'Occupancy Raw Data'!$B$6:$BE$43,'Occupancy Raw Data'!BE$1,FALSE)</f>
        <v>-15.409817747144601</v>
      </c>
      <c r="X10" s="64">
        <f>VLOOKUP($A10,'ADR Raw Data'!$B$6:$BE$43,'ADR Raw Data'!AG$1,FALSE)</f>
        <v>105.214421640111</v>
      </c>
      <c r="Y10" s="65">
        <f>VLOOKUP($A10,'ADR Raw Data'!$B$6:$BE$43,'ADR Raw Data'!AH$1,FALSE)</f>
        <v>113.34420175004099</v>
      </c>
      <c r="Z10" s="65">
        <f>VLOOKUP($A10,'ADR Raw Data'!$B$6:$BE$43,'ADR Raw Data'!AI$1,FALSE)</f>
        <v>119.082478543947</v>
      </c>
      <c r="AA10" s="65">
        <f>VLOOKUP($A10,'ADR Raw Data'!$B$6:$BE$43,'ADR Raw Data'!AJ$1,FALSE)</f>
        <v>118.88764865459299</v>
      </c>
      <c r="AB10" s="65">
        <f>VLOOKUP($A10,'ADR Raw Data'!$B$6:$BE$43,'ADR Raw Data'!AK$1,FALSE)</f>
        <v>112.145078112794</v>
      </c>
      <c r="AC10" s="66">
        <f>VLOOKUP($A10,'ADR Raw Data'!$B$6:$BE$43,'ADR Raw Data'!AL$1,FALSE)</f>
        <v>114.096033238366</v>
      </c>
      <c r="AD10" s="65">
        <f>VLOOKUP($A10,'ADR Raw Data'!$B$6:$BE$43,'ADR Raw Data'!AN$1,FALSE)</f>
        <v>104.62466988374599</v>
      </c>
      <c r="AE10" s="65">
        <f>VLOOKUP($A10,'ADR Raw Data'!$B$6:$BE$43,'ADR Raw Data'!AO$1,FALSE)</f>
        <v>107.851037544571</v>
      </c>
      <c r="AF10" s="66">
        <f>VLOOKUP($A10,'ADR Raw Data'!$B$6:$BE$43,'ADR Raw Data'!AP$1,FALSE)</f>
        <v>106.273945675482</v>
      </c>
      <c r="AG10" s="67">
        <f>VLOOKUP($A10,'ADR Raw Data'!$B$6:$BE$43,'ADR Raw Data'!AR$1,FALSE)</f>
        <v>111.69517749012699</v>
      </c>
      <c r="AI10" s="59">
        <f>VLOOKUP($A10,'ADR Raw Data'!$B$6:$BE$43,'ADR Raw Data'!AT$1,FALSE)</f>
        <v>3.8145379129628099</v>
      </c>
      <c r="AJ10" s="60">
        <f>VLOOKUP($A10,'ADR Raw Data'!$B$6:$BE$43,'ADR Raw Data'!AU$1,FALSE)</f>
        <v>8.5608230773233291</v>
      </c>
      <c r="AK10" s="60">
        <f>VLOOKUP($A10,'ADR Raw Data'!$B$6:$BE$43,'ADR Raw Data'!AV$1,FALSE)</f>
        <v>13.8068134100939</v>
      </c>
      <c r="AL10" s="60">
        <f>VLOOKUP($A10,'ADR Raw Data'!$B$6:$BE$43,'ADR Raw Data'!AW$1,FALSE)</f>
        <v>12.8604242153078</v>
      </c>
      <c r="AM10" s="60">
        <f>VLOOKUP($A10,'ADR Raw Data'!$B$6:$BE$43,'ADR Raw Data'!AX$1,FALSE)</f>
        <v>9.2974425909178109</v>
      </c>
      <c r="AN10" s="61">
        <f>VLOOKUP($A10,'ADR Raw Data'!$B$6:$BE$43,'ADR Raw Data'!AY$1,FALSE)</f>
        <v>10.050158790834301</v>
      </c>
      <c r="AO10" s="60">
        <f>VLOOKUP($A10,'ADR Raw Data'!$B$6:$BE$43,'ADR Raw Data'!BA$1,FALSE)</f>
        <v>-0.52602710050710499</v>
      </c>
      <c r="AP10" s="60">
        <f>VLOOKUP($A10,'ADR Raw Data'!$B$6:$BE$43,'ADR Raw Data'!BB$1,FALSE)</f>
        <v>4.6764336334315004</v>
      </c>
      <c r="AQ10" s="61">
        <f>VLOOKUP($A10,'ADR Raw Data'!$B$6:$BE$43,'ADR Raw Data'!BC$1,FALSE)</f>
        <v>2.1426657900542398</v>
      </c>
      <c r="AR10" s="62">
        <f>VLOOKUP($A10,'ADR Raw Data'!$B$6:$BE$43,'ADR Raw Data'!BE$1,FALSE)</f>
        <v>7.6216779946173601</v>
      </c>
      <c r="AT10" s="64">
        <f>VLOOKUP($A10,'RevPAR Raw Data'!$B$6:$BE$43,'RevPAR Raw Data'!AG$1,FALSE)</f>
        <v>33.7733185968562</v>
      </c>
      <c r="AU10" s="65">
        <f>VLOOKUP($A10,'RevPAR Raw Data'!$B$6:$BE$43,'RevPAR Raw Data'!AH$1,FALSE)</f>
        <v>39.674400716597297</v>
      </c>
      <c r="AV10" s="65">
        <f>VLOOKUP($A10,'RevPAR Raw Data'!$B$6:$BE$43,'RevPAR Raw Data'!AI$1,FALSE)</f>
        <v>46.507130721220499</v>
      </c>
      <c r="AW10" s="65">
        <f>VLOOKUP($A10,'RevPAR Raw Data'!$B$6:$BE$43,'RevPAR Raw Data'!AJ$1,FALSE)</f>
        <v>46.853578363384102</v>
      </c>
      <c r="AX10" s="65">
        <f>VLOOKUP($A10,'RevPAR Raw Data'!$B$6:$BE$43,'RevPAR Raw Data'!AK$1,FALSE)</f>
        <v>41.484087205270399</v>
      </c>
      <c r="AY10" s="66">
        <f>VLOOKUP($A10,'RevPAR Raw Data'!$B$6:$BE$43,'RevPAR Raw Data'!AL$1,FALSE)</f>
        <v>41.658503120665699</v>
      </c>
      <c r="AZ10" s="65">
        <f>VLOOKUP($A10,'RevPAR Raw Data'!$B$6:$BE$43,'RevPAR Raw Data'!AN$1,FALSE)</f>
        <v>41.347422850207998</v>
      </c>
      <c r="BA10" s="65">
        <f>VLOOKUP($A10,'RevPAR Raw Data'!$B$6:$BE$43,'RevPAR Raw Data'!AO$1,FALSE)</f>
        <v>44.573318018955099</v>
      </c>
      <c r="BB10" s="66">
        <f>VLOOKUP($A10,'RevPAR Raw Data'!$B$6:$BE$43,'RevPAR Raw Data'!AP$1,FALSE)</f>
        <v>42.960370434581499</v>
      </c>
      <c r="BC10" s="67">
        <f>VLOOKUP($A10,'RevPAR Raw Data'!$B$6:$BE$43,'RevPAR Raw Data'!AR$1,FALSE)</f>
        <v>42.030465210355899</v>
      </c>
      <c r="BE10" s="59">
        <f>VLOOKUP($A10,'RevPAR Raw Data'!$B$6:$BE$43,'RevPAR Raw Data'!AT$1,FALSE)</f>
        <v>-24.785751670787398</v>
      </c>
      <c r="BF10" s="60">
        <f>VLOOKUP($A10,'RevPAR Raw Data'!$B$6:$BE$43,'RevPAR Raw Data'!AU$1,FALSE)</f>
        <v>-14.497265912838101</v>
      </c>
      <c r="BG10" s="60">
        <f>VLOOKUP($A10,'RevPAR Raw Data'!$B$6:$BE$43,'RevPAR Raw Data'!AV$1,FALSE)</f>
        <v>0.72252750045482395</v>
      </c>
      <c r="BH10" s="60">
        <f>VLOOKUP($A10,'RevPAR Raw Data'!$B$6:$BE$43,'RevPAR Raw Data'!AW$1,FALSE)</f>
        <v>0.38323598716844198</v>
      </c>
      <c r="BI10" s="60">
        <f>VLOOKUP($A10,'RevPAR Raw Data'!$B$6:$BE$43,'RevPAR Raw Data'!AX$1,FALSE)</f>
        <v>-4.5252215032700596</v>
      </c>
      <c r="BJ10" s="61">
        <f>VLOOKUP($A10,'RevPAR Raw Data'!$B$6:$BE$43,'RevPAR Raw Data'!AY$1,FALSE)</f>
        <v>-8.4841521236008592</v>
      </c>
      <c r="BK10" s="60">
        <f>VLOOKUP($A10,'RevPAR Raw Data'!$B$6:$BE$43,'RevPAR Raw Data'!BA$1,FALSE)</f>
        <v>-9.2717356228353403</v>
      </c>
      <c r="BL10" s="60">
        <f>VLOOKUP($A10,'RevPAR Raw Data'!$B$6:$BE$43,'RevPAR Raw Data'!BB$1,FALSE)</f>
        <v>-10.858811721613201</v>
      </c>
      <c r="BM10" s="61">
        <f>VLOOKUP($A10,'RevPAR Raw Data'!$B$6:$BE$43,'RevPAR Raw Data'!BC$1,FALSE)</f>
        <v>-10.1020566557773</v>
      </c>
      <c r="BN10" s="62">
        <f>VLOOKUP($A10,'RevPAR Raw Data'!$B$6:$BE$43,'RevPAR Raw Data'!BE$1,FALSE)</f>
        <v>-8.9626264407720502</v>
      </c>
    </row>
    <row r="11" spans="1:66" x14ac:dyDescent="0.35">
      <c r="A11" s="76" t="s">
        <v>24</v>
      </c>
      <c r="B11" s="59">
        <f>VLOOKUP($A11,'Occupancy Raw Data'!$B$6:$BE$43,'Occupancy Raw Data'!AG$1,FALSE)</f>
        <v>42.974020381799903</v>
      </c>
      <c r="C11" s="60">
        <f>VLOOKUP($A11,'Occupancy Raw Data'!$B$6:$BE$43,'Occupancy Raw Data'!AH$1,FALSE)</f>
        <v>44.843548155590597</v>
      </c>
      <c r="D11" s="60">
        <f>VLOOKUP($A11,'Occupancy Raw Data'!$B$6:$BE$43,'Occupancy Raw Data'!AI$1,FALSE)</f>
        <v>46.763312760155003</v>
      </c>
      <c r="E11" s="60">
        <f>VLOOKUP($A11,'Occupancy Raw Data'!$B$6:$BE$43,'Occupancy Raw Data'!AJ$1,FALSE)</f>
        <v>47.821874551456801</v>
      </c>
      <c r="F11" s="60">
        <f>VLOOKUP($A11,'Occupancy Raw Data'!$B$6:$BE$43,'Occupancy Raw Data'!AK$1,FALSE)</f>
        <v>45.704750968853098</v>
      </c>
      <c r="G11" s="61">
        <f>VLOOKUP($A11,'Occupancy Raw Data'!$B$6:$BE$43,'Occupancy Raw Data'!AL$1,FALSE)</f>
        <v>45.621501363571099</v>
      </c>
      <c r="H11" s="60">
        <f>VLOOKUP($A11,'Occupancy Raw Data'!$B$6:$BE$43,'Occupancy Raw Data'!AN$1,FALSE)</f>
        <v>46.9822018085259</v>
      </c>
      <c r="I11" s="60">
        <f>VLOOKUP($A11,'Occupancy Raw Data'!$B$6:$BE$43,'Occupancy Raw Data'!AO$1,FALSE)</f>
        <v>51.0549734462465</v>
      </c>
      <c r="J11" s="61">
        <f>VLOOKUP($A11,'Occupancy Raw Data'!$B$6:$BE$43,'Occupancy Raw Data'!AP$1,FALSE)</f>
        <v>49.018587627386196</v>
      </c>
      <c r="K11" s="62">
        <f>VLOOKUP($A11,'Occupancy Raw Data'!$B$6:$BE$43,'Occupancy Raw Data'!AR$1,FALSE)</f>
        <v>46.592097438946801</v>
      </c>
      <c r="M11" s="59">
        <f>VLOOKUP($A11,'Occupancy Raw Data'!$B$6:$BE$43,'Occupancy Raw Data'!AT$1,FALSE)</f>
        <v>9.6186328290183702</v>
      </c>
      <c r="N11" s="60">
        <f>VLOOKUP($A11,'Occupancy Raw Data'!$B$6:$BE$43,'Occupancy Raw Data'!AU$1,FALSE)</f>
        <v>6.2487513987368102</v>
      </c>
      <c r="O11" s="60">
        <f>VLOOKUP($A11,'Occupancy Raw Data'!$B$6:$BE$43,'Occupancy Raw Data'!AV$1,FALSE)</f>
        <v>8.5573350853719408</v>
      </c>
      <c r="P11" s="60">
        <f>VLOOKUP($A11,'Occupancy Raw Data'!$B$6:$BE$43,'Occupancy Raw Data'!AW$1,FALSE)</f>
        <v>9.5411982742173596</v>
      </c>
      <c r="Q11" s="60">
        <f>VLOOKUP($A11,'Occupancy Raw Data'!$B$6:$BE$43,'Occupancy Raw Data'!AX$1,FALSE)</f>
        <v>12.7184813849353</v>
      </c>
      <c r="R11" s="61">
        <f>VLOOKUP($A11,'Occupancy Raw Data'!$B$6:$BE$43,'Occupancy Raw Data'!AY$1,FALSE)</f>
        <v>9.3041183647674597</v>
      </c>
      <c r="S11" s="60">
        <f>VLOOKUP($A11,'Occupancy Raw Data'!$B$6:$BE$43,'Occupancy Raw Data'!BA$1,FALSE)</f>
        <v>18.432924174934801</v>
      </c>
      <c r="T11" s="60">
        <f>VLOOKUP($A11,'Occupancy Raw Data'!$B$6:$BE$43,'Occupancy Raw Data'!BB$1,FALSE)</f>
        <v>15.3765699418786</v>
      </c>
      <c r="U11" s="61">
        <f>VLOOKUP($A11,'Occupancy Raw Data'!$B$6:$BE$43,'Occupancy Raw Data'!BC$1,FALSE)</f>
        <v>16.8213307804191</v>
      </c>
      <c r="V11" s="62">
        <f>VLOOKUP($A11,'Occupancy Raw Data'!$B$6:$BE$43,'Occupancy Raw Data'!BE$1,FALSE)</f>
        <v>11.460047010002301</v>
      </c>
      <c r="X11" s="64">
        <f>VLOOKUP($A11,'ADR Raw Data'!$B$6:$BE$43,'ADR Raw Data'!AG$1,FALSE)</f>
        <v>93.926303440213701</v>
      </c>
      <c r="Y11" s="65">
        <f>VLOOKUP($A11,'ADR Raw Data'!$B$6:$BE$43,'ADR Raw Data'!AH$1,FALSE)</f>
        <v>87.979635912619003</v>
      </c>
      <c r="Z11" s="65">
        <f>VLOOKUP($A11,'ADR Raw Data'!$B$6:$BE$43,'ADR Raw Data'!AI$1,FALSE)</f>
        <v>87.319277163904204</v>
      </c>
      <c r="AA11" s="65">
        <f>VLOOKUP($A11,'ADR Raw Data'!$B$6:$BE$43,'ADR Raw Data'!AJ$1,FALSE)</f>
        <v>91.818617843475593</v>
      </c>
      <c r="AB11" s="65">
        <f>VLOOKUP($A11,'ADR Raw Data'!$B$6:$BE$43,'ADR Raw Data'!AK$1,FALSE)</f>
        <v>96.808566381408397</v>
      </c>
      <c r="AC11" s="66">
        <f>VLOOKUP($A11,'ADR Raw Data'!$B$6:$BE$43,'ADR Raw Data'!AL$1,FALSE)</f>
        <v>91.538409759473893</v>
      </c>
      <c r="AD11" s="65">
        <f>VLOOKUP($A11,'ADR Raw Data'!$B$6:$BE$43,'ADR Raw Data'!AN$1,FALSE)</f>
        <v>116.278684793401</v>
      </c>
      <c r="AE11" s="65">
        <f>VLOOKUP($A11,'ADR Raw Data'!$B$6:$BE$43,'ADR Raw Data'!AO$1,FALSE)</f>
        <v>131.55000421703599</v>
      </c>
      <c r="AF11" s="66">
        <f>VLOOKUP($A11,'ADR Raw Data'!$B$6:$BE$43,'ADR Raw Data'!AP$1,FALSE)</f>
        <v>124.231553749862</v>
      </c>
      <c r="AG11" s="67">
        <f>VLOOKUP($A11,'ADR Raw Data'!$B$6:$BE$43,'ADR Raw Data'!AR$1,FALSE)</f>
        <v>101.36577676312</v>
      </c>
      <c r="AI11" s="59">
        <f>VLOOKUP($A11,'ADR Raw Data'!$B$6:$BE$43,'ADR Raw Data'!AT$1,FALSE)</f>
        <v>5.2555198921453696</v>
      </c>
      <c r="AJ11" s="60">
        <f>VLOOKUP($A11,'ADR Raw Data'!$B$6:$BE$43,'ADR Raw Data'!AU$1,FALSE)</f>
        <v>3.8851627066776699</v>
      </c>
      <c r="AK11" s="60">
        <f>VLOOKUP($A11,'ADR Raw Data'!$B$6:$BE$43,'ADR Raw Data'!AV$1,FALSE)</f>
        <v>1.0272763044228399</v>
      </c>
      <c r="AL11" s="60">
        <f>VLOOKUP($A11,'ADR Raw Data'!$B$6:$BE$43,'ADR Raw Data'!AW$1,FALSE)</f>
        <v>11.5140298939569</v>
      </c>
      <c r="AM11" s="60">
        <f>VLOOKUP($A11,'ADR Raw Data'!$B$6:$BE$43,'ADR Raw Data'!AX$1,FALSE)</f>
        <v>16.137167863743301</v>
      </c>
      <c r="AN11" s="61">
        <f>VLOOKUP($A11,'ADR Raw Data'!$B$6:$BE$43,'ADR Raw Data'!AY$1,FALSE)</f>
        <v>7.4994842172262404</v>
      </c>
      <c r="AO11" s="60">
        <f>VLOOKUP($A11,'ADR Raw Data'!$B$6:$BE$43,'ADR Raw Data'!BA$1,FALSE)</f>
        <v>17.494925625351801</v>
      </c>
      <c r="AP11" s="60">
        <f>VLOOKUP($A11,'ADR Raw Data'!$B$6:$BE$43,'ADR Raw Data'!BB$1,FALSE)</f>
        <v>15.575364399048199</v>
      </c>
      <c r="AQ11" s="61">
        <f>VLOOKUP($A11,'ADR Raw Data'!$B$6:$BE$43,'ADR Raw Data'!BC$1,FALSE)</f>
        <v>16.322948254194401</v>
      </c>
      <c r="AR11" s="62">
        <f>VLOOKUP($A11,'ADR Raw Data'!$B$6:$BE$43,'ADR Raw Data'!BE$1,FALSE)</f>
        <v>10.951318871598801</v>
      </c>
      <c r="AT11" s="64">
        <f>VLOOKUP($A11,'RevPAR Raw Data'!$B$6:$BE$43,'RevPAR Raw Data'!AG$1,FALSE)</f>
        <v>40.363908784268602</v>
      </c>
      <c r="AU11" s="65">
        <f>VLOOKUP($A11,'RevPAR Raw Data'!$B$6:$BE$43,'RevPAR Raw Data'!AH$1,FALSE)</f>
        <v>39.4531903975886</v>
      </c>
      <c r="AV11" s="65">
        <f>VLOOKUP($A11,'RevPAR Raw Data'!$B$6:$BE$43,'RevPAR Raw Data'!AI$1,FALSE)</f>
        <v>40.8333866800631</v>
      </c>
      <c r="AW11" s="65">
        <f>VLOOKUP($A11,'RevPAR Raw Data'!$B$6:$BE$43,'RevPAR Raw Data'!AJ$1,FALSE)</f>
        <v>43.909384239988498</v>
      </c>
      <c r="AX11" s="65">
        <f>VLOOKUP($A11,'RevPAR Raw Data'!$B$6:$BE$43,'RevPAR Raw Data'!AK$1,FALSE)</f>
        <v>44.246114181139603</v>
      </c>
      <c r="AY11" s="66">
        <f>VLOOKUP($A11,'RevPAR Raw Data'!$B$6:$BE$43,'RevPAR Raw Data'!AL$1,FALSE)</f>
        <v>41.7611968566097</v>
      </c>
      <c r="AZ11" s="65">
        <f>VLOOKUP($A11,'RevPAR Raw Data'!$B$6:$BE$43,'RevPAR Raw Data'!AN$1,FALSE)</f>
        <v>54.630286349935403</v>
      </c>
      <c r="BA11" s="65">
        <f>VLOOKUP($A11,'RevPAR Raw Data'!$B$6:$BE$43,'RevPAR Raw Data'!AO$1,FALSE)</f>
        <v>67.162819721544395</v>
      </c>
      <c r="BB11" s="66">
        <f>VLOOKUP($A11,'RevPAR Raw Data'!$B$6:$BE$43,'RevPAR Raw Data'!AP$1,FALSE)</f>
        <v>60.896553035739899</v>
      </c>
      <c r="BC11" s="67">
        <f>VLOOKUP($A11,'RevPAR Raw Data'!$B$6:$BE$43,'RevPAR Raw Data'!AR$1,FALSE)</f>
        <v>47.228441479218297</v>
      </c>
      <c r="BE11" s="59">
        <f>VLOOKUP($A11,'RevPAR Raw Data'!$B$6:$BE$43,'RevPAR Raw Data'!AT$1,FALSE)</f>
        <v>15.3796618828452</v>
      </c>
      <c r="BF11" s="60">
        <f>VLOOKUP($A11,'RevPAR Raw Data'!$B$6:$BE$43,'RevPAR Raw Data'!AU$1,FALSE)</f>
        <v>10.3766882643912</v>
      </c>
      <c r="BG11" s="60">
        <f>VLOOKUP($A11,'RevPAR Raw Data'!$B$6:$BE$43,'RevPAR Raw Data'!AV$1,FALSE)</f>
        <v>9.6725188654168708</v>
      </c>
      <c r="BH11" s="60">
        <f>VLOOKUP($A11,'RevPAR Raw Data'!$B$6:$BE$43,'RevPAR Raw Data'!AW$1,FALSE)</f>
        <v>22.153804589709399</v>
      </c>
      <c r="BI11" s="60">
        <f>VLOOKUP($A11,'RevPAR Raw Data'!$B$6:$BE$43,'RevPAR Raw Data'!AX$1,FALSE)</f>
        <v>30.908051939484501</v>
      </c>
      <c r="BJ11" s="61">
        <f>VLOOKUP($A11,'RevPAR Raw Data'!$B$6:$BE$43,'RevPAR Raw Data'!AY$1,FALSE)</f>
        <v>17.5013634703114</v>
      </c>
      <c r="BK11" s="60">
        <f>VLOOKUP($A11,'RevPAR Raw Data'!$B$6:$BE$43,'RevPAR Raw Data'!BA$1,FALSE)</f>
        <v>39.152676175269001</v>
      </c>
      <c r="BL11" s="60">
        <f>VLOOKUP($A11,'RevPAR Raw Data'!$B$6:$BE$43,'RevPAR Raw Data'!BB$1,FALSE)</f>
        <v>33.346891141448999</v>
      </c>
      <c r="BM11" s="61">
        <f>VLOOKUP($A11,'RevPAR Raw Data'!$B$6:$BE$43,'RevPAR Raw Data'!BC$1,FALSE)</f>
        <v>35.890016153568197</v>
      </c>
      <c r="BN11" s="62">
        <f>VLOOKUP($A11,'RevPAR Raw Data'!$B$6:$BE$43,'RevPAR Raw Data'!BE$1,FALSE)</f>
        <v>23.666392172501698</v>
      </c>
    </row>
    <row r="12" spans="1:66" x14ac:dyDescent="0.35">
      <c r="A12" s="76" t="s">
        <v>27</v>
      </c>
      <c r="B12" s="59">
        <f>VLOOKUP($A12,'Occupancy Raw Data'!$B$6:$BE$43,'Occupancy Raw Data'!AG$1,FALSE)</f>
        <v>45.906398104265399</v>
      </c>
      <c r="C12" s="60">
        <f>VLOOKUP($A12,'Occupancy Raw Data'!$B$6:$BE$43,'Occupancy Raw Data'!AH$1,FALSE)</f>
        <v>47.197867298578103</v>
      </c>
      <c r="D12" s="60">
        <f>VLOOKUP($A12,'Occupancy Raw Data'!$B$6:$BE$43,'Occupancy Raw Data'!AI$1,FALSE)</f>
        <v>49.366113744075797</v>
      </c>
      <c r="E12" s="60">
        <f>VLOOKUP($A12,'Occupancy Raw Data'!$B$6:$BE$43,'Occupancy Raw Data'!AJ$1,FALSE)</f>
        <v>49.5556872037914</v>
      </c>
      <c r="F12" s="60">
        <f>VLOOKUP($A12,'Occupancy Raw Data'!$B$6:$BE$43,'Occupancy Raw Data'!AK$1,FALSE)</f>
        <v>47.0734597156398</v>
      </c>
      <c r="G12" s="61">
        <f>VLOOKUP($A12,'Occupancy Raw Data'!$B$6:$BE$43,'Occupancy Raw Data'!AL$1,FALSE)</f>
        <v>47.819905213270097</v>
      </c>
      <c r="H12" s="60">
        <f>VLOOKUP($A12,'Occupancy Raw Data'!$B$6:$BE$43,'Occupancy Raw Data'!AN$1,FALSE)</f>
        <v>48.590047393364898</v>
      </c>
      <c r="I12" s="60">
        <f>VLOOKUP($A12,'Occupancy Raw Data'!$B$6:$BE$43,'Occupancy Raw Data'!AO$1,FALSE)</f>
        <v>50.008886255924097</v>
      </c>
      <c r="J12" s="61">
        <f>VLOOKUP($A12,'Occupancy Raw Data'!$B$6:$BE$43,'Occupancy Raw Data'!AP$1,FALSE)</f>
        <v>49.299466824644497</v>
      </c>
      <c r="K12" s="62">
        <f>VLOOKUP($A12,'Occupancy Raw Data'!$B$6:$BE$43,'Occupancy Raw Data'!AR$1,FALSE)</f>
        <v>48.242637102234198</v>
      </c>
      <c r="M12" s="59">
        <f>VLOOKUP($A12,'Occupancy Raw Data'!$B$6:$BE$43,'Occupancy Raw Data'!AT$1,FALSE)</f>
        <v>11.9805840085613</v>
      </c>
      <c r="N12" s="60">
        <f>VLOOKUP($A12,'Occupancy Raw Data'!$B$6:$BE$43,'Occupancy Raw Data'!AU$1,FALSE)</f>
        <v>11.945479931920801</v>
      </c>
      <c r="O12" s="60">
        <f>VLOOKUP($A12,'Occupancy Raw Data'!$B$6:$BE$43,'Occupancy Raw Data'!AV$1,FALSE)</f>
        <v>14.018434158847301</v>
      </c>
      <c r="P12" s="60">
        <f>VLOOKUP($A12,'Occupancy Raw Data'!$B$6:$BE$43,'Occupancy Raw Data'!AW$1,FALSE)</f>
        <v>11.3148355356977</v>
      </c>
      <c r="Q12" s="60">
        <f>VLOOKUP($A12,'Occupancy Raw Data'!$B$6:$BE$43,'Occupancy Raw Data'!AX$1,FALSE)</f>
        <v>8.2068184723108395</v>
      </c>
      <c r="R12" s="61">
        <f>VLOOKUP($A12,'Occupancy Raw Data'!$B$6:$BE$43,'Occupancy Raw Data'!AY$1,FALSE)</f>
        <v>11.481424378217801</v>
      </c>
      <c r="S12" s="60">
        <f>VLOOKUP($A12,'Occupancy Raw Data'!$B$6:$BE$43,'Occupancy Raw Data'!BA$1,FALSE)</f>
        <v>8.2296689914699304</v>
      </c>
      <c r="T12" s="60">
        <f>VLOOKUP($A12,'Occupancy Raw Data'!$B$6:$BE$43,'Occupancy Raw Data'!BB$1,FALSE)</f>
        <v>3.7201472031427798</v>
      </c>
      <c r="U12" s="61">
        <f>VLOOKUP($A12,'Occupancy Raw Data'!$B$6:$BE$43,'Occupancy Raw Data'!BC$1,FALSE)</f>
        <v>5.8945135802091198</v>
      </c>
      <c r="V12" s="62">
        <f>VLOOKUP($A12,'Occupancy Raw Data'!$B$6:$BE$43,'Occupancy Raw Data'!BE$1,FALSE)</f>
        <v>9.7901855725747797</v>
      </c>
      <c r="X12" s="64">
        <f>VLOOKUP($A12,'ADR Raw Data'!$B$6:$BE$43,'ADR Raw Data'!AG$1,FALSE)</f>
        <v>79.778812104787704</v>
      </c>
      <c r="Y12" s="65">
        <f>VLOOKUP($A12,'ADR Raw Data'!$B$6:$BE$43,'ADR Raw Data'!AH$1,FALSE)</f>
        <v>79.250360235973304</v>
      </c>
      <c r="Z12" s="65">
        <f>VLOOKUP($A12,'ADR Raw Data'!$B$6:$BE$43,'ADR Raw Data'!AI$1,FALSE)</f>
        <v>80.260823232929297</v>
      </c>
      <c r="AA12" s="65">
        <f>VLOOKUP($A12,'ADR Raw Data'!$B$6:$BE$43,'ADR Raw Data'!AJ$1,FALSE)</f>
        <v>80.003258218768593</v>
      </c>
      <c r="AB12" s="65">
        <f>VLOOKUP($A12,'ADR Raw Data'!$B$6:$BE$43,'ADR Raw Data'!AK$1,FALSE)</f>
        <v>79.174455700981596</v>
      </c>
      <c r="AC12" s="66">
        <f>VLOOKUP($A12,'ADR Raw Data'!$B$6:$BE$43,'ADR Raw Data'!AL$1,FALSE)</f>
        <v>79.7015499256689</v>
      </c>
      <c r="AD12" s="65">
        <f>VLOOKUP($A12,'ADR Raw Data'!$B$6:$BE$43,'ADR Raw Data'!AN$1,FALSE)</f>
        <v>80.690831504510996</v>
      </c>
      <c r="AE12" s="65">
        <f>VLOOKUP($A12,'ADR Raw Data'!$B$6:$BE$43,'ADR Raw Data'!AO$1,FALSE)</f>
        <v>81.713834034235603</v>
      </c>
      <c r="AF12" s="66">
        <f>VLOOKUP($A12,'ADR Raw Data'!$B$6:$BE$43,'ADR Raw Data'!AP$1,FALSE)</f>
        <v>81.209693273650302</v>
      </c>
      <c r="AG12" s="67">
        <f>VLOOKUP($A12,'ADR Raw Data'!$B$6:$BE$43,'ADR Raw Data'!AR$1,FALSE)</f>
        <v>80.141887515678803</v>
      </c>
      <c r="AI12" s="59">
        <f>VLOOKUP($A12,'ADR Raw Data'!$B$6:$BE$43,'ADR Raw Data'!AT$1,FALSE)</f>
        <v>3.79501130138281</v>
      </c>
      <c r="AJ12" s="60">
        <f>VLOOKUP($A12,'ADR Raw Data'!$B$6:$BE$43,'ADR Raw Data'!AU$1,FALSE)</f>
        <v>6.4006329370348496</v>
      </c>
      <c r="AK12" s="60">
        <f>VLOOKUP($A12,'ADR Raw Data'!$B$6:$BE$43,'ADR Raw Data'!AV$1,FALSE)</f>
        <v>7.35325350600292</v>
      </c>
      <c r="AL12" s="60">
        <f>VLOOKUP($A12,'ADR Raw Data'!$B$6:$BE$43,'ADR Raw Data'!AW$1,FALSE)</f>
        <v>7.7296211016680401</v>
      </c>
      <c r="AM12" s="60">
        <f>VLOOKUP($A12,'ADR Raw Data'!$B$6:$BE$43,'ADR Raw Data'!AX$1,FALSE)</f>
        <v>6.4635995897169103</v>
      </c>
      <c r="AN12" s="61">
        <f>VLOOKUP($A12,'ADR Raw Data'!$B$6:$BE$43,'ADR Raw Data'!AY$1,FALSE)</f>
        <v>6.3747982138882398</v>
      </c>
      <c r="AO12" s="60">
        <f>VLOOKUP($A12,'ADR Raw Data'!$B$6:$BE$43,'ADR Raw Data'!BA$1,FALSE)</f>
        <v>9.2593309195081392</v>
      </c>
      <c r="AP12" s="60">
        <f>VLOOKUP($A12,'ADR Raw Data'!$B$6:$BE$43,'ADR Raw Data'!BB$1,FALSE)</f>
        <v>9.0508354814464003</v>
      </c>
      <c r="AQ12" s="61">
        <f>VLOOKUP($A12,'ADR Raw Data'!$B$6:$BE$43,'ADR Raw Data'!BC$1,FALSE)</f>
        <v>9.1359933554023502</v>
      </c>
      <c r="AR12" s="62">
        <f>VLOOKUP($A12,'ADR Raw Data'!$B$6:$BE$43,'ADR Raw Data'!BE$1,FALSE)</f>
        <v>7.1849817646771097</v>
      </c>
      <c r="AT12" s="64">
        <f>VLOOKUP($A12,'RevPAR Raw Data'!$B$6:$BE$43,'RevPAR Raw Data'!AG$1,FALSE)</f>
        <v>36.623579087677697</v>
      </c>
      <c r="AU12" s="65">
        <f>VLOOKUP($A12,'RevPAR Raw Data'!$B$6:$BE$43,'RevPAR Raw Data'!AH$1,FALSE)</f>
        <v>37.404479857819901</v>
      </c>
      <c r="AV12" s="65">
        <f>VLOOKUP($A12,'RevPAR Raw Data'!$B$6:$BE$43,'RevPAR Raw Data'!AI$1,FALSE)</f>
        <v>39.621649289099501</v>
      </c>
      <c r="AW12" s="65">
        <f>VLOOKUP($A12,'RevPAR Raw Data'!$B$6:$BE$43,'RevPAR Raw Data'!AJ$1,FALSE)</f>
        <v>39.646164395734502</v>
      </c>
      <c r="AX12" s="65">
        <f>VLOOKUP($A12,'RevPAR Raw Data'!$B$6:$BE$43,'RevPAR Raw Data'!AK$1,FALSE)</f>
        <v>37.270155509478599</v>
      </c>
      <c r="AY12" s="66">
        <f>VLOOKUP($A12,'RevPAR Raw Data'!$B$6:$BE$43,'RevPAR Raw Data'!AL$1,FALSE)</f>
        <v>38.113205627962003</v>
      </c>
      <c r="AZ12" s="65">
        <f>VLOOKUP($A12,'RevPAR Raw Data'!$B$6:$BE$43,'RevPAR Raw Data'!AN$1,FALSE)</f>
        <v>39.207713270142101</v>
      </c>
      <c r="BA12" s="65">
        <f>VLOOKUP($A12,'RevPAR Raw Data'!$B$6:$BE$43,'RevPAR Raw Data'!AO$1,FALSE)</f>
        <v>40.864178317535497</v>
      </c>
      <c r="BB12" s="66">
        <f>VLOOKUP($A12,'RevPAR Raw Data'!$B$6:$BE$43,'RevPAR Raw Data'!AP$1,FALSE)</f>
        <v>40.035945793838799</v>
      </c>
      <c r="BC12" s="67">
        <f>VLOOKUP($A12,'RevPAR Raw Data'!$B$6:$BE$43,'RevPAR Raw Data'!AR$1,FALSE)</f>
        <v>38.662559961069697</v>
      </c>
      <c r="BE12" s="59">
        <f>VLOOKUP($A12,'RevPAR Raw Data'!$B$6:$BE$43,'RevPAR Raw Data'!AT$1,FALSE)</f>
        <v>16.230259827040701</v>
      </c>
      <c r="BF12" s="60">
        <f>VLOOKUP($A12,'RevPAR Raw Data'!$B$6:$BE$43,'RevPAR Raw Data'!AU$1,FALSE)</f>
        <v>19.1106991919651</v>
      </c>
      <c r="BG12" s="60">
        <f>VLOOKUP($A12,'RevPAR Raw Data'!$B$6:$BE$43,'RevPAR Raw Data'!AV$1,FALSE)</f>
        <v>22.402498666122401</v>
      </c>
      <c r="BH12" s="60">
        <f>VLOOKUP($A12,'RevPAR Raw Data'!$B$6:$BE$43,'RevPAR Raw Data'!AW$1,FALSE)</f>
        <v>19.9190505525521</v>
      </c>
      <c r="BI12" s="60">
        <f>VLOOKUP($A12,'RevPAR Raw Data'!$B$6:$BE$43,'RevPAR Raw Data'!AX$1,FALSE)</f>
        <v>15.2008739471328</v>
      </c>
      <c r="BJ12" s="61">
        <f>VLOOKUP($A12,'RevPAR Raw Data'!$B$6:$BE$43,'RevPAR Raw Data'!AY$1,FALSE)</f>
        <v>18.5881402282976</v>
      </c>
      <c r="BK12" s="60">
        <f>VLOOKUP($A12,'RevPAR Raw Data'!$B$6:$BE$43,'RevPAR Raw Data'!BA$1,FALSE)</f>
        <v>18.251012196478399</v>
      </c>
      <c r="BL12" s="60">
        <f>VLOOKUP($A12,'RevPAR Raw Data'!$B$6:$BE$43,'RevPAR Raw Data'!BB$1,FALSE)</f>
        <v>13.107687087613201</v>
      </c>
      <c r="BM12" s="61">
        <f>VLOOKUP($A12,'RevPAR Raw Data'!$B$6:$BE$43,'RevPAR Raw Data'!BC$1,FALSE)</f>
        <v>15.5690293046326</v>
      </c>
      <c r="BN12" s="62">
        <f>VLOOKUP($A12,'RevPAR Raw Data'!$B$6:$BE$43,'RevPAR Raw Data'!BE$1,FALSE)</f>
        <v>17.6785903853694</v>
      </c>
    </row>
    <row r="13" spans="1:66" x14ac:dyDescent="0.35">
      <c r="A13" s="76" t="s">
        <v>91</v>
      </c>
      <c r="B13" s="59">
        <f>VLOOKUP($A13,'Occupancy Raw Data'!$B$6:$BE$43,'Occupancy Raw Data'!AG$1,FALSE)</f>
        <v>41.073762838468703</v>
      </c>
      <c r="C13" s="60">
        <f>VLOOKUP($A13,'Occupancy Raw Data'!$B$6:$BE$43,'Occupancy Raw Data'!AH$1,FALSE)</f>
        <v>43.323996265172703</v>
      </c>
      <c r="D13" s="60">
        <f>VLOOKUP($A13,'Occupancy Raw Data'!$B$6:$BE$43,'Occupancy Raw Data'!AI$1,FALSE)</f>
        <v>46.447245564892597</v>
      </c>
      <c r="E13" s="60">
        <f>VLOOKUP($A13,'Occupancy Raw Data'!$B$6:$BE$43,'Occupancy Raw Data'!AJ$1,FALSE)</f>
        <v>47.401960784313701</v>
      </c>
      <c r="F13" s="60">
        <f>VLOOKUP($A13,'Occupancy Raw Data'!$B$6:$BE$43,'Occupancy Raw Data'!AK$1,FALSE)</f>
        <v>42.910830999066199</v>
      </c>
      <c r="G13" s="61">
        <f>VLOOKUP($A13,'Occupancy Raw Data'!$B$6:$BE$43,'Occupancy Raw Data'!AL$1,FALSE)</f>
        <v>44.231559290382798</v>
      </c>
      <c r="H13" s="60">
        <f>VLOOKUP($A13,'Occupancy Raw Data'!$B$6:$BE$43,'Occupancy Raw Data'!AN$1,FALSE)</f>
        <v>43.120915032679697</v>
      </c>
      <c r="I13" s="60">
        <f>VLOOKUP($A13,'Occupancy Raw Data'!$B$6:$BE$43,'Occupancy Raw Data'!AO$1,FALSE)</f>
        <v>42.969187675070003</v>
      </c>
      <c r="J13" s="61">
        <f>VLOOKUP($A13,'Occupancy Raw Data'!$B$6:$BE$43,'Occupancy Raw Data'!AP$1,FALSE)</f>
        <v>43.045051353874797</v>
      </c>
      <c r="K13" s="62">
        <f>VLOOKUP($A13,'Occupancy Raw Data'!$B$6:$BE$43,'Occupancy Raw Data'!AR$1,FALSE)</f>
        <v>43.8925570228091</v>
      </c>
      <c r="M13" s="59">
        <f>VLOOKUP($A13,'Occupancy Raw Data'!$B$6:$BE$43,'Occupancy Raw Data'!AT$1,FALSE)</f>
        <v>-14.3453139630594</v>
      </c>
      <c r="N13" s="60">
        <f>VLOOKUP($A13,'Occupancy Raw Data'!$B$6:$BE$43,'Occupancy Raw Data'!AU$1,FALSE)</f>
        <v>-15.219616577340901</v>
      </c>
      <c r="O13" s="60">
        <f>VLOOKUP($A13,'Occupancy Raw Data'!$B$6:$BE$43,'Occupancy Raw Data'!AV$1,FALSE)</f>
        <v>-8.0932251338511492</v>
      </c>
      <c r="P13" s="60">
        <f>VLOOKUP($A13,'Occupancy Raw Data'!$B$6:$BE$43,'Occupancy Raw Data'!AW$1,FALSE)</f>
        <v>-7.1024567265198204</v>
      </c>
      <c r="Q13" s="60">
        <f>VLOOKUP($A13,'Occupancy Raw Data'!$B$6:$BE$43,'Occupancy Raw Data'!AX$1,FALSE)</f>
        <v>-9.1881929952866805</v>
      </c>
      <c r="R13" s="61">
        <f>VLOOKUP($A13,'Occupancy Raw Data'!$B$6:$BE$43,'Occupancy Raw Data'!AY$1,FALSE)</f>
        <v>-10.776721999584799</v>
      </c>
      <c r="S13" s="60">
        <f>VLOOKUP($A13,'Occupancy Raw Data'!$B$6:$BE$43,'Occupancy Raw Data'!BA$1,FALSE)</f>
        <v>-2.9826590008724101</v>
      </c>
      <c r="T13" s="60">
        <f>VLOOKUP($A13,'Occupancy Raw Data'!$B$6:$BE$43,'Occupancy Raw Data'!BB$1,FALSE)</f>
        <v>-11.9463502391489</v>
      </c>
      <c r="U13" s="61">
        <f>VLOOKUP($A13,'Occupancy Raw Data'!$B$6:$BE$43,'Occupancy Raw Data'!BC$1,FALSE)</f>
        <v>-7.6736963712038397</v>
      </c>
      <c r="V13" s="62">
        <f>VLOOKUP($A13,'Occupancy Raw Data'!$B$6:$BE$43,'Occupancy Raw Data'!BE$1,FALSE)</f>
        <v>-9.9284958969117998</v>
      </c>
      <c r="X13" s="64">
        <f>VLOOKUP($A13,'ADR Raw Data'!$B$6:$BE$43,'ADR Raw Data'!AG$1,FALSE)</f>
        <v>93.067192543759901</v>
      </c>
      <c r="Y13" s="65">
        <f>VLOOKUP($A13,'ADR Raw Data'!$B$6:$BE$43,'ADR Raw Data'!AH$1,FALSE)</f>
        <v>98.184757004310299</v>
      </c>
      <c r="Z13" s="65">
        <f>VLOOKUP($A13,'ADR Raw Data'!$B$6:$BE$43,'ADR Raw Data'!AI$1,FALSE)</f>
        <v>102.11178158608899</v>
      </c>
      <c r="AA13" s="65">
        <f>VLOOKUP($A13,'ADR Raw Data'!$B$6:$BE$43,'ADR Raw Data'!AJ$1,FALSE)</f>
        <v>99.930581080415607</v>
      </c>
      <c r="AB13" s="65">
        <f>VLOOKUP($A13,'ADR Raw Data'!$B$6:$BE$43,'ADR Raw Data'!AK$1,FALSE)</f>
        <v>96.151823423815401</v>
      </c>
      <c r="AC13" s="66">
        <f>VLOOKUP($A13,'ADR Raw Data'!$B$6:$BE$43,'ADR Raw Data'!AL$1,FALSE)</f>
        <v>98.038809001097604</v>
      </c>
      <c r="AD13" s="65">
        <f>VLOOKUP($A13,'ADR Raw Data'!$B$6:$BE$43,'ADR Raw Data'!AN$1,FALSE)</f>
        <v>90.821826449412598</v>
      </c>
      <c r="AE13" s="65">
        <f>VLOOKUP($A13,'ADR Raw Data'!$B$6:$BE$43,'ADR Raw Data'!AO$1,FALSE)</f>
        <v>90.953627227292401</v>
      </c>
      <c r="AF13" s="66">
        <f>VLOOKUP($A13,'ADR Raw Data'!$B$6:$BE$43,'ADR Raw Data'!AP$1,FALSE)</f>
        <v>90.887610693853205</v>
      </c>
      <c r="AG13" s="67">
        <f>VLOOKUP($A13,'ADR Raw Data'!$B$6:$BE$43,'ADR Raw Data'!AR$1,FALSE)</f>
        <v>96.035060892687497</v>
      </c>
      <c r="AI13" s="59">
        <f>VLOOKUP($A13,'ADR Raw Data'!$B$6:$BE$43,'ADR Raw Data'!AT$1,FALSE)</f>
        <v>4.1660349789667004</v>
      </c>
      <c r="AJ13" s="60">
        <f>VLOOKUP($A13,'ADR Raw Data'!$B$6:$BE$43,'ADR Raw Data'!AU$1,FALSE)</f>
        <v>8.9552197222429903</v>
      </c>
      <c r="AK13" s="60">
        <f>VLOOKUP($A13,'ADR Raw Data'!$B$6:$BE$43,'ADR Raw Data'!AV$1,FALSE)</f>
        <v>13.0087081120293</v>
      </c>
      <c r="AL13" s="60">
        <f>VLOOKUP($A13,'ADR Raw Data'!$B$6:$BE$43,'ADR Raw Data'!AW$1,FALSE)</f>
        <v>8.7105622364669202</v>
      </c>
      <c r="AM13" s="60">
        <f>VLOOKUP($A13,'ADR Raw Data'!$B$6:$BE$43,'ADR Raw Data'!AX$1,FALSE)</f>
        <v>6.8767942364737698</v>
      </c>
      <c r="AN13" s="61">
        <f>VLOOKUP($A13,'ADR Raw Data'!$B$6:$BE$43,'ADR Raw Data'!AY$1,FALSE)</f>
        <v>8.4990306402200702</v>
      </c>
      <c r="AO13" s="60">
        <f>VLOOKUP($A13,'ADR Raw Data'!$B$6:$BE$43,'ADR Raw Data'!BA$1,FALSE)</f>
        <v>4.7698893951642898</v>
      </c>
      <c r="AP13" s="60">
        <f>VLOOKUP($A13,'ADR Raw Data'!$B$6:$BE$43,'ADR Raw Data'!BB$1,FALSE)</f>
        <v>4.7994134787607603</v>
      </c>
      <c r="AQ13" s="61">
        <f>VLOOKUP($A13,'ADR Raw Data'!$B$6:$BE$43,'ADR Raw Data'!BC$1,FALSE)</f>
        <v>4.7816690226746603</v>
      </c>
      <c r="AR13" s="62">
        <f>VLOOKUP($A13,'ADR Raw Data'!$B$6:$BE$43,'ADR Raw Data'!BE$1,FALSE)</f>
        <v>7.45801870458991</v>
      </c>
      <c r="AT13" s="64">
        <f>VLOOKUP($A13,'RevPAR Raw Data'!$B$6:$BE$43,'RevPAR Raw Data'!AG$1,FALSE)</f>
        <v>38.226197945845001</v>
      </c>
      <c r="AU13" s="65">
        <f>VLOOKUP($A13,'RevPAR Raw Data'!$B$6:$BE$43,'RevPAR Raw Data'!AH$1,FALSE)</f>
        <v>42.5375604575163</v>
      </c>
      <c r="AV13" s="65">
        <f>VLOOKUP($A13,'RevPAR Raw Data'!$B$6:$BE$43,'RevPAR Raw Data'!AI$1,FALSE)</f>
        <v>47.428109943977503</v>
      </c>
      <c r="AW13" s="65">
        <f>VLOOKUP($A13,'RevPAR Raw Data'!$B$6:$BE$43,'RevPAR Raw Data'!AJ$1,FALSE)</f>
        <v>47.369054855275401</v>
      </c>
      <c r="AX13" s="65">
        <f>VLOOKUP($A13,'RevPAR Raw Data'!$B$6:$BE$43,'RevPAR Raw Data'!AK$1,FALSE)</f>
        <v>41.259546451913998</v>
      </c>
      <c r="AY13" s="66">
        <f>VLOOKUP($A13,'RevPAR Raw Data'!$B$6:$BE$43,'RevPAR Raw Data'!AL$1,FALSE)</f>
        <v>43.364093930905597</v>
      </c>
      <c r="AZ13" s="65">
        <f>VLOOKUP($A13,'RevPAR Raw Data'!$B$6:$BE$43,'RevPAR Raw Data'!AN$1,FALSE)</f>
        <v>39.163202614379003</v>
      </c>
      <c r="BA13" s="65">
        <f>VLOOKUP($A13,'RevPAR Raw Data'!$B$6:$BE$43,'RevPAR Raw Data'!AO$1,FALSE)</f>
        <v>39.082034780578802</v>
      </c>
      <c r="BB13" s="66">
        <f>VLOOKUP($A13,'RevPAR Raw Data'!$B$6:$BE$43,'RevPAR Raw Data'!AP$1,FALSE)</f>
        <v>39.122618697478899</v>
      </c>
      <c r="BC13" s="67">
        <f>VLOOKUP($A13,'RevPAR Raw Data'!$B$6:$BE$43,'RevPAR Raw Data'!AR$1,FALSE)</f>
        <v>42.152243864212302</v>
      </c>
      <c r="BE13" s="59">
        <f>VLOOKUP($A13,'RevPAR Raw Data'!$B$6:$BE$43,'RevPAR Raw Data'!AT$1,FALSE)</f>
        <v>-10.7769097816363</v>
      </c>
      <c r="BF13" s="60">
        <f>VLOOKUP($A13,'RevPAR Raw Data'!$B$6:$BE$43,'RevPAR Raw Data'!AU$1,FALSE)</f>
        <v>-7.6273469604818001</v>
      </c>
      <c r="BG13" s="60">
        <f>VLOOKUP($A13,'RevPAR Raw Data'!$B$6:$BE$43,'RevPAR Raw Data'!AV$1,FALSE)</f>
        <v>3.86265894366614</v>
      </c>
      <c r="BH13" s="60">
        <f>VLOOKUP($A13,'RevPAR Raw Data'!$B$6:$BE$43,'RevPAR Raw Data'!AW$1,FALSE)</f>
        <v>0.98944159646545404</v>
      </c>
      <c r="BI13" s="60">
        <f>VLOOKUP($A13,'RevPAR Raw Data'!$B$6:$BE$43,'RevPAR Raw Data'!AX$1,FALSE)</f>
        <v>-2.9432518851488698</v>
      </c>
      <c r="BJ13" s="61">
        <f>VLOOKUP($A13,'RevPAR Raw Data'!$B$6:$BE$43,'RevPAR Raw Data'!AY$1,FALSE)</f>
        <v>-3.1936082641208099</v>
      </c>
      <c r="BK13" s="60">
        <f>VLOOKUP($A13,'RevPAR Raw Data'!$B$6:$BE$43,'RevPAR Raw Data'!BA$1,FALSE)</f>
        <v>1.6449608589153499</v>
      </c>
      <c r="BL13" s="60">
        <f>VLOOKUP($A13,'RevPAR Raw Data'!$B$6:$BE$43,'RevPAR Raw Data'!BB$1,FALSE)</f>
        <v>-7.7202915039858899</v>
      </c>
      <c r="BM13" s="61">
        <f>VLOOKUP($A13,'RevPAR Raw Data'!$B$6:$BE$43,'RevPAR Raw Data'!BC$1,FALSE)</f>
        <v>-3.25895811080514</v>
      </c>
      <c r="BN13" s="62">
        <f>VLOOKUP($A13,'RevPAR Raw Data'!$B$6:$BE$43,'RevPAR Raw Data'!BE$1,FALSE)</f>
        <v>-3.2109462733980099</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38.414131185579102</v>
      </c>
      <c r="C15" s="60">
        <f>VLOOKUP($A15,'Occupancy Raw Data'!$B$6:$BE$43,'Occupancy Raw Data'!AH$1,FALSE)</f>
        <v>40.414573791049897</v>
      </c>
      <c r="D15" s="60">
        <f>VLOOKUP($A15,'Occupancy Raw Data'!$B$6:$BE$43,'Occupancy Raw Data'!AI$1,FALSE)</f>
        <v>42.9230449446489</v>
      </c>
      <c r="E15" s="60">
        <f>VLOOKUP($A15,'Occupancy Raw Data'!$B$6:$BE$43,'Occupancy Raw Data'!AJ$1,FALSE)</f>
        <v>43.1221880259355</v>
      </c>
      <c r="F15" s="60">
        <f>VLOOKUP($A15,'Occupancy Raw Data'!$B$6:$BE$43,'Occupancy Raw Data'!AK$1,FALSE)</f>
        <v>43.258973172677798</v>
      </c>
      <c r="G15" s="61">
        <f>VLOOKUP($A15,'Occupancy Raw Data'!$B$6:$BE$43,'Occupancy Raw Data'!AL$1,FALSE)</f>
        <v>41.626712765087099</v>
      </c>
      <c r="H15" s="60">
        <f>VLOOKUP($A15,'Occupancy Raw Data'!$B$6:$BE$43,'Occupancy Raw Data'!AN$1,FALSE)</f>
        <v>52.325682752331701</v>
      </c>
      <c r="I15" s="60">
        <f>VLOOKUP($A15,'Occupancy Raw Data'!$B$6:$BE$43,'Occupancy Raw Data'!AO$1,FALSE)</f>
        <v>53.342854652371201</v>
      </c>
      <c r="J15" s="61">
        <f>VLOOKUP($A15,'Occupancy Raw Data'!$B$6:$BE$43,'Occupancy Raw Data'!AP$1,FALSE)</f>
        <v>52.834268702351402</v>
      </c>
      <c r="K15" s="62">
        <f>VLOOKUP($A15,'Occupancy Raw Data'!$B$6:$BE$43,'Occupancy Raw Data'!AR$1,FALSE)</f>
        <v>44.829006570370197</v>
      </c>
      <c r="M15" s="59">
        <f>VLOOKUP($A15,'Occupancy Raw Data'!$B$6:$BE$43,'Occupancy Raw Data'!AT$1,FALSE)</f>
        <v>-1.46767010879161</v>
      </c>
      <c r="N15" s="60">
        <f>VLOOKUP($A15,'Occupancy Raw Data'!$B$6:$BE$43,'Occupancy Raw Data'!AU$1,FALSE)</f>
        <v>2.1881212644794901</v>
      </c>
      <c r="O15" s="60">
        <f>VLOOKUP($A15,'Occupancy Raw Data'!$B$6:$BE$43,'Occupancy Raw Data'!AV$1,FALSE)</f>
        <v>4.6804917242402402</v>
      </c>
      <c r="P15" s="60">
        <f>VLOOKUP($A15,'Occupancy Raw Data'!$B$6:$BE$43,'Occupancy Raw Data'!AW$1,FALSE)</f>
        <v>3.2636362891669299</v>
      </c>
      <c r="Q15" s="60">
        <f>VLOOKUP($A15,'Occupancy Raw Data'!$B$6:$BE$43,'Occupancy Raw Data'!AX$1,FALSE)</f>
        <v>3.6214283955164799</v>
      </c>
      <c r="R15" s="61">
        <f>VLOOKUP($A15,'Occupancy Raw Data'!$B$6:$BE$43,'Occupancy Raw Data'!AY$1,FALSE)</f>
        <v>2.5055899691749799</v>
      </c>
      <c r="S15" s="60">
        <f>VLOOKUP($A15,'Occupancy Raw Data'!$B$6:$BE$43,'Occupancy Raw Data'!BA$1,FALSE)</f>
        <v>9.2246521669683297</v>
      </c>
      <c r="T15" s="60">
        <f>VLOOKUP($A15,'Occupancy Raw Data'!$B$6:$BE$43,'Occupancy Raw Data'!BB$1,FALSE)</f>
        <v>3.40347057400473</v>
      </c>
      <c r="U15" s="61">
        <f>VLOOKUP($A15,'Occupancy Raw Data'!$B$6:$BE$43,'Occupancy Raw Data'!BC$1,FALSE)</f>
        <v>6.2063881327666</v>
      </c>
      <c r="V15" s="62">
        <f>VLOOKUP($A15,'Occupancy Raw Data'!$B$6:$BE$43,'Occupancy Raw Data'!BE$1,FALSE)</f>
        <v>3.7228182859944101</v>
      </c>
      <c r="X15" s="64">
        <f>VLOOKUP($A15,'ADR Raw Data'!$B$6:$BE$43,'ADR Raw Data'!AG$1,FALSE)</f>
        <v>81.476555644006794</v>
      </c>
      <c r="Y15" s="65">
        <f>VLOOKUP($A15,'ADR Raw Data'!$B$6:$BE$43,'ADR Raw Data'!AH$1,FALSE)</f>
        <v>80.157154348294995</v>
      </c>
      <c r="Z15" s="65">
        <f>VLOOKUP($A15,'ADR Raw Data'!$B$6:$BE$43,'ADR Raw Data'!AI$1,FALSE)</f>
        <v>81.167048415215106</v>
      </c>
      <c r="AA15" s="65">
        <f>VLOOKUP($A15,'ADR Raw Data'!$B$6:$BE$43,'ADR Raw Data'!AJ$1,FALSE)</f>
        <v>80.793475670170395</v>
      </c>
      <c r="AB15" s="65">
        <f>VLOOKUP($A15,'ADR Raw Data'!$B$6:$BE$43,'ADR Raw Data'!AK$1,FALSE)</f>
        <v>82.116915169880301</v>
      </c>
      <c r="AC15" s="66">
        <f>VLOOKUP($A15,'ADR Raw Data'!$B$6:$BE$43,'ADR Raw Data'!AL$1,FALSE)</f>
        <v>81.1481184248848</v>
      </c>
      <c r="AD15" s="65">
        <f>VLOOKUP($A15,'ADR Raw Data'!$B$6:$BE$43,'ADR Raw Data'!AN$1,FALSE)</f>
        <v>95.727785697993198</v>
      </c>
      <c r="AE15" s="65">
        <f>VLOOKUP($A15,'ADR Raw Data'!$B$6:$BE$43,'ADR Raw Data'!AO$1,FALSE)</f>
        <v>100.82840523537099</v>
      </c>
      <c r="AF15" s="66">
        <f>VLOOKUP($A15,'ADR Raw Data'!$B$6:$BE$43,'ADR Raw Data'!AP$1,FALSE)</f>
        <v>98.302644906816894</v>
      </c>
      <c r="AG15" s="67">
        <f>VLOOKUP($A15,'ADR Raw Data'!$B$6:$BE$43,'ADR Raw Data'!AR$1,FALSE)</f>
        <v>86.924895128028098</v>
      </c>
      <c r="AI15" s="59">
        <f>VLOOKUP($A15,'ADR Raw Data'!$B$6:$BE$43,'ADR Raw Data'!AT$1,FALSE)</f>
        <v>13.2463424112785</v>
      </c>
      <c r="AJ15" s="60">
        <f>VLOOKUP($A15,'ADR Raw Data'!$B$6:$BE$43,'ADR Raw Data'!AU$1,FALSE)</f>
        <v>14.028444694568501</v>
      </c>
      <c r="AK15" s="60">
        <f>VLOOKUP($A15,'ADR Raw Data'!$B$6:$BE$43,'ADR Raw Data'!AV$1,FALSE)</f>
        <v>15.1808605663312</v>
      </c>
      <c r="AL15" s="60">
        <f>VLOOKUP($A15,'ADR Raw Data'!$B$6:$BE$43,'ADR Raw Data'!AW$1,FALSE)</f>
        <v>14.600973903148899</v>
      </c>
      <c r="AM15" s="60">
        <f>VLOOKUP($A15,'ADR Raw Data'!$B$6:$BE$43,'ADR Raw Data'!AX$1,FALSE)</f>
        <v>15.723120239336501</v>
      </c>
      <c r="AN15" s="61">
        <f>VLOOKUP($A15,'ADR Raw Data'!$B$6:$BE$43,'ADR Raw Data'!AY$1,FALSE)</f>
        <v>14.573633573943299</v>
      </c>
      <c r="AO15" s="60">
        <f>VLOOKUP($A15,'ADR Raw Data'!$B$6:$BE$43,'ADR Raw Data'!BA$1,FALSE)</f>
        <v>22.651286509213399</v>
      </c>
      <c r="AP15" s="60">
        <f>VLOOKUP($A15,'ADR Raw Data'!$B$6:$BE$43,'ADR Raw Data'!BB$1,FALSE)</f>
        <v>25.235738151651798</v>
      </c>
      <c r="AQ15" s="61">
        <f>VLOOKUP($A15,'ADR Raw Data'!$B$6:$BE$43,'ADR Raw Data'!BC$1,FALSE)</f>
        <v>23.923356776896501</v>
      </c>
      <c r="AR15" s="62">
        <f>VLOOKUP($A15,'ADR Raw Data'!$B$6:$BE$43,'ADR Raw Data'!BE$1,FALSE)</f>
        <v>18.070338389320501</v>
      </c>
      <c r="AT15" s="64">
        <f>VLOOKUP($A15,'RevPAR Raw Data'!$B$6:$BE$43,'RevPAR Raw Data'!AG$1,FALSE)</f>
        <v>31.2985109705801</v>
      </c>
      <c r="AU15" s="65">
        <f>VLOOKUP($A15,'RevPAR Raw Data'!$B$6:$BE$43,'RevPAR Raw Data'!AH$1,FALSE)</f>
        <v>32.395172292897499</v>
      </c>
      <c r="AV15" s="65">
        <f>VLOOKUP($A15,'RevPAR Raw Data'!$B$6:$BE$43,'RevPAR Raw Data'!AI$1,FALSE)</f>
        <v>34.8393686715077</v>
      </c>
      <c r="AW15" s="65">
        <f>VLOOKUP($A15,'RevPAR Raw Data'!$B$6:$BE$43,'RevPAR Raw Data'!AJ$1,FALSE)</f>
        <v>34.8399144911793</v>
      </c>
      <c r="AX15" s="65">
        <f>VLOOKUP($A15,'RevPAR Raw Data'!$B$6:$BE$43,'RevPAR Raw Data'!AK$1,FALSE)</f>
        <v>35.522934303569102</v>
      </c>
      <c r="AY15" s="66">
        <f>VLOOKUP($A15,'RevPAR Raw Data'!$B$6:$BE$43,'RevPAR Raw Data'!AL$1,FALSE)</f>
        <v>33.779294170999499</v>
      </c>
      <c r="AZ15" s="65">
        <f>VLOOKUP($A15,'RevPAR Raw Data'!$B$6:$BE$43,'RevPAR Raw Data'!AN$1,FALSE)</f>
        <v>50.090217450163898</v>
      </c>
      <c r="BA15" s="65">
        <f>VLOOKUP($A15,'RevPAR Raw Data'!$B$6:$BE$43,'RevPAR Raw Data'!AO$1,FALSE)</f>
        <v>53.784749653008198</v>
      </c>
      <c r="BB15" s="66">
        <f>VLOOKUP($A15,'RevPAR Raw Data'!$B$6:$BE$43,'RevPAR Raw Data'!AP$1,FALSE)</f>
        <v>51.937483551586098</v>
      </c>
      <c r="BC15" s="67">
        <f>VLOOKUP($A15,'RevPAR Raw Data'!$B$6:$BE$43,'RevPAR Raw Data'!AR$1,FALSE)</f>
        <v>38.967566948231102</v>
      </c>
      <c r="BE15" s="59">
        <f>VLOOKUP($A15,'RevPAR Raw Data'!$B$6:$BE$43,'RevPAR Raw Data'!AT$1,FALSE)</f>
        <v>11.584259694408299</v>
      </c>
      <c r="BF15" s="60">
        <f>VLOOKUP($A15,'RevPAR Raw Data'!$B$6:$BE$43,'RevPAR Raw Data'!AU$1,FALSE)</f>
        <v>16.523525340485602</v>
      </c>
      <c r="BG15" s="60">
        <f>VLOOKUP($A15,'RevPAR Raw Data'!$B$6:$BE$43,'RevPAR Raw Data'!AV$1,FALSE)</f>
        <v>20.571891213047</v>
      </c>
      <c r="BH15" s="60">
        <f>VLOOKUP($A15,'RevPAR Raw Data'!$B$6:$BE$43,'RevPAR Raw Data'!AW$1,FALSE)</f>
        <v>18.341132875190802</v>
      </c>
      <c r="BI15" s="60">
        <f>VLOOKUP($A15,'RevPAR Raw Data'!$B$6:$BE$43,'RevPAR Raw Data'!AX$1,FALSE)</f>
        <v>19.913950175861501</v>
      </c>
      <c r="BJ15" s="61">
        <f>VLOOKUP($A15,'RevPAR Raw Data'!$B$6:$BE$43,'RevPAR Raw Data'!AY$1,FALSE)</f>
        <v>17.444379044091299</v>
      </c>
      <c r="BK15" s="60">
        <f>VLOOKUP($A15,'RevPAR Raw Data'!$B$6:$BE$43,'RevPAR Raw Data'!BA$1,FALSE)</f>
        <v>33.965441068000104</v>
      </c>
      <c r="BL15" s="60">
        <f>VLOOKUP($A15,'RevPAR Raw Data'!$B$6:$BE$43,'RevPAR Raw Data'!BB$1,FALSE)</f>
        <v>29.498099647780901</v>
      </c>
      <c r="BM15" s="61">
        <f>VLOOKUP($A15,'RevPAR Raw Data'!$B$6:$BE$43,'RevPAR Raw Data'!BC$1,FALSE)</f>
        <v>31.614521285623798</v>
      </c>
      <c r="BN15" s="62">
        <f>VLOOKUP($A15,'RevPAR Raw Data'!$B$6:$BE$43,'RevPAR Raw Data'!BE$1,FALSE)</f>
        <v>22.465882537213599</v>
      </c>
    </row>
    <row r="16" spans="1:66" x14ac:dyDescent="0.35">
      <c r="A16" s="76" t="s">
        <v>92</v>
      </c>
      <c r="B16" s="59">
        <f>VLOOKUP($A16,'Occupancy Raw Data'!$B$6:$BE$43,'Occupancy Raw Data'!AG$1,FALSE)</f>
        <v>54.122270742357998</v>
      </c>
      <c r="C16" s="60">
        <f>VLOOKUP($A16,'Occupancy Raw Data'!$B$6:$BE$43,'Occupancy Raw Data'!AH$1,FALSE)</f>
        <v>61.799126637554501</v>
      </c>
      <c r="D16" s="60">
        <f>VLOOKUP($A16,'Occupancy Raw Data'!$B$6:$BE$43,'Occupancy Raw Data'!AI$1,FALSE)</f>
        <v>67.310043668122205</v>
      </c>
      <c r="E16" s="60">
        <f>VLOOKUP($A16,'Occupancy Raw Data'!$B$6:$BE$43,'Occupancy Raw Data'!AJ$1,FALSE)</f>
        <v>66.938864628820895</v>
      </c>
      <c r="F16" s="60">
        <f>VLOOKUP($A16,'Occupancy Raw Data'!$B$6:$BE$43,'Occupancy Raw Data'!AK$1,FALSE)</f>
        <v>62.729257641921301</v>
      </c>
      <c r="G16" s="61">
        <f>VLOOKUP($A16,'Occupancy Raw Data'!$B$6:$BE$43,'Occupancy Raw Data'!AL$1,FALSE)</f>
        <v>62.579912663755401</v>
      </c>
      <c r="H16" s="60">
        <f>VLOOKUP($A16,'Occupancy Raw Data'!$B$6:$BE$43,'Occupancy Raw Data'!AN$1,FALSE)</f>
        <v>64.978165938864606</v>
      </c>
      <c r="I16" s="60">
        <f>VLOOKUP($A16,'Occupancy Raw Data'!$B$6:$BE$43,'Occupancy Raw Data'!AO$1,FALSE)</f>
        <v>65.676855895196496</v>
      </c>
      <c r="J16" s="61">
        <f>VLOOKUP($A16,'Occupancy Raw Data'!$B$6:$BE$43,'Occupancy Raw Data'!AP$1,FALSE)</f>
        <v>65.327510917030494</v>
      </c>
      <c r="K16" s="62">
        <f>VLOOKUP($A16,'Occupancy Raw Data'!$B$6:$BE$43,'Occupancy Raw Data'!AR$1,FALSE)</f>
        <v>63.364940736119699</v>
      </c>
      <c r="M16" s="59">
        <f>VLOOKUP($A16,'Occupancy Raw Data'!$B$6:$BE$43,'Occupancy Raw Data'!AT$1,FALSE)</f>
        <v>-0.31368133193919401</v>
      </c>
      <c r="N16" s="60">
        <f>VLOOKUP($A16,'Occupancy Raw Data'!$B$6:$BE$43,'Occupancy Raw Data'!AU$1,FALSE)</f>
        <v>0.79054198418916</v>
      </c>
      <c r="O16" s="60">
        <f>VLOOKUP($A16,'Occupancy Raw Data'!$B$6:$BE$43,'Occupancy Raw Data'!AV$1,FALSE)</f>
        <v>4.7004483086537103</v>
      </c>
      <c r="P16" s="60">
        <f>VLOOKUP($A16,'Occupancy Raw Data'!$B$6:$BE$43,'Occupancy Raw Data'!AW$1,FALSE)</f>
        <v>3.2742706999932598</v>
      </c>
      <c r="Q16" s="60">
        <f>VLOOKUP($A16,'Occupancy Raw Data'!$B$6:$BE$43,'Occupancy Raw Data'!AX$1,FALSE)</f>
        <v>1.6056019238930499</v>
      </c>
      <c r="R16" s="61">
        <f>VLOOKUP($A16,'Occupancy Raw Data'!$B$6:$BE$43,'Occupancy Raw Data'!AY$1,FALSE)</f>
        <v>2.1046781709106899</v>
      </c>
      <c r="S16" s="60">
        <f>VLOOKUP($A16,'Occupancy Raw Data'!$B$6:$BE$43,'Occupancy Raw Data'!BA$1,FALSE)</f>
        <v>8.3758193736343696</v>
      </c>
      <c r="T16" s="60">
        <f>VLOOKUP($A16,'Occupancy Raw Data'!$B$6:$BE$43,'Occupancy Raw Data'!BB$1,FALSE)</f>
        <v>6.6061808902750201</v>
      </c>
      <c r="U16" s="61">
        <f>VLOOKUP($A16,'Occupancy Raw Data'!$B$6:$BE$43,'Occupancy Raw Data'!BC$1,FALSE)</f>
        <v>7.4789855593074197</v>
      </c>
      <c r="V16" s="62">
        <f>VLOOKUP($A16,'Occupancy Raw Data'!$B$6:$BE$43,'Occupancy Raw Data'!BE$1,FALSE)</f>
        <v>3.6310768759883598</v>
      </c>
      <c r="X16" s="64">
        <f>VLOOKUP($A16,'ADR Raw Data'!$B$6:$BE$43,'ADR Raw Data'!AG$1,FALSE)</f>
        <v>74.418494747458396</v>
      </c>
      <c r="Y16" s="65">
        <f>VLOOKUP($A16,'ADR Raw Data'!$B$6:$BE$43,'ADR Raw Data'!AH$1,FALSE)</f>
        <v>75.699105992085904</v>
      </c>
      <c r="Z16" s="65">
        <f>VLOOKUP($A16,'ADR Raw Data'!$B$6:$BE$43,'ADR Raw Data'!AI$1,FALSE)</f>
        <v>77.246757149344702</v>
      </c>
      <c r="AA16" s="65">
        <f>VLOOKUP($A16,'ADR Raw Data'!$B$6:$BE$43,'ADR Raw Data'!AJ$1,FALSE)</f>
        <v>76.973221103790195</v>
      </c>
      <c r="AB16" s="65">
        <f>VLOOKUP($A16,'ADR Raw Data'!$B$6:$BE$43,'ADR Raw Data'!AK$1,FALSE)</f>
        <v>76.132473699965104</v>
      </c>
      <c r="AC16" s="66">
        <f>VLOOKUP($A16,'ADR Raw Data'!$B$6:$BE$43,'ADR Raw Data'!AL$1,FALSE)</f>
        <v>76.169977636977606</v>
      </c>
      <c r="AD16" s="65">
        <f>VLOOKUP($A16,'ADR Raw Data'!$B$6:$BE$43,'ADR Raw Data'!AN$1,FALSE)</f>
        <v>78.2303253696236</v>
      </c>
      <c r="AE16" s="65">
        <f>VLOOKUP($A16,'ADR Raw Data'!$B$6:$BE$43,'ADR Raw Data'!AO$1,FALSE)</f>
        <v>80.2480228723404</v>
      </c>
      <c r="AF16" s="66">
        <f>VLOOKUP($A16,'ADR Raw Data'!$B$6:$BE$43,'ADR Raw Data'!AP$1,FALSE)</f>
        <v>79.244569034090901</v>
      </c>
      <c r="AG16" s="67">
        <f>VLOOKUP($A16,'ADR Raw Data'!$B$6:$BE$43,'ADR Raw Data'!AR$1,FALSE)</f>
        <v>77.075640253411294</v>
      </c>
      <c r="AI16" s="59">
        <f>VLOOKUP($A16,'ADR Raw Data'!$B$6:$BE$43,'ADR Raw Data'!AT$1,FALSE)</f>
        <v>13.8177561078791</v>
      </c>
      <c r="AJ16" s="60">
        <f>VLOOKUP($A16,'ADR Raw Data'!$B$6:$BE$43,'ADR Raw Data'!AU$1,FALSE)</f>
        <v>13.431559697593499</v>
      </c>
      <c r="AK16" s="60">
        <f>VLOOKUP($A16,'ADR Raw Data'!$B$6:$BE$43,'ADR Raw Data'!AV$1,FALSE)</f>
        <v>14.760821755250801</v>
      </c>
      <c r="AL16" s="60">
        <f>VLOOKUP($A16,'ADR Raw Data'!$B$6:$BE$43,'ADR Raw Data'!AW$1,FALSE)</f>
        <v>12.7909707780648</v>
      </c>
      <c r="AM16" s="60">
        <f>VLOOKUP($A16,'ADR Raw Data'!$B$6:$BE$43,'ADR Raw Data'!AX$1,FALSE)</f>
        <v>13.965670342199401</v>
      </c>
      <c r="AN16" s="61">
        <f>VLOOKUP($A16,'ADR Raw Data'!$B$6:$BE$43,'ADR Raw Data'!AY$1,FALSE)</f>
        <v>13.7723310046772</v>
      </c>
      <c r="AO16" s="60">
        <f>VLOOKUP($A16,'ADR Raw Data'!$B$6:$BE$43,'ADR Raw Data'!BA$1,FALSE)</f>
        <v>15.4307084143888</v>
      </c>
      <c r="AP16" s="60">
        <f>VLOOKUP($A16,'ADR Raw Data'!$B$6:$BE$43,'ADR Raw Data'!BB$1,FALSE)</f>
        <v>17.811305320822701</v>
      </c>
      <c r="AQ16" s="61">
        <f>VLOOKUP($A16,'ADR Raw Data'!$B$6:$BE$43,'ADR Raw Data'!BC$1,FALSE)</f>
        <v>16.627953715965599</v>
      </c>
      <c r="AR16" s="62">
        <f>VLOOKUP($A16,'ADR Raw Data'!$B$6:$BE$43,'ADR Raw Data'!BE$1,FALSE)</f>
        <v>14.6402163399628</v>
      </c>
      <c r="AT16" s="64">
        <f>VLOOKUP($A16,'RevPAR Raw Data'!$B$6:$BE$43,'RevPAR Raw Data'!AG$1,FALSE)</f>
        <v>40.2769792096069</v>
      </c>
      <c r="AU16" s="65">
        <f>VLOOKUP($A16,'RevPAR Raw Data'!$B$6:$BE$43,'RevPAR Raw Data'!AH$1,FALSE)</f>
        <v>46.7813863755458</v>
      </c>
      <c r="AV16" s="65">
        <f>VLOOKUP($A16,'RevPAR Raw Data'!$B$6:$BE$43,'RevPAR Raw Data'!AI$1,FALSE)</f>
        <v>51.994825969432299</v>
      </c>
      <c r="AW16" s="65">
        <f>VLOOKUP($A16,'RevPAR Raw Data'!$B$6:$BE$43,'RevPAR Raw Data'!AJ$1,FALSE)</f>
        <v>51.5250002751091</v>
      </c>
      <c r="AX16" s="65">
        <f>VLOOKUP($A16,'RevPAR Raw Data'!$B$6:$BE$43,'RevPAR Raw Data'!AK$1,FALSE)</f>
        <v>47.757335576419202</v>
      </c>
      <c r="AY16" s="66">
        <f>VLOOKUP($A16,'RevPAR Raw Data'!$B$6:$BE$43,'RevPAR Raw Data'!AL$1,FALSE)</f>
        <v>47.667105481222698</v>
      </c>
      <c r="AZ16" s="65">
        <f>VLOOKUP($A16,'RevPAR Raw Data'!$B$6:$BE$43,'RevPAR Raw Data'!AN$1,FALSE)</f>
        <v>50.832630633187698</v>
      </c>
      <c r="BA16" s="65">
        <f>VLOOKUP($A16,'RevPAR Raw Data'!$B$6:$BE$43,'RevPAR Raw Data'!AO$1,FALSE)</f>
        <v>52.704378340611299</v>
      </c>
      <c r="BB16" s="66">
        <f>VLOOKUP($A16,'RevPAR Raw Data'!$B$6:$BE$43,'RevPAR Raw Data'!AP$1,FALSE)</f>
        <v>51.768504486899502</v>
      </c>
      <c r="BC16" s="67">
        <f>VLOOKUP($A16,'RevPAR Raw Data'!$B$6:$BE$43,'RevPAR Raw Data'!AR$1,FALSE)</f>
        <v>48.838933768558903</v>
      </c>
      <c r="BE16" s="59">
        <f>VLOOKUP($A16,'RevPAR Raw Data'!$B$6:$BE$43,'RevPAR Raw Data'!AT$1,FALSE)</f>
        <v>13.4607310545366</v>
      </c>
      <c r="BF16" s="60">
        <f>VLOOKUP($A16,'RevPAR Raw Data'!$B$6:$BE$43,'RevPAR Raw Data'!AU$1,FALSE)</f>
        <v>14.3282838003236</v>
      </c>
      <c r="BG16" s="60">
        <f>VLOOKUP($A16,'RevPAR Raw Data'!$B$6:$BE$43,'RevPAR Raw Data'!AV$1,FALSE)</f>
        <v>20.155094860442599</v>
      </c>
      <c r="BH16" s="60">
        <f>VLOOKUP($A16,'RevPAR Raw Data'!$B$6:$BE$43,'RevPAR Raw Data'!AW$1,FALSE)</f>
        <v>16.484052486488899</v>
      </c>
      <c r="BI16" s="60">
        <f>VLOOKUP($A16,'RevPAR Raw Data'!$B$6:$BE$43,'RevPAR Raw Data'!AX$1,FALSE)</f>
        <v>15.795505337791401</v>
      </c>
      <c r="BJ16" s="61">
        <f>VLOOKUP($A16,'RevPAR Raw Data'!$B$6:$BE$43,'RevPAR Raw Data'!AY$1,FALSE)</f>
        <v>16.166872419868898</v>
      </c>
      <c r="BK16" s="60">
        <f>VLOOKUP($A16,'RevPAR Raw Data'!$B$6:$BE$43,'RevPAR Raw Data'!BA$1,FALSE)</f>
        <v>25.098976052884598</v>
      </c>
      <c r="BL16" s="60">
        <f>VLOOKUP($A16,'RevPAR Raw Data'!$B$6:$BE$43,'RevPAR Raw Data'!BB$1,FALSE)</f>
        <v>25.5941332595105</v>
      </c>
      <c r="BM16" s="61">
        <f>VLOOKUP($A16,'RevPAR Raw Data'!$B$6:$BE$43,'RevPAR Raw Data'!BC$1,FALSE)</f>
        <v>25.350541532498401</v>
      </c>
      <c r="BN16" s="62">
        <f>VLOOKUP($A16,'RevPAR Raw Data'!$B$6:$BE$43,'RevPAR Raw Data'!BE$1,FALSE)</f>
        <v>18.802890726066298</v>
      </c>
    </row>
    <row r="17" spans="1:66" x14ac:dyDescent="0.35">
      <c r="A17" s="78" t="s">
        <v>32</v>
      </c>
      <c r="B17" s="59">
        <f>VLOOKUP($A17,'Occupancy Raw Data'!$B$6:$BE$43,'Occupancy Raw Data'!AG$1,FALSE)</f>
        <v>44.367196367763903</v>
      </c>
      <c r="C17" s="60">
        <f>VLOOKUP($A17,'Occupancy Raw Data'!$B$6:$BE$43,'Occupancy Raw Data'!AH$1,FALSE)</f>
        <v>46.931753688989701</v>
      </c>
      <c r="D17" s="60">
        <f>VLOOKUP($A17,'Occupancy Raw Data'!$B$6:$BE$43,'Occupancy Raw Data'!AI$1,FALSE)</f>
        <v>49.790720771850097</v>
      </c>
      <c r="E17" s="60">
        <f>VLOOKUP($A17,'Occupancy Raw Data'!$B$6:$BE$43,'Occupancy Raw Data'!AJ$1,FALSE)</f>
        <v>49.599177071509601</v>
      </c>
      <c r="F17" s="60">
        <f>VLOOKUP($A17,'Occupancy Raw Data'!$B$6:$BE$43,'Occupancy Raw Data'!AK$1,FALSE)</f>
        <v>50.748439273552698</v>
      </c>
      <c r="G17" s="61">
        <f>VLOOKUP($A17,'Occupancy Raw Data'!$B$6:$BE$43,'Occupancy Raw Data'!AL$1,FALSE)</f>
        <v>48.287457434733199</v>
      </c>
      <c r="H17" s="60">
        <f>VLOOKUP($A17,'Occupancy Raw Data'!$B$6:$BE$43,'Occupancy Raw Data'!AN$1,FALSE)</f>
        <v>64.823354143019202</v>
      </c>
      <c r="I17" s="60">
        <f>VLOOKUP($A17,'Occupancy Raw Data'!$B$6:$BE$43,'Occupancy Raw Data'!AO$1,FALSE)</f>
        <v>63.8408059023836</v>
      </c>
      <c r="J17" s="61">
        <f>VLOOKUP($A17,'Occupancy Raw Data'!$B$6:$BE$43,'Occupancy Raw Data'!AP$1,FALSE)</f>
        <v>64.332080022701405</v>
      </c>
      <c r="K17" s="62">
        <f>VLOOKUP($A17,'Occupancy Raw Data'!$B$6:$BE$43,'Occupancy Raw Data'!AR$1,FALSE)</f>
        <v>52.871635317009797</v>
      </c>
      <c r="M17" s="59">
        <f>VLOOKUP($A17,'Occupancy Raw Data'!$B$6:$BE$43,'Occupancy Raw Data'!AT$1,FALSE)</f>
        <v>-1.4652591775642001</v>
      </c>
      <c r="N17" s="60">
        <f>VLOOKUP($A17,'Occupancy Raw Data'!$B$6:$BE$43,'Occupancy Raw Data'!AU$1,FALSE)</f>
        <v>-0.78734253149370104</v>
      </c>
      <c r="O17" s="60">
        <f>VLOOKUP($A17,'Occupancy Raw Data'!$B$6:$BE$43,'Occupancy Raw Data'!AV$1,FALSE)</f>
        <v>1.72476266396115</v>
      </c>
      <c r="P17" s="60">
        <f>VLOOKUP($A17,'Occupancy Raw Data'!$B$6:$BE$43,'Occupancy Raw Data'!AW$1,FALSE)</f>
        <v>0.96028880866425903</v>
      </c>
      <c r="Q17" s="60">
        <f>VLOOKUP($A17,'Occupancy Raw Data'!$B$6:$BE$43,'Occupancy Raw Data'!AX$1,FALSE)</f>
        <v>4.3468747720808096</v>
      </c>
      <c r="R17" s="61">
        <f>VLOOKUP($A17,'Occupancy Raw Data'!$B$6:$BE$43,'Occupancy Raw Data'!AY$1,FALSE)</f>
        <v>1.0031161893456</v>
      </c>
      <c r="S17" s="60">
        <f>VLOOKUP($A17,'Occupancy Raw Data'!$B$6:$BE$43,'Occupancy Raw Data'!BA$1,FALSE)</f>
        <v>26.7952542843266</v>
      </c>
      <c r="T17" s="60">
        <f>VLOOKUP($A17,'Occupancy Raw Data'!$B$6:$BE$43,'Occupancy Raw Data'!BB$1,FALSE)</f>
        <v>19.2315336204041</v>
      </c>
      <c r="U17" s="61">
        <f>VLOOKUP($A17,'Occupancy Raw Data'!$B$6:$BE$43,'Occupancy Raw Data'!BC$1,FALSE)</f>
        <v>22.9259861732411</v>
      </c>
      <c r="V17" s="62">
        <f>VLOOKUP($A17,'Occupancy Raw Data'!$B$6:$BE$43,'Occupancy Raw Data'!BE$1,FALSE)</f>
        <v>7.6792090652025804</v>
      </c>
      <c r="X17" s="64">
        <f>VLOOKUP($A17,'ADR Raw Data'!$B$6:$BE$43,'ADR Raw Data'!AG$1,FALSE)</f>
        <v>67.203784210105496</v>
      </c>
      <c r="Y17" s="65">
        <f>VLOOKUP($A17,'ADR Raw Data'!$B$6:$BE$43,'ADR Raw Data'!AH$1,FALSE)</f>
        <v>69.3415530723301</v>
      </c>
      <c r="Z17" s="65">
        <f>VLOOKUP($A17,'ADR Raw Data'!$B$6:$BE$43,'ADR Raw Data'!AI$1,FALSE)</f>
        <v>71.983791501032897</v>
      </c>
      <c r="AA17" s="65">
        <f>VLOOKUP($A17,'ADR Raw Data'!$B$6:$BE$43,'ADR Raw Data'!AJ$1,FALSE)</f>
        <v>70.586880798111906</v>
      </c>
      <c r="AB17" s="65">
        <f>VLOOKUP($A17,'ADR Raw Data'!$B$6:$BE$43,'ADR Raw Data'!AK$1,FALSE)</f>
        <v>71.934430467603207</v>
      </c>
      <c r="AC17" s="66">
        <f>VLOOKUP($A17,'ADR Raw Data'!$B$6:$BE$43,'ADR Raw Data'!AL$1,FALSE)</f>
        <v>70.294445887814703</v>
      </c>
      <c r="AD17" s="65">
        <f>VLOOKUP($A17,'ADR Raw Data'!$B$6:$BE$43,'ADR Raw Data'!AN$1,FALSE)</f>
        <v>91.895543173734595</v>
      </c>
      <c r="AE17" s="65">
        <f>VLOOKUP($A17,'ADR Raw Data'!$B$6:$BE$43,'ADR Raw Data'!AO$1,FALSE)</f>
        <v>91.361472702522505</v>
      </c>
      <c r="AF17" s="66">
        <f>VLOOKUP($A17,'ADR Raw Data'!$B$6:$BE$43,'ADR Raw Data'!AP$1,FALSE)</f>
        <v>91.630547161800706</v>
      </c>
      <c r="AG17" s="67">
        <f>VLOOKUP($A17,'ADR Raw Data'!$B$6:$BE$43,'ADR Raw Data'!AR$1,FALSE)</f>
        <v>77.711848790960204</v>
      </c>
      <c r="AI17" s="59">
        <f>VLOOKUP($A17,'ADR Raw Data'!$B$6:$BE$43,'ADR Raw Data'!AT$1,FALSE)</f>
        <v>14.597903932783501</v>
      </c>
      <c r="AJ17" s="60">
        <f>VLOOKUP($A17,'ADR Raw Data'!$B$6:$BE$43,'ADR Raw Data'!AU$1,FALSE)</f>
        <v>16.042364667697498</v>
      </c>
      <c r="AK17" s="60">
        <f>VLOOKUP($A17,'ADR Raw Data'!$B$6:$BE$43,'ADR Raw Data'!AV$1,FALSE)</f>
        <v>19.703364438087601</v>
      </c>
      <c r="AL17" s="60">
        <f>VLOOKUP($A17,'ADR Raw Data'!$B$6:$BE$43,'ADR Raw Data'!AW$1,FALSE)</f>
        <v>18.066687005357501</v>
      </c>
      <c r="AM17" s="60">
        <f>VLOOKUP($A17,'ADR Raw Data'!$B$6:$BE$43,'ADR Raw Data'!AX$1,FALSE)</f>
        <v>21.300330202303801</v>
      </c>
      <c r="AN17" s="61">
        <f>VLOOKUP($A17,'ADR Raw Data'!$B$6:$BE$43,'ADR Raw Data'!AY$1,FALSE)</f>
        <v>18.067019526247599</v>
      </c>
      <c r="AO17" s="60">
        <f>VLOOKUP($A17,'ADR Raw Data'!$B$6:$BE$43,'ADR Raw Data'!BA$1,FALSE)</f>
        <v>50.688246919487398</v>
      </c>
      <c r="AP17" s="60">
        <f>VLOOKUP($A17,'ADR Raw Data'!$B$6:$BE$43,'ADR Raw Data'!BB$1,FALSE)</f>
        <v>48.460123259339603</v>
      </c>
      <c r="AQ17" s="61">
        <f>VLOOKUP($A17,'ADR Raw Data'!$B$6:$BE$43,'ADR Raw Data'!BC$1,FALSE)</f>
        <v>49.556790379892803</v>
      </c>
      <c r="AR17" s="62">
        <f>VLOOKUP($A17,'ADR Raw Data'!$B$6:$BE$43,'ADR Raw Data'!BE$1,FALSE)</f>
        <v>29.380286569573599</v>
      </c>
      <c r="AT17" s="64">
        <f>VLOOKUP($A17,'RevPAR Raw Data'!$B$6:$BE$43,'RevPAR Raw Data'!AG$1,FALSE)</f>
        <v>29.816434907065801</v>
      </c>
      <c r="AU17" s="65">
        <f>VLOOKUP($A17,'RevPAR Raw Data'!$B$6:$BE$43,'RevPAR Raw Data'!AH$1,FALSE)</f>
        <v>32.543206892026099</v>
      </c>
      <c r="AV17" s="65">
        <f>VLOOKUP($A17,'RevPAR Raw Data'!$B$6:$BE$43,'RevPAR Raw Data'!AI$1,FALSE)</f>
        <v>35.841248627270097</v>
      </c>
      <c r="AW17" s="65">
        <f>VLOOKUP($A17,'RevPAR Raw Data'!$B$6:$BE$43,'RevPAR Raw Data'!AJ$1,FALSE)</f>
        <v>35.010511996311003</v>
      </c>
      <c r="AX17" s="65">
        <f>VLOOKUP($A17,'RevPAR Raw Data'!$B$6:$BE$43,'RevPAR Raw Data'!AK$1,FALSE)</f>
        <v>36.505600762627601</v>
      </c>
      <c r="AY17" s="66">
        <f>VLOOKUP($A17,'RevPAR Raw Data'!$B$6:$BE$43,'RevPAR Raw Data'!AL$1,FALSE)</f>
        <v>33.943400637060101</v>
      </c>
      <c r="AZ17" s="65">
        <f>VLOOKUP($A17,'RevPAR Raw Data'!$B$6:$BE$43,'RevPAR Raw Data'!AN$1,FALSE)</f>
        <v>59.5697733931611</v>
      </c>
      <c r="BA17" s="65">
        <f>VLOOKUP($A17,'RevPAR Raw Data'!$B$6:$BE$43,'RevPAR Raw Data'!AO$1,FALSE)</f>
        <v>58.325900457576601</v>
      </c>
      <c r="BB17" s="66">
        <f>VLOOKUP($A17,'RevPAR Raw Data'!$B$6:$BE$43,'RevPAR Raw Data'!AP$1,FALSE)</f>
        <v>58.947836925368797</v>
      </c>
      <c r="BC17" s="67">
        <f>VLOOKUP($A17,'RevPAR Raw Data'!$B$6:$BE$43,'RevPAR Raw Data'!AR$1,FALSE)</f>
        <v>41.087525290862601</v>
      </c>
      <c r="BE17" s="59">
        <f>VLOOKUP($A17,'RevPAR Raw Data'!$B$6:$BE$43,'RevPAR Raw Data'!AT$1,FALSE)</f>
        <v>12.918747628112101</v>
      </c>
      <c r="BF17" s="60">
        <f>VLOOKUP($A17,'RevPAR Raw Data'!$B$6:$BE$43,'RevPAR Raw Data'!AU$1,FALSE)</f>
        <v>15.128713776117699</v>
      </c>
      <c r="BG17" s="60">
        <f>VLOOKUP($A17,'RevPAR Raw Data'!$B$6:$BE$43,'RevPAR Raw Data'!AV$1,FALSE)</f>
        <v>21.7679633754211</v>
      </c>
      <c r="BH17" s="60">
        <f>VLOOKUP($A17,'RevPAR Raw Data'!$B$6:$BE$43,'RevPAR Raw Data'!AW$1,FALSE)</f>
        <v>19.200468187430602</v>
      </c>
      <c r="BI17" s="60">
        <f>VLOOKUP($A17,'RevPAR Raw Data'!$B$6:$BE$43,'RevPAR Raw Data'!AX$1,FALSE)</f>
        <v>26.573103654318398</v>
      </c>
      <c r="BJ17" s="61">
        <f>VLOOKUP($A17,'RevPAR Raw Data'!$B$6:$BE$43,'RevPAR Raw Data'!AY$1,FALSE)</f>
        <v>19.2513689133932</v>
      </c>
      <c r="BK17" s="60">
        <f>VLOOKUP($A17,'RevPAR Raw Data'!$B$6:$BE$43,'RevPAR Raw Data'!BA$1,FALSE)</f>
        <v>91.065545858158004</v>
      </c>
      <c r="BL17" s="60">
        <f>VLOOKUP($A17,'RevPAR Raw Data'!$B$6:$BE$43,'RevPAR Raw Data'!BB$1,FALSE)</f>
        <v>77.011281776852897</v>
      </c>
      <c r="BM17" s="61">
        <f>VLOOKUP($A17,'RevPAR Raw Data'!$B$6:$BE$43,'RevPAR Raw Data'!BC$1,FALSE)</f>
        <v>83.844159463530204</v>
      </c>
      <c r="BN17" s="62">
        <f>VLOOKUP($A17,'RevPAR Raw Data'!$B$6:$BE$43,'RevPAR Raw Data'!BE$1,FALSE)</f>
        <v>39.315669264409401</v>
      </c>
    </row>
    <row r="18" spans="1:66" x14ac:dyDescent="0.35">
      <c r="A18" s="78" t="s">
        <v>93</v>
      </c>
      <c r="B18" s="59">
        <f>VLOOKUP($A18,'Occupancy Raw Data'!$B$6:$BE$43,'Occupancy Raw Data'!AG$1,FALSE)</f>
        <v>48.743851018973899</v>
      </c>
      <c r="C18" s="60">
        <f>VLOOKUP($A18,'Occupancy Raw Data'!$B$6:$BE$43,'Occupancy Raw Data'!AH$1,FALSE)</f>
        <v>51.286893886156001</v>
      </c>
      <c r="D18" s="60">
        <f>VLOOKUP($A18,'Occupancy Raw Data'!$B$6:$BE$43,'Occupancy Raw Data'!AI$1,FALSE)</f>
        <v>54.062719606465201</v>
      </c>
      <c r="E18" s="60">
        <f>VLOOKUP($A18,'Occupancy Raw Data'!$B$6:$BE$43,'Occupancy Raw Data'!AJ$1,FALSE)</f>
        <v>54.2164441321152</v>
      </c>
      <c r="F18" s="60">
        <f>VLOOKUP($A18,'Occupancy Raw Data'!$B$6:$BE$43,'Occupancy Raw Data'!AK$1,FALSE)</f>
        <v>55.705375966268399</v>
      </c>
      <c r="G18" s="61">
        <f>VLOOKUP($A18,'Occupancy Raw Data'!$B$6:$BE$43,'Occupancy Raw Data'!AL$1,FALSE)</f>
        <v>52.803056921995697</v>
      </c>
      <c r="H18" s="60">
        <f>VLOOKUP($A18,'Occupancy Raw Data'!$B$6:$BE$43,'Occupancy Raw Data'!AN$1,FALSE)</f>
        <v>63.422347153900198</v>
      </c>
      <c r="I18" s="60">
        <f>VLOOKUP($A18,'Occupancy Raw Data'!$B$6:$BE$43,'Occupancy Raw Data'!AO$1,FALSE)</f>
        <v>63.9669711876317</v>
      </c>
      <c r="J18" s="61">
        <f>VLOOKUP($A18,'Occupancy Raw Data'!$B$6:$BE$43,'Occupancy Raw Data'!AP$1,FALSE)</f>
        <v>63.694659170765902</v>
      </c>
      <c r="K18" s="62">
        <f>VLOOKUP($A18,'Occupancy Raw Data'!$B$6:$BE$43,'Occupancy Raw Data'!AR$1,FALSE)</f>
        <v>55.914943278787199</v>
      </c>
      <c r="M18" s="59">
        <f>VLOOKUP($A18,'Occupancy Raw Data'!$B$6:$BE$43,'Occupancy Raw Data'!AT$1,FALSE)</f>
        <v>0.92030513945703796</v>
      </c>
      <c r="N18" s="60">
        <f>VLOOKUP($A18,'Occupancy Raw Data'!$B$6:$BE$43,'Occupancy Raw Data'!AU$1,FALSE)</f>
        <v>5.6089545989834502</v>
      </c>
      <c r="O18" s="60">
        <f>VLOOKUP($A18,'Occupancy Raw Data'!$B$6:$BE$43,'Occupancy Raw Data'!AV$1,FALSE)</f>
        <v>8.6314567209467903</v>
      </c>
      <c r="P18" s="60">
        <f>VLOOKUP($A18,'Occupancy Raw Data'!$B$6:$BE$43,'Occupancy Raw Data'!AW$1,FALSE)</f>
        <v>5.8013380216460497</v>
      </c>
      <c r="Q18" s="60">
        <f>VLOOKUP($A18,'Occupancy Raw Data'!$B$6:$BE$43,'Occupancy Raw Data'!AX$1,FALSE)</f>
        <v>10.133061293519001</v>
      </c>
      <c r="R18" s="61">
        <f>VLOOKUP($A18,'Occupancy Raw Data'!$B$6:$BE$43,'Occupancy Raw Data'!AY$1,FALSE)</f>
        <v>6.26360707107927</v>
      </c>
      <c r="S18" s="60">
        <f>VLOOKUP($A18,'Occupancy Raw Data'!$B$6:$BE$43,'Occupancy Raw Data'!BA$1,FALSE)</f>
        <v>17.844282831236399</v>
      </c>
      <c r="T18" s="60">
        <f>VLOOKUP($A18,'Occupancy Raw Data'!$B$6:$BE$43,'Occupancy Raw Data'!BB$1,FALSE)</f>
        <v>15.8758475040398</v>
      </c>
      <c r="U18" s="61">
        <f>VLOOKUP($A18,'Occupancy Raw Data'!$B$6:$BE$43,'Occupancy Raw Data'!BC$1,FALSE)</f>
        <v>16.8475685509251</v>
      </c>
      <c r="V18" s="62">
        <f>VLOOKUP($A18,'Occupancy Raw Data'!$B$6:$BE$43,'Occupancy Raw Data'!BE$1,FALSE)</f>
        <v>9.4914765727633696</v>
      </c>
      <c r="X18" s="64">
        <f>VLOOKUP($A18,'ADR Raw Data'!$B$6:$BE$43,'ADR Raw Data'!AG$1,FALSE)</f>
        <v>79.951867805009897</v>
      </c>
      <c r="Y18" s="65">
        <f>VLOOKUP($A18,'ADR Raw Data'!$B$6:$BE$43,'ADR Raw Data'!AH$1,FALSE)</f>
        <v>81.958546279009994</v>
      </c>
      <c r="Z18" s="65">
        <f>VLOOKUP($A18,'ADR Raw Data'!$B$6:$BE$43,'ADR Raw Data'!AI$1,FALSE)</f>
        <v>84.180136680477602</v>
      </c>
      <c r="AA18" s="65">
        <f>VLOOKUP($A18,'ADR Raw Data'!$B$6:$BE$43,'ADR Raw Data'!AJ$1,FALSE)</f>
        <v>83.003043551523007</v>
      </c>
      <c r="AB18" s="65">
        <f>VLOOKUP($A18,'ADR Raw Data'!$B$6:$BE$43,'ADR Raw Data'!AK$1,FALSE)</f>
        <v>83.529387865646896</v>
      </c>
      <c r="AC18" s="66">
        <f>VLOOKUP($A18,'ADR Raw Data'!$B$6:$BE$43,'ADR Raw Data'!AL$1,FALSE)</f>
        <v>82.588908387815806</v>
      </c>
      <c r="AD18" s="65">
        <f>VLOOKUP($A18,'ADR Raw Data'!$B$6:$BE$43,'ADR Raw Data'!AN$1,FALSE)</f>
        <v>89.183810588642601</v>
      </c>
      <c r="AE18" s="65">
        <f>VLOOKUP($A18,'ADR Raw Data'!$B$6:$BE$43,'ADR Raw Data'!AO$1,FALSE)</f>
        <v>90.777965291128794</v>
      </c>
      <c r="AF18" s="66">
        <f>VLOOKUP($A18,'ADR Raw Data'!$B$6:$BE$43,'ADR Raw Data'!AP$1,FALSE)</f>
        <v>89.984295662667193</v>
      </c>
      <c r="AG18" s="67">
        <f>VLOOKUP($A18,'ADR Raw Data'!$B$6:$BE$43,'ADR Raw Data'!AR$1,FALSE)</f>
        <v>84.995863586377098</v>
      </c>
      <c r="AI18" s="59">
        <f>VLOOKUP($A18,'ADR Raw Data'!$B$6:$BE$43,'ADR Raw Data'!AT$1,FALSE)</f>
        <v>11.2501509116729</v>
      </c>
      <c r="AJ18" s="60">
        <f>VLOOKUP($A18,'ADR Raw Data'!$B$6:$BE$43,'ADR Raw Data'!AU$1,FALSE)</f>
        <v>12.5889333364682</v>
      </c>
      <c r="AK18" s="60">
        <f>VLOOKUP($A18,'ADR Raw Data'!$B$6:$BE$43,'ADR Raw Data'!AV$1,FALSE)</f>
        <v>15.7585542601404</v>
      </c>
      <c r="AL18" s="60">
        <f>VLOOKUP($A18,'ADR Raw Data'!$B$6:$BE$43,'ADR Raw Data'!AW$1,FALSE)</f>
        <v>13.925222767203101</v>
      </c>
      <c r="AM18" s="60">
        <f>VLOOKUP($A18,'ADR Raw Data'!$B$6:$BE$43,'ADR Raw Data'!AX$1,FALSE)</f>
        <v>15.734301382559</v>
      </c>
      <c r="AN18" s="61">
        <f>VLOOKUP($A18,'ADR Raw Data'!$B$6:$BE$43,'ADR Raw Data'!AY$1,FALSE)</f>
        <v>13.937961101596599</v>
      </c>
      <c r="AO18" s="60">
        <f>VLOOKUP($A18,'ADR Raw Data'!$B$6:$BE$43,'ADR Raw Data'!BA$1,FALSE)</f>
        <v>22.177823505283602</v>
      </c>
      <c r="AP18" s="60">
        <f>VLOOKUP($A18,'ADR Raw Data'!$B$6:$BE$43,'ADR Raw Data'!BB$1,FALSE)</f>
        <v>22.579340492579799</v>
      </c>
      <c r="AQ18" s="61">
        <f>VLOOKUP($A18,'ADR Raw Data'!$B$6:$BE$43,'ADR Raw Data'!BC$1,FALSE)</f>
        <v>22.3734507417402</v>
      </c>
      <c r="AR18" s="62">
        <f>VLOOKUP($A18,'ADR Raw Data'!$B$6:$BE$43,'ADR Raw Data'!BE$1,FALSE)</f>
        <v>16.744430283485599</v>
      </c>
      <c r="AT18" s="64">
        <f>VLOOKUP($A18,'RevPAR Raw Data'!$B$6:$BE$43,'RevPAR Raw Data'!AG$1,FALSE)</f>
        <v>38.971619329760998</v>
      </c>
      <c r="AU18" s="65">
        <f>VLOOKUP($A18,'RevPAR Raw Data'!$B$6:$BE$43,'RevPAR Raw Data'!AH$1,FALSE)</f>
        <v>42.033992660751899</v>
      </c>
      <c r="AV18" s="65">
        <f>VLOOKUP($A18,'RevPAR Raw Data'!$B$6:$BE$43,'RevPAR Raw Data'!AI$1,FALSE)</f>
        <v>45.5100712579058</v>
      </c>
      <c r="AW18" s="65">
        <f>VLOOKUP($A18,'RevPAR Raw Data'!$B$6:$BE$43,'RevPAR Raw Data'!AJ$1,FALSE)</f>
        <v>45.001298735066698</v>
      </c>
      <c r="AX18" s="65">
        <f>VLOOKUP($A18,'RevPAR Raw Data'!$B$6:$BE$43,'RevPAR Raw Data'!AK$1,FALSE)</f>
        <v>46.530359552881201</v>
      </c>
      <c r="AY18" s="66">
        <f>VLOOKUP($A18,'RevPAR Raw Data'!$B$6:$BE$43,'RevPAR Raw Data'!AL$1,FALSE)</f>
        <v>43.609468307273303</v>
      </c>
      <c r="AZ18" s="65">
        <f>VLOOKUP($A18,'RevPAR Raw Data'!$B$6:$BE$43,'RevPAR Raw Data'!AN$1,FALSE)</f>
        <v>56.562465956605699</v>
      </c>
      <c r="BA18" s="65">
        <f>VLOOKUP($A18,'RevPAR Raw Data'!$B$6:$BE$43,'RevPAR Raw Data'!AO$1,FALSE)</f>
        <v>58.067914902494699</v>
      </c>
      <c r="BB18" s="66">
        <f>VLOOKUP($A18,'RevPAR Raw Data'!$B$6:$BE$43,'RevPAR Raw Data'!AP$1,FALSE)</f>
        <v>57.315190429550199</v>
      </c>
      <c r="BC18" s="67">
        <f>VLOOKUP($A18,'RevPAR Raw Data'!$B$6:$BE$43,'RevPAR Raw Data'!AR$1,FALSE)</f>
        <v>47.525388913638103</v>
      </c>
      <c r="BE18" s="59">
        <f>VLOOKUP($A18,'RevPAR Raw Data'!$B$6:$BE$43,'RevPAR Raw Data'!AT$1,FALSE)</f>
        <v>12.2739917681668</v>
      </c>
      <c r="BF18" s="60">
        <f>VLOOKUP($A18,'RevPAR Raw Data'!$B$6:$BE$43,'RevPAR Raw Data'!AU$1,FALSE)</f>
        <v>18.9039954907904</v>
      </c>
      <c r="BG18" s="60">
        <f>VLOOKUP($A18,'RevPAR Raw Data'!$B$6:$BE$43,'RevPAR Raw Data'!AV$1,FALSE)</f>
        <v>25.7502037718981</v>
      </c>
      <c r="BH18" s="60">
        <f>VLOOKUP($A18,'RevPAR Raw Data'!$B$6:$BE$43,'RevPAR Raw Data'!AW$1,FALSE)</f>
        <v>20.534410031841801</v>
      </c>
      <c r="BI18" s="60">
        <f>VLOOKUP($A18,'RevPAR Raw Data'!$B$6:$BE$43,'RevPAR Raw Data'!AX$1,FALSE)</f>
        <v>27.461729079279799</v>
      </c>
      <c r="BJ18" s="61">
        <f>VLOOKUP($A18,'RevPAR Raw Data'!$B$6:$BE$43,'RevPAR Raw Data'!AY$1,FALSE)</f>
        <v>21.074587289799801</v>
      </c>
      <c r="BK18" s="60">
        <f>VLOOKUP($A18,'RevPAR Raw Data'!$B$6:$BE$43,'RevPAR Raw Data'!BA$1,FALSE)</f>
        <v>43.979579888615298</v>
      </c>
      <c r="BL18" s="60">
        <f>VLOOKUP($A18,'RevPAR Raw Data'!$B$6:$BE$43,'RevPAR Raw Data'!BB$1,FALSE)</f>
        <v>42.039849660639597</v>
      </c>
      <c r="BM18" s="61">
        <f>VLOOKUP($A18,'RevPAR Raw Data'!$B$6:$BE$43,'RevPAR Raw Data'!BC$1,FALSE)</f>
        <v>42.990401743587498</v>
      </c>
      <c r="BN18" s="62">
        <f>VLOOKUP($A18,'RevPAR Raw Data'!$B$6:$BE$43,'RevPAR Raw Data'!BE$1,FALSE)</f>
        <v>27.825200533848701</v>
      </c>
    </row>
    <row r="19" spans="1:66" x14ac:dyDescent="0.35">
      <c r="A19" s="78" t="s">
        <v>94</v>
      </c>
      <c r="B19" s="59">
        <f>VLOOKUP($A19,'Occupancy Raw Data'!$B$6:$BE$43,'Occupancy Raw Data'!AG$1,FALSE)</f>
        <v>32.418926103136599</v>
      </c>
      <c r="C19" s="60">
        <f>VLOOKUP($A19,'Occupancy Raw Data'!$B$6:$BE$43,'Occupancy Raw Data'!AH$1,FALSE)</f>
        <v>32.361509835193999</v>
      </c>
      <c r="D19" s="60">
        <f>VLOOKUP($A19,'Occupancy Raw Data'!$B$6:$BE$43,'Occupancy Raw Data'!AI$1,FALSE)</f>
        <v>34.617756512493301</v>
      </c>
      <c r="E19" s="60">
        <f>VLOOKUP($A19,'Occupancy Raw Data'!$B$6:$BE$43,'Occupancy Raw Data'!AJ$1,FALSE)</f>
        <v>35.074960127591702</v>
      </c>
      <c r="F19" s="60">
        <f>VLOOKUP($A19,'Occupancy Raw Data'!$B$6:$BE$43,'Occupancy Raw Data'!AK$1,FALSE)</f>
        <v>35.644869750132898</v>
      </c>
      <c r="G19" s="61">
        <f>VLOOKUP($A19,'Occupancy Raw Data'!$B$6:$BE$43,'Occupancy Raw Data'!AL$1,FALSE)</f>
        <v>34.023604465709703</v>
      </c>
      <c r="H19" s="60">
        <f>VLOOKUP($A19,'Occupancy Raw Data'!$B$6:$BE$43,'Occupancy Raw Data'!AN$1,FALSE)</f>
        <v>47.157894736842103</v>
      </c>
      <c r="I19" s="60">
        <f>VLOOKUP($A19,'Occupancy Raw Data'!$B$6:$BE$43,'Occupancy Raw Data'!AO$1,FALSE)</f>
        <v>48.939925571504503</v>
      </c>
      <c r="J19" s="61">
        <f>VLOOKUP($A19,'Occupancy Raw Data'!$B$6:$BE$43,'Occupancy Raw Data'!AP$1,FALSE)</f>
        <v>48.048910154173299</v>
      </c>
      <c r="K19" s="62">
        <f>VLOOKUP($A19,'Occupancy Raw Data'!$B$6:$BE$43,'Occupancy Raw Data'!AR$1,FALSE)</f>
        <v>38.030834662413604</v>
      </c>
      <c r="M19" s="59">
        <f>VLOOKUP($A19,'Occupancy Raw Data'!$B$6:$BE$43,'Occupancy Raw Data'!AT$1,FALSE)</f>
        <v>-11.813701672356901</v>
      </c>
      <c r="N19" s="60">
        <f>VLOOKUP($A19,'Occupancy Raw Data'!$B$6:$BE$43,'Occupancy Raw Data'!AU$1,FALSE)</f>
        <v>-4.4799193145341603</v>
      </c>
      <c r="O19" s="60">
        <f>VLOOKUP($A19,'Occupancy Raw Data'!$B$6:$BE$43,'Occupancy Raw Data'!AV$1,FALSE)</f>
        <v>-1.6577723850589801</v>
      </c>
      <c r="P19" s="60">
        <f>VLOOKUP($A19,'Occupancy Raw Data'!$B$6:$BE$43,'Occupancy Raw Data'!AW$1,FALSE)</f>
        <v>-3.6574524898067899</v>
      </c>
      <c r="Q19" s="60">
        <f>VLOOKUP($A19,'Occupancy Raw Data'!$B$6:$BE$43,'Occupancy Raw Data'!AX$1,FALSE)</f>
        <v>-7.2784834365786599</v>
      </c>
      <c r="R19" s="61">
        <f>VLOOKUP($A19,'Occupancy Raw Data'!$B$6:$BE$43,'Occupancy Raw Data'!AY$1,FALSE)</f>
        <v>-5.8518794976774497</v>
      </c>
      <c r="S19" s="60">
        <f>VLOOKUP($A19,'Occupancy Raw Data'!$B$6:$BE$43,'Occupancy Raw Data'!BA$1,FALSE)</f>
        <v>-10.356712232373001</v>
      </c>
      <c r="T19" s="60">
        <f>VLOOKUP($A19,'Occupancy Raw Data'!$B$6:$BE$43,'Occupancy Raw Data'!BB$1,FALSE)</f>
        <v>-17.977860305641801</v>
      </c>
      <c r="U19" s="61">
        <f>VLOOKUP($A19,'Occupancy Raw Data'!$B$6:$BE$43,'Occupancy Raw Data'!BC$1,FALSE)</f>
        <v>-14.406923783388301</v>
      </c>
      <c r="V19" s="62">
        <f>VLOOKUP($A19,'Occupancy Raw Data'!$B$6:$BE$43,'Occupancy Raw Data'!BE$1,FALSE)</f>
        <v>-9.1304289947489394</v>
      </c>
      <c r="X19" s="64">
        <f>VLOOKUP($A19,'ADR Raw Data'!$B$6:$BE$43,'ADR Raw Data'!AG$1,FALSE)</f>
        <v>87.1751783994752</v>
      </c>
      <c r="Y19" s="65">
        <f>VLOOKUP($A19,'ADR Raw Data'!$B$6:$BE$43,'ADR Raw Data'!AH$1,FALSE)</f>
        <v>87.166722644236998</v>
      </c>
      <c r="Z19" s="65">
        <f>VLOOKUP($A19,'ADR Raw Data'!$B$6:$BE$43,'ADR Raw Data'!AI$1,FALSE)</f>
        <v>88.773716192640805</v>
      </c>
      <c r="AA19" s="65">
        <f>VLOOKUP($A19,'ADR Raw Data'!$B$6:$BE$43,'ADR Raw Data'!AJ$1,FALSE)</f>
        <v>88.703727852552404</v>
      </c>
      <c r="AB19" s="65">
        <f>VLOOKUP($A19,'ADR Raw Data'!$B$6:$BE$43,'ADR Raw Data'!AK$1,FALSE)</f>
        <v>88.740841271924495</v>
      </c>
      <c r="AC19" s="66">
        <f>VLOOKUP($A19,'ADR Raw Data'!$B$6:$BE$43,'ADR Raw Data'!AL$1,FALSE)</f>
        <v>88.1420707317682</v>
      </c>
      <c r="AD19" s="65">
        <f>VLOOKUP($A19,'ADR Raw Data'!$B$6:$BE$43,'ADR Raw Data'!AN$1,FALSE)</f>
        <v>101.071614466089</v>
      </c>
      <c r="AE19" s="65">
        <f>VLOOKUP($A19,'ADR Raw Data'!$B$6:$BE$43,'ADR Raw Data'!AO$1,FALSE)</f>
        <v>105.17944956548099</v>
      </c>
      <c r="AF19" s="66">
        <f>VLOOKUP($A19,'ADR Raw Data'!$B$6:$BE$43,'ADR Raw Data'!AP$1,FALSE)</f>
        <v>103.163619710112</v>
      </c>
      <c r="AG19" s="67">
        <f>VLOOKUP($A19,'ADR Raw Data'!$B$6:$BE$43,'ADR Raw Data'!AR$1,FALSE)</f>
        <v>93.564505776112696</v>
      </c>
      <c r="AI19" s="59">
        <f>VLOOKUP($A19,'ADR Raw Data'!$B$6:$BE$43,'ADR Raw Data'!AT$1,FALSE)</f>
        <v>10.979398636994</v>
      </c>
      <c r="AJ19" s="60">
        <f>VLOOKUP($A19,'ADR Raw Data'!$B$6:$BE$43,'ADR Raw Data'!AU$1,FALSE)</f>
        <v>14.964461348276499</v>
      </c>
      <c r="AK19" s="60">
        <f>VLOOKUP($A19,'ADR Raw Data'!$B$6:$BE$43,'ADR Raw Data'!AV$1,FALSE)</f>
        <v>14.8718713924636</v>
      </c>
      <c r="AL19" s="60">
        <f>VLOOKUP($A19,'ADR Raw Data'!$B$6:$BE$43,'ADR Raw Data'!AW$1,FALSE)</f>
        <v>15.0466945944874</v>
      </c>
      <c r="AM19" s="60">
        <f>VLOOKUP($A19,'ADR Raw Data'!$B$6:$BE$43,'ADR Raw Data'!AX$1,FALSE)</f>
        <v>12.866667568117499</v>
      </c>
      <c r="AN19" s="61">
        <f>VLOOKUP($A19,'ADR Raw Data'!$B$6:$BE$43,'ADR Raw Data'!AY$1,FALSE)</f>
        <v>13.709280611914799</v>
      </c>
      <c r="AO19" s="60">
        <f>VLOOKUP($A19,'ADR Raw Data'!$B$6:$BE$43,'ADR Raw Data'!BA$1,FALSE)</f>
        <v>14.5628022085487</v>
      </c>
      <c r="AP19" s="60">
        <f>VLOOKUP($A19,'ADR Raw Data'!$B$6:$BE$43,'ADR Raw Data'!BB$1,FALSE)</f>
        <v>14.5772696410067</v>
      </c>
      <c r="AQ19" s="61">
        <f>VLOOKUP($A19,'ADR Raw Data'!$B$6:$BE$43,'ADR Raw Data'!BC$1,FALSE)</f>
        <v>14.4695741678531</v>
      </c>
      <c r="AR19" s="62">
        <f>VLOOKUP($A19,'ADR Raw Data'!$B$6:$BE$43,'ADR Raw Data'!BE$1,FALSE)</f>
        <v>13.622230103968301</v>
      </c>
      <c r="AT19" s="64">
        <f>VLOOKUP($A19,'RevPAR Raw Data'!$B$6:$BE$43,'RevPAR Raw Data'!AG$1,FALSE)</f>
        <v>28.261256665603401</v>
      </c>
      <c r="AU19" s="65">
        <f>VLOOKUP($A19,'RevPAR Raw Data'!$B$6:$BE$43,'RevPAR Raw Data'!AH$1,FALSE)</f>
        <v>28.208467521531102</v>
      </c>
      <c r="AV19" s="65">
        <f>VLOOKUP($A19,'RevPAR Raw Data'!$B$6:$BE$43,'RevPAR Raw Data'!AI$1,FALSE)</f>
        <v>30.731468918660202</v>
      </c>
      <c r="AW19" s="65">
        <f>VLOOKUP($A19,'RevPAR Raw Data'!$B$6:$BE$43,'RevPAR Raw Data'!AJ$1,FALSE)</f>
        <v>31.112797175970201</v>
      </c>
      <c r="AX19" s="65">
        <f>VLOOKUP($A19,'RevPAR Raw Data'!$B$6:$BE$43,'RevPAR Raw Data'!AK$1,FALSE)</f>
        <v>31.6315572865497</v>
      </c>
      <c r="AY19" s="66">
        <f>VLOOKUP($A19,'RevPAR Raw Data'!$B$6:$BE$43,'RevPAR Raw Data'!AL$1,FALSE)</f>
        <v>29.9891095136629</v>
      </c>
      <c r="AZ19" s="65">
        <f>VLOOKUP($A19,'RevPAR Raw Data'!$B$6:$BE$43,'RevPAR Raw Data'!AN$1,FALSE)</f>
        <v>47.663245558745302</v>
      </c>
      <c r="BA19" s="65">
        <f>VLOOKUP($A19,'RevPAR Raw Data'!$B$6:$BE$43,'RevPAR Raw Data'!AO$1,FALSE)</f>
        <v>51.474744333864898</v>
      </c>
      <c r="BB19" s="66">
        <f>VLOOKUP($A19,'RevPAR Raw Data'!$B$6:$BE$43,'RevPAR Raw Data'!AP$1,FALSE)</f>
        <v>49.568994946305097</v>
      </c>
      <c r="BC19" s="67">
        <f>VLOOKUP($A19,'RevPAR Raw Data'!$B$6:$BE$43,'RevPAR Raw Data'!AR$1,FALSE)</f>
        <v>35.583362494417798</v>
      </c>
      <c r="BE19" s="59">
        <f>VLOOKUP($A19,'RevPAR Raw Data'!$B$6:$BE$43,'RevPAR Raw Data'!AT$1,FALSE)</f>
        <v>-2.1313764357561902</v>
      </c>
      <c r="BF19" s="60">
        <f>VLOOKUP($A19,'RevPAR Raw Data'!$B$6:$BE$43,'RevPAR Raw Data'!AU$1,FALSE)</f>
        <v>9.8141462394849093</v>
      </c>
      <c r="BG19" s="60">
        <f>VLOOKUP($A19,'RevPAR Raw Data'!$B$6:$BE$43,'RevPAR Raw Data'!AV$1,FALSE)</f>
        <v>12.967557230318899</v>
      </c>
      <c r="BH19" s="60">
        <f>VLOOKUP($A19,'RevPAR Raw Data'!$B$6:$BE$43,'RevPAR Raw Data'!AW$1,FALSE)</f>
        <v>10.838916398600899</v>
      </c>
      <c r="BI19" s="60">
        <f>VLOOKUP($A19,'RevPAR Raw Data'!$B$6:$BE$43,'RevPAR Raw Data'!AX$1,FALSE)</f>
        <v>4.6516858637537801</v>
      </c>
      <c r="BJ19" s="61">
        <f>VLOOKUP($A19,'RevPAR Raw Data'!$B$6:$BE$43,'RevPAR Raw Data'!AY$1,FALSE)</f>
        <v>7.0551505328296704</v>
      </c>
      <c r="BK19" s="60">
        <f>VLOOKUP($A19,'RevPAR Raw Data'!$B$6:$BE$43,'RevPAR Raw Data'!BA$1,FALSE)</f>
        <v>2.6978624584666102</v>
      </c>
      <c r="BL19" s="60">
        <f>VLOOKUP($A19,'RevPAR Raw Data'!$B$6:$BE$43,'RevPAR Raw Data'!BB$1,FALSE)</f>
        <v>-6.02127183707203</v>
      </c>
      <c r="BM19" s="61">
        <f>VLOOKUP($A19,'RevPAR Raw Data'!$B$6:$BE$43,'RevPAR Raw Data'!BC$1,FALSE)</f>
        <v>-2.0219701376786698</v>
      </c>
      <c r="BN19" s="62">
        <f>VLOOKUP($A19,'RevPAR Raw Data'!$B$6:$BE$43,'RevPAR Raw Data'!BE$1,FALSE)</f>
        <v>3.24803306207528</v>
      </c>
    </row>
    <row r="20" spans="1:66" x14ac:dyDescent="0.35">
      <c r="A20" s="78" t="s">
        <v>29</v>
      </c>
      <c r="B20" s="59">
        <f>VLOOKUP($A20,'Occupancy Raw Data'!$B$6:$BE$43,'Occupancy Raw Data'!AG$1,FALSE)</f>
        <v>21.3835364125814</v>
      </c>
      <c r="C20" s="60">
        <f>VLOOKUP($A20,'Occupancy Raw Data'!$B$6:$BE$43,'Occupancy Raw Data'!AH$1,FALSE)</f>
        <v>21.206432417115298</v>
      </c>
      <c r="D20" s="60">
        <f>VLOOKUP($A20,'Occupancy Raw Data'!$B$6:$BE$43,'Occupancy Raw Data'!AI$1,FALSE)</f>
        <v>21.150987470800501</v>
      </c>
      <c r="E20" s="60">
        <f>VLOOKUP($A20,'Occupancy Raw Data'!$B$6:$BE$43,'Occupancy Raw Data'!AJ$1,FALSE)</f>
        <v>21.809301337863602</v>
      </c>
      <c r="F20" s="60">
        <f>VLOOKUP($A20,'Occupancy Raw Data'!$B$6:$BE$43,'Occupancy Raw Data'!AK$1,FALSE)</f>
        <v>22.648120620089099</v>
      </c>
      <c r="G20" s="61">
        <f>VLOOKUP($A20,'Occupancy Raw Data'!$B$6:$BE$43,'Occupancy Raw Data'!AL$1,FALSE)</f>
        <v>21.639783042782401</v>
      </c>
      <c r="H20" s="60">
        <f>VLOOKUP($A20,'Occupancy Raw Data'!$B$6:$BE$43,'Occupancy Raw Data'!AN$1,FALSE)</f>
        <v>29.259573865647301</v>
      </c>
      <c r="I20" s="60">
        <f>VLOOKUP($A20,'Occupancy Raw Data'!$B$6:$BE$43,'Occupancy Raw Data'!AO$1,FALSE)</f>
        <v>31.637998159552598</v>
      </c>
      <c r="J20" s="61">
        <f>VLOOKUP($A20,'Occupancy Raw Data'!$B$6:$BE$43,'Occupancy Raw Data'!AP$1,FALSE)</f>
        <v>30.4487860125999</v>
      </c>
      <c r="K20" s="62">
        <f>VLOOKUP($A20,'Occupancy Raw Data'!$B$6:$BE$43,'Occupancy Raw Data'!AR$1,FALSE)</f>
        <v>24.157201088330702</v>
      </c>
      <c r="M20" s="59">
        <f>VLOOKUP($A20,'Occupancy Raw Data'!$B$6:$BE$43,'Occupancy Raw Data'!AT$1,FALSE)</f>
        <v>28.183502628203701</v>
      </c>
      <c r="N20" s="60">
        <f>VLOOKUP($A20,'Occupancy Raw Data'!$B$6:$BE$43,'Occupancy Raw Data'!AU$1,FALSE)</f>
        <v>31.566248326373</v>
      </c>
      <c r="O20" s="60">
        <f>VLOOKUP($A20,'Occupancy Raw Data'!$B$6:$BE$43,'Occupancy Raw Data'!AV$1,FALSE)</f>
        <v>27.590393655027398</v>
      </c>
      <c r="P20" s="60">
        <f>VLOOKUP($A20,'Occupancy Raw Data'!$B$6:$BE$43,'Occupancy Raw Data'!AW$1,FALSE)</f>
        <v>29.9568336712994</v>
      </c>
      <c r="Q20" s="60">
        <f>VLOOKUP($A20,'Occupancy Raw Data'!$B$6:$BE$43,'Occupancy Raw Data'!AX$1,FALSE)</f>
        <v>33.578653132724199</v>
      </c>
      <c r="R20" s="61">
        <f>VLOOKUP($A20,'Occupancy Raw Data'!$B$6:$BE$43,'Occupancy Raw Data'!AY$1,FALSE)</f>
        <v>30.1805821984224</v>
      </c>
      <c r="S20" s="60">
        <f>VLOOKUP($A20,'Occupancy Raw Data'!$B$6:$BE$43,'Occupancy Raw Data'!BA$1,FALSE)</f>
        <v>29.134075686799299</v>
      </c>
      <c r="T20" s="60">
        <f>VLOOKUP($A20,'Occupancy Raw Data'!$B$6:$BE$43,'Occupancy Raw Data'!BB$1,FALSE)</f>
        <v>23.373388363991701</v>
      </c>
      <c r="U20" s="61">
        <f>VLOOKUP($A20,'Occupancy Raw Data'!$B$6:$BE$43,'Occupancy Raw Data'!BC$1,FALSE)</f>
        <v>26.075683600907201</v>
      </c>
      <c r="V20" s="62">
        <f>VLOOKUP($A20,'Occupancy Raw Data'!$B$6:$BE$43,'Occupancy Raw Data'!BE$1,FALSE)</f>
        <v>28.673170687403498</v>
      </c>
      <c r="X20" s="64">
        <f>VLOOKUP($A20,'ADR Raw Data'!$B$6:$BE$43,'ADR Raw Data'!AG$1,FALSE)</f>
        <v>113.950783501739</v>
      </c>
      <c r="Y20" s="65">
        <f>VLOOKUP($A20,'ADR Raw Data'!$B$6:$BE$43,'ADR Raw Data'!AH$1,FALSE)</f>
        <v>93.266400534491297</v>
      </c>
      <c r="Z20" s="65">
        <f>VLOOKUP($A20,'ADR Raw Data'!$B$6:$BE$43,'ADR Raw Data'!AI$1,FALSE)</f>
        <v>85.922018072289106</v>
      </c>
      <c r="AA20" s="65">
        <f>VLOOKUP($A20,'ADR Raw Data'!$B$6:$BE$43,'ADR Raw Data'!AJ$1,FALSE)</f>
        <v>87.858209996754297</v>
      </c>
      <c r="AB20" s="65">
        <f>VLOOKUP($A20,'ADR Raw Data'!$B$6:$BE$43,'ADR Raw Data'!AK$1,FALSE)</f>
        <v>98.166715111736195</v>
      </c>
      <c r="AC20" s="66">
        <f>VLOOKUP($A20,'ADR Raw Data'!$B$6:$BE$43,'ADR Raw Data'!AL$1,FALSE)</f>
        <v>95.851834036844295</v>
      </c>
      <c r="AD20" s="65">
        <f>VLOOKUP($A20,'ADR Raw Data'!$B$6:$BE$43,'ADR Raw Data'!AN$1,FALSE)</f>
        <v>132.78919801620901</v>
      </c>
      <c r="AE20" s="65">
        <f>VLOOKUP($A20,'ADR Raw Data'!$B$6:$BE$43,'ADR Raw Data'!AO$1,FALSE)</f>
        <v>159.688957377782</v>
      </c>
      <c r="AF20" s="66">
        <f>VLOOKUP($A20,'ADR Raw Data'!$B$6:$BE$43,'ADR Raw Data'!AP$1,FALSE)</f>
        <v>146.76437812391001</v>
      </c>
      <c r="AG20" s="67">
        <f>VLOOKUP($A20,'ADR Raw Data'!$B$6:$BE$43,'ADR Raw Data'!AR$1,FALSE)</f>
        <v>114.190880524211</v>
      </c>
      <c r="AI20" s="59">
        <f>VLOOKUP($A20,'ADR Raw Data'!$B$6:$BE$43,'ADR Raw Data'!AT$1,FALSE)</f>
        <v>11.978564298055099</v>
      </c>
      <c r="AJ20" s="60">
        <f>VLOOKUP($A20,'ADR Raw Data'!$B$6:$BE$43,'ADR Raw Data'!AU$1,FALSE)</f>
        <v>6.8310503435033301</v>
      </c>
      <c r="AK20" s="60">
        <f>VLOOKUP($A20,'ADR Raw Data'!$B$6:$BE$43,'ADR Raw Data'!AV$1,FALSE)</f>
        <v>4.7406940587696402</v>
      </c>
      <c r="AL20" s="60">
        <f>VLOOKUP($A20,'ADR Raw Data'!$B$6:$BE$43,'ADR Raw Data'!AW$1,FALSE)</f>
        <v>9.9112780585960003</v>
      </c>
      <c r="AM20" s="60">
        <f>VLOOKUP($A20,'ADR Raw Data'!$B$6:$BE$43,'ADR Raw Data'!AX$1,FALSE)</f>
        <v>14.6461018697443</v>
      </c>
      <c r="AN20" s="61">
        <f>VLOOKUP($A20,'ADR Raw Data'!$B$6:$BE$43,'ADR Raw Data'!AY$1,FALSE)</f>
        <v>9.7684823119845507</v>
      </c>
      <c r="AO20" s="60">
        <f>VLOOKUP($A20,'ADR Raw Data'!$B$6:$BE$43,'ADR Raw Data'!BA$1,FALSE)</f>
        <v>20.740693017286901</v>
      </c>
      <c r="AP20" s="60">
        <f>VLOOKUP($A20,'ADR Raw Data'!$B$6:$BE$43,'ADR Raw Data'!BB$1,FALSE)</f>
        <v>41.422802942141502</v>
      </c>
      <c r="AQ20" s="61">
        <f>VLOOKUP($A20,'ADR Raw Data'!$B$6:$BE$43,'ADR Raw Data'!BC$1,FALSE)</f>
        <v>31.5821781644336</v>
      </c>
      <c r="AR20" s="62">
        <f>VLOOKUP($A20,'ADR Raw Data'!$B$6:$BE$43,'ADR Raw Data'!BE$1,FALSE)</f>
        <v>18.672621628703201</v>
      </c>
      <c r="AT20" s="64">
        <f>VLOOKUP($A20,'RevPAR Raw Data'!$B$6:$BE$43,'RevPAR Raw Data'!AG$1,FALSE)</f>
        <v>24.366707282516199</v>
      </c>
      <c r="AU20" s="65">
        <f>VLOOKUP($A20,'RevPAR Raw Data'!$B$6:$BE$43,'RevPAR Raw Data'!AH$1,FALSE)</f>
        <v>19.778476197223</v>
      </c>
      <c r="AV20" s="65">
        <f>VLOOKUP($A20,'RevPAR Raw Data'!$B$6:$BE$43,'RevPAR Raw Data'!AI$1,FALSE)</f>
        <v>18.173355277128898</v>
      </c>
      <c r="AW20" s="65">
        <f>VLOOKUP($A20,'RevPAR Raw Data'!$B$6:$BE$43,'RevPAR Raw Data'!AJ$1,FALSE)</f>
        <v>19.1612617682452</v>
      </c>
      <c r="AX20" s="65">
        <f>VLOOKUP($A20,'RevPAR Raw Data'!$B$6:$BE$43,'RevPAR Raw Data'!AK$1,FALSE)</f>
        <v>22.2329160472853</v>
      </c>
      <c r="AY20" s="66">
        <f>VLOOKUP($A20,'RevPAR Raw Data'!$B$6:$BE$43,'RevPAR Raw Data'!AL$1,FALSE)</f>
        <v>20.742128928101</v>
      </c>
      <c r="AZ20" s="65">
        <f>VLOOKUP($A20,'RevPAR Raw Data'!$B$6:$BE$43,'RevPAR Raw Data'!AN$1,FALSE)</f>
        <v>38.853553479153298</v>
      </c>
      <c r="BA20" s="65">
        <f>VLOOKUP($A20,'RevPAR Raw Data'!$B$6:$BE$43,'RevPAR Raw Data'!AO$1,FALSE)</f>
        <v>50.522389396191599</v>
      </c>
      <c r="BB20" s="66">
        <f>VLOOKUP($A20,'RevPAR Raw Data'!$B$6:$BE$43,'RevPAR Raw Data'!AP$1,FALSE)</f>
        <v>44.687971437672502</v>
      </c>
      <c r="BC20" s="67">
        <f>VLOOKUP($A20,'RevPAR Raw Data'!$B$6:$BE$43,'RevPAR Raw Data'!AR$1,FALSE)</f>
        <v>27.5853206327692</v>
      </c>
      <c r="BE20" s="59">
        <f>VLOOKUP($A20,'RevPAR Raw Data'!$B$6:$BE$43,'RevPAR Raw Data'!AT$1,FALSE)</f>
        <v>43.538045910022298</v>
      </c>
      <c r="BF20" s="60">
        <f>VLOOKUP($A20,'RevPAR Raw Data'!$B$6:$BE$43,'RevPAR Raw Data'!AU$1,FALSE)</f>
        <v>40.553604984606203</v>
      </c>
      <c r="BG20" s="60">
        <f>VLOOKUP($A20,'RevPAR Raw Data'!$B$6:$BE$43,'RevPAR Raw Data'!AV$1,FALSE)</f>
        <v>33.639063866592103</v>
      </c>
      <c r="BH20" s="60">
        <f>VLOOKUP($A20,'RevPAR Raw Data'!$B$6:$BE$43,'RevPAR Raw Data'!AW$1,FALSE)</f>
        <v>42.8372168126091</v>
      </c>
      <c r="BI20" s="60">
        <f>VLOOKUP($A20,'RevPAR Raw Data'!$B$6:$BE$43,'RevPAR Raw Data'!AX$1,FALSE)</f>
        <v>53.142718746775401</v>
      </c>
      <c r="BJ20" s="61">
        <f>VLOOKUP($A20,'RevPAR Raw Data'!$B$6:$BE$43,'RevPAR Raw Data'!AY$1,FALSE)</f>
        <v>42.897249344113803</v>
      </c>
      <c r="BK20" s="60">
        <f>VLOOKUP($A20,'RevPAR Raw Data'!$B$6:$BE$43,'RevPAR Raw Data'!BA$1,FALSE)</f>
        <v>55.917377905709301</v>
      </c>
      <c r="BL20" s="60">
        <f>VLOOKUP($A20,'RevPAR Raw Data'!$B$6:$BE$43,'RevPAR Raw Data'!BB$1,FALSE)</f>
        <v>74.4781039090511</v>
      </c>
      <c r="BM20" s="61">
        <f>VLOOKUP($A20,'RevPAR Raw Data'!$B$6:$BE$43,'RevPAR Raw Data'!BC$1,FALSE)</f>
        <v>65.893130617773295</v>
      </c>
      <c r="BN20" s="62">
        <f>VLOOKUP($A20,'RevPAR Raw Data'!$B$6:$BE$43,'RevPAR Raw Data'!BE$1,FALSE)</f>
        <v>52.6998249875179</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36.952694746107397</v>
      </c>
      <c r="C22" s="60">
        <f>VLOOKUP($A22,'Occupancy Raw Data'!$B$6:$BE$43,'Occupancy Raw Data'!AH$1,FALSE)</f>
        <v>41.925872179467298</v>
      </c>
      <c r="D22" s="60">
        <f>VLOOKUP($A22,'Occupancy Raw Data'!$B$6:$BE$43,'Occupancy Raw Data'!AI$1,FALSE)</f>
        <v>43.776094015772301</v>
      </c>
      <c r="E22" s="60">
        <f>VLOOKUP($A22,'Occupancy Raw Data'!$B$6:$BE$43,'Occupancy Raw Data'!AJ$1,FALSE)</f>
        <v>44.2048982407726</v>
      </c>
      <c r="F22" s="60">
        <f>VLOOKUP($A22,'Occupancy Raw Data'!$B$6:$BE$43,'Occupancy Raw Data'!AK$1,FALSE)</f>
        <v>41.735556850757</v>
      </c>
      <c r="G22" s="61">
        <f>VLOOKUP($A22,'Occupancy Raw Data'!$B$6:$BE$43,'Occupancy Raw Data'!AL$1,FALSE)</f>
        <v>41.719023206575301</v>
      </c>
      <c r="H22" s="60">
        <f>VLOOKUP($A22,'Occupancy Raw Data'!$B$6:$BE$43,'Occupancy Raw Data'!AN$1,FALSE)</f>
        <v>44.321466379607699</v>
      </c>
      <c r="I22" s="60">
        <f>VLOOKUP($A22,'Occupancy Raw Data'!$B$6:$BE$43,'Occupancy Raw Data'!AO$1,FALSE)</f>
        <v>43.176600730334997</v>
      </c>
      <c r="J22" s="61">
        <f>VLOOKUP($A22,'Occupancy Raw Data'!$B$6:$BE$43,'Occupancy Raw Data'!AP$1,FALSE)</f>
        <v>43.749033554971298</v>
      </c>
      <c r="K22" s="62">
        <f>VLOOKUP($A22,'Occupancy Raw Data'!$B$6:$BE$43,'Occupancy Raw Data'!AR$1,FALSE)</f>
        <v>42.299026163259903</v>
      </c>
      <c r="M22" s="59">
        <f>VLOOKUP($A22,'Occupancy Raw Data'!$B$6:$BE$43,'Occupancy Raw Data'!AT$1,FALSE)</f>
        <v>19.8722768244935</v>
      </c>
      <c r="N22" s="60">
        <f>VLOOKUP($A22,'Occupancy Raw Data'!$B$6:$BE$43,'Occupancy Raw Data'!AU$1,FALSE)</f>
        <v>12.3053741345954</v>
      </c>
      <c r="O22" s="60">
        <f>VLOOKUP($A22,'Occupancy Raw Data'!$B$6:$BE$43,'Occupancy Raw Data'!AV$1,FALSE)</f>
        <v>10.4601156564151</v>
      </c>
      <c r="P22" s="60">
        <f>VLOOKUP($A22,'Occupancy Raw Data'!$B$6:$BE$43,'Occupancy Raw Data'!AW$1,FALSE)</f>
        <v>8.8485471956800001</v>
      </c>
      <c r="Q22" s="60">
        <f>VLOOKUP($A22,'Occupancy Raw Data'!$B$6:$BE$43,'Occupancy Raw Data'!AX$1,FALSE)</f>
        <v>10.5817902026995</v>
      </c>
      <c r="R22" s="61">
        <f>VLOOKUP($A22,'Occupancy Raw Data'!$B$6:$BE$43,'Occupancy Raw Data'!AY$1,FALSE)</f>
        <v>12.0603055310625</v>
      </c>
      <c r="S22" s="60">
        <f>VLOOKUP($A22,'Occupancy Raw Data'!$B$6:$BE$43,'Occupancy Raw Data'!BA$1,FALSE)</f>
        <v>16.733115820764102</v>
      </c>
      <c r="T22" s="60">
        <f>VLOOKUP($A22,'Occupancy Raw Data'!$B$6:$BE$43,'Occupancy Raw Data'!BB$1,FALSE)</f>
        <v>10.584907654604899</v>
      </c>
      <c r="U22" s="61">
        <f>VLOOKUP($A22,'Occupancy Raw Data'!$B$6:$BE$43,'Occupancy Raw Data'!BC$1,FALSE)</f>
        <v>13.616075109833901</v>
      </c>
      <c r="V22" s="62">
        <f>VLOOKUP($A22,'Occupancy Raw Data'!$B$6:$BE$43,'Occupancy Raw Data'!BE$1,FALSE)</f>
        <v>12.5155274180575</v>
      </c>
      <c r="X22" s="64">
        <f>VLOOKUP($A22,'ADR Raw Data'!$B$6:$BE$43,'ADR Raw Data'!AG$1,FALSE)</f>
        <v>87.867349395651203</v>
      </c>
      <c r="Y22" s="65">
        <f>VLOOKUP($A22,'ADR Raw Data'!$B$6:$BE$43,'ADR Raw Data'!AH$1,FALSE)</f>
        <v>86.961813220795804</v>
      </c>
      <c r="Z22" s="65">
        <f>VLOOKUP($A22,'ADR Raw Data'!$B$6:$BE$43,'ADR Raw Data'!AI$1,FALSE)</f>
        <v>87.3067132298997</v>
      </c>
      <c r="AA22" s="65">
        <f>VLOOKUP($A22,'ADR Raw Data'!$B$6:$BE$43,'ADR Raw Data'!AJ$1,FALSE)</f>
        <v>87.518365519932104</v>
      </c>
      <c r="AB22" s="65">
        <f>VLOOKUP($A22,'ADR Raw Data'!$B$6:$BE$43,'ADR Raw Data'!AK$1,FALSE)</f>
        <v>87.933933523334503</v>
      </c>
      <c r="AC22" s="66">
        <f>VLOOKUP($A22,'ADR Raw Data'!$B$6:$BE$43,'ADR Raw Data'!AL$1,FALSE)</f>
        <v>87.507054639386794</v>
      </c>
      <c r="AD22" s="65">
        <f>VLOOKUP($A22,'ADR Raw Data'!$B$6:$BE$43,'ADR Raw Data'!AN$1,FALSE)</f>
        <v>98.226502717281903</v>
      </c>
      <c r="AE22" s="65">
        <f>VLOOKUP($A22,'ADR Raw Data'!$B$6:$BE$43,'ADR Raw Data'!AO$1,FALSE)</f>
        <v>100.724464751095</v>
      </c>
      <c r="AF22" s="66">
        <f>VLOOKUP($A22,'ADR Raw Data'!$B$6:$BE$43,'ADR Raw Data'!AP$1,FALSE)</f>
        <v>99.459141482181295</v>
      </c>
      <c r="AG22" s="67">
        <f>VLOOKUP($A22,'ADR Raw Data'!$B$6:$BE$43,'ADR Raw Data'!AR$1,FALSE)</f>
        <v>91.038998487517503</v>
      </c>
      <c r="AH22" s="94"/>
      <c r="AI22" s="59">
        <f>VLOOKUP($A22,'ADR Raw Data'!$B$6:$BE$43,'ADR Raw Data'!AT$1,FALSE)</f>
        <v>17.977598028380498</v>
      </c>
      <c r="AJ22" s="60">
        <f>VLOOKUP($A22,'ADR Raw Data'!$B$6:$BE$43,'ADR Raw Data'!AU$1,FALSE)</f>
        <v>16.5541495771261</v>
      </c>
      <c r="AK22" s="60">
        <f>VLOOKUP($A22,'ADR Raw Data'!$B$6:$BE$43,'ADR Raw Data'!AV$1,FALSE)</f>
        <v>15.9898700281205</v>
      </c>
      <c r="AL22" s="60">
        <f>VLOOKUP($A22,'ADR Raw Data'!$B$6:$BE$43,'ADR Raw Data'!AW$1,FALSE)</f>
        <v>16.307692512703699</v>
      </c>
      <c r="AM22" s="60">
        <f>VLOOKUP($A22,'ADR Raw Data'!$B$6:$BE$43,'ADR Raw Data'!AX$1,FALSE)</f>
        <v>15.7396056569997</v>
      </c>
      <c r="AN22" s="61">
        <f>VLOOKUP($A22,'ADR Raw Data'!$B$6:$BE$43,'ADR Raw Data'!AY$1,FALSE)</f>
        <v>16.450967218796102</v>
      </c>
      <c r="AO22" s="60">
        <f>VLOOKUP($A22,'ADR Raw Data'!$B$6:$BE$43,'ADR Raw Data'!BA$1,FALSE)</f>
        <v>19.8934614298913</v>
      </c>
      <c r="AP22" s="60">
        <f>VLOOKUP($A22,'ADR Raw Data'!$B$6:$BE$43,'ADR Raw Data'!BB$1,FALSE)</f>
        <v>21.9152163358407</v>
      </c>
      <c r="AQ22" s="61">
        <f>VLOOKUP($A22,'ADR Raw Data'!$B$6:$BE$43,'ADR Raw Data'!BC$1,FALSE)</f>
        <v>20.881633303256901</v>
      </c>
      <c r="AR22" s="62">
        <f>VLOOKUP($A22,'ADR Raw Data'!$B$6:$BE$43,'ADR Raw Data'!BE$1,FALSE)</f>
        <v>17.8763920355218</v>
      </c>
      <c r="AT22" s="64">
        <f>VLOOKUP($A22,'RevPAR Raw Data'!$B$6:$BE$43,'RevPAR Raw Data'!AG$1,FALSE)</f>
        <v>32.469353403670702</v>
      </c>
      <c r="AU22" s="65">
        <f>VLOOKUP($A22,'RevPAR Raw Data'!$B$6:$BE$43,'RevPAR Raw Data'!AH$1,FALSE)</f>
        <v>36.459498655897903</v>
      </c>
      <c r="AV22" s="65">
        <f>VLOOKUP($A22,'RevPAR Raw Data'!$B$6:$BE$43,'RevPAR Raw Data'!AI$1,FALSE)</f>
        <v>38.219468865601598</v>
      </c>
      <c r="AW22" s="65">
        <f>VLOOKUP($A22,'RevPAR Raw Data'!$B$6:$BE$43,'RevPAR Raw Data'!AJ$1,FALSE)</f>
        <v>38.687404420073499</v>
      </c>
      <c r="AX22" s="65">
        <f>VLOOKUP($A22,'RevPAR Raw Data'!$B$6:$BE$43,'RevPAR Raw Data'!AK$1,FALSE)</f>
        <v>36.699716816738203</v>
      </c>
      <c r="AY22" s="66">
        <f>VLOOKUP($A22,'RevPAR Raw Data'!$B$6:$BE$43,'RevPAR Raw Data'!AL$1,FALSE)</f>
        <v>36.507088432396401</v>
      </c>
      <c r="AZ22" s="65">
        <f>VLOOKUP($A22,'RevPAR Raw Data'!$B$6:$BE$43,'RevPAR Raw Data'!AN$1,FALSE)</f>
        <v>43.535426377704503</v>
      </c>
      <c r="BA22" s="65">
        <f>VLOOKUP($A22,'RevPAR Raw Data'!$B$6:$BE$43,'RevPAR Raw Data'!AO$1,FALSE)</f>
        <v>43.489399983347397</v>
      </c>
      <c r="BB22" s="66">
        <f>VLOOKUP($A22,'RevPAR Raw Data'!$B$6:$BE$43,'RevPAR Raw Data'!AP$1,FALSE)</f>
        <v>43.512413180525897</v>
      </c>
      <c r="BC22" s="67">
        <f>VLOOKUP($A22,'RevPAR Raw Data'!$B$6:$BE$43,'RevPAR Raw Data'!AR$1,FALSE)</f>
        <v>38.508609789004801</v>
      </c>
      <c r="BE22" s="59">
        <f>VLOOKUP($A22,'RevPAR Raw Data'!$B$6:$BE$43,'RevPAR Raw Data'!AT$1,FALSE)</f>
        <v>41.422432899468497</v>
      </c>
      <c r="BF22" s="60">
        <f>VLOOKUP($A22,'RevPAR Raw Data'!$B$6:$BE$43,'RevPAR Raw Data'!AU$1,FALSE)</f>
        <v>30.8965737519875</v>
      </c>
      <c r="BG22" s="60">
        <f>VLOOKUP($A22,'RevPAR Raw Data'!$B$6:$BE$43,'RevPAR Raw Data'!AV$1,FALSE)</f>
        <v>28.122544582787601</v>
      </c>
      <c r="BH22" s="60">
        <f>VLOOKUP($A22,'RevPAR Raw Data'!$B$6:$BE$43,'RevPAR Raw Data'!AW$1,FALSE)</f>
        <v>26.599233576896701</v>
      </c>
      <c r="BI22" s="60">
        <f>VLOOKUP($A22,'RevPAR Raw Data'!$B$6:$BE$43,'RevPAR Raw Data'!AX$1,FALSE)</f>
        <v>27.986927909055201</v>
      </c>
      <c r="BJ22" s="61">
        <f>VLOOKUP($A22,'RevPAR Raw Data'!$B$6:$BE$43,'RevPAR Raw Data'!AY$1,FALSE)</f>
        <v>30.4953096592604</v>
      </c>
      <c r="BK22" s="60">
        <f>VLOOKUP($A22,'RevPAR Raw Data'!$B$6:$BE$43,'RevPAR Raw Data'!BA$1,FALSE)</f>
        <v>39.955373192478298</v>
      </c>
      <c r="BL22" s="60">
        <f>VLOOKUP($A22,'RevPAR Raw Data'!$B$6:$BE$43,'RevPAR Raw Data'!BB$1,FALSE)</f>
        <v>34.819829401901302</v>
      </c>
      <c r="BM22" s="61">
        <f>VLOOKUP($A22,'RevPAR Raw Data'!$B$6:$BE$43,'RevPAR Raw Data'!BC$1,FALSE)</f>
        <v>37.340967287822401</v>
      </c>
      <c r="BN22" s="62">
        <f>VLOOKUP($A22,'RevPAR Raw Data'!$B$6:$BE$43,'RevPAR Raw Data'!BE$1,FALSE)</f>
        <v>32.629244200144498</v>
      </c>
    </row>
    <row r="23" spans="1:66" x14ac:dyDescent="0.35">
      <c r="A23" s="78" t="s">
        <v>71</v>
      </c>
      <c r="B23" s="59">
        <f>VLOOKUP($A23,'Occupancy Raw Data'!$B$6:$BE$43,'Occupancy Raw Data'!AG$1,FALSE)</f>
        <v>35.9397625253402</v>
      </c>
      <c r="C23" s="60">
        <f>VLOOKUP($A23,'Occupancy Raw Data'!$B$6:$BE$43,'Occupancy Raw Data'!AH$1,FALSE)</f>
        <v>41.209225179685603</v>
      </c>
      <c r="D23" s="60">
        <f>VLOOKUP($A23,'Occupancy Raw Data'!$B$6:$BE$43,'Occupancy Raw Data'!AI$1,FALSE)</f>
        <v>42.571676802780097</v>
      </c>
      <c r="E23" s="60">
        <f>VLOOKUP($A23,'Occupancy Raw Data'!$B$6:$BE$43,'Occupancy Raw Data'!AJ$1,FALSE)</f>
        <v>42.486112208092997</v>
      </c>
      <c r="F23" s="60">
        <f>VLOOKUP($A23,'Occupancy Raw Data'!$B$6:$BE$43,'Occupancy Raw Data'!AK$1,FALSE)</f>
        <v>40.158755232604001</v>
      </c>
      <c r="G23" s="61">
        <f>VLOOKUP($A23,'Occupancy Raw Data'!$B$6:$BE$43,'Occupancy Raw Data'!AL$1,FALSE)</f>
        <v>40.473106389700597</v>
      </c>
      <c r="H23" s="60">
        <f>VLOOKUP($A23,'Occupancy Raw Data'!$B$6:$BE$43,'Occupancy Raw Data'!AN$1,FALSE)</f>
        <v>40.940683990206097</v>
      </c>
      <c r="I23" s="60">
        <f>VLOOKUP($A23,'Occupancy Raw Data'!$B$6:$BE$43,'Occupancy Raw Data'!AO$1,FALSE)</f>
        <v>39.715135718610902</v>
      </c>
      <c r="J23" s="61">
        <f>VLOOKUP($A23,'Occupancy Raw Data'!$B$6:$BE$43,'Occupancy Raw Data'!AP$1,FALSE)</f>
        <v>40.327909854408503</v>
      </c>
      <c r="K23" s="62">
        <f>VLOOKUP($A23,'Occupancy Raw Data'!$B$6:$BE$43,'Occupancy Raw Data'!AR$1,FALSE)</f>
        <v>40.431621665331399</v>
      </c>
      <c r="M23" s="59">
        <f>VLOOKUP($A23,'Occupancy Raw Data'!$B$6:$BE$43,'Occupancy Raw Data'!AT$1,FALSE)</f>
        <v>15.472377632559301</v>
      </c>
      <c r="N23" s="60">
        <f>VLOOKUP($A23,'Occupancy Raw Data'!$B$6:$BE$43,'Occupancy Raw Data'!AU$1,FALSE)</f>
        <v>6.1880250656215896</v>
      </c>
      <c r="O23" s="60">
        <f>VLOOKUP($A23,'Occupancy Raw Data'!$B$6:$BE$43,'Occupancy Raw Data'!AV$1,FALSE)</f>
        <v>4.8720303390361703</v>
      </c>
      <c r="P23" s="60">
        <f>VLOOKUP($A23,'Occupancy Raw Data'!$B$6:$BE$43,'Occupancy Raw Data'!AW$1,FALSE)</f>
        <v>2.7498908554654702</v>
      </c>
      <c r="Q23" s="60">
        <f>VLOOKUP($A23,'Occupancy Raw Data'!$B$6:$BE$43,'Occupancy Raw Data'!AX$1,FALSE)</f>
        <v>7.6633906386310802</v>
      </c>
      <c r="R23" s="61">
        <f>VLOOKUP($A23,'Occupancy Raw Data'!$B$6:$BE$43,'Occupancy Raw Data'!AY$1,FALSE)</f>
        <v>6.9725564324199398</v>
      </c>
      <c r="S23" s="60">
        <f>VLOOKUP($A23,'Occupancy Raw Data'!$B$6:$BE$43,'Occupancy Raw Data'!BA$1,FALSE)</f>
        <v>13.235732257468101</v>
      </c>
      <c r="T23" s="60">
        <f>VLOOKUP($A23,'Occupancy Raw Data'!$B$6:$BE$43,'Occupancy Raw Data'!BB$1,FALSE)</f>
        <v>6.4130265474163002</v>
      </c>
      <c r="U23" s="61">
        <f>VLOOKUP($A23,'Occupancy Raw Data'!$B$6:$BE$43,'Occupancy Raw Data'!BC$1,FALSE)</f>
        <v>9.7702255653589791</v>
      </c>
      <c r="V23" s="62">
        <f>VLOOKUP($A23,'Occupancy Raw Data'!$B$6:$BE$43,'Occupancy Raw Data'!BE$1,FALSE)</f>
        <v>7.7552045750799099</v>
      </c>
      <c r="X23" s="64">
        <f>VLOOKUP($A23,'ADR Raw Data'!$B$6:$BE$43,'ADR Raw Data'!AG$1,FALSE)</f>
        <v>86.861694015090407</v>
      </c>
      <c r="Y23" s="65">
        <f>VLOOKUP($A23,'ADR Raw Data'!$B$6:$BE$43,'ADR Raw Data'!AH$1,FALSE)</f>
        <v>85.699459830697904</v>
      </c>
      <c r="Z23" s="65">
        <f>VLOOKUP($A23,'ADR Raw Data'!$B$6:$BE$43,'ADR Raw Data'!AI$1,FALSE)</f>
        <v>85.572015460729702</v>
      </c>
      <c r="AA23" s="65">
        <f>VLOOKUP($A23,'ADR Raw Data'!$B$6:$BE$43,'ADR Raw Data'!AJ$1,FALSE)</f>
        <v>86.790435321456201</v>
      </c>
      <c r="AB23" s="65">
        <f>VLOOKUP($A23,'ADR Raw Data'!$B$6:$BE$43,'ADR Raw Data'!AK$1,FALSE)</f>
        <v>88.245842921296699</v>
      </c>
      <c r="AC23" s="66">
        <f>VLOOKUP($A23,'ADR Raw Data'!$B$6:$BE$43,'ADR Raw Data'!AL$1,FALSE)</f>
        <v>86.613428630902405</v>
      </c>
      <c r="AD23" s="65">
        <f>VLOOKUP($A23,'ADR Raw Data'!$B$6:$BE$43,'ADR Raw Data'!AN$1,FALSE)</f>
        <v>100.189382656506</v>
      </c>
      <c r="AE23" s="65">
        <f>VLOOKUP($A23,'ADR Raw Data'!$B$6:$BE$43,'ADR Raw Data'!AO$1,FALSE)</f>
        <v>102.966876035797</v>
      </c>
      <c r="AF23" s="66">
        <f>VLOOKUP($A23,'ADR Raw Data'!$B$6:$BE$43,'ADR Raw Data'!AP$1,FALSE)</f>
        <v>101.557027631342</v>
      </c>
      <c r="AG23" s="67">
        <f>VLOOKUP($A23,'ADR Raw Data'!$B$6:$BE$43,'ADR Raw Data'!AR$1,FALSE)</f>
        <v>90.872076325581304</v>
      </c>
      <c r="AH23" s="94"/>
      <c r="AI23" s="59">
        <f>VLOOKUP($A23,'ADR Raw Data'!$B$6:$BE$43,'ADR Raw Data'!AT$1,FALSE)</f>
        <v>16.1878656963788</v>
      </c>
      <c r="AJ23" s="60">
        <f>VLOOKUP($A23,'ADR Raw Data'!$B$6:$BE$43,'ADR Raw Data'!AU$1,FALSE)</f>
        <v>14.9934284829941</v>
      </c>
      <c r="AK23" s="60">
        <f>VLOOKUP($A23,'ADR Raw Data'!$B$6:$BE$43,'ADR Raw Data'!AV$1,FALSE)</f>
        <v>13.848810380850001</v>
      </c>
      <c r="AL23" s="60">
        <f>VLOOKUP($A23,'ADR Raw Data'!$B$6:$BE$43,'ADR Raw Data'!AW$1,FALSE)</f>
        <v>15.1389425382479</v>
      </c>
      <c r="AM23" s="60">
        <f>VLOOKUP($A23,'ADR Raw Data'!$B$6:$BE$43,'ADR Raw Data'!AX$1,FALSE)</f>
        <v>15.232031035659</v>
      </c>
      <c r="AN23" s="61">
        <f>VLOOKUP($A23,'ADR Raw Data'!$B$6:$BE$43,'ADR Raw Data'!AY$1,FALSE)</f>
        <v>15.0357501986052</v>
      </c>
      <c r="AO23" s="60">
        <f>VLOOKUP($A23,'ADR Raw Data'!$B$6:$BE$43,'ADR Raw Data'!BA$1,FALSE)</f>
        <v>18.280168993861299</v>
      </c>
      <c r="AP23" s="60">
        <f>VLOOKUP($A23,'ADR Raw Data'!$B$6:$BE$43,'ADR Raw Data'!BB$1,FALSE)</f>
        <v>20.212847301377899</v>
      </c>
      <c r="AQ23" s="61">
        <f>VLOOKUP($A23,'ADR Raw Data'!$B$6:$BE$43,'ADR Raw Data'!BC$1,FALSE)</f>
        <v>19.216577392059001</v>
      </c>
      <c r="AR23" s="62">
        <f>VLOOKUP($A23,'ADR Raw Data'!$B$6:$BE$43,'ADR Raw Data'!BE$1,FALSE)</f>
        <v>16.412258979074799</v>
      </c>
      <c r="AT23" s="64">
        <f>VLOOKUP($A23,'RevPAR Raw Data'!$B$6:$BE$43,'RevPAR Raw Data'!AG$1,FALSE)</f>
        <v>31.2178865545112</v>
      </c>
      <c r="AU23" s="65">
        <f>VLOOKUP($A23,'RevPAR Raw Data'!$B$6:$BE$43,'RevPAR Raw Data'!AH$1,FALSE)</f>
        <v>35.3160833794065</v>
      </c>
      <c r="AV23" s="65">
        <f>VLOOKUP($A23,'RevPAR Raw Data'!$B$6:$BE$43,'RevPAR Raw Data'!AI$1,FALSE)</f>
        <v>36.4294418555669</v>
      </c>
      <c r="AW23" s="65">
        <f>VLOOKUP($A23,'RevPAR Raw Data'!$B$6:$BE$43,'RevPAR Raw Data'!AJ$1,FALSE)</f>
        <v>36.873881736566297</v>
      </c>
      <c r="AX23" s="65">
        <f>VLOOKUP($A23,'RevPAR Raw Data'!$B$6:$BE$43,'RevPAR Raw Data'!AK$1,FALSE)</f>
        <v>35.438432061711801</v>
      </c>
      <c r="AY23" s="66">
        <f>VLOOKUP($A23,'RevPAR Raw Data'!$B$6:$BE$43,'RevPAR Raw Data'!AL$1,FALSE)</f>
        <v>35.055145117552499</v>
      </c>
      <c r="AZ23" s="65">
        <f>VLOOKUP($A23,'RevPAR Raw Data'!$B$6:$BE$43,'RevPAR Raw Data'!AN$1,FALSE)</f>
        <v>41.018218545138602</v>
      </c>
      <c r="BA23" s="65">
        <f>VLOOKUP($A23,'RevPAR Raw Data'!$B$6:$BE$43,'RevPAR Raw Data'!AO$1,FALSE)</f>
        <v>40.893434562830699</v>
      </c>
      <c r="BB23" s="66">
        <f>VLOOKUP($A23,'RevPAR Raw Data'!$B$6:$BE$43,'RevPAR Raw Data'!AP$1,FALSE)</f>
        <v>40.9558265539846</v>
      </c>
      <c r="BC23" s="67">
        <f>VLOOKUP($A23,'RevPAR Raw Data'!$B$6:$BE$43,'RevPAR Raw Data'!AR$1,FALSE)</f>
        <v>36.741054099390297</v>
      </c>
      <c r="BE23" s="59">
        <f>VLOOKUP($A23,'RevPAR Raw Data'!$B$6:$BE$43,'RevPAR Raw Data'!AT$1,FALSE)</f>
        <v>34.164891040133398</v>
      </c>
      <c r="BF23" s="60">
        <f>VLOOKUP($A23,'RevPAR Raw Data'!$B$6:$BE$43,'RevPAR Raw Data'!AU$1,FALSE)</f>
        <v>22.109250661339399</v>
      </c>
      <c r="BG23" s="60">
        <f>VLOOKUP($A23,'RevPAR Raw Data'!$B$6:$BE$43,'RevPAR Raw Data'!AV$1,FALSE)</f>
        <v>19.395558963236802</v>
      </c>
      <c r="BH23" s="60">
        <f>VLOOKUP($A23,'RevPAR Raw Data'!$B$6:$BE$43,'RevPAR Raw Data'!AW$1,FALSE)</f>
        <v>18.305137790186901</v>
      </c>
      <c r="BI23" s="60">
        <f>VLOOKUP($A23,'RevPAR Raw Data'!$B$6:$BE$43,'RevPAR Raw Data'!AX$1,FALSE)</f>
        <v>24.062711714750201</v>
      </c>
      <c r="BJ23" s="61">
        <f>VLOOKUP($A23,'RevPAR Raw Data'!$B$6:$BE$43,'RevPAR Raw Data'!AY$1,FALSE)</f>
        <v>23.056682798660599</v>
      </c>
      <c r="BK23" s="60">
        <f>VLOOKUP($A23,'RevPAR Raw Data'!$B$6:$BE$43,'RevPAR Raw Data'!BA$1,FALSE)</f>
        <v>33.935415475569698</v>
      </c>
      <c r="BL23" s="60">
        <f>VLOOKUP($A23,'RevPAR Raw Data'!$B$6:$BE$43,'RevPAR Raw Data'!BB$1,FALSE)</f>
        <v>27.922129112220301</v>
      </c>
      <c r="BM23" s="61">
        <f>VLOOKUP($A23,'RevPAR Raw Data'!$B$6:$BE$43,'RevPAR Raw Data'!BC$1,FALSE)</f>
        <v>30.8643059145639</v>
      </c>
      <c r="BN23" s="62">
        <f>VLOOKUP($A23,'RevPAR Raw Data'!$B$6:$BE$43,'RevPAR Raw Data'!BE$1,FALSE)</f>
        <v>25.4402678133739</v>
      </c>
    </row>
    <row r="24" spans="1:66" x14ac:dyDescent="0.35">
      <c r="A24" s="78" t="s">
        <v>53</v>
      </c>
      <c r="B24" s="59">
        <f>VLOOKUP($A24,'Occupancy Raw Data'!$B$6:$BE$43,'Occupancy Raw Data'!AG$1,FALSE)</f>
        <v>35.978297728043401</v>
      </c>
      <c r="C24" s="60">
        <f>VLOOKUP($A24,'Occupancy Raw Data'!$B$6:$BE$43,'Occupancy Raw Data'!AH$1,FALSE)</f>
        <v>45.074601559850699</v>
      </c>
      <c r="D24" s="60">
        <f>VLOOKUP($A24,'Occupancy Raw Data'!$B$6:$BE$43,'Occupancy Raw Data'!AI$1,FALSE)</f>
        <v>47.906069854187798</v>
      </c>
      <c r="E24" s="60">
        <f>VLOOKUP($A24,'Occupancy Raw Data'!$B$6:$BE$43,'Occupancy Raw Data'!AJ$1,FALSE)</f>
        <v>48.279077653441803</v>
      </c>
      <c r="F24" s="60">
        <f>VLOOKUP($A24,'Occupancy Raw Data'!$B$6:$BE$43,'Occupancy Raw Data'!AK$1,FALSE)</f>
        <v>42.734825364530302</v>
      </c>
      <c r="G24" s="61">
        <f>VLOOKUP($A24,'Occupancy Raw Data'!$B$6:$BE$43,'Occupancy Raw Data'!AL$1,FALSE)</f>
        <v>43.994574432010801</v>
      </c>
      <c r="H24" s="60">
        <f>VLOOKUP($A24,'Occupancy Raw Data'!$B$6:$BE$43,'Occupancy Raw Data'!AN$1,FALSE)</f>
        <v>49.118345201763297</v>
      </c>
      <c r="I24" s="60">
        <f>VLOOKUP($A24,'Occupancy Raw Data'!$B$6:$BE$43,'Occupancy Raw Data'!AO$1,FALSE)</f>
        <v>42.209223465581502</v>
      </c>
      <c r="J24" s="61">
        <f>VLOOKUP($A24,'Occupancy Raw Data'!$B$6:$BE$43,'Occupancy Raw Data'!AP$1,FALSE)</f>
        <v>45.663784333672403</v>
      </c>
      <c r="K24" s="62">
        <f>VLOOKUP($A24,'Occupancy Raw Data'!$B$6:$BE$43,'Occupancy Raw Data'!AR$1,FALSE)</f>
        <v>44.471491546771297</v>
      </c>
      <c r="M24" s="59">
        <f>VLOOKUP($A24,'Occupancy Raw Data'!$B$6:$BE$43,'Occupancy Raw Data'!AT$1,FALSE)</f>
        <v>29.877158881726899</v>
      </c>
      <c r="N24" s="60">
        <f>VLOOKUP($A24,'Occupancy Raw Data'!$B$6:$BE$43,'Occupancy Raw Data'!AU$1,FALSE)</f>
        <v>17.3068734069155</v>
      </c>
      <c r="O24" s="60">
        <f>VLOOKUP($A24,'Occupancy Raw Data'!$B$6:$BE$43,'Occupancy Raw Data'!AV$1,FALSE)</f>
        <v>11.8689848882099</v>
      </c>
      <c r="P24" s="60">
        <f>VLOOKUP($A24,'Occupancy Raw Data'!$B$6:$BE$43,'Occupancy Raw Data'!AW$1,FALSE)</f>
        <v>7.2425723419664596</v>
      </c>
      <c r="Q24" s="60">
        <f>VLOOKUP($A24,'Occupancy Raw Data'!$B$6:$BE$43,'Occupancy Raw Data'!AX$1,FALSE)</f>
        <v>4.9668238287696502E-2</v>
      </c>
      <c r="R24" s="61">
        <f>VLOOKUP($A24,'Occupancy Raw Data'!$B$6:$BE$43,'Occupancy Raw Data'!AY$1,FALSE)</f>
        <v>11.841970288202701</v>
      </c>
      <c r="S24" s="60">
        <f>VLOOKUP($A24,'Occupancy Raw Data'!$B$6:$BE$43,'Occupancy Raw Data'!BA$1,FALSE)</f>
        <v>7.8927449127753402</v>
      </c>
      <c r="T24" s="60">
        <f>VLOOKUP($A24,'Occupancy Raw Data'!$B$6:$BE$43,'Occupancy Raw Data'!BB$1,FALSE)</f>
        <v>10.9713746340394</v>
      </c>
      <c r="U24" s="61">
        <f>VLOOKUP($A24,'Occupancy Raw Data'!$B$6:$BE$43,'Occupancy Raw Data'!BC$1,FALSE)</f>
        <v>9.2941015758343397</v>
      </c>
      <c r="V24" s="62">
        <f>VLOOKUP($A24,'Occupancy Raw Data'!$B$6:$BE$43,'Occupancy Raw Data'!BE$1,FALSE)</f>
        <v>11.0822614232259</v>
      </c>
      <c r="X24" s="64">
        <f>VLOOKUP($A24,'ADR Raw Data'!$B$6:$BE$43,'ADR Raw Data'!AG$1,FALSE)</f>
        <v>92.176668237511706</v>
      </c>
      <c r="Y24" s="65">
        <f>VLOOKUP($A24,'ADR Raw Data'!$B$6:$BE$43,'ADR Raw Data'!AH$1,FALSE)</f>
        <v>94.404889975550105</v>
      </c>
      <c r="Z24" s="65">
        <f>VLOOKUP($A24,'ADR Raw Data'!$B$6:$BE$43,'ADR Raw Data'!AI$1,FALSE)</f>
        <v>98.833822332330499</v>
      </c>
      <c r="AA24" s="65">
        <f>VLOOKUP($A24,'ADR Raw Data'!$B$6:$BE$43,'ADR Raw Data'!AJ$1,FALSE)</f>
        <v>94.948252853380097</v>
      </c>
      <c r="AB24" s="65">
        <f>VLOOKUP($A24,'ADR Raw Data'!$B$6:$BE$43,'ADR Raw Data'!AK$1,FALSE)</f>
        <v>96.1592977583812</v>
      </c>
      <c r="AC24" s="66">
        <f>VLOOKUP($A24,'ADR Raw Data'!$B$6:$BE$43,'ADR Raw Data'!AL$1,FALSE)</f>
        <v>95.465077462617501</v>
      </c>
      <c r="AD24" s="65">
        <f>VLOOKUP($A24,'ADR Raw Data'!$B$6:$BE$43,'ADR Raw Data'!AN$1,FALSE)</f>
        <v>104.059066275457</v>
      </c>
      <c r="AE24" s="65">
        <f>VLOOKUP($A24,'ADR Raw Data'!$B$6:$BE$43,'ADR Raw Data'!AO$1,FALSE)</f>
        <v>101.373560956015</v>
      </c>
      <c r="AF24" s="66">
        <f>VLOOKUP($A24,'ADR Raw Data'!$B$6:$BE$43,'ADR Raw Data'!AP$1,FALSE)</f>
        <v>102.817895665088</v>
      </c>
      <c r="AG24" s="67">
        <f>VLOOKUP($A24,'ADR Raw Data'!$B$6:$BE$43,'ADR Raw Data'!AR$1,FALSE)</f>
        <v>97.622205822281501</v>
      </c>
      <c r="AH24" s="94"/>
      <c r="AI24" s="59">
        <f>VLOOKUP($A24,'ADR Raw Data'!$B$6:$BE$43,'ADR Raw Data'!AT$1,FALSE)</f>
        <v>12.155222191799901</v>
      </c>
      <c r="AJ24" s="60">
        <f>VLOOKUP($A24,'ADR Raw Data'!$B$6:$BE$43,'ADR Raw Data'!AU$1,FALSE)</f>
        <v>11.434882418924699</v>
      </c>
      <c r="AK24" s="60">
        <f>VLOOKUP($A24,'ADR Raw Data'!$B$6:$BE$43,'ADR Raw Data'!AV$1,FALSE)</f>
        <v>15.943635075869301</v>
      </c>
      <c r="AL24" s="60">
        <f>VLOOKUP($A24,'ADR Raw Data'!$B$6:$BE$43,'ADR Raw Data'!AW$1,FALSE)</f>
        <v>11.202207326947001</v>
      </c>
      <c r="AM24" s="60">
        <f>VLOOKUP($A24,'ADR Raw Data'!$B$6:$BE$43,'ADR Raw Data'!AX$1,FALSE)</f>
        <v>11.338651361186299</v>
      </c>
      <c r="AN24" s="61">
        <f>VLOOKUP($A24,'ADR Raw Data'!$B$6:$BE$43,'ADR Raw Data'!AY$1,FALSE)</f>
        <v>12.3303465284471</v>
      </c>
      <c r="AO24" s="60">
        <f>VLOOKUP($A24,'ADR Raw Data'!$B$6:$BE$43,'ADR Raw Data'!BA$1,FALSE)</f>
        <v>16.501785370525301</v>
      </c>
      <c r="AP24" s="60">
        <f>VLOOKUP($A24,'ADR Raw Data'!$B$6:$BE$43,'ADR Raw Data'!BB$1,FALSE)</f>
        <v>14.765560590057</v>
      </c>
      <c r="AQ24" s="61">
        <f>VLOOKUP($A24,'ADR Raw Data'!$B$6:$BE$43,'ADR Raw Data'!BC$1,FALSE)</f>
        <v>15.6951570929225</v>
      </c>
      <c r="AR24" s="62">
        <f>VLOOKUP($A24,'ADR Raw Data'!$B$6:$BE$43,'ADR Raw Data'!BE$1,FALSE)</f>
        <v>13.3244219546763</v>
      </c>
      <c r="AT24" s="64">
        <f>VLOOKUP($A24,'RevPAR Raw Data'!$B$6:$BE$43,'RevPAR Raw Data'!AG$1,FALSE)</f>
        <v>33.163596134282798</v>
      </c>
      <c r="AU24" s="65">
        <f>VLOOKUP($A24,'RevPAR Raw Data'!$B$6:$BE$43,'RevPAR Raw Data'!AH$1,FALSE)</f>
        <v>42.552628009494697</v>
      </c>
      <c r="AV24" s="65">
        <f>VLOOKUP($A24,'RevPAR Raw Data'!$B$6:$BE$43,'RevPAR Raw Data'!AI$1,FALSE)</f>
        <v>47.347399966090201</v>
      </c>
      <c r="AW24" s="65">
        <f>VLOOKUP($A24,'RevPAR Raw Data'!$B$6:$BE$43,'RevPAR Raw Data'!AJ$1,FALSE)</f>
        <v>45.840140725669698</v>
      </c>
      <c r="AX24" s="65">
        <f>VLOOKUP($A24,'RevPAR Raw Data'!$B$6:$BE$43,'RevPAR Raw Data'!AK$1,FALSE)</f>
        <v>41.093507968802903</v>
      </c>
      <c r="AY24" s="66">
        <f>VLOOKUP($A24,'RevPAR Raw Data'!$B$6:$BE$43,'RevPAR Raw Data'!AL$1,FALSE)</f>
        <v>41.999454560868003</v>
      </c>
      <c r="AZ24" s="65">
        <f>VLOOKUP($A24,'RevPAR Raw Data'!$B$6:$BE$43,'RevPAR Raw Data'!AN$1,FALSE)</f>
        <v>51.112091386910798</v>
      </c>
      <c r="BA24" s="65">
        <f>VLOOKUP($A24,'RevPAR Raw Data'!$B$6:$BE$43,'RevPAR Raw Data'!AO$1,FALSE)</f>
        <v>42.788992878941997</v>
      </c>
      <c r="BB24" s="66">
        <f>VLOOKUP($A24,'RevPAR Raw Data'!$B$6:$BE$43,'RevPAR Raw Data'!AP$1,FALSE)</f>
        <v>46.950542132926401</v>
      </c>
      <c r="BC24" s="67">
        <f>VLOOKUP($A24,'RevPAR Raw Data'!$B$6:$BE$43,'RevPAR Raw Data'!AR$1,FALSE)</f>
        <v>43.414051010027599</v>
      </c>
      <c r="BE24" s="59">
        <f>VLOOKUP($A24,'RevPAR Raw Data'!$B$6:$BE$43,'RevPAR Raw Data'!AT$1,FALSE)</f>
        <v>45.6640161201979</v>
      </c>
      <c r="BF24" s="60">
        <f>VLOOKUP($A24,'RevPAR Raw Data'!$B$6:$BE$43,'RevPAR Raw Data'!AU$1,FALSE)</f>
        <v>30.720776450313199</v>
      </c>
      <c r="BG24" s="60">
        <f>VLOOKUP($A24,'RevPAR Raw Data'!$B$6:$BE$43,'RevPAR Raw Data'!AV$1,FALSE)</f>
        <v>29.704967601865601</v>
      </c>
      <c r="BH24" s="60">
        <f>VLOOKUP($A24,'RevPAR Raw Data'!$B$6:$BE$43,'RevPAR Raw Data'!AW$1,FALSE)</f>
        <v>19.256107638464702</v>
      </c>
      <c r="BI24" s="60">
        <f>VLOOKUP($A24,'RevPAR Raw Data'!$B$6:$BE$43,'RevPAR Raw Data'!AX$1,FALSE)</f>
        <v>11.3939513078506</v>
      </c>
      <c r="BJ24" s="61">
        <f>VLOOKUP($A24,'RevPAR Raw Data'!$B$6:$BE$43,'RevPAR Raw Data'!AY$1,FALSE)</f>
        <v>25.632472788981001</v>
      </c>
      <c r="BK24" s="60">
        <f>VLOOKUP($A24,'RevPAR Raw Data'!$B$6:$BE$43,'RevPAR Raw Data'!BA$1,FALSE)</f>
        <v>25.696974108649901</v>
      </c>
      <c r="BL24" s="60">
        <f>VLOOKUP($A24,'RevPAR Raw Data'!$B$6:$BE$43,'RevPAR Raw Data'!BB$1,FALSE)</f>
        <v>27.356920193247799</v>
      </c>
      <c r="BM24" s="61">
        <f>VLOOKUP($A24,'RevPAR Raw Data'!$B$6:$BE$43,'RevPAR Raw Data'!BC$1,FALSE)</f>
        <v>26.447982511459799</v>
      </c>
      <c r="BN24" s="62">
        <f>VLOOKUP($A24,'RevPAR Raw Data'!$B$6:$BE$43,'RevPAR Raw Data'!BE$1,FALSE)</f>
        <v>25.8833306520532</v>
      </c>
    </row>
    <row r="25" spans="1:66" x14ac:dyDescent="0.35">
      <c r="A25" s="78" t="s">
        <v>52</v>
      </c>
      <c r="B25" s="59">
        <f>VLOOKUP($A25,'Occupancy Raw Data'!$B$6:$BE$43,'Occupancy Raw Data'!AG$1,FALSE)</f>
        <v>29.836353009935699</v>
      </c>
      <c r="C25" s="60">
        <f>VLOOKUP($A25,'Occupancy Raw Data'!$B$6:$BE$43,'Occupancy Raw Data'!AH$1,FALSE)</f>
        <v>35.232807325150901</v>
      </c>
      <c r="D25" s="60">
        <f>VLOOKUP($A25,'Occupancy Raw Data'!$B$6:$BE$43,'Occupancy Raw Data'!AI$1,FALSE)</f>
        <v>38.530099357101101</v>
      </c>
      <c r="E25" s="60">
        <f>VLOOKUP($A25,'Occupancy Raw Data'!$B$6:$BE$43,'Occupancy Raw Data'!AJ$1,FALSE)</f>
        <v>39.323982076758199</v>
      </c>
      <c r="F25" s="60">
        <f>VLOOKUP($A25,'Occupancy Raw Data'!$B$6:$BE$43,'Occupancy Raw Data'!AK$1,FALSE)</f>
        <v>37.098188194038499</v>
      </c>
      <c r="G25" s="61">
        <f>VLOOKUP($A25,'Occupancy Raw Data'!$B$6:$BE$43,'Occupancy Raw Data'!AL$1,FALSE)</f>
        <v>36.004285992596898</v>
      </c>
      <c r="H25" s="60">
        <f>VLOOKUP($A25,'Occupancy Raw Data'!$B$6:$BE$43,'Occupancy Raw Data'!AN$1,FALSE)</f>
        <v>40.906877069939597</v>
      </c>
      <c r="I25" s="60">
        <f>VLOOKUP($A25,'Occupancy Raw Data'!$B$6:$BE$43,'Occupancy Raw Data'!AO$1,FALSE)</f>
        <v>34.585037989479801</v>
      </c>
      <c r="J25" s="61">
        <f>VLOOKUP($A25,'Occupancy Raw Data'!$B$6:$BE$43,'Occupancy Raw Data'!AP$1,FALSE)</f>
        <v>37.745957529709699</v>
      </c>
      <c r="K25" s="62">
        <f>VLOOKUP($A25,'Occupancy Raw Data'!$B$6:$BE$43,'Occupancy Raw Data'!AR$1,FALSE)</f>
        <v>36.501906431771999</v>
      </c>
      <c r="M25" s="59">
        <f>VLOOKUP($A25,'Occupancy Raw Data'!$B$6:$BE$43,'Occupancy Raw Data'!AT$1,FALSE)</f>
        <v>16.410688792863901</v>
      </c>
      <c r="N25" s="60">
        <f>VLOOKUP($A25,'Occupancy Raw Data'!$B$6:$BE$43,'Occupancy Raw Data'!AU$1,FALSE)</f>
        <v>18.276193658725699</v>
      </c>
      <c r="O25" s="60">
        <f>VLOOKUP($A25,'Occupancy Raw Data'!$B$6:$BE$43,'Occupancy Raw Data'!AV$1,FALSE)</f>
        <v>20.2778887977891</v>
      </c>
      <c r="P25" s="60">
        <f>VLOOKUP($A25,'Occupancy Raw Data'!$B$6:$BE$43,'Occupancy Raw Data'!AW$1,FALSE)</f>
        <v>15.143007685860599</v>
      </c>
      <c r="Q25" s="60">
        <f>VLOOKUP($A25,'Occupancy Raw Data'!$B$6:$BE$43,'Occupancy Raw Data'!AX$1,FALSE)</f>
        <v>12.8432612441675</v>
      </c>
      <c r="R25" s="61">
        <f>VLOOKUP($A25,'Occupancy Raw Data'!$B$6:$BE$43,'Occupancy Raw Data'!AY$1,FALSE)</f>
        <v>16.532885420794901</v>
      </c>
      <c r="S25" s="60">
        <f>VLOOKUP($A25,'Occupancy Raw Data'!$B$6:$BE$43,'Occupancy Raw Data'!BA$1,FALSE)</f>
        <v>28.482992170575798</v>
      </c>
      <c r="T25" s="60">
        <f>VLOOKUP($A25,'Occupancy Raw Data'!$B$6:$BE$43,'Occupancy Raw Data'!BB$1,FALSE)</f>
        <v>6.5443317168972799</v>
      </c>
      <c r="U25" s="61">
        <f>VLOOKUP($A25,'Occupancy Raw Data'!$B$6:$BE$43,'Occupancy Raw Data'!BC$1,FALSE)</f>
        <v>17.407491202314301</v>
      </c>
      <c r="V25" s="62">
        <f>VLOOKUP($A25,'Occupancy Raw Data'!$B$6:$BE$43,'Occupancy Raw Data'!BE$1,FALSE)</f>
        <v>16.789930201429001</v>
      </c>
      <c r="X25" s="64">
        <f>VLOOKUP($A25,'ADR Raw Data'!$B$6:$BE$43,'ADR Raw Data'!AG$1,FALSE)</f>
        <v>81.706426705843896</v>
      </c>
      <c r="Y25" s="65">
        <f>VLOOKUP($A25,'ADR Raw Data'!$B$6:$BE$43,'ADR Raw Data'!AH$1,FALSE)</f>
        <v>81.889522117777105</v>
      </c>
      <c r="Z25" s="65">
        <f>VLOOKUP($A25,'ADR Raw Data'!$B$6:$BE$43,'ADR Raw Data'!AI$1,FALSE)</f>
        <v>81.771206421438507</v>
      </c>
      <c r="AA25" s="65">
        <f>VLOOKUP($A25,'ADR Raw Data'!$B$6:$BE$43,'ADR Raw Data'!AJ$1,FALSE)</f>
        <v>82.423558830814898</v>
      </c>
      <c r="AB25" s="65">
        <f>VLOOKUP($A25,'ADR Raw Data'!$B$6:$BE$43,'ADR Raw Data'!AK$1,FALSE)</f>
        <v>85.333197453065495</v>
      </c>
      <c r="AC25" s="66">
        <f>VLOOKUP($A25,'ADR Raw Data'!$B$6:$BE$43,'ADR Raw Data'!AL$1,FALSE)</f>
        <v>82.660168984362301</v>
      </c>
      <c r="AD25" s="65">
        <f>VLOOKUP($A25,'ADR Raw Data'!$B$6:$BE$43,'ADR Raw Data'!AN$1,FALSE)</f>
        <v>96.621018216454303</v>
      </c>
      <c r="AE25" s="65">
        <f>VLOOKUP($A25,'ADR Raw Data'!$B$6:$BE$43,'ADR Raw Data'!AO$1,FALSE)</f>
        <v>92.138514575411904</v>
      </c>
      <c r="AF25" s="66">
        <f>VLOOKUP($A25,'ADR Raw Data'!$B$6:$BE$43,'ADR Raw Data'!AP$1,FALSE)</f>
        <v>94.567453161290302</v>
      </c>
      <c r="AG25" s="67">
        <f>VLOOKUP($A25,'ADR Raw Data'!$B$6:$BE$43,'ADR Raw Data'!AR$1,FALSE)</f>
        <v>86.178199268041595</v>
      </c>
      <c r="AI25" s="59">
        <f>VLOOKUP($A25,'ADR Raw Data'!$B$6:$BE$43,'ADR Raw Data'!AT$1,FALSE)</f>
        <v>18.915784371134901</v>
      </c>
      <c r="AJ25" s="60">
        <f>VLOOKUP($A25,'ADR Raw Data'!$B$6:$BE$43,'ADR Raw Data'!AU$1,FALSE)</f>
        <v>19.5123021754513</v>
      </c>
      <c r="AK25" s="60">
        <f>VLOOKUP($A25,'ADR Raw Data'!$B$6:$BE$43,'ADR Raw Data'!AV$1,FALSE)</f>
        <v>20.027893303740399</v>
      </c>
      <c r="AL25" s="60">
        <f>VLOOKUP($A25,'ADR Raw Data'!$B$6:$BE$43,'ADR Raw Data'!AW$1,FALSE)</f>
        <v>19.779091131915202</v>
      </c>
      <c r="AM25" s="60">
        <f>VLOOKUP($A25,'ADR Raw Data'!$B$6:$BE$43,'ADR Raw Data'!AX$1,FALSE)</f>
        <v>22.564024480564498</v>
      </c>
      <c r="AN25" s="61">
        <f>VLOOKUP($A25,'ADR Raw Data'!$B$6:$BE$43,'ADR Raw Data'!AY$1,FALSE)</f>
        <v>20.198980938733801</v>
      </c>
      <c r="AO25" s="60">
        <f>VLOOKUP($A25,'ADR Raw Data'!$B$6:$BE$43,'ADR Raw Data'!BA$1,FALSE)</f>
        <v>30.109762383157602</v>
      </c>
      <c r="AP25" s="60">
        <f>VLOOKUP($A25,'ADR Raw Data'!$B$6:$BE$43,'ADR Raw Data'!BB$1,FALSE)</f>
        <v>26.524561561864498</v>
      </c>
      <c r="AQ25" s="61">
        <f>VLOOKUP($A25,'ADR Raw Data'!$B$6:$BE$43,'ADR Raw Data'!BC$1,FALSE)</f>
        <v>28.602078681650799</v>
      </c>
      <c r="AR25" s="62">
        <f>VLOOKUP($A25,'ADR Raw Data'!$B$6:$BE$43,'ADR Raw Data'!BE$1,FALSE)</f>
        <v>22.813434236832801</v>
      </c>
      <c r="AT25" s="64">
        <f>VLOOKUP($A25,'RevPAR Raw Data'!$B$6:$BE$43,'RevPAR Raw Data'!AG$1,FALSE)</f>
        <v>24.3782179037599</v>
      </c>
      <c r="AU25" s="65">
        <f>VLOOKUP($A25,'RevPAR Raw Data'!$B$6:$BE$43,'RevPAR Raw Data'!AH$1,FALSE)</f>
        <v>28.851977547243301</v>
      </c>
      <c r="AV25" s="65">
        <f>VLOOKUP($A25,'RevPAR Raw Data'!$B$6:$BE$43,'RevPAR Raw Data'!AI$1,FALSE)</f>
        <v>31.506527079680399</v>
      </c>
      <c r="AW25" s="65">
        <f>VLOOKUP($A25,'RevPAR Raw Data'!$B$6:$BE$43,'RevPAR Raw Data'!AJ$1,FALSE)</f>
        <v>32.412225501655897</v>
      </c>
      <c r="AX25" s="65">
        <f>VLOOKUP($A25,'RevPAR Raw Data'!$B$6:$BE$43,'RevPAR Raw Data'!AK$1,FALSE)</f>
        <v>31.657070183128699</v>
      </c>
      <c r="AY25" s="66">
        <f>VLOOKUP($A25,'RevPAR Raw Data'!$B$6:$BE$43,'RevPAR Raw Data'!AL$1,FALSE)</f>
        <v>29.761203643093701</v>
      </c>
      <c r="AZ25" s="65">
        <f>VLOOKUP($A25,'RevPAR Raw Data'!$B$6:$BE$43,'RevPAR Raw Data'!AN$1,FALSE)</f>
        <v>39.524641145528904</v>
      </c>
      <c r="BA25" s="65">
        <f>VLOOKUP($A25,'RevPAR Raw Data'!$B$6:$BE$43,'RevPAR Raw Data'!AO$1,FALSE)</f>
        <v>31.8661402688486</v>
      </c>
      <c r="BB25" s="66">
        <f>VLOOKUP($A25,'RevPAR Raw Data'!$B$6:$BE$43,'RevPAR Raw Data'!AP$1,FALSE)</f>
        <v>35.6953907071887</v>
      </c>
      <c r="BC25" s="67">
        <f>VLOOKUP($A25,'RevPAR Raw Data'!$B$6:$BE$43,'RevPAR Raw Data'!AR$1,FALSE)</f>
        <v>31.4566856614065</v>
      </c>
      <c r="BE25" s="59">
        <f>VLOOKUP($A25,'RevPAR Raw Data'!$B$6:$BE$43,'RevPAR Raw Data'!AT$1,FALSE)</f>
        <v>38.430683669874902</v>
      </c>
      <c r="BF25" s="60">
        <f>VLOOKUP($A25,'RevPAR Raw Data'!$B$6:$BE$43,'RevPAR Raw Data'!AU$1,FALSE)</f>
        <v>41.354601967038299</v>
      </c>
      <c r="BG25" s="60">
        <f>VLOOKUP($A25,'RevPAR Raw Data'!$B$6:$BE$43,'RevPAR Raw Data'!AV$1,FALSE)</f>
        <v>44.367016034201903</v>
      </c>
      <c r="BH25" s="60">
        <f>VLOOKUP($A25,'RevPAR Raw Data'!$B$6:$BE$43,'RevPAR Raw Data'!AW$1,FALSE)</f>
        <v>37.9172481080751</v>
      </c>
      <c r="BI25" s="60">
        <f>VLOOKUP($A25,'RevPAR Raw Data'!$B$6:$BE$43,'RevPAR Raw Data'!AX$1,FALSE)</f>
        <v>38.305242335968899</v>
      </c>
      <c r="BJ25" s="61">
        <f>VLOOKUP($A25,'RevPAR Raw Data'!$B$6:$BE$43,'RevPAR Raw Data'!AY$1,FALSE)</f>
        <v>40.071340734297799</v>
      </c>
      <c r="BK25" s="60">
        <f>VLOOKUP($A25,'RevPAR Raw Data'!$B$6:$BE$43,'RevPAR Raw Data'!BA$1,FALSE)</f>
        <v>67.168915815907198</v>
      </c>
      <c r="BL25" s="60">
        <f>VLOOKUP($A25,'RevPAR Raw Data'!$B$6:$BE$43,'RevPAR Raw Data'!BB$1,FALSE)</f>
        <v>34.804748573822799</v>
      </c>
      <c r="BM25" s="61">
        <f>VLOOKUP($A25,'RevPAR Raw Data'!$B$6:$BE$43,'RevPAR Raw Data'!BC$1,FALSE)</f>
        <v>50.988474214152603</v>
      </c>
      <c r="BN25" s="62">
        <f>VLOOKUP($A25,'RevPAR Raw Data'!$B$6:$BE$43,'RevPAR Raw Data'!BE$1,FALSE)</f>
        <v>43.433724123174997</v>
      </c>
    </row>
    <row r="26" spans="1:66" x14ac:dyDescent="0.35">
      <c r="A26" s="78" t="s">
        <v>51</v>
      </c>
      <c r="B26" s="59">
        <f>VLOOKUP($A26,'Occupancy Raw Data'!$B$6:$BE$43,'Occupancy Raw Data'!AG$1,FALSE)</f>
        <v>37.139352306182502</v>
      </c>
      <c r="C26" s="60">
        <f>VLOOKUP($A26,'Occupancy Raw Data'!$B$6:$BE$43,'Occupancy Raw Data'!AH$1,FALSE)</f>
        <v>40.4955839057899</v>
      </c>
      <c r="D26" s="60">
        <f>VLOOKUP($A26,'Occupancy Raw Data'!$B$6:$BE$43,'Occupancy Raw Data'!AI$1,FALSE)</f>
        <v>42.782139352306103</v>
      </c>
      <c r="E26" s="60">
        <f>VLOOKUP($A26,'Occupancy Raw Data'!$B$6:$BE$43,'Occupancy Raw Data'!AJ$1,FALSE)</f>
        <v>43.724239450441601</v>
      </c>
      <c r="F26" s="60">
        <f>VLOOKUP($A26,'Occupancy Raw Data'!$B$6:$BE$43,'Occupancy Raw Data'!AK$1,FALSE)</f>
        <v>40.765456329735002</v>
      </c>
      <c r="G26" s="61">
        <f>VLOOKUP($A26,'Occupancy Raw Data'!$B$6:$BE$43,'Occupancy Raw Data'!AL$1,FALSE)</f>
        <v>40.981354268891003</v>
      </c>
      <c r="H26" s="60">
        <f>VLOOKUP($A26,'Occupancy Raw Data'!$B$6:$BE$43,'Occupancy Raw Data'!AN$1,FALSE)</f>
        <v>46.015701668302199</v>
      </c>
      <c r="I26" s="60">
        <f>VLOOKUP($A26,'Occupancy Raw Data'!$B$6:$BE$43,'Occupancy Raw Data'!AO$1,FALSE)</f>
        <v>49.823356231599597</v>
      </c>
      <c r="J26" s="61">
        <f>VLOOKUP($A26,'Occupancy Raw Data'!$B$6:$BE$43,'Occupancy Raw Data'!AP$1,FALSE)</f>
        <v>47.919528949950902</v>
      </c>
      <c r="K26" s="62">
        <f>VLOOKUP($A26,'Occupancy Raw Data'!$B$6:$BE$43,'Occupancy Raw Data'!AR$1,FALSE)</f>
        <v>42.963689892051001</v>
      </c>
      <c r="M26" s="59">
        <f>VLOOKUP($A26,'Occupancy Raw Data'!$B$6:$BE$43,'Occupancy Raw Data'!AT$1,FALSE)</f>
        <v>11.9182110523295</v>
      </c>
      <c r="N26" s="60">
        <f>VLOOKUP($A26,'Occupancy Raw Data'!$B$6:$BE$43,'Occupancy Raw Data'!AU$1,FALSE)</f>
        <v>3.55957752932503</v>
      </c>
      <c r="O26" s="60">
        <f>VLOOKUP($A26,'Occupancy Raw Data'!$B$6:$BE$43,'Occupancy Raw Data'!AV$1,FALSE)</f>
        <v>3.78898665469081</v>
      </c>
      <c r="P26" s="60">
        <f>VLOOKUP($A26,'Occupancy Raw Data'!$B$6:$BE$43,'Occupancy Raw Data'!AW$1,FALSE)</f>
        <v>4.7982484372219298</v>
      </c>
      <c r="Q26" s="60">
        <f>VLOOKUP($A26,'Occupancy Raw Data'!$B$6:$BE$43,'Occupancy Raw Data'!AX$1,FALSE)</f>
        <v>4.5263949919678899</v>
      </c>
      <c r="R26" s="61">
        <f>VLOOKUP($A26,'Occupancy Raw Data'!$B$6:$BE$43,'Occupancy Raw Data'!AY$1,FALSE)</f>
        <v>5.4839625570368797</v>
      </c>
      <c r="S26" s="60">
        <f>VLOOKUP($A26,'Occupancy Raw Data'!$B$6:$BE$43,'Occupancy Raw Data'!BA$1,FALSE)</f>
        <v>6.2319478299408004</v>
      </c>
      <c r="T26" s="60">
        <f>VLOOKUP($A26,'Occupancy Raw Data'!$B$6:$BE$43,'Occupancy Raw Data'!BB$1,FALSE)</f>
        <v>7.7609931120661697</v>
      </c>
      <c r="U26" s="61">
        <f>VLOOKUP($A26,'Occupancy Raw Data'!$B$6:$BE$43,'Occupancy Raw Data'!BC$1,FALSE)</f>
        <v>7.0213890314264704</v>
      </c>
      <c r="V26" s="62">
        <f>VLOOKUP($A26,'Occupancy Raw Data'!$B$6:$BE$43,'Occupancy Raw Data'!BE$1,FALSE)</f>
        <v>5.96649322168334</v>
      </c>
      <c r="X26" s="64">
        <f>VLOOKUP($A26,'ADR Raw Data'!$B$6:$BE$43,'ADR Raw Data'!AG$1,FALSE)</f>
        <v>83.377131721495502</v>
      </c>
      <c r="Y26" s="65">
        <f>VLOOKUP($A26,'ADR Raw Data'!$B$6:$BE$43,'ADR Raw Data'!AH$1,FALSE)</f>
        <v>83.131440688234505</v>
      </c>
      <c r="Z26" s="65">
        <f>VLOOKUP($A26,'ADR Raw Data'!$B$6:$BE$43,'ADR Raw Data'!AI$1,FALSE)</f>
        <v>84.144866383759606</v>
      </c>
      <c r="AA26" s="65">
        <f>VLOOKUP($A26,'ADR Raw Data'!$B$6:$BE$43,'ADR Raw Data'!AJ$1,FALSE)</f>
        <v>84.424094938839602</v>
      </c>
      <c r="AB26" s="65">
        <f>VLOOKUP($A26,'ADR Raw Data'!$B$6:$BE$43,'ADR Raw Data'!AK$1,FALSE)</f>
        <v>82.150860616273405</v>
      </c>
      <c r="AC26" s="66">
        <f>VLOOKUP($A26,'ADR Raw Data'!$B$6:$BE$43,'ADR Raw Data'!AL$1,FALSE)</f>
        <v>83.468315134099598</v>
      </c>
      <c r="AD26" s="65">
        <f>VLOOKUP($A26,'ADR Raw Data'!$B$6:$BE$43,'ADR Raw Data'!AN$1,FALSE)</f>
        <v>89.355025591810602</v>
      </c>
      <c r="AE26" s="65">
        <f>VLOOKUP($A26,'ADR Raw Data'!$B$6:$BE$43,'ADR Raw Data'!AO$1,FALSE)</f>
        <v>92.216673232223698</v>
      </c>
      <c r="AF26" s="66">
        <f>VLOOKUP($A26,'ADR Raw Data'!$B$6:$BE$43,'ADR Raw Data'!AP$1,FALSE)</f>
        <v>90.842695576489803</v>
      </c>
      <c r="AG26" s="67">
        <f>VLOOKUP($A26,'ADR Raw Data'!$B$6:$BE$43,'ADR Raw Data'!AR$1,FALSE)</f>
        <v>85.818318377602196</v>
      </c>
      <c r="AI26" s="59">
        <f>VLOOKUP($A26,'ADR Raw Data'!$B$6:$BE$43,'ADR Raw Data'!AT$1,FALSE)</f>
        <v>14.772309899526</v>
      </c>
      <c r="AJ26" s="60">
        <f>VLOOKUP($A26,'ADR Raw Data'!$B$6:$BE$43,'ADR Raw Data'!AU$1,FALSE)</f>
        <v>15.4971723232669</v>
      </c>
      <c r="AK26" s="60">
        <f>VLOOKUP($A26,'ADR Raw Data'!$B$6:$BE$43,'ADR Raw Data'!AV$1,FALSE)</f>
        <v>13.5706976352933</v>
      </c>
      <c r="AL26" s="60">
        <f>VLOOKUP($A26,'ADR Raw Data'!$B$6:$BE$43,'ADR Raw Data'!AW$1,FALSE)</f>
        <v>15.453678859532101</v>
      </c>
      <c r="AM26" s="60">
        <f>VLOOKUP($A26,'ADR Raw Data'!$B$6:$BE$43,'ADR Raw Data'!AX$1,FALSE)</f>
        <v>10.892454277712799</v>
      </c>
      <c r="AN26" s="61">
        <f>VLOOKUP($A26,'ADR Raw Data'!$B$6:$BE$43,'ADR Raw Data'!AY$1,FALSE)</f>
        <v>14.013649500674999</v>
      </c>
      <c r="AO26" s="60">
        <f>VLOOKUP($A26,'ADR Raw Data'!$B$6:$BE$43,'ADR Raw Data'!BA$1,FALSE)</f>
        <v>15.851573146670599</v>
      </c>
      <c r="AP26" s="60">
        <f>VLOOKUP($A26,'ADR Raw Data'!$B$6:$BE$43,'ADR Raw Data'!BB$1,FALSE)</f>
        <v>18.9832240076056</v>
      </c>
      <c r="AQ26" s="61">
        <f>VLOOKUP($A26,'ADR Raw Data'!$B$6:$BE$43,'ADR Raw Data'!BC$1,FALSE)</f>
        <v>17.485432894828399</v>
      </c>
      <c r="AR26" s="62">
        <f>VLOOKUP($A26,'ADR Raw Data'!$B$6:$BE$43,'ADR Raw Data'!BE$1,FALSE)</f>
        <v>15.180414647329</v>
      </c>
      <c r="AT26" s="64">
        <f>VLOOKUP($A26,'RevPAR Raw Data'!$B$6:$BE$43,'RevPAR Raw Data'!AG$1,FALSE)</f>
        <v>30.9657266928361</v>
      </c>
      <c r="AU26" s="65">
        <f>VLOOKUP($A26,'RevPAR Raw Data'!$B$6:$BE$43,'RevPAR Raw Data'!AH$1,FALSE)</f>
        <v>33.664562315996001</v>
      </c>
      <c r="AV26" s="65">
        <f>VLOOKUP($A26,'RevPAR Raw Data'!$B$6:$BE$43,'RevPAR Raw Data'!AI$1,FALSE)</f>
        <v>35.9989739941118</v>
      </c>
      <c r="AW26" s="65">
        <f>VLOOKUP($A26,'RevPAR Raw Data'!$B$6:$BE$43,'RevPAR Raw Data'!AJ$1,FALSE)</f>
        <v>36.913793424926297</v>
      </c>
      <c r="AX26" s="65">
        <f>VLOOKUP($A26,'RevPAR Raw Data'!$B$6:$BE$43,'RevPAR Raw Data'!AK$1,FALSE)</f>
        <v>33.489173209028401</v>
      </c>
      <c r="AY26" s="66">
        <f>VLOOKUP($A26,'RevPAR Raw Data'!$B$6:$BE$43,'RevPAR Raw Data'!AL$1,FALSE)</f>
        <v>34.206445927379697</v>
      </c>
      <c r="AZ26" s="65">
        <f>VLOOKUP($A26,'RevPAR Raw Data'!$B$6:$BE$43,'RevPAR Raw Data'!AN$1,FALSE)</f>
        <v>41.117342001962697</v>
      </c>
      <c r="BA26" s="65">
        <f>VLOOKUP($A26,'RevPAR Raw Data'!$B$6:$BE$43,'RevPAR Raw Data'!AO$1,FALSE)</f>
        <v>45.945441609421003</v>
      </c>
      <c r="BB26" s="66">
        <f>VLOOKUP($A26,'RevPAR Raw Data'!$B$6:$BE$43,'RevPAR Raw Data'!AP$1,FALSE)</f>
        <v>43.531391805691797</v>
      </c>
      <c r="BC26" s="67">
        <f>VLOOKUP($A26,'RevPAR Raw Data'!$B$6:$BE$43,'RevPAR Raw Data'!AR$1,FALSE)</f>
        <v>36.870716178325999</v>
      </c>
      <c r="BE26" s="59">
        <f>VLOOKUP($A26,'RevPAR Raw Data'!$B$6:$BE$43,'RevPAR Raw Data'!AT$1,FALSE)</f>
        <v>28.4511160229852</v>
      </c>
      <c r="BF26" s="60">
        <f>VLOOKUP($A26,'RevPAR Raw Data'!$B$6:$BE$43,'RevPAR Raw Data'!AU$1,FALSE)</f>
        <v>19.608383716291801</v>
      </c>
      <c r="BG26" s="60">
        <f>VLOOKUP($A26,'RevPAR Raw Data'!$B$6:$BE$43,'RevPAR Raw Data'!AV$1,FALSE)</f>
        <v>17.873876212333801</v>
      </c>
      <c r="BH26" s="60">
        <f>VLOOKUP($A26,'RevPAR Raw Data'!$B$6:$BE$43,'RevPAR Raw Data'!AW$1,FALSE)</f>
        <v>20.993433201124802</v>
      </c>
      <c r="BI26" s="60">
        <f>VLOOKUP($A26,'RevPAR Raw Data'!$B$6:$BE$43,'RevPAR Raw Data'!AX$1,FALSE)</f>
        <v>15.911884774609399</v>
      </c>
      <c r="BJ26" s="61">
        <f>VLOOKUP($A26,'RevPAR Raw Data'!$B$6:$BE$43,'RevPAR Raw Data'!AY$1,FALSE)</f>
        <v>20.2661153492033</v>
      </c>
      <c r="BK26" s="60">
        <f>VLOOKUP($A26,'RevPAR Raw Data'!$B$6:$BE$43,'RevPAR Raw Data'!BA$1,FALSE)</f>
        <v>23.071382745336901</v>
      </c>
      <c r="BL26" s="60">
        <f>VLOOKUP($A26,'RevPAR Raw Data'!$B$6:$BE$43,'RevPAR Raw Data'!BB$1,FALSE)</f>
        <v>28.2175038273501</v>
      </c>
      <c r="BM26" s="61">
        <f>VLOOKUP($A26,'RevPAR Raw Data'!$B$6:$BE$43,'RevPAR Raw Data'!BC$1,FALSE)</f>
        <v>25.7345421936298</v>
      </c>
      <c r="BN26" s="62">
        <f>VLOOKUP($A26,'RevPAR Raw Data'!$B$6:$BE$43,'RevPAR Raw Data'!BE$1,FALSE)</f>
        <v>22.052646279968599</v>
      </c>
    </row>
    <row r="27" spans="1:66" x14ac:dyDescent="0.35">
      <c r="A27" s="78" t="s">
        <v>48</v>
      </c>
      <c r="B27" s="59">
        <f>VLOOKUP($A27,'Occupancy Raw Data'!$B$6:$BE$43,'Occupancy Raw Data'!AG$1,FALSE)</f>
        <v>38.002068608860498</v>
      </c>
      <c r="C27" s="60">
        <f>VLOOKUP($A27,'Occupancy Raw Data'!$B$6:$BE$43,'Occupancy Raw Data'!AH$1,FALSE)</f>
        <v>41.8031373901051</v>
      </c>
      <c r="D27" s="60">
        <f>VLOOKUP($A27,'Occupancy Raw Data'!$B$6:$BE$43,'Occupancy Raw Data'!AI$1,FALSE)</f>
        <v>44.492328908808801</v>
      </c>
      <c r="E27" s="60">
        <f>VLOOKUP($A27,'Occupancy Raw Data'!$B$6:$BE$43,'Occupancy Raw Data'!AJ$1,FALSE)</f>
        <v>45.1560075848991</v>
      </c>
      <c r="F27" s="60">
        <f>VLOOKUP($A27,'Occupancy Raw Data'!$B$6:$BE$43,'Occupancy Raw Data'!AK$1,FALSE)</f>
        <v>44.828477848646699</v>
      </c>
      <c r="G27" s="61">
        <f>VLOOKUP($A27,'Occupancy Raw Data'!$B$6:$BE$43,'Occupancy Raw Data'!AL$1,FALSE)</f>
        <v>42.856404068263998</v>
      </c>
      <c r="H27" s="60">
        <f>VLOOKUP($A27,'Occupancy Raw Data'!$B$6:$BE$43,'Occupancy Raw Data'!AN$1,FALSE)</f>
        <v>46.953111532494297</v>
      </c>
      <c r="I27" s="60">
        <f>VLOOKUP($A27,'Occupancy Raw Data'!$B$6:$BE$43,'Occupancy Raw Data'!AO$1,FALSE)</f>
        <v>44.923289088088197</v>
      </c>
      <c r="J27" s="61">
        <f>VLOOKUP($A27,'Occupancy Raw Data'!$B$6:$BE$43,'Occupancy Raw Data'!AP$1,FALSE)</f>
        <v>45.9382003102913</v>
      </c>
      <c r="K27" s="62">
        <f>VLOOKUP($A27,'Occupancy Raw Data'!$B$6:$BE$43,'Occupancy Raw Data'!AR$1,FALSE)</f>
        <v>43.736917280271797</v>
      </c>
      <c r="M27" s="59">
        <f>VLOOKUP($A27,'Occupancy Raw Data'!$B$6:$BE$43,'Occupancy Raw Data'!AT$1,FALSE)</f>
        <v>27.0958695235412</v>
      </c>
      <c r="N27" s="60">
        <f>VLOOKUP($A27,'Occupancy Raw Data'!$B$6:$BE$43,'Occupancy Raw Data'!AU$1,FALSE)</f>
        <v>24.6890855227592</v>
      </c>
      <c r="O27" s="60">
        <f>VLOOKUP($A27,'Occupancy Raw Data'!$B$6:$BE$43,'Occupancy Raw Data'!AV$1,FALSE)</f>
        <v>19.526546268989598</v>
      </c>
      <c r="P27" s="60">
        <f>VLOOKUP($A27,'Occupancy Raw Data'!$B$6:$BE$43,'Occupancy Raw Data'!AW$1,FALSE)</f>
        <v>18.356689395582201</v>
      </c>
      <c r="Q27" s="60">
        <f>VLOOKUP($A27,'Occupancy Raw Data'!$B$6:$BE$43,'Occupancy Raw Data'!AX$1,FALSE)</f>
        <v>22.4320931482901</v>
      </c>
      <c r="R27" s="61">
        <f>VLOOKUP($A27,'Occupancy Raw Data'!$B$6:$BE$43,'Occupancy Raw Data'!AY$1,FALSE)</f>
        <v>22.156564888796201</v>
      </c>
      <c r="S27" s="60">
        <f>VLOOKUP($A27,'Occupancy Raw Data'!$B$6:$BE$43,'Occupancy Raw Data'!BA$1,FALSE)</f>
        <v>26.506522573948601</v>
      </c>
      <c r="T27" s="60">
        <f>VLOOKUP($A27,'Occupancy Raw Data'!$B$6:$BE$43,'Occupancy Raw Data'!BB$1,FALSE)</f>
        <v>17.251702160737398</v>
      </c>
      <c r="U27" s="61">
        <f>VLOOKUP($A27,'Occupancy Raw Data'!$B$6:$BE$43,'Occupancy Raw Data'!BC$1,FALSE)</f>
        <v>21.805594060021299</v>
      </c>
      <c r="V27" s="62">
        <f>VLOOKUP($A27,'Occupancy Raw Data'!$B$6:$BE$43,'Occupancy Raw Data'!BE$1,FALSE)</f>
        <v>22.051140212870301</v>
      </c>
      <c r="X27" s="64">
        <f>VLOOKUP($A27,'ADR Raw Data'!$B$6:$BE$43,'ADR Raw Data'!AG$1,FALSE)</f>
        <v>76.754126786119301</v>
      </c>
      <c r="Y27" s="65">
        <f>VLOOKUP($A27,'ADR Raw Data'!$B$6:$BE$43,'ADR Raw Data'!AH$1,FALSE)</f>
        <v>79.069363917525706</v>
      </c>
      <c r="Z27" s="65">
        <f>VLOOKUP($A27,'ADR Raw Data'!$B$6:$BE$43,'ADR Raw Data'!AI$1,FALSE)</f>
        <v>81.054402363424998</v>
      </c>
      <c r="AA27" s="65">
        <f>VLOOKUP($A27,'ADR Raw Data'!$B$6:$BE$43,'ADR Raw Data'!AJ$1,FALSE)</f>
        <v>80.1747967169307</v>
      </c>
      <c r="AB27" s="65">
        <f>VLOOKUP($A27,'ADR Raw Data'!$B$6:$BE$43,'ADR Raw Data'!AK$1,FALSE)</f>
        <v>78.975327821572705</v>
      </c>
      <c r="AC27" s="66">
        <f>VLOOKUP($A27,'ADR Raw Data'!$B$6:$BE$43,'ADR Raw Data'!AL$1,FALSE)</f>
        <v>79.284205180805202</v>
      </c>
      <c r="AD27" s="65">
        <f>VLOOKUP($A27,'ADR Raw Data'!$B$6:$BE$43,'ADR Raw Data'!AN$1,FALSE)</f>
        <v>83.999412574575402</v>
      </c>
      <c r="AE27" s="65">
        <f>VLOOKUP($A27,'ADR Raw Data'!$B$6:$BE$43,'ADR Raw Data'!AO$1,FALSE)</f>
        <v>85.037142171910901</v>
      </c>
      <c r="AF27" s="66">
        <f>VLOOKUP($A27,'ADR Raw Data'!$B$6:$BE$43,'ADR Raw Data'!AP$1,FALSE)</f>
        <v>84.506814109479805</v>
      </c>
      <c r="AG27" s="67">
        <f>VLOOKUP($A27,'ADR Raw Data'!$B$6:$BE$43,'ADR Raw Data'!AR$1,FALSE)</f>
        <v>80.851480412719397</v>
      </c>
      <c r="AI27" s="59">
        <f>VLOOKUP($A27,'ADR Raw Data'!$B$6:$BE$43,'ADR Raw Data'!AT$1,FALSE)</f>
        <v>16.900740607939099</v>
      </c>
      <c r="AJ27" s="60">
        <f>VLOOKUP($A27,'ADR Raw Data'!$B$6:$BE$43,'ADR Raw Data'!AU$1,FALSE)</f>
        <v>16.518265042725901</v>
      </c>
      <c r="AK27" s="60">
        <f>VLOOKUP($A27,'ADR Raw Data'!$B$6:$BE$43,'ADR Raw Data'!AV$1,FALSE)</f>
        <v>18.084875315102298</v>
      </c>
      <c r="AL27" s="60">
        <f>VLOOKUP($A27,'ADR Raw Data'!$B$6:$BE$43,'ADR Raw Data'!AW$1,FALSE)</f>
        <v>17.474612798641399</v>
      </c>
      <c r="AM27" s="60">
        <f>VLOOKUP($A27,'ADR Raw Data'!$B$6:$BE$43,'ADR Raw Data'!AX$1,FALSE)</f>
        <v>17.216332979832799</v>
      </c>
      <c r="AN27" s="61">
        <f>VLOOKUP($A27,'ADR Raw Data'!$B$6:$BE$43,'ADR Raw Data'!AY$1,FALSE)</f>
        <v>17.226041244077201</v>
      </c>
      <c r="AO27" s="60">
        <f>VLOOKUP($A27,'ADR Raw Data'!$B$6:$BE$43,'ADR Raw Data'!BA$1,FALSE)</f>
        <v>20.538790370661701</v>
      </c>
      <c r="AP27" s="60">
        <f>VLOOKUP($A27,'ADR Raw Data'!$B$6:$BE$43,'ADR Raw Data'!BB$1,FALSE)</f>
        <v>20.527864514135299</v>
      </c>
      <c r="AQ27" s="61">
        <f>VLOOKUP($A27,'ADR Raw Data'!$B$6:$BE$43,'ADR Raw Data'!BC$1,FALSE)</f>
        <v>20.505105405544501</v>
      </c>
      <c r="AR27" s="62">
        <f>VLOOKUP($A27,'ADR Raw Data'!$B$6:$BE$43,'ADR Raw Data'!BE$1,FALSE)</f>
        <v>18.232632725763501</v>
      </c>
      <c r="AT27" s="64">
        <f>VLOOKUP($A27,'RevPAR Raw Data'!$B$6:$BE$43,'RevPAR Raw Data'!AG$1,FALSE)</f>
        <v>29.168155921392799</v>
      </c>
      <c r="AU27" s="65">
        <f>VLOOKUP($A27,'RevPAR Raw Data'!$B$6:$BE$43,'RevPAR Raw Data'!AH$1,FALSE)</f>
        <v>33.053474831925499</v>
      </c>
      <c r="AV27" s="65">
        <f>VLOOKUP($A27,'RevPAR Raw Data'!$B$6:$BE$43,'RevPAR Raw Data'!AI$1,FALSE)</f>
        <v>36.062991294604302</v>
      </c>
      <c r="AW27" s="65">
        <f>VLOOKUP($A27,'RevPAR Raw Data'!$B$6:$BE$43,'RevPAR Raw Data'!AJ$1,FALSE)</f>
        <v>36.203737286674702</v>
      </c>
      <c r="AX27" s="65">
        <f>VLOOKUP($A27,'RevPAR Raw Data'!$B$6:$BE$43,'RevPAR Raw Data'!AK$1,FALSE)</f>
        <v>35.403437338389899</v>
      </c>
      <c r="AY27" s="66">
        <f>VLOOKUP($A27,'RevPAR Raw Data'!$B$6:$BE$43,'RevPAR Raw Data'!AL$1,FALSE)</f>
        <v>33.9783593345974</v>
      </c>
      <c r="AZ27" s="65">
        <f>VLOOKUP($A27,'RevPAR Raw Data'!$B$6:$BE$43,'RevPAR Raw Data'!AN$1,FALSE)</f>
        <v>39.440337872780503</v>
      </c>
      <c r="BA27" s="65">
        <f>VLOOKUP($A27,'RevPAR Raw Data'!$B$6:$BE$43,'RevPAR Raw Data'!AO$1,FALSE)</f>
        <v>38.201481210136102</v>
      </c>
      <c r="BB27" s="66">
        <f>VLOOKUP($A27,'RevPAR Raw Data'!$B$6:$BE$43,'RevPAR Raw Data'!AP$1,FALSE)</f>
        <v>38.820909541458299</v>
      </c>
      <c r="BC27" s="67">
        <f>VLOOKUP($A27,'RevPAR Raw Data'!$B$6:$BE$43,'RevPAR Raw Data'!AR$1,FALSE)</f>
        <v>35.361945107986301</v>
      </c>
      <c r="BE27" s="59">
        <f>VLOOKUP($A27,'RevPAR Raw Data'!$B$6:$BE$43,'RevPAR Raw Data'!AT$1,FALSE)</f>
        <v>48.576012755119699</v>
      </c>
      <c r="BF27" s="60">
        <f>VLOOKUP($A27,'RevPAR Raw Data'!$B$6:$BE$43,'RevPAR Raw Data'!AU$1,FALSE)</f>
        <v>45.285559148759901</v>
      </c>
      <c r="BG27" s="60">
        <f>VLOOKUP($A27,'RevPAR Raw Data'!$B$6:$BE$43,'RevPAR Raw Data'!AV$1,FALSE)</f>
        <v>41.142773130184501</v>
      </c>
      <c r="BH27" s="60">
        <f>VLOOKUP($A27,'RevPAR Raw Data'!$B$6:$BE$43,'RevPAR Raw Data'!AW$1,FALSE)</f>
        <v>39.039062588751001</v>
      </c>
      <c r="BI27" s="60">
        <f>VLOOKUP($A27,'RevPAR Raw Data'!$B$6:$BE$43,'RevPAR Raw Data'!AX$1,FALSE)</f>
        <v>43.510409978878897</v>
      </c>
      <c r="BJ27" s="61">
        <f>VLOOKUP($A27,'RevPAR Raw Data'!$B$6:$BE$43,'RevPAR Raw Data'!AY$1,FALSE)</f>
        <v>43.199305138888199</v>
      </c>
      <c r="BK27" s="60">
        <f>VLOOKUP($A27,'RevPAR Raw Data'!$B$6:$BE$43,'RevPAR Raw Data'!BA$1,FALSE)</f>
        <v>52.489432050625801</v>
      </c>
      <c r="BL27" s="60">
        <f>VLOOKUP($A27,'RevPAR Raw Data'!$B$6:$BE$43,'RevPAR Raw Data'!BB$1,FALSE)</f>
        <v>41.320972720811</v>
      </c>
      <c r="BM27" s="61">
        <f>VLOOKUP($A27,'RevPAR Raw Data'!$B$6:$BE$43,'RevPAR Raw Data'!BC$1,FALSE)</f>
        <v>46.781959511878298</v>
      </c>
      <c r="BN27" s="62">
        <f>VLOOKUP($A27,'RevPAR Raw Data'!$B$6:$BE$43,'RevPAR Raw Data'!BE$1,FALSE)</f>
        <v>44.304276345489697</v>
      </c>
    </row>
    <row r="28" spans="1:66" x14ac:dyDescent="0.35">
      <c r="A28" s="78" t="s">
        <v>49</v>
      </c>
      <c r="B28" s="59">
        <f>VLOOKUP($A28,'Occupancy Raw Data'!$B$6:$BE$43,'Occupancy Raw Data'!AG$1,FALSE)</f>
        <v>49.643384161337899</v>
      </c>
      <c r="C28" s="60">
        <f>VLOOKUP($A28,'Occupancy Raw Data'!$B$6:$BE$43,'Occupancy Raw Data'!AH$1,FALSE)</f>
        <v>53.406296114116998</v>
      </c>
      <c r="D28" s="60">
        <f>VLOOKUP($A28,'Occupancy Raw Data'!$B$6:$BE$43,'Occupancy Raw Data'!AI$1,FALSE)</f>
        <v>53.252582390555801</v>
      </c>
      <c r="E28" s="60">
        <f>VLOOKUP($A28,'Occupancy Raw Data'!$B$6:$BE$43,'Occupancy Raw Data'!AJ$1,FALSE)</f>
        <v>54.685194294146498</v>
      </c>
      <c r="F28" s="60">
        <f>VLOOKUP($A28,'Occupancy Raw Data'!$B$6:$BE$43,'Occupancy Raw Data'!AK$1,FALSE)</f>
        <v>51.032956222331499</v>
      </c>
      <c r="G28" s="61">
        <f>VLOOKUP($A28,'Occupancy Raw Data'!$B$6:$BE$43,'Occupancy Raw Data'!AL$1,FALSE)</f>
        <v>52.404082636497698</v>
      </c>
      <c r="H28" s="60">
        <f>VLOOKUP($A28,'Occupancy Raw Data'!$B$6:$BE$43,'Occupancy Raw Data'!AN$1,FALSE)</f>
        <v>55.0664043285784</v>
      </c>
      <c r="I28" s="60">
        <f>VLOOKUP($A28,'Occupancy Raw Data'!$B$6:$BE$43,'Occupancy Raw Data'!AO$1,FALSE)</f>
        <v>60.071323167732402</v>
      </c>
      <c r="J28" s="61">
        <f>VLOOKUP($A28,'Occupancy Raw Data'!$B$6:$BE$43,'Occupancy Raw Data'!AP$1,FALSE)</f>
        <v>57.568863748155401</v>
      </c>
      <c r="K28" s="62">
        <f>VLOOKUP($A28,'Occupancy Raw Data'!$B$6:$BE$43,'Occupancy Raw Data'!AR$1,FALSE)</f>
        <v>53.879734382685598</v>
      </c>
      <c r="M28" s="59">
        <f>VLOOKUP($A28,'Occupancy Raw Data'!$B$6:$BE$43,'Occupancy Raw Data'!AT$1,FALSE)</f>
        <v>33.976899010719897</v>
      </c>
      <c r="N28" s="60">
        <f>VLOOKUP($A28,'Occupancy Raw Data'!$B$6:$BE$43,'Occupancy Raw Data'!AU$1,FALSE)</f>
        <v>25.3245651559203</v>
      </c>
      <c r="O28" s="60">
        <f>VLOOKUP($A28,'Occupancy Raw Data'!$B$6:$BE$43,'Occupancy Raw Data'!AV$1,FALSE)</f>
        <v>20.911583256983299</v>
      </c>
      <c r="P28" s="60">
        <f>VLOOKUP($A28,'Occupancy Raw Data'!$B$6:$BE$43,'Occupancy Raw Data'!AW$1,FALSE)</f>
        <v>23.331177826524399</v>
      </c>
      <c r="Q28" s="60">
        <f>VLOOKUP($A28,'Occupancy Raw Data'!$B$6:$BE$43,'Occupancy Raw Data'!AX$1,FALSE)</f>
        <v>19.904059329896199</v>
      </c>
      <c r="R28" s="61">
        <f>VLOOKUP($A28,'Occupancy Raw Data'!$B$6:$BE$43,'Occupancy Raw Data'!AY$1,FALSE)</f>
        <v>24.408901170124</v>
      </c>
      <c r="S28" s="60">
        <f>VLOOKUP($A28,'Occupancy Raw Data'!$B$6:$BE$43,'Occupancy Raw Data'!BA$1,FALSE)</f>
        <v>26.070889958434801</v>
      </c>
      <c r="T28" s="60">
        <f>VLOOKUP($A28,'Occupancy Raw Data'!$B$6:$BE$43,'Occupancy Raw Data'!BB$1,FALSE)</f>
        <v>22.375901345472101</v>
      </c>
      <c r="U28" s="61">
        <f>VLOOKUP($A28,'Occupancy Raw Data'!$B$6:$BE$43,'Occupancy Raw Data'!BC$1,FALSE)</f>
        <v>24.115680018118699</v>
      </c>
      <c r="V28" s="62">
        <f>VLOOKUP($A28,'Occupancy Raw Data'!$B$6:$BE$43,'Occupancy Raw Data'!BE$1,FALSE)</f>
        <v>24.319240669227501</v>
      </c>
      <c r="X28" s="64">
        <f>VLOOKUP($A28,'ADR Raw Data'!$B$6:$BE$43,'ADR Raw Data'!AG$1,FALSE)</f>
        <v>110.02394104533001</v>
      </c>
      <c r="Y28" s="65">
        <f>VLOOKUP($A28,'ADR Raw Data'!$B$6:$BE$43,'ADR Raw Data'!AH$1,FALSE)</f>
        <v>103.63288279990699</v>
      </c>
      <c r="Z28" s="65">
        <f>VLOOKUP($A28,'ADR Raw Data'!$B$6:$BE$43,'ADR Raw Data'!AI$1,FALSE)</f>
        <v>101.95500173190101</v>
      </c>
      <c r="AA28" s="65">
        <f>VLOOKUP($A28,'ADR Raw Data'!$B$6:$BE$43,'ADR Raw Data'!AJ$1,FALSE)</f>
        <v>101.779121879919</v>
      </c>
      <c r="AB28" s="65">
        <f>VLOOKUP($A28,'ADR Raw Data'!$B$6:$BE$43,'ADR Raw Data'!AK$1,FALSE)</f>
        <v>101.194597590361</v>
      </c>
      <c r="AC28" s="66">
        <f>VLOOKUP($A28,'ADR Raw Data'!$B$6:$BE$43,'ADR Raw Data'!AL$1,FALSE)</f>
        <v>103.640958817317</v>
      </c>
      <c r="AD28" s="65">
        <f>VLOOKUP($A28,'ADR Raw Data'!$B$6:$BE$43,'ADR Raw Data'!AN$1,FALSE)</f>
        <v>115.739222867351</v>
      </c>
      <c r="AE28" s="65">
        <f>VLOOKUP($A28,'ADR Raw Data'!$B$6:$BE$43,'ADR Raw Data'!AO$1,FALSE)</f>
        <v>125.28907062435999</v>
      </c>
      <c r="AF28" s="66">
        <f>VLOOKUP($A28,'ADR Raw Data'!$B$6:$BE$43,'ADR Raw Data'!AP$1,FALSE)</f>
        <v>120.721707785966</v>
      </c>
      <c r="AG28" s="67">
        <f>VLOOKUP($A28,'ADR Raw Data'!$B$6:$BE$43,'ADR Raw Data'!AR$1,FALSE)</f>
        <v>108.855319606788</v>
      </c>
      <c r="AI28" s="59">
        <f>VLOOKUP($A28,'ADR Raw Data'!$B$6:$BE$43,'ADR Raw Data'!AT$1,FALSE)</f>
        <v>26.725070672438701</v>
      </c>
      <c r="AJ28" s="60">
        <f>VLOOKUP($A28,'ADR Raw Data'!$B$6:$BE$43,'ADR Raw Data'!AU$1,FALSE)</f>
        <v>22.510639420006498</v>
      </c>
      <c r="AK28" s="60">
        <f>VLOOKUP($A28,'ADR Raw Data'!$B$6:$BE$43,'ADR Raw Data'!AV$1,FALSE)</f>
        <v>20.025077108183702</v>
      </c>
      <c r="AL28" s="60">
        <f>VLOOKUP($A28,'ADR Raw Data'!$B$6:$BE$43,'ADR Raw Data'!AW$1,FALSE)</f>
        <v>20.0639522930014</v>
      </c>
      <c r="AM28" s="60">
        <f>VLOOKUP($A28,'ADR Raw Data'!$B$6:$BE$43,'ADR Raw Data'!AX$1,FALSE)</f>
        <v>19.0523763662604</v>
      </c>
      <c r="AN28" s="61">
        <f>VLOOKUP($A28,'ADR Raw Data'!$B$6:$BE$43,'ADR Raw Data'!AY$1,FALSE)</f>
        <v>21.676027261928802</v>
      </c>
      <c r="AO28" s="60">
        <f>VLOOKUP($A28,'ADR Raw Data'!$B$6:$BE$43,'ADR Raw Data'!BA$1,FALSE)</f>
        <v>23.558313134155199</v>
      </c>
      <c r="AP28" s="60">
        <f>VLOOKUP($A28,'ADR Raw Data'!$B$6:$BE$43,'ADR Raw Data'!BB$1,FALSE)</f>
        <v>29.6345900634538</v>
      </c>
      <c r="AQ28" s="61">
        <f>VLOOKUP($A28,'ADR Raw Data'!$B$6:$BE$43,'ADR Raw Data'!BC$1,FALSE)</f>
        <v>26.746521000972699</v>
      </c>
      <c r="AR28" s="62">
        <f>VLOOKUP($A28,'ADR Raw Data'!$B$6:$BE$43,'ADR Raw Data'!BE$1,FALSE)</f>
        <v>23.339577320159002</v>
      </c>
      <c r="AT28" s="64">
        <f>VLOOKUP($A28,'RevPAR Raw Data'!$B$6:$BE$43,'RevPAR Raw Data'!AG$1,FALSE)</f>
        <v>54.619607722577399</v>
      </c>
      <c r="AU28" s="65">
        <f>VLOOKUP($A28,'RevPAR Raw Data'!$B$6:$BE$43,'RevPAR Raw Data'!AH$1,FALSE)</f>
        <v>55.3464842597147</v>
      </c>
      <c r="AV28" s="65">
        <f>VLOOKUP($A28,'RevPAR Raw Data'!$B$6:$BE$43,'RevPAR Raw Data'!AI$1,FALSE)</f>
        <v>54.2936712985735</v>
      </c>
      <c r="AW28" s="65">
        <f>VLOOKUP($A28,'RevPAR Raw Data'!$B$6:$BE$43,'RevPAR Raw Data'!AJ$1,FALSE)</f>
        <v>55.658110550909903</v>
      </c>
      <c r="AX28" s="65">
        <f>VLOOKUP($A28,'RevPAR Raw Data'!$B$6:$BE$43,'RevPAR Raw Data'!AK$1,FALSE)</f>
        <v>51.642594687653698</v>
      </c>
      <c r="AY28" s="66">
        <f>VLOOKUP($A28,'RevPAR Raw Data'!$B$6:$BE$43,'RevPAR Raw Data'!AL$1,FALSE)</f>
        <v>54.3120937038858</v>
      </c>
      <c r="AZ28" s="65">
        <f>VLOOKUP($A28,'RevPAR Raw Data'!$B$6:$BE$43,'RevPAR Raw Data'!AN$1,FALSE)</f>
        <v>63.733428430890299</v>
      </c>
      <c r="BA28" s="65">
        <f>VLOOKUP($A28,'RevPAR Raw Data'!$B$6:$BE$43,'RevPAR Raw Data'!AO$1,FALSE)</f>
        <v>75.262802508607905</v>
      </c>
      <c r="BB28" s="66">
        <f>VLOOKUP($A28,'RevPAR Raw Data'!$B$6:$BE$43,'RevPAR Raw Data'!AP$1,FALSE)</f>
        <v>69.498115469749095</v>
      </c>
      <c r="BC28" s="67">
        <f>VLOOKUP($A28,'RevPAR Raw Data'!$B$6:$BE$43,'RevPAR Raw Data'!AR$1,FALSE)</f>
        <v>58.650957065561002</v>
      </c>
      <c r="BE28" s="59">
        <f>VLOOKUP($A28,'RevPAR Raw Data'!$B$6:$BE$43,'RevPAR Raw Data'!AT$1,FALSE)</f>
        <v>69.782319956076705</v>
      </c>
      <c r="BF28" s="60">
        <f>VLOOKUP($A28,'RevPAR Raw Data'!$B$6:$BE$43,'RevPAR Raw Data'!AU$1,FALSE)</f>
        <v>53.535926122860701</v>
      </c>
      <c r="BG28" s="60">
        <f>VLOOKUP($A28,'RevPAR Raw Data'!$B$6:$BE$43,'RevPAR Raw Data'!AV$1,FALSE)</f>
        <v>45.124221036920098</v>
      </c>
      <c r="BH28" s="60">
        <f>VLOOKUP($A28,'RevPAR Raw Data'!$B$6:$BE$43,'RevPAR Raw Data'!AW$1,FALSE)</f>
        <v>48.076286508034997</v>
      </c>
      <c r="BI28" s="60">
        <f>VLOOKUP($A28,'RevPAR Raw Data'!$B$6:$BE$43,'RevPAR Raw Data'!AX$1,FALSE)</f>
        <v>42.748631991852299</v>
      </c>
      <c r="BJ28" s="61">
        <f>VLOOKUP($A28,'RevPAR Raw Data'!$B$6:$BE$43,'RevPAR Raw Data'!AY$1,FALSE)</f>
        <v>51.375808504026303</v>
      </c>
      <c r="BK28" s="60">
        <f>VLOOKUP($A28,'RevPAR Raw Data'!$B$6:$BE$43,'RevPAR Raw Data'!BA$1,FALSE)</f>
        <v>55.771064985859098</v>
      </c>
      <c r="BL28" s="60">
        <f>VLOOKUP($A28,'RevPAR Raw Data'!$B$6:$BE$43,'RevPAR Raw Data'!BB$1,FALSE)</f>
        <v>58.641498045659397</v>
      </c>
      <c r="BM28" s="61">
        <f>VLOOKUP($A28,'RevPAR Raw Data'!$B$6:$BE$43,'RevPAR Raw Data'!BC$1,FALSE)</f>
        <v>57.312306439664901</v>
      </c>
      <c r="BN28" s="62">
        <f>VLOOKUP($A28,'RevPAR Raw Data'!$B$6:$BE$43,'RevPAR Raw Data'!BE$1,FALSE)</f>
        <v>53.334825969056503</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32.808409055906303</v>
      </c>
      <c r="C30" s="60">
        <f>VLOOKUP($A30,'Occupancy Raw Data'!$B$6:$BE$43,'Occupancy Raw Data'!AH$1,FALSE)</f>
        <v>43.519944555675302</v>
      </c>
      <c r="D30" s="60">
        <f>VLOOKUP($A30,'Occupancy Raw Data'!$B$6:$BE$43,'Occupancy Raw Data'!AI$1,FALSE)</f>
        <v>48.4367780686893</v>
      </c>
      <c r="E30" s="60">
        <f>VLOOKUP($A30,'Occupancy Raw Data'!$B$6:$BE$43,'Occupancy Raw Data'!AJ$1,FALSE)</f>
        <v>47.6936701062682</v>
      </c>
      <c r="F30" s="60">
        <f>VLOOKUP($A30,'Occupancy Raw Data'!$B$6:$BE$43,'Occupancy Raw Data'!AK$1,FALSE)</f>
        <v>44.601878946557797</v>
      </c>
      <c r="G30" s="61">
        <f>VLOOKUP($A30,'Occupancy Raw Data'!$B$6:$BE$43,'Occupancy Raw Data'!AL$1,FALSE)</f>
        <v>43.412136146619403</v>
      </c>
      <c r="H30" s="60">
        <f>VLOOKUP($A30,'Occupancy Raw Data'!$B$6:$BE$43,'Occupancy Raw Data'!AN$1,FALSE)</f>
        <v>46.654089018943402</v>
      </c>
      <c r="I30" s="60">
        <f>VLOOKUP($A30,'Occupancy Raw Data'!$B$6:$BE$43,'Occupancy Raw Data'!AO$1,FALSE)</f>
        <v>40.666872016017201</v>
      </c>
      <c r="J30" s="61">
        <f>VLOOKUP($A30,'Occupancy Raw Data'!$B$6:$BE$43,'Occupancy Raw Data'!AP$1,FALSE)</f>
        <v>43.660480517480302</v>
      </c>
      <c r="K30" s="62">
        <f>VLOOKUP($A30,'Occupancy Raw Data'!$B$6:$BE$43,'Occupancy Raw Data'!AR$1,FALSE)</f>
        <v>43.483091681151102</v>
      </c>
      <c r="M30" s="59">
        <f>VLOOKUP($A30,'Occupancy Raw Data'!$B$6:$BE$43,'Occupancy Raw Data'!AT$1,FALSE)</f>
        <v>9.6136515197834296</v>
      </c>
      <c r="N30" s="60">
        <f>VLOOKUP($A30,'Occupancy Raw Data'!$B$6:$BE$43,'Occupancy Raw Data'!AU$1,FALSE)</f>
        <v>17.547079112065301</v>
      </c>
      <c r="O30" s="60">
        <f>VLOOKUP($A30,'Occupancy Raw Data'!$B$6:$BE$43,'Occupancy Raw Data'!AV$1,FALSE)</f>
        <v>20.438859939762398</v>
      </c>
      <c r="P30" s="60">
        <f>VLOOKUP($A30,'Occupancy Raw Data'!$B$6:$BE$43,'Occupancy Raw Data'!AW$1,FALSE)</f>
        <v>16.482533314255001</v>
      </c>
      <c r="Q30" s="60">
        <f>VLOOKUP($A30,'Occupancy Raw Data'!$B$6:$BE$43,'Occupancy Raw Data'!AX$1,FALSE)</f>
        <v>17.9937327675839</v>
      </c>
      <c r="R30" s="61">
        <f>VLOOKUP($A30,'Occupancy Raw Data'!$B$6:$BE$43,'Occupancy Raw Data'!AY$1,FALSE)</f>
        <v>16.7517715958979</v>
      </c>
      <c r="S30" s="60">
        <f>VLOOKUP($A30,'Occupancy Raw Data'!$B$6:$BE$43,'Occupancy Raw Data'!BA$1,FALSE)</f>
        <v>23.791512912158201</v>
      </c>
      <c r="T30" s="60">
        <f>VLOOKUP($A30,'Occupancy Raw Data'!$B$6:$BE$43,'Occupancy Raw Data'!BB$1,FALSE)</f>
        <v>6.3484598118574702</v>
      </c>
      <c r="U30" s="61">
        <f>VLOOKUP($A30,'Occupancy Raw Data'!$B$6:$BE$43,'Occupancy Raw Data'!BC$1,FALSE)</f>
        <v>15.006621344320299</v>
      </c>
      <c r="V30" s="62">
        <f>VLOOKUP($A30,'Occupancy Raw Data'!$B$6:$BE$43,'Occupancy Raw Data'!BE$1,FALSE)</f>
        <v>16.245729044875102</v>
      </c>
      <c r="X30" s="64">
        <f>VLOOKUP($A30,'ADR Raw Data'!$B$6:$BE$43,'ADR Raw Data'!AG$1,FALSE)</f>
        <v>78.479315808003705</v>
      </c>
      <c r="Y30" s="65">
        <f>VLOOKUP($A30,'ADR Raw Data'!$B$6:$BE$43,'ADR Raw Data'!AH$1,FALSE)</f>
        <v>83.888953375210093</v>
      </c>
      <c r="Z30" s="65">
        <f>VLOOKUP($A30,'ADR Raw Data'!$B$6:$BE$43,'ADR Raw Data'!AI$1,FALSE)</f>
        <v>86.092670111287703</v>
      </c>
      <c r="AA30" s="65">
        <f>VLOOKUP($A30,'ADR Raw Data'!$B$6:$BE$43,'ADR Raw Data'!AJ$1,FALSE)</f>
        <v>85.840096068458806</v>
      </c>
      <c r="AB30" s="65">
        <f>VLOOKUP($A30,'ADR Raw Data'!$B$6:$BE$43,'ADR Raw Data'!AK$1,FALSE)</f>
        <v>84.396681629834205</v>
      </c>
      <c r="AC30" s="66">
        <f>VLOOKUP($A30,'ADR Raw Data'!$B$6:$BE$43,'ADR Raw Data'!AL$1,FALSE)</f>
        <v>84.096094190687296</v>
      </c>
      <c r="AD30" s="65">
        <f>VLOOKUP($A30,'ADR Raw Data'!$B$6:$BE$43,'ADR Raw Data'!AN$1,FALSE)</f>
        <v>87.733870595031703</v>
      </c>
      <c r="AE30" s="65">
        <f>VLOOKUP($A30,'ADR Raw Data'!$B$6:$BE$43,'ADR Raw Data'!AO$1,FALSE)</f>
        <v>86.858824086347198</v>
      </c>
      <c r="AF30" s="66">
        <f>VLOOKUP($A30,'ADR Raw Data'!$B$6:$BE$43,'ADR Raw Data'!AP$1,FALSE)</f>
        <v>87.326346399753007</v>
      </c>
      <c r="AG30" s="67">
        <f>VLOOKUP($A30,'ADR Raw Data'!$B$6:$BE$43,'ADR Raw Data'!AR$1,FALSE)</f>
        <v>85.022788473701496</v>
      </c>
      <c r="AI30" s="59">
        <f>VLOOKUP($A30,'ADR Raw Data'!$B$6:$BE$43,'ADR Raw Data'!AT$1,FALSE)</f>
        <v>14.8399466170124</v>
      </c>
      <c r="AJ30" s="60">
        <f>VLOOKUP($A30,'ADR Raw Data'!$B$6:$BE$43,'ADR Raw Data'!AU$1,FALSE)</f>
        <v>16.881063274121999</v>
      </c>
      <c r="AK30" s="60">
        <f>VLOOKUP($A30,'ADR Raw Data'!$B$6:$BE$43,'ADR Raw Data'!AV$1,FALSE)</f>
        <v>16.214227933249301</v>
      </c>
      <c r="AL30" s="60">
        <f>VLOOKUP($A30,'ADR Raw Data'!$B$6:$BE$43,'ADR Raw Data'!AW$1,FALSE)</f>
        <v>15.249906478380099</v>
      </c>
      <c r="AM30" s="60">
        <f>VLOOKUP($A30,'ADR Raw Data'!$B$6:$BE$43,'ADR Raw Data'!AX$1,FALSE)</f>
        <v>16.6097955718229</v>
      </c>
      <c r="AN30" s="61">
        <f>VLOOKUP($A30,'ADR Raw Data'!$B$6:$BE$43,'ADR Raw Data'!AY$1,FALSE)</f>
        <v>16.0935042674191</v>
      </c>
      <c r="AO30" s="60">
        <f>VLOOKUP($A30,'ADR Raw Data'!$B$6:$BE$43,'ADR Raw Data'!BA$1,FALSE)</f>
        <v>21.1597551168515</v>
      </c>
      <c r="AP30" s="60">
        <f>VLOOKUP($A30,'ADR Raw Data'!$B$6:$BE$43,'ADR Raw Data'!BB$1,FALSE)</f>
        <v>18.652734990813499</v>
      </c>
      <c r="AQ30" s="61">
        <f>VLOOKUP($A30,'ADR Raw Data'!$B$6:$BE$43,'ADR Raw Data'!BC$1,FALSE)</f>
        <v>19.935883466558799</v>
      </c>
      <c r="AR30" s="62">
        <f>VLOOKUP($A30,'ADR Raw Data'!$B$6:$BE$43,'ADR Raw Data'!BE$1,FALSE)</f>
        <v>17.197982357531</v>
      </c>
      <c r="AT30" s="64">
        <f>VLOOKUP($A30,'RevPAR Raw Data'!$B$6:$BE$43,'RevPAR Raw Data'!AG$1,FALSE)</f>
        <v>25.747814954566401</v>
      </c>
      <c r="AU30" s="65">
        <f>VLOOKUP($A30,'RevPAR Raw Data'!$B$6:$BE$43,'RevPAR Raw Data'!AH$1,FALSE)</f>
        <v>36.508425997227697</v>
      </c>
      <c r="AV30" s="65">
        <f>VLOOKUP($A30,'RevPAR Raw Data'!$B$6:$BE$43,'RevPAR Raw Data'!AI$1,FALSE)</f>
        <v>41.7005155552133</v>
      </c>
      <c r="AW30" s="65">
        <f>VLOOKUP($A30,'RevPAR Raw Data'!$B$6:$BE$43,'RevPAR Raw Data'!AJ$1,FALSE)</f>
        <v>40.940292237794502</v>
      </c>
      <c r="AX30" s="65">
        <f>VLOOKUP($A30,'RevPAR Raw Data'!$B$6:$BE$43,'RevPAR Raw Data'!AK$1,FALSE)</f>
        <v>37.642505775450402</v>
      </c>
      <c r="AY30" s="66">
        <f>VLOOKUP($A30,'RevPAR Raw Data'!$B$6:$BE$43,'RevPAR Raw Data'!AL$1,FALSE)</f>
        <v>36.507910904050497</v>
      </c>
      <c r="AZ30" s="65">
        <f>VLOOKUP($A30,'RevPAR Raw Data'!$B$6:$BE$43,'RevPAR Raw Data'!AN$1,FALSE)</f>
        <v>40.931438087170697</v>
      </c>
      <c r="BA30" s="65">
        <f>VLOOKUP($A30,'RevPAR Raw Data'!$B$6:$BE$43,'RevPAR Raw Data'!AO$1,FALSE)</f>
        <v>35.322766825812401</v>
      </c>
      <c r="BB30" s="66">
        <f>VLOOKUP($A30,'RevPAR Raw Data'!$B$6:$BE$43,'RevPAR Raw Data'!AP$1,FALSE)</f>
        <v>38.127102456491599</v>
      </c>
      <c r="BC30" s="67">
        <f>VLOOKUP($A30,'RevPAR Raw Data'!$B$6:$BE$43,'RevPAR Raw Data'!AR$1,FALSE)</f>
        <v>36.970537061890802</v>
      </c>
      <c r="BE30" s="59">
        <f>VLOOKUP($A30,'RevPAR Raw Data'!$B$6:$BE$43,'RevPAR Raw Data'!AT$1,FALSE)</f>
        <v>25.8802588902773</v>
      </c>
      <c r="BF30" s="60">
        <f>VLOOKUP($A30,'RevPAR Raw Data'!$B$6:$BE$43,'RevPAR Raw Data'!AU$1,FALSE)</f>
        <v>37.390275913855298</v>
      </c>
      <c r="BG30" s="60">
        <f>VLOOKUP($A30,'RevPAR Raw Data'!$B$6:$BE$43,'RevPAR Raw Data'!AV$1,FALSE)</f>
        <v>39.967091210602398</v>
      </c>
      <c r="BH30" s="60">
        <f>VLOOKUP($A30,'RevPAR Raw Data'!$B$6:$BE$43,'RevPAR Raw Data'!AW$1,FALSE)</f>
        <v>34.246010708326899</v>
      </c>
      <c r="BI30" s="60">
        <f>VLOOKUP($A30,'RevPAR Raw Data'!$B$6:$BE$43,'RevPAR Raw Data'!AX$1,FALSE)</f>
        <v>37.592250567842598</v>
      </c>
      <c r="BJ30" s="61">
        <f>VLOOKUP($A30,'RevPAR Raw Data'!$B$6:$BE$43,'RevPAR Raw Data'!AY$1,FALSE)</f>
        <v>35.541222939971199</v>
      </c>
      <c r="BK30" s="60">
        <f>VLOOKUP($A30,'RevPAR Raw Data'!$B$6:$BE$43,'RevPAR Raw Data'!BA$1,FALSE)</f>
        <v>49.985493899816603</v>
      </c>
      <c r="BL30" s="60">
        <f>VLOOKUP($A30,'RevPAR Raw Data'!$B$6:$BE$43,'RevPAR Raw Data'!BB$1,FALSE)</f>
        <v>26.185356187375</v>
      </c>
      <c r="BM30" s="61">
        <f>VLOOKUP($A30,'RevPAR Raw Data'!$B$6:$BE$43,'RevPAR Raw Data'!BC$1,FALSE)</f>
        <v>37.934207354350598</v>
      </c>
      <c r="BN30" s="62">
        <f>VLOOKUP($A30,'RevPAR Raw Data'!$B$6:$BE$43,'RevPAR Raw Data'!BE$1,FALSE)</f>
        <v>36.237649017396102</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51.395628366647301</v>
      </c>
      <c r="C32" s="60">
        <f>VLOOKUP($A32,'Occupancy Raw Data'!$B$6:$BE$43,'Occupancy Raw Data'!AH$1,FALSE)</f>
        <v>54.760049859769303</v>
      </c>
      <c r="D32" s="60">
        <f>VLOOKUP($A32,'Occupancy Raw Data'!$B$6:$BE$43,'Occupancy Raw Data'!AI$1,FALSE)</f>
        <v>58.0844054667675</v>
      </c>
      <c r="E32" s="60">
        <f>VLOOKUP($A32,'Occupancy Raw Data'!$B$6:$BE$43,'Occupancy Raw Data'!AJ$1,FALSE)</f>
        <v>59.256332635890097</v>
      </c>
      <c r="F32" s="60">
        <f>VLOOKUP($A32,'Occupancy Raw Data'!$B$6:$BE$43,'Occupancy Raw Data'!AK$1,FALSE)</f>
        <v>55.714953479054401</v>
      </c>
      <c r="G32" s="61">
        <f>VLOOKUP($A32,'Occupancy Raw Data'!$B$6:$BE$43,'Occupancy Raw Data'!AL$1,FALSE)</f>
        <v>55.8422739616257</v>
      </c>
      <c r="H32" s="60">
        <f>VLOOKUP($A32,'Occupancy Raw Data'!$B$6:$BE$43,'Occupancy Raw Data'!AN$1,FALSE)</f>
        <v>57.181810087699702</v>
      </c>
      <c r="I32" s="60">
        <f>VLOOKUP($A32,'Occupancy Raw Data'!$B$6:$BE$43,'Occupancy Raw Data'!AO$1,FALSE)</f>
        <v>58.677603169656699</v>
      </c>
      <c r="J32" s="61">
        <f>VLOOKUP($A32,'Occupancy Raw Data'!$B$6:$BE$43,'Occupancy Raw Data'!AP$1,FALSE)</f>
        <v>57.929706628678197</v>
      </c>
      <c r="K32" s="62">
        <f>VLOOKUP($A32,'Occupancy Raw Data'!$B$6:$BE$43,'Occupancy Raw Data'!AR$1,FALSE)</f>
        <v>56.438683295069303</v>
      </c>
      <c r="M32" s="59">
        <f>VLOOKUP($A32,'Occupancy Raw Data'!$B$6:$BE$43,'Occupancy Raw Data'!AT$1,FALSE)</f>
        <v>22.998323958807301</v>
      </c>
      <c r="N32" s="60">
        <f>VLOOKUP($A32,'Occupancy Raw Data'!$B$6:$BE$43,'Occupancy Raw Data'!AU$1,FALSE)</f>
        <v>22.610662066790901</v>
      </c>
      <c r="O32" s="60">
        <f>VLOOKUP($A32,'Occupancy Raw Data'!$B$6:$BE$43,'Occupancy Raw Data'!AV$1,FALSE)</f>
        <v>24.121220482794001</v>
      </c>
      <c r="P32" s="60">
        <f>VLOOKUP($A32,'Occupancy Raw Data'!$B$6:$BE$43,'Occupancy Raw Data'!AW$1,FALSE)</f>
        <v>24.4243611254394</v>
      </c>
      <c r="Q32" s="60">
        <f>VLOOKUP($A32,'Occupancy Raw Data'!$B$6:$BE$43,'Occupancy Raw Data'!AX$1,FALSE)</f>
        <v>22.179475074696601</v>
      </c>
      <c r="R32" s="61">
        <f>VLOOKUP($A32,'Occupancy Raw Data'!$B$6:$BE$43,'Occupancy Raw Data'!AY$1,FALSE)</f>
        <v>23.2889059948245</v>
      </c>
      <c r="S32" s="60">
        <f>VLOOKUP($A32,'Occupancy Raw Data'!$B$6:$BE$43,'Occupancy Raw Data'!BA$1,FALSE)</f>
        <v>19.585393594350801</v>
      </c>
      <c r="T32" s="60">
        <f>VLOOKUP($A32,'Occupancy Raw Data'!$B$6:$BE$43,'Occupancy Raw Data'!BB$1,FALSE)</f>
        <v>16.6214943452954</v>
      </c>
      <c r="U32" s="61">
        <f>VLOOKUP($A32,'Occupancy Raw Data'!$B$6:$BE$43,'Occupancy Raw Data'!BC$1,FALSE)</f>
        <v>18.065722147943799</v>
      </c>
      <c r="V32" s="62">
        <f>VLOOKUP($A32,'Occupancy Raw Data'!$B$6:$BE$43,'Occupancy Raw Data'!BE$1,FALSE)</f>
        <v>21.709864024632601</v>
      </c>
      <c r="X32" s="64">
        <f>VLOOKUP($A32,'ADR Raw Data'!$B$6:$BE$43,'ADR Raw Data'!AG$1,FALSE)</f>
        <v>92.746529382849701</v>
      </c>
      <c r="Y32" s="65">
        <f>VLOOKUP($A32,'ADR Raw Data'!$B$6:$BE$43,'ADR Raw Data'!AH$1,FALSE)</f>
        <v>91.7529119687823</v>
      </c>
      <c r="Z32" s="65">
        <f>VLOOKUP($A32,'ADR Raw Data'!$B$6:$BE$43,'ADR Raw Data'!AI$1,FALSE)</f>
        <v>93.963822381682306</v>
      </c>
      <c r="AA32" s="65">
        <f>VLOOKUP($A32,'ADR Raw Data'!$B$6:$BE$43,'ADR Raw Data'!AJ$1,FALSE)</f>
        <v>95.193685744604906</v>
      </c>
      <c r="AB32" s="65">
        <f>VLOOKUP($A32,'ADR Raw Data'!$B$6:$BE$43,'ADR Raw Data'!AK$1,FALSE)</f>
        <v>92.818548107308999</v>
      </c>
      <c r="AC32" s="66">
        <f>VLOOKUP($A32,'ADR Raw Data'!$B$6:$BE$43,'ADR Raw Data'!AL$1,FALSE)</f>
        <v>93.338615702116897</v>
      </c>
      <c r="AD32" s="65">
        <f>VLOOKUP($A32,'ADR Raw Data'!$B$6:$BE$43,'ADR Raw Data'!AN$1,FALSE)</f>
        <v>103.133847739348</v>
      </c>
      <c r="AE32" s="65">
        <f>VLOOKUP($A32,'ADR Raw Data'!$B$6:$BE$43,'ADR Raw Data'!AO$1,FALSE)</f>
        <v>105.892466361929</v>
      </c>
      <c r="AF32" s="66">
        <f>VLOOKUP($A32,'ADR Raw Data'!$B$6:$BE$43,'ADR Raw Data'!AP$1,FALSE)</f>
        <v>104.530964505965</v>
      </c>
      <c r="AG32" s="67">
        <f>VLOOKUP($A32,'ADR Raw Data'!$B$6:$BE$43,'ADR Raw Data'!AR$1,FALSE)</f>
        <v>96.620910979241003</v>
      </c>
      <c r="AI32" s="59">
        <f>VLOOKUP($A32,'ADR Raw Data'!$B$6:$BE$43,'ADR Raw Data'!AT$1,FALSE)</f>
        <v>31.244842688684901</v>
      </c>
      <c r="AJ32" s="60">
        <f>VLOOKUP($A32,'ADR Raw Data'!$B$6:$BE$43,'ADR Raw Data'!AU$1,FALSE)</f>
        <v>30.300720618506901</v>
      </c>
      <c r="AK32" s="60">
        <f>VLOOKUP($A32,'ADR Raw Data'!$B$6:$BE$43,'ADR Raw Data'!AV$1,FALSE)</f>
        <v>31.5118641006021</v>
      </c>
      <c r="AL32" s="60">
        <f>VLOOKUP($A32,'ADR Raw Data'!$B$6:$BE$43,'ADR Raw Data'!AW$1,FALSE)</f>
        <v>33.361444280380901</v>
      </c>
      <c r="AM32" s="60">
        <f>VLOOKUP($A32,'ADR Raw Data'!$B$6:$BE$43,'ADR Raw Data'!AX$1,FALSE)</f>
        <v>32.3074522099907</v>
      </c>
      <c r="AN32" s="61">
        <f>VLOOKUP($A32,'ADR Raw Data'!$B$6:$BE$43,'ADR Raw Data'!AY$1,FALSE)</f>
        <v>31.786337447923898</v>
      </c>
      <c r="AO32" s="60">
        <f>VLOOKUP($A32,'ADR Raw Data'!$B$6:$BE$43,'ADR Raw Data'!BA$1,FALSE)</f>
        <v>38.269595910468198</v>
      </c>
      <c r="AP32" s="60">
        <f>VLOOKUP($A32,'ADR Raw Data'!$B$6:$BE$43,'ADR Raw Data'!BB$1,FALSE)</f>
        <v>37.557543073956801</v>
      </c>
      <c r="AQ32" s="61">
        <f>VLOOKUP($A32,'ADR Raw Data'!$B$6:$BE$43,'ADR Raw Data'!BC$1,FALSE)</f>
        <v>37.876074525443101</v>
      </c>
      <c r="AR32" s="62">
        <f>VLOOKUP($A32,'ADR Raw Data'!$B$6:$BE$43,'ADR Raw Data'!BE$1,FALSE)</f>
        <v>33.5758916679642</v>
      </c>
      <c r="AT32" s="64">
        <f>VLOOKUP($A32,'RevPAR Raw Data'!$B$6:$BE$43,'RevPAR Raw Data'!AG$1,FALSE)</f>
        <v>47.667661564572803</v>
      </c>
      <c r="AU32" s="65">
        <f>VLOOKUP($A32,'RevPAR Raw Data'!$B$6:$BE$43,'RevPAR Raw Data'!AH$1,FALSE)</f>
        <v>50.243940341895502</v>
      </c>
      <c r="AV32" s="65">
        <f>VLOOKUP($A32,'RevPAR Raw Data'!$B$6:$BE$43,'RevPAR Raw Data'!AI$1,FALSE)</f>
        <v>54.5783275842496</v>
      </c>
      <c r="AW32" s="65">
        <f>VLOOKUP($A32,'RevPAR Raw Data'!$B$6:$BE$43,'RevPAR Raw Data'!AJ$1,FALSE)</f>
        <v>56.408287073186997</v>
      </c>
      <c r="AX32" s="65">
        <f>VLOOKUP($A32,'RevPAR Raw Data'!$B$6:$BE$43,'RevPAR Raw Data'!AK$1,FALSE)</f>
        <v>51.713810897921</v>
      </c>
      <c r="AY32" s="66">
        <f>VLOOKUP($A32,'RevPAR Raw Data'!$B$6:$BE$43,'RevPAR Raw Data'!AL$1,FALSE)</f>
        <v>52.122405492365203</v>
      </c>
      <c r="AZ32" s="65">
        <f>VLOOKUP($A32,'RevPAR Raw Data'!$B$6:$BE$43,'RevPAR Raw Data'!AN$1,FALSE)</f>
        <v>58.973800950451803</v>
      </c>
      <c r="BA32" s="65">
        <f>VLOOKUP($A32,'RevPAR Raw Data'!$B$6:$BE$43,'RevPAR Raw Data'!AO$1,FALSE)</f>
        <v>62.135161198415098</v>
      </c>
      <c r="BB32" s="66">
        <f>VLOOKUP($A32,'RevPAR Raw Data'!$B$6:$BE$43,'RevPAR Raw Data'!AP$1,FALSE)</f>
        <v>60.554481074433497</v>
      </c>
      <c r="BC32" s="67">
        <f>VLOOKUP($A32,'RevPAR Raw Data'!$B$6:$BE$43,'RevPAR Raw Data'!AR$1,FALSE)</f>
        <v>54.5315699443847</v>
      </c>
      <c r="BE32" s="59">
        <f>VLOOKUP($A32,'RevPAR Raw Data'!$B$6:$BE$43,'RevPAR Raw Data'!AT$1,FALSE)</f>
        <v>61.428956789455803</v>
      </c>
      <c r="BF32" s="60">
        <f>VLOOKUP($A32,'RevPAR Raw Data'!$B$6:$BE$43,'RevPAR Raw Data'!AU$1,FALSE)</f>
        <v>59.762576228150898</v>
      </c>
      <c r="BG32" s="60">
        <f>VLOOKUP($A32,'RevPAR Raw Data'!$B$6:$BE$43,'RevPAR Raw Data'!AV$1,FALSE)</f>
        <v>63.234130801340903</v>
      </c>
      <c r="BH32" s="60">
        <f>VLOOKUP($A32,'RevPAR Raw Data'!$B$6:$BE$43,'RevPAR Raw Data'!AW$1,FALSE)</f>
        <v>65.934125033522903</v>
      </c>
      <c r="BI32" s="60">
        <f>VLOOKUP($A32,'RevPAR Raw Data'!$B$6:$BE$43,'RevPAR Raw Data'!AX$1,FALSE)</f>
        <v>61.652550594871798</v>
      </c>
      <c r="BJ32" s="61">
        <f>VLOOKUP($A32,'RevPAR Raw Data'!$B$6:$BE$43,'RevPAR Raw Data'!AY$1,FALSE)</f>
        <v>62.477933690193098</v>
      </c>
      <c r="BK32" s="60">
        <f>VLOOKUP($A32,'RevPAR Raw Data'!$B$6:$BE$43,'RevPAR Raw Data'!BA$1,FALSE)</f>
        <v>65.350240490851803</v>
      </c>
      <c r="BL32" s="60">
        <f>VLOOKUP($A32,'RevPAR Raw Data'!$B$6:$BE$43,'RevPAR Raw Data'!BB$1,FALSE)</f>
        <v>60.4216623175219</v>
      </c>
      <c r="BM32" s="61">
        <f>VLOOKUP($A32,'RevPAR Raw Data'!$B$6:$BE$43,'RevPAR Raw Data'!BC$1,FALSE)</f>
        <v>62.784383057701802</v>
      </c>
      <c r="BN32" s="62">
        <f>VLOOKUP($A32,'RevPAR Raw Data'!$B$6:$BE$43,'RevPAR Raw Data'!BE$1,FALSE)</f>
        <v>62.575036118769802</v>
      </c>
    </row>
    <row r="33" spans="1:66" x14ac:dyDescent="0.35">
      <c r="A33" s="78" t="s">
        <v>46</v>
      </c>
      <c r="B33" s="59">
        <f>VLOOKUP($A33,'Occupancy Raw Data'!$B$6:$BE$43,'Occupancy Raw Data'!AG$1,FALSE)</f>
        <v>59.1946765105886</v>
      </c>
      <c r="C33" s="60">
        <f>VLOOKUP($A33,'Occupancy Raw Data'!$B$6:$BE$43,'Occupancy Raw Data'!AH$1,FALSE)</f>
        <v>65.460462405284602</v>
      </c>
      <c r="D33" s="60">
        <f>VLOOKUP($A33,'Occupancy Raw Data'!$B$6:$BE$43,'Occupancy Raw Data'!AI$1,FALSE)</f>
        <v>68.0882067223625</v>
      </c>
      <c r="E33" s="60">
        <f>VLOOKUP($A33,'Occupancy Raw Data'!$B$6:$BE$43,'Occupancy Raw Data'!AJ$1,FALSE)</f>
        <v>68.117349912570404</v>
      </c>
      <c r="F33" s="60">
        <f>VLOOKUP($A33,'Occupancy Raw Data'!$B$6:$BE$43,'Occupancy Raw Data'!AK$1,FALSE)</f>
        <v>65.936467845346797</v>
      </c>
      <c r="G33" s="61">
        <f>VLOOKUP($A33,'Occupancy Raw Data'!$B$6:$BE$43,'Occupancy Raw Data'!AL$1,FALSE)</f>
        <v>65.359432679230594</v>
      </c>
      <c r="H33" s="60">
        <f>VLOOKUP($A33,'Occupancy Raw Data'!$B$6:$BE$43,'Occupancy Raw Data'!AN$1,FALSE)</f>
        <v>61.798134835826602</v>
      </c>
      <c r="I33" s="60">
        <f>VLOOKUP($A33,'Occupancy Raw Data'!$B$6:$BE$43,'Occupancy Raw Data'!AO$1,FALSE)</f>
        <v>62.152710316689301</v>
      </c>
      <c r="J33" s="61">
        <f>VLOOKUP($A33,'Occupancy Raw Data'!$B$6:$BE$43,'Occupancy Raw Data'!AP$1,FALSE)</f>
        <v>61.975422576257998</v>
      </c>
      <c r="K33" s="62">
        <f>VLOOKUP($A33,'Occupancy Raw Data'!$B$6:$BE$43,'Occupancy Raw Data'!AR$1,FALSE)</f>
        <v>64.392572649809793</v>
      </c>
      <c r="M33" s="59">
        <f>VLOOKUP($A33,'Occupancy Raw Data'!$B$6:$BE$43,'Occupancy Raw Data'!AT$1,FALSE)</f>
        <v>11.85921739708</v>
      </c>
      <c r="N33" s="60">
        <f>VLOOKUP($A33,'Occupancy Raw Data'!$B$6:$BE$43,'Occupancy Raw Data'!AU$1,FALSE)</f>
        <v>8.9434007501031392</v>
      </c>
      <c r="O33" s="60">
        <f>VLOOKUP($A33,'Occupancy Raw Data'!$B$6:$BE$43,'Occupancy Raw Data'!AV$1,FALSE)</f>
        <v>10.8448619979038</v>
      </c>
      <c r="P33" s="60">
        <f>VLOOKUP($A33,'Occupancy Raw Data'!$B$6:$BE$43,'Occupancy Raw Data'!AW$1,FALSE)</f>
        <v>10.5874103869289</v>
      </c>
      <c r="Q33" s="60">
        <f>VLOOKUP($A33,'Occupancy Raw Data'!$B$6:$BE$43,'Occupancy Raw Data'!AX$1,FALSE)</f>
        <v>14.154926566331699</v>
      </c>
      <c r="R33" s="61">
        <f>VLOOKUP($A33,'Occupancy Raw Data'!$B$6:$BE$43,'Occupancy Raw Data'!AY$1,FALSE)</f>
        <v>11.2354801095466</v>
      </c>
      <c r="S33" s="60">
        <f>VLOOKUP($A33,'Occupancy Raw Data'!$B$6:$BE$43,'Occupancy Raw Data'!BA$1,FALSE)</f>
        <v>13.178193300862601</v>
      </c>
      <c r="T33" s="60">
        <f>VLOOKUP($A33,'Occupancy Raw Data'!$B$6:$BE$43,'Occupancy Raw Data'!BB$1,FALSE)</f>
        <v>10.5597919827977</v>
      </c>
      <c r="U33" s="61">
        <f>VLOOKUP($A33,'Occupancy Raw Data'!$B$6:$BE$43,'Occupancy Raw Data'!BC$1,FALSE)</f>
        <v>11.8499266128151</v>
      </c>
      <c r="V33" s="62">
        <f>VLOOKUP($A33,'Occupancy Raw Data'!$B$6:$BE$43,'Occupancy Raw Data'!BE$1,FALSE)</f>
        <v>11.403772293430601</v>
      </c>
      <c r="X33" s="64">
        <f>VLOOKUP($A33,'ADR Raw Data'!$B$6:$BE$43,'ADR Raw Data'!AG$1,FALSE)</f>
        <v>82.171628850414294</v>
      </c>
      <c r="Y33" s="65">
        <f>VLOOKUP($A33,'ADR Raw Data'!$B$6:$BE$43,'ADR Raw Data'!AH$1,FALSE)</f>
        <v>84.057336862803197</v>
      </c>
      <c r="Z33" s="65">
        <f>VLOOKUP($A33,'ADR Raw Data'!$B$6:$BE$43,'ADR Raw Data'!AI$1,FALSE)</f>
        <v>85.148490676273298</v>
      </c>
      <c r="AA33" s="65">
        <f>VLOOKUP($A33,'ADR Raw Data'!$B$6:$BE$43,'ADR Raw Data'!AJ$1,FALSE)</f>
        <v>84.272613156018195</v>
      </c>
      <c r="AB33" s="65">
        <f>VLOOKUP($A33,'ADR Raw Data'!$B$6:$BE$43,'ADR Raw Data'!AK$1,FALSE)</f>
        <v>82.643743616942899</v>
      </c>
      <c r="AC33" s="66">
        <f>VLOOKUP($A33,'ADR Raw Data'!$B$6:$BE$43,'ADR Raw Data'!AL$1,FALSE)</f>
        <v>83.702766880694398</v>
      </c>
      <c r="AD33" s="65">
        <f>VLOOKUP($A33,'ADR Raw Data'!$B$6:$BE$43,'ADR Raw Data'!AN$1,FALSE)</f>
        <v>82.711988736933094</v>
      </c>
      <c r="AE33" s="65">
        <f>VLOOKUP($A33,'ADR Raw Data'!$B$6:$BE$43,'ADR Raw Data'!AO$1,FALSE)</f>
        <v>83.960505009377897</v>
      </c>
      <c r="AF33" s="66">
        <f>VLOOKUP($A33,'ADR Raw Data'!$B$6:$BE$43,'ADR Raw Data'!AP$1,FALSE)</f>
        <v>83.338032634507599</v>
      </c>
      <c r="AG33" s="67">
        <f>VLOOKUP($A33,'ADR Raw Data'!$B$6:$BE$43,'ADR Raw Data'!AR$1,FALSE)</f>
        <v>83.6024688933189</v>
      </c>
      <c r="AI33" s="59">
        <f>VLOOKUP($A33,'ADR Raw Data'!$B$6:$BE$43,'ADR Raw Data'!AT$1,FALSE)</f>
        <v>24.214952424135401</v>
      </c>
      <c r="AJ33" s="60">
        <f>VLOOKUP($A33,'ADR Raw Data'!$B$6:$BE$43,'ADR Raw Data'!AU$1,FALSE)</f>
        <v>22.137619635584901</v>
      </c>
      <c r="AK33" s="60">
        <f>VLOOKUP($A33,'ADR Raw Data'!$B$6:$BE$43,'ADR Raw Data'!AV$1,FALSE)</f>
        <v>22.2331709113882</v>
      </c>
      <c r="AL33" s="60">
        <f>VLOOKUP($A33,'ADR Raw Data'!$B$6:$BE$43,'ADR Raw Data'!AW$1,FALSE)</f>
        <v>20.876253078122101</v>
      </c>
      <c r="AM33" s="60">
        <f>VLOOKUP($A33,'ADR Raw Data'!$B$6:$BE$43,'ADR Raw Data'!AX$1,FALSE)</f>
        <v>22.7224957405511</v>
      </c>
      <c r="AN33" s="61">
        <f>VLOOKUP($A33,'ADR Raw Data'!$B$6:$BE$43,'ADR Raw Data'!AY$1,FALSE)</f>
        <v>22.348464276999501</v>
      </c>
      <c r="AO33" s="60">
        <f>VLOOKUP($A33,'ADR Raw Data'!$B$6:$BE$43,'ADR Raw Data'!BA$1,FALSE)</f>
        <v>21.902214418802401</v>
      </c>
      <c r="AP33" s="60">
        <f>VLOOKUP($A33,'ADR Raw Data'!$B$6:$BE$43,'ADR Raw Data'!BB$1,FALSE)</f>
        <v>21.729672575599199</v>
      </c>
      <c r="AQ33" s="61">
        <f>VLOOKUP($A33,'ADR Raw Data'!$B$6:$BE$43,'ADR Raw Data'!BC$1,FALSE)</f>
        <v>21.803302797963699</v>
      </c>
      <c r="AR33" s="62">
        <f>VLOOKUP($A33,'ADR Raw Data'!$B$6:$BE$43,'ADR Raw Data'!BE$1,FALSE)</f>
        <v>22.1985532482643</v>
      </c>
      <c r="AT33" s="64">
        <f>VLOOKUP($A33,'RevPAR Raw Data'!$B$6:$BE$43,'RevPAR Raw Data'!AG$1,FALSE)</f>
        <v>48.6412298814843</v>
      </c>
      <c r="AU33" s="65">
        <f>VLOOKUP($A33,'RevPAR Raw Data'!$B$6:$BE$43,'RevPAR Raw Data'!AH$1,FALSE)</f>
        <v>55.0243213959588</v>
      </c>
      <c r="AV33" s="65">
        <f>VLOOKUP($A33,'RevPAR Raw Data'!$B$6:$BE$43,'RevPAR Raw Data'!AI$1,FALSE)</f>
        <v>57.9760803526326</v>
      </c>
      <c r="AW33" s="65">
        <f>VLOOKUP($A33,'RevPAR Raw Data'!$B$6:$BE$43,'RevPAR Raw Data'!AJ$1,FALSE)</f>
        <v>57.404270783951802</v>
      </c>
      <c r="AX33" s="65">
        <f>VLOOKUP($A33,'RevPAR Raw Data'!$B$6:$BE$43,'RevPAR Raw Data'!AK$1,FALSE)</f>
        <v>54.492365436176399</v>
      </c>
      <c r="AY33" s="66">
        <f>VLOOKUP($A33,'RevPAR Raw Data'!$B$6:$BE$43,'RevPAR Raw Data'!AL$1,FALSE)</f>
        <v>54.707653570040797</v>
      </c>
      <c r="AZ33" s="65">
        <f>VLOOKUP($A33,'RevPAR Raw Data'!$B$6:$BE$43,'RevPAR Raw Data'!AN$1,FALSE)</f>
        <v>51.114466325043701</v>
      </c>
      <c r="BA33" s="65">
        <f>VLOOKUP($A33,'RevPAR Raw Data'!$B$6:$BE$43,'RevPAR Raw Data'!AO$1,FALSE)</f>
        <v>52.183729458908097</v>
      </c>
      <c r="BB33" s="66">
        <f>VLOOKUP($A33,'RevPAR Raw Data'!$B$6:$BE$43,'RevPAR Raw Data'!AP$1,FALSE)</f>
        <v>51.649097891975899</v>
      </c>
      <c r="BC33" s="67">
        <f>VLOOKUP($A33,'RevPAR Raw Data'!$B$6:$BE$43,'RevPAR Raw Data'!AR$1,FALSE)</f>
        <v>53.833780519165103</v>
      </c>
      <c r="BE33" s="59">
        <f>VLOOKUP($A33,'RevPAR Raw Data'!$B$6:$BE$43,'RevPAR Raw Data'!AT$1,FALSE)</f>
        <v>38.945873671793201</v>
      </c>
      <c r="BF33" s="60">
        <f>VLOOKUP($A33,'RevPAR Raw Data'!$B$6:$BE$43,'RevPAR Raw Data'!AU$1,FALSE)</f>
        <v>33.0608764262319</v>
      </c>
      <c r="BG33" s="60">
        <f>VLOOKUP($A33,'RevPAR Raw Data'!$B$6:$BE$43,'RevPAR Raw Data'!AV$1,FALSE)</f>
        <v>35.489189612390199</v>
      </c>
      <c r="BH33" s="60">
        <f>VLOOKUP($A33,'RevPAR Raw Data'!$B$6:$BE$43,'RevPAR Raw Data'!AW$1,FALSE)</f>
        <v>33.673918051845803</v>
      </c>
      <c r="BI33" s="60">
        <f>VLOOKUP($A33,'RevPAR Raw Data'!$B$6:$BE$43,'RevPAR Raw Data'!AX$1,FALSE)</f>
        <v>40.093774892995697</v>
      </c>
      <c r="BJ33" s="61">
        <f>VLOOKUP($A33,'RevPAR Raw Data'!$B$6:$BE$43,'RevPAR Raw Data'!AY$1,FALSE)</f>
        <v>36.094901645177501</v>
      </c>
      <c r="BK33" s="60">
        <f>VLOOKUP($A33,'RevPAR Raw Data'!$B$6:$BE$43,'RevPAR Raw Data'!BA$1,FALSE)</f>
        <v>37.9667238729442</v>
      </c>
      <c r="BL33" s="60">
        <f>VLOOKUP($A33,'RevPAR Raw Data'!$B$6:$BE$43,'RevPAR Raw Data'!BB$1,FALSE)</f>
        <v>34.584072780923201</v>
      </c>
      <c r="BM33" s="61">
        <f>VLOOKUP($A33,'RevPAR Raw Data'!$B$6:$BE$43,'RevPAR Raw Data'!BC$1,FALSE)</f>
        <v>36.236904791507499</v>
      </c>
      <c r="BN33" s="62">
        <f>VLOOKUP($A33,'RevPAR Raw Data'!$B$6:$BE$43,'RevPAR Raw Data'!BE$1,FALSE)</f>
        <v>36.133798006563097</v>
      </c>
    </row>
    <row r="34" spans="1:66" x14ac:dyDescent="0.35">
      <c r="A34" s="78" t="s">
        <v>95</v>
      </c>
      <c r="B34" s="59">
        <f>VLOOKUP($A34,'Occupancy Raw Data'!$B$6:$BE$43,'Occupancy Raw Data'!AG$1,FALSE)</f>
        <v>47.1321577550246</v>
      </c>
      <c r="C34" s="60">
        <f>VLOOKUP($A34,'Occupancy Raw Data'!$B$6:$BE$43,'Occupancy Raw Data'!AH$1,FALSE)</f>
        <v>48.886044747819398</v>
      </c>
      <c r="D34" s="60">
        <f>VLOOKUP($A34,'Occupancy Raw Data'!$B$6:$BE$43,'Occupancy Raw Data'!AI$1,FALSE)</f>
        <v>53.578877512324603</v>
      </c>
      <c r="E34" s="60">
        <f>VLOOKUP($A34,'Occupancy Raw Data'!$B$6:$BE$43,'Occupancy Raw Data'!AJ$1,FALSE)</f>
        <v>56.802237390974497</v>
      </c>
      <c r="F34" s="60">
        <f>VLOOKUP($A34,'Occupancy Raw Data'!$B$6:$BE$43,'Occupancy Raw Data'!AK$1,FALSE)</f>
        <v>54.664391353811098</v>
      </c>
      <c r="G34" s="61">
        <f>VLOOKUP($A34,'Occupancy Raw Data'!$B$6:$BE$43,'Occupancy Raw Data'!AL$1,FALSE)</f>
        <v>52.212741751990798</v>
      </c>
      <c r="H34" s="60">
        <f>VLOOKUP($A34,'Occupancy Raw Data'!$B$6:$BE$43,'Occupancy Raw Data'!AN$1,FALSE)</f>
        <v>60.570724307925602</v>
      </c>
      <c r="I34" s="60">
        <f>VLOOKUP($A34,'Occupancy Raw Data'!$B$6:$BE$43,'Occupancy Raw Data'!AO$1,FALSE)</f>
        <v>61.130072051573698</v>
      </c>
      <c r="J34" s="61">
        <f>VLOOKUP($A34,'Occupancy Raw Data'!$B$6:$BE$43,'Occupancy Raw Data'!AP$1,FALSE)</f>
        <v>60.850398179749703</v>
      </c>
      <c r="K34" s="62">
        <f>VLOOKUP($A34,'Occupancy Raw Data'!$B$6:$BE$43,'Occupancy Raw Data'!AR$1,FALSE)</f>
        <v>54.680643588493403</v>
      </c>
      <c r="M34" s="59">
        <f>VLOOKUP($A34,'Occupancy Raw Data'!$B$6:$BE$43,'Occupancy Raw Data'!AT$1,FALSE)</f>
        <v>44.827022017193499</v>
      </c>
      <c r="N34" s="60">
        <f>VLOOKUP($A34,'Occupancy Raw Data'!$B$6:$BE$43,'Occupancy Raw Data'!AU$1,FALSE)</f>
        <v>50.936856119688102</v>
      </c>
      <c r="O34" s="60">
        <f>VLOOKUP($A34,'Occupancy Raw Data'!$B$6:$BE$43,'Occupancy Raw Data'!AV$1,FALSE)</f>
        <v>53.211043237911603</v>
      </c>
      <c r="P34" s="60">
        <f>VLOOKUP($A34,'Occupancy Raw Data'!$B$6:$BE$43,'Occupancy Raw Data'!AW$1,FALSE)</f>
        <v>57.927114730069697</v>
      </c>
      <c r="Q34" s="60">
        <f>VLOOKUP($A34,'Occupancy Raw Data'!$B$6:$BE$43,'Occupancy Raw Data'!AX$1,FALSE)</f>
        <v>59.033710702845497</v>
      </c>
      <c r="R34" s="61">
        <f>VLOOKUP($A34,'Occupancy Raw Data'!$B$6:$BE$43,'Occupancy Raw Data'!AY$1,FALSE)</f>
        <v>53.347679774531898</v>
      </c>
      <c r="S34" s="60">
        <f>VLOOKUP($A34,'Occupancy Raw Data'!$B$6:$BE$43,'Occupancy Raw Data'!BA$1,FALSE)</f>
        <v>55.844449614368301</v>
      </c>
      <c r="T34" s="60">
        <f>VLOOKUP($A34,'Occupancy Raw Data'!$B$6:$BE$43,'Occupancy Raw Data'!BB$1,FALSE)</f>
        <v>42.004653355705898</v>
      </c>
      <c r="U34" s="61">
        <f>VLOOKUP($A34,'Occupancy Raw Data'!$B$6:$BE$43,'Occupancy Raw Data'!BC$1,FALSE)</f>
        <v>48.571283869779698</v>
      </c>
      <c r="V34" s="62">
        <f>VLOOKUP($A34,'Occupancy Raw Data'!$B$6:$BE$43,'Occupancy Raw Data'!BE$1,FALSE)</f>
        <v>51.796051523022399</v>
      </c>
      <c r="X34" s="64">
        <f>VLOOKUP($A34,'ADR Raw Data'!$B$6:$BE$43,'ADR Raw Data'!AG$1,FALSE)</f>
        <v>118.670140802574</v>
      </c>
      <c r="Y34" s="65">
        <f>VLOOKUP($A34,'ADR Raw Data'!$B$6:$BE$43,'ADR Raw Data'!AH$1,FALSE)</f>
        <v>115.847837680597</v>
      </c>
      <c r="Z34" s="65">
        <f>VLOOKUP($A34,'ADR Raw Data'!$B$6:$BE$43,'ADR Raw Data'!AI$1,FALSE)</f>
        <v>121.125101300539</v>
      </c>
      <c r="AA34" s="65">
        <f>VLOOKUP($A34,'ADR Raw Data'!$B$6:$BE$43,'ADR Raw Data'!AJ$1,FALSE)</f>
        <v>125.36078527914501</v>
      </c>
      <c r="AB34" s="65">
        <f>VLOOKUP($A34,'ADR Raw Data'!$B$6:$BE$43,'ADR Raw Data'!AK$1,FALSE)</f>
        <v>126.096012833853</v>
      </c>
      <c r="AC34" s="66">
        <f>VLOOKUP($A34,'ADR Raw Data'!$B$6:$BE$43,'ADR Raw Data'!AL$1,FALSE)</f>
        <v>121.65614427860601</v>
      </c>
      <c r="AD34" s="65">
        <f>VLOOKUP($A34,'ADR Raw Data'!$B$6:$BE$43,'ADR Raw Data'!AN$1,FALSE)</f>
        <v>146.61372593520099</v>
      </c>
      <c r="AE34" s="65">
        <f>VLOOKUP($A34,'ADR Raw Data'!$B$6:$BE$43,'ADR Raw Data'!AO$1,FALSE)</f>
        <v>151.58446960297701</v>
      </c>
      <c r="AF34" s="66">
        <f>VLOOKUP($A34,'ADR Raw Data'!$B$6:$BE$43,'ADR Raw Data'!AP$1,FALSE)</f>
        <v>149.11052076030199</v>
      </c>
      <c r="AG34" s="67">
        <f>VLOOKUP($A34,'ADR Raw Data'!$B$6:$BE$43,'ADR Raw Data'!AR$1,FALSE)</f>
        <v>130.38532223708299</v>
      </c>
      <c r="AI34" s="59">
        <f>VLOOKUP($A34,'ADR Raw Data'!$B$6:$BE$43,'ADR Raw Data'!AT$1,FALSE)</f>
        <v>32.012968608894802</v>
      </c>
      <c r="AJ34" s="60">
        <f>VLOOKUP($A34,'ADR Raw Data'!$B$6:$BE$43,'ADR Raw Data'!AU$1,FALSE)</f>
        <v>37.803457578313598</v>
      </c>
      <c r="AK34" s="60">
        <f>VLOOKUP($A34,'ADR Raw Data'!$B$6:$BE$43,'ADR Raw Data'!AV$1,FALSE)</f>
        <v>42.505041996986201</v>
      </c>
      <c r="AL34" s="60">
        <f>VLOOKUP($A34,'ADR Raw Data'!$B$6:$BE$43,'ADR Raw Data'!AW$1,FALSE)</f>
        <v>46.664403773783903</v>
      </c>
      <c r="AM34" s="60">
        <f>VLOOKUP($A34,'ADR Raw Data'!$B$6:$BE$43,'ADR Raw Data'!AX$1,FALSE)</f>
        <v>46.724138562628703</v>
      </c>
      <c r="AN34" s="61">
        <f>VLOOKUP($A34,'ADR Raw Data'!$B$6:$BE$43,'ADR Raw Data'!AY$1,FALSE)</f>
        <v>41.382510200925701</v>
      </c>
      <c r="AO34" s="60">
        <f>VLOOKUP($A34,'ADR Raw Data'!$B$6:$BE$43,'ADR Raw Data'!BA$1,FALSE)</f>
        <v>54.134147409956199</v>
      </c>
      <c r="AP34" s="60">
        <f>VLOOKUP($A34,'ADR Raw Data'!$B$6:$BE$43,'ADR Raw Data'!BB$1,FALSE)</f>
        <v>50.422932066653999</v>
      </c>
      <c r="AQ34" s="61">
        <f>VLOOKUP($A34,'ADR Raw Data'!$B$6:$BE$43,'ADR Raw Data'!BC$1,FALSE)</f>
        <v>52.012789775714303</v>
      </c>
      <c r="AR34" s="62">
        <f>VLOOKUP($A34,'ADR Raw Data'!$B$6:$BE$43,'ADR Raw Data'!BE$1,FALSE)</f>
        <v>44.937300426220098</v>
      </c>
      <c r="AT34" s="64">
        <f>VLOOKUP($A34,'RevPAR Raw Data'!$B$6:$BE$43,'RevPAR Raw Data'!AG$1,FALSE)</f>
        <v>55.9317979711793</v>
      </c>
      <c r="AU34" s="65">
        <f>VLOOKUP($A34,'RevPAR Raw Data'!$B$6:$BE$43,'RevPAR Raw Data'!AH$1,FALSE)</f>
        <v>56.633425767917998</v>
      </c>
      <c r="AV34" s="65">
        <f>VLOOKUP($A34,'RevPAR Raw Data'!$B$6:$BE$43,'RevPAR Raw Data'!AI$1,FALSE)</f>
        <v>64.897469662495197</v>
      </c>
      <c r="AW34" s="65">
        <f>VLOOKUP($A34,'RevPAR Raw Data'!$B$6:$BE$43,'RevPAR Raw Data'!AJ$1,FALSE)</f>
        <v>71.207730849450101</v>
      </c>
      <c r="AX34" s="65">
        <f>VLOOKUP($A34,'RevPAR Raw Data'!$B$6:$BE$43,'RevPAR Raw Data'!AK$1,FALSE)</f>
        <v>68.929617937049599</v>
      </c>
      <c r="AY34" s="66">
        <f>VLOOKUP($A34,'RevPAR Raw Data'!$B$6:$BE$43,'RevPAR Raw Data'!AL$1,FALSE)</f>
        <v>63.5200084376185</v>
      </c>
      <c r="AZ34" s="65">
        <f>VLOOKUP($A34,'RevPAR Raw Data'!$B$6:$BE$43,'RevPAR Raw Data'!AN$1,FALSE)</f>
        <v>88.804995733788303</v>
      </c>
      <c r="BA34" s="65">
        <f>VLOOKUP($A34,'RevPAR Raw Data'!$B$6:$BE$43,'RevPAR Raw Data'!AO$1,FALSE)</f>
        <v>92.663695487296096</v>
      </c>
      <c r="BB34" s="66">
        <f>VLOOKUP($A34,'RevPAR Raw Data'!$B$6:$BE$43,'RevPAR Raw Data'!AP$1,FALSE)</f>
        <v>90.734345610542206</v>
      </c>
      <c r="BC34" s="67">
        <f>VLOOKUP($A34,'RevPAR Raw Data'!$B$6:$BE$43,'RevPAR Raw Data'!AR$1,FALSE)</f>
        <v>71.295533344168106</v>
      </c>
      <c r="BE34" s="59">
        <f>VLOOKUP($A34,'RevPAR Raw Data'!$B$6:$BE$43,'RevPAR Raw Data'!AT$1,FALSE)</f>
        <v>91.1904511127549</v>
      </c>
      <c r="BF34" s="60">
        <f>VLOOKUP($A34,'RevPAR Raw Data'!$B$6:$BE$43,'RevPAR Raw Data'!AU$1,FALSE)</f>
        <v>107.99620649293399</v>
      </c>
      <c r="BG34" s="60">
        <f>VLOOKUP($A34,'RevPAR Raw Data'!$B$6:$BE$43,'RevPAR Raw Data'!AV$1,FALSE)</f>
        <v>118.33346151020601</v>
      </c>
      <c r="BH34" s="60">
        <f>VLOOKUP($A34,'RevPAR Raw Data'!$B$6:$BE$43,'RevPAR Raw Data'!AW$1,FALSE)</f>
        <v>131.62286121599601</v>
      </c>
      <c r="BI34" s="60">
        <f>VLOOKUP($A34,'RevPAR Raw Data'!$B$6:$BE$43,'RevPAR Raw Data'!AX$1,FALSE)</f>
        <v>133.340842052933</v>
      </c>
      <c r="BJ34" s="61">
        <f>VLOOKUP($A34,'RevPAR Raw Data'!$B$6:$BE$43,'RevPAR Raw Data'!AY$1,FALSE)</f>
        <v>116.80679900011</v>
      </c>
      <c r="BK34" s="60">
        <f>VLOOKUP($A34,'RevPAR Raw Data'!$B$6:$BE$43,'RevPAR Raw Data'!BA$1,FALSE)</f>
        <v>140.209513698845</v>
      </c>
      <c r="BL34" s="60">
        <f>VLOOKUP($A34,'RevPAR Raw Data'!$B$6:$BE$43,'RevPAR Raw Data'!BB$1,FALSE)</f>
        <v>113.607563248741</v>
      </c>
      <c r="BM34" s="61">
        <f>VLOOKUP($A34,'RevPAR Raw Data'!$B$6:$BE$43,'RevPAR Raw Data'!BC$1,FALSE)</f>
        <v>125.84735341604799</v>
      </c>
      <c r="BN34" s="62">
        <f>VLOOKUP($A34,'RevPAR Raw Data'!$B$6:$BE$43,'RevPAR Raw Data'!BE$1,FALSE)</f>
        <v>120.009099231063</v>
      </c>
    </row>
    <row r="35" spans="1:66" x14ac:dyDescent="0.35">
      <c r="A35" s="78" t="s">
        <v>96</v>
      </c>
      <c r="B35" s="59">
        <f>VLOOKUP($A35,'Occupancy Raw Data'!$B$6:$BE$43,'Occupancy Raw Data'!AG$1,FALSE)</f>
        <v>50.458665501801903</v>
      </c>
      <c r="C35" s="60">
        <f>VLOOKUP($A35,'Occupancy Raw Data'!$B$6:$BE$43,'Occupancy Raw Data'!AH$1,FALSE)</f>
        <v>52.5472316260784</v>
      </c>
      <c r="D35" s="60">
        <f>VLOOKUP($A35,'Occupancy Raw Data'!$B$6:$BE$43,'Occupancy Raw Data'!AI$1,FALSE)</f>
        <v>56.1155400240253</v>
      </c>
      <c r="E35" s="60">
        <f>VLOOKUP($A35,'Occupancy Raw Data'!$B$6:$BE$43,'Occupancy Raw Data'!AJ$1,FALSE)</f>
        <v>56.841760401878297</v>
      </c>
      <c r="F35" s="60">
        <f>VLOOKUP($A35,'Occupancy Raw Data'!$B$6:$BE$43,'Occupancy Raw Data'!AK$1,FALSE)</f>
        <v>51.5425357649885</v>
      </c>
      <c r="G35" s="61">
        <f>VLOOKUP($A35,'Occupancy Raw Data'!$B$6:$BE$43,'Occupancy Raw Data'!AL$1,FALSE)</f>
        <v>53.501146663754497</v>
      </c>
      <c r="H35" s="60">
        <f>VLOOKUP($A35,'Occupancy Raw Data'!$B$6:$BE$43,'Occupancy Raw Data'!AN$1,FALSE)</f>
        <v>53.751228568308299</v>
      </c>
      <c r="I35" s="60">
        <f>VLOOKUP($A35,'Occupancy Raw Data'!$B$6:$BE$43,'Occupancy Raw Data'!AO$1,FALSE)</f>
        <v>55.9899530413891</v>
      </c>
      <c r="J35" s="61">
        <f>VLOOKUP($A35,'Occupancy Raw Data'!$B$6:$BE$43,'Occupancy Raw Data'!AP$1,FALSE)</f>
        <v>54.870590804848703</v>
      </c>
      <c r="K35" s="62">
        <f>VLOOKUP($A35,'Occupancy Raw Data'!$B$6:$BE$43,'Occupancy Raw Data'!AR$1,FALSE)</f>
        <v>53.892416418352802</v>
      </c>
      <c r="M35" s="59">
        <f>VLOOKUP($A35,'Occupancy Raw Data'!$B$6:$BE$43,'Occupancy Raw Data'!AT$1,FALSE)</f>
        <v>24.603375422040401</v>
      </c>
      <c r="N35" s="60">
        <f>VLOOKUP($A35,'Occupancy Raw Data'!$B$6:$BE$43,'Occupancy Raw Data'!AU$1,FALSE)</f>
        <v>23.499682563652101</v>
      </c>
      <c r="O35" s="60">
        <f>VLOOKUP($A35,'Occupancy Raw Data'!$B$6:$BE$43,'Occupancy Raw Data'!AV$1,FALSE)</f>
        <v>24.846553723418602</v>
      </c>
      <c r="P35" s="60">
        <f>VLOOKUP($A35,'Occupancy Raw Data'!$B$6:$BE$43,'Occupancy Raw Data'!AW$1,FALSE)</f>
        <v>25.068981252487902</v>
      </c>
      <c r="Q35" s="60">
        <f>VLOOKUP($A35,'Occupancy Raw Data'!$B$6:$BE$43,'Occupancy Raw Data'!AX$1,FALSE)</f>
        <v>16.503732026273699</v>
      </c>
      <c r="R35" s="61">
        <f>VLOOKUP($A35,'Occupancy Raw Data'!$B$6:$BE$43,'Occupancy Raw Data'!AY$1,FALSE)</f>
        <v>22.888910584135498</v>
      </c>
      <c r="S35" s="60">
        <f>VLOOKUP($A35,'Occupancy Raw Data'!$B$6:$BE$43,'Occupancy Raw Data'!BA$1,FALSE)</f>
        <v>13.4935288864919</v>
      </c>
      <c r="T35" s="60">
        <f>VLOOKUP($A35,'Occupancy Raw Data'!$B$6:$BE$43,'Occupancy Raw Data'!BB$1,FALSE)</f>
        <v>12.011191090973099</v>
      </c>
      <c r="U35" s="61">
        <f>VLOOKUP($A35,'Occupancy Raw Data'!$B$6:$BE$43,'Occupancy Raw Data'!BC$1,FALSE)</f>
        <v>12.7323707779372</v>
      </c>
      <c r="V35" s="62">
        <f>VLOOKUP($A35,'Occupancy Raw Data'!$B$6:$BE$43,'Occupancy Raw Data'!BE$1,FALSE)</f>
        <v>19.750439119104499</v>
      </c>
      <c r="X35" s="64">
        <f>VLOOKUP($A35,'ADR Raw Data'!$B$6:$BE$43,'ADR Raw Data'!AG$1,FALSE)</f>
        <v>88.155161075641104</v>
      </c>
      <c r="Y35" s="65">
        <f>VLOOKUP($A35,'ADR Raw Data'!$B$6:$BE$43,'ADR Raw Data'!AH$1,FALSE)</f>
        <v>87.118491037564198</v>
      </c>
      <c r="Z35" s="65">
        <f>VLOOKUP($A35,'ADR Raw Data'!$B$6:$BE$43,'ADR Raw Data'!AI$1,FALSE)</f>
        <v>88.675454996594297</v>
      </c>
      <c r="AA35" s="65">
        <f>VLOOKUP($A35,'ADR Raw Data'!$B$6:$BE$43,'ADR Raw Data'!AJ$1,FALSE)</f>
        <v>88.9577839577329</v>
      </c>
      <c r="AB35" s="65">
        <f>VLOOKUP($A35,'ADR Raw Data'!$B$6:$BE$43,'ADR Raw Data'!AK$1,FALSE)</f>
        <v>83.802685682504304</v>
      </c>
      <c r="AC35" s="66">
        <f>VLOOKUP($A35,'ADR Raw Data'!$B$6:$BE$43,'ADR Raw Data'!AL$1,FALSE)</f>
        <v>87.392587934518502</v>
      </c>
      <c r="AD35" s="65">
        <f>VLOOKUP($A35,'ADR Raw Data'!$B$6:$BE$43,'ADR Raw Data'!AN$1,FALSE)</f>
        <v>92.194428738317697</v>
      </c>
      <c r="AE35" s="65">
        <f>VLOOKUP($A35,'ADR Raw Data'!$B$6:$BE$43,'ADR Raw Data'!AO$1,FALSE)</f>
        <v>95.246041203432796</v>
      </c>
      <c r="AF35" s="66">
        <f>VLOOKUP($A35,'ADR Raw Data'!$B$6:$BE$43,'ADR Raw Data'!AP$1,FALSE)</f>
        <v>93.751361478754106</v>
      </c>
      <c r="AG35" s="67">
        <f>VLOOKUP($A35,'ADR Raw Data'!$B$6:$BE$43,'ADR Raw Data'!AR$1,FALSE)</f>
        <v>89.2423560697071</v>
      </c>
      <c r="AI35" s="59">
        <f>VLOOKUP($A35,'ADR Raw Data'!$B$6:$BE$43,'ADR Raw Data'!AT$1,FALSE)</f>
        <v>31.602769290748299</v>
      </c>
      <c r="AJ35" s="60">
        <f>VLOOKUP($A35,'ADR Raw Data'!$B$6:$BE$43,'ADR Raw Data'!AU$1,FALSE)</f>
        <v>30.221735614593801</v>
      </c>
      <c r="AK35" s="60">
        <f>VLOOKUP($A35,'ADR Raw Data'!$B$6:$BE$43,'ADR Raw Data'!AV$1,FALSE)</f>
        <v>29.883812228654001</v>
      </c>
      <c r="AL35" s="60">
        <f>VLOOKUP($A35,'ADR Raw Data'!$B$6:$BE$43,'ADR Raw Data'!AW$1,FALSE)</f>
        <v>31.281158799068098</v>
      </c>
      <c r="AM35" s="60">
        <f>VLOOKUP($A35,'ADR Raw Data'!$B$6:$BE$43,'ADR Raw Data'!AX$1,FALSE)</f>
        <v>25.722399139155002</v>
      </c>
      <c r="AN35" s="61">
        <f>VLOOKUP($A35,'ADR Raw Data'!$B$6:$BE$43,'ADR Raw Data'!AY$1,FALSE)</f>
        <v>29.797620852818401</v>
      </c>
      <c r="AO35" s="60">
        <f>VLOOKUP($A35,'ADR Raw Data'!$B$6:$BE$43,'ADR Raw Data'!BA$1,FALSE)</f>
        <v>31.636019206454499</v>
      </c>
      <c r="AP35" s="60">
        <f>VLOOKUP($A35,'ADR Raw Data'!$B$6:$BE$43,'ADR Raw Data'!BB$1,FALSE)</f>
        <v>32.001165175725099</v>
      </c>
      <c r="AQ35" s="61">
        <f>VLOOKUP($A35,'ADR Raw Data'!$B$6:$BE$43,'ADR Raw Data'!BC$1,FALSE)</f>
        <v>31.812138793169801</v>
      </c>
      <c r="AR35" s="62">
        <f>VLOOKUP($A35,'ADR Raw Data'!$B$6:$BE$43,'ADR Raw Data'!BE$1,FALSE)</f>
        <v>30.275852839822001</v>
      </c>
      <c r="AT35" s="64">
        <f>VLOOKUP($A35,'RevPAR Raw Data'!$B$6:$BE$43,'RevPAR Raw Data'!AG$1,FALSE)</f>
        <v>44.481917849732397</v>
      </c>
      <c r="AU35" s="65">
        <f>VLOOKUP($A35,'RevPAR Raw Data'!$B$6:$BE$43,'RevPAR Raw Data'!AH$1,FALSE)</f>
        <v>45.778355274653201</v>
      </c>
      <c r="AV35" s="65">
        <f>VLOOKUP($A35,'RevPAR Raw Data'!$B$6:$BE$43,'RevPAR Raw Data'!AI$1,FALSE)</f>
        <v>49.760710440100397</v>
      </c>
      <c r="AW35" s="65">
        <f>VLOOKUP($A35,'RevPAR Raw Data'!$B$6:$BE$43,'RevPAR Raw Data'!AJ$1,FALSE)</f>
        <v>50.565170416075098</v>
      </c>
      <c r="AX35" s="65">
        <f>VLOOKUP($A35,'RevPAR Raw Data'!$B$6:$BE$43,'RevPAR Raw Data'!AK$1,FALSE)</f>
        <v>43.194029239925698</v>
      </c>
      <c r="AY35" s="66">
        <f>VLOOKUP($A35,'RevPAR Raw Data'!$B$6:$BE$43,'RevPAR Raw Data'!AL$1,FALSE)</f>
        <v>46.756036644097399</v>
      </c>
      <c r="AZ35" s="65">
        <f>VLOOKUP($A35,'RevPAR Raw Data'!$B$6:$BE$43,'RevPAR Raw Data'!AN$1,FALSE)</f>
        <v>49.555638118379299</v>
      </c>
      <c r="BA35" s="65">
        <f>VLOOKUP($A35,'RevPAR Raw Data'!$B$6:$BE$43,'RevPAR Raw Data'!AO$1,FALSE)</f>
        <v>53.328213743584101</v>
      </c>
      <c r="BB35" s="66">
        <f>VLOOKUP($A35,'RevPAR Raw Data'!$B$6:$BE$43,'RevPAR Raw Data'!AP$1,FALSE)</f>
        <v>51.441925930981697</v>
      </c>
      <c r="BC35" s="67">
        <f>VLOOKUP($A35,'RevPAR Raw Data'!$B$6:$BE$43,'RevPAR Raw Data'!AR$1,FALSE)</f>
        <v>48.094862154635699</v>
      </c>
      <c r="BE35" s="59">
        <f>VLOOKUP($A35,'RevPAR Raw Data'!$B$6:$BE$43,'RevPAR Raw Data'!AT$1,FALSE)</f>
        <v>63.981492685152901</v>
      </c>
      <c r="BF35" s="60">
        <f>VLOOKUP($A35,'RevPAR Raw Data'!$B$6:$BE$43,'RevPAR Raw Data'!AU$1,FALSE)</f>
        <v>60.823430112901697</v>
      </c>
      <c r="BG35" s="60">
        <f>VLOOKUP($A35,'RevPAR Raw Data'!$B$6:$BE$43,'RevPAR Raw Data'!AV$1,FALSE)</f>
        <v>62.155463412070702</v>
      </c>
      <c r="BH35" s="60">
        <f>VLOOKUP($A35,'RevPAR Raw Data'!$B$6:$BE$43,'RevPAR Raw Data'!AW$1,FALSE)</f>
        <v>64.1920078864554</v>
      </c>
      <c r="BI35" s="60">
        <f>VLOOKUP($A35,'RevPAR Raw Data'!$B$6:$BE$43,'RevPAR Raw Data'!AX$1,FALSE)</f>
        <v>46.471286990083499</v>
      </c>
      <c r="BJ35" s="61">
        <f>VLOOKUP($A35,'RevPAR Raw Data'!$B$6:$BE$43,'RevPAR Raw Data'!AY$1,FALSE)</f>
        <v>59.506882230155199</v>
      </c>
      <c r="BK35" s="60">
        <f>VLOOKUP($A35,'RevPAR Raw Data'!$B$6:$BE$43,'RevPAR Raw Data'!BA$1,FALSE)</f>
        <v>49.398363483105598</v>
      </c>
      <c r="BL35" s="60">
        <f>VLOOKUP($A35,'RevPAR Raw Data'!$B$6:$BE$43,'RevPAR Raw Data'!BB$1,FALSE)</f>
        <v>47.856077367292599</v>
      </c>
      <c r="BM35" s="61">
        <f>VLOOKUP($A35,'RevPAR Raw Data'!$B$6:$BE$43,'RevPAR Raw Data'!BC$1,FALSE)</f>
        <v>48.594949034645502</v>
      </c>
      <c r="BN35" s="62">
        <f>VLOOKUP($A35,'RevPAR Raw Data'!$B$6:$BE$43,'RevPAR Raw Data'!BE$1,FALSE)</f>
        <v>56.005905841845298</v>
      </c>
    </row>
    <row r="36" spans="1:66" x14ac:dyDescent="0.35">
      <c r="A36" s="78" t="s">
        <v>45</v>
      </c>
      <c r="B36" s="59">
        <f>VLOOKUP($A36,'Occupancy Raw Data'!$B$6:$BE$43,'Occupancy Raw Data'!AG$1,FALSE)</f>
        <v>48.249566724436697</v>
      </c>
      <c r="C36" s="60">
        <f>VLOOKUP($A36,'Occupancy Raw Data'!$B$6:$BE$43,'Occupancy Raw Data'!AH$1,FALSE)</f>
        <v>53.431542461005101</v>
      </c>
      <c r="D36" s="60">
        <f>VLOOKUP($A36,'Occupancy Raw Data'!$B$6:$BE$43,'Occupancy Raw Data'!AI$1,FALSE)</f>
        <v>54.722703639514698</v>
      </c>
      <c r="E36" s="60">
        <f>VLOOKUP($A36,'Occupancy Raw Data'!$B$6:$BE$43,'Occupancy Raw Data'!AJ$1,FALSE)</f>
        <v>55.597920277296303</v>
      </c>
      <c r="F36" s="60">
        <f>VLOOKUP($A36,'Occupancy Raw Data'!$B$6:$BE$43,'Occupancy Raw Data'!AK$1,FALSE)</f>
        <v>52.642980935875201</v>
      </c>
      <c r="G36" s="61">
        <f>VLOOKUP($A36,'Occupancy Raw Data'!$B$6:$BE$43,'Occupancy Raw Data'!AL$1,FALSE)</f>
        <v>52.928942807625603</v>
      </c>
      <c r="H36" s="60">
        <f>VLOOKUP($A36,'Occupancy Raw Data'!$B$6:$BE$43,'Occupancy Raw Data'!AN$1,FALSE)</f>
        <v>53.639514731369097</v>
      </c>
      <c r="I36" s="60">
        <f>VLOOKUP($A36,'Occupancy Raw Data'!$B$6:$BE$43,'Occupancy Raw Data'!AO$1,FALSE)</f>
        <v>56.525129982668901</v>
      </c>
      <c r="J36" s="61">
        <f>VLOOKUP($A36,'Occupancy Raw Data'!$B$6:$BE$43,'Occupancy Raw Data'!AP$1,FALSE)</f>
        <v>55.082322357019002</v>
      </c>
      <c r="K36" s="62">
        <f>VLOOKUP($A36,'Occupancy Raw Data'!$B$6:$BE$43,'Occupancy Raw Data'!AR$1,FALSE)</f>
        <v>53.544194107452299</v>
      </c>
      <c r="M36" s="59">
        <f>VLOOKUP($A36,'Occupancy Raw Data'!$B$6:$BE$43,'Occupancy Raw Data'!AT$1,FALSE)</f>
        <v>11.6354894616201</v>
      </c>
      <c r="N36" s="60">
        <f>VLOOKUP($A36,'Occupancy Raw Data'!$B$6:$BE$43,'Occupancy Raw Data'!AU$1,FALSE)</f>
        <v>14.330284267926301</v>
      </c>
      <c r="O36" s="60">
        <f>VLOOKUP($A36,'Occupancy Raw Data'!$B$6:$BE$43,'Occupancy Raw Data'!AV$1,FALSE)</f>
        <v>12.485914220630301</v>
      </c>
      <c r="P36" s="60">
        <f>VLOOKUP($A36,'Occupancy Raw Data'!$B$6:$BE$43,'Occupancy Raw Data'!AW$1,FALSE)</f>
        <v>8.3772872342210594</v>
      </c>
      <c r="Q36" s="60">
        <f>VLOOKUP($A36,'Occupancy Raw Data'!$B$6:$BE$43,'Occupancy Raw Data'!AX$1,FALSE)</f>
        <v>7.1836689864040597</v>
      </c>
      <c r="R36" s="61">
        <f>VLOOKUP($A36,'Occupancy Raw Data'!$B$6:$BE$43,'Occupancy Raw Data'!AY$1,FALSE)</f>
        <v>10.7213954096988</v>
      </c>
      <c r="S36" s="60">
        <f>VLOOKUP($A36,'Occupancy Raw Data'!$B$6:$BE$43,'Occupancy Raw Data'!BA$1,FALSE)</f>
        <v>-0.266105163655461</v>
      </c>
      <c r="T36" s="60">
        <f>VLOOKUP($A36,'Occupancy Raw Data'!$B$6:$BE$43,'Occupancy Raw Data'!BB$1,FALSE)</f>
        <v>3.9983819931104101</v>
      </c>
      <c r="U36" s="61">
        <f>VLOOKUP($A36,'Occupancy Raw Data'!$B$6:$BE$43,'Occupancy Raw Data'!BC$1,FALSE)</f>
        <v>1.87736409616442</v>
      </c>
      <c r="V36" s="62">
        <f>VLOOKUP($A36,'Occupancy Raw Data'!$B$6:$BE$43,'Occupancy Raw Data'!BE$1,FALSE)</f>
        <v>7.9665724255354897</v>
      </c>
      <c r="X36" s="64">
        <f>VLOOKUP($A36,'ADR Raw Data'!$B$6:$BE$43,'ADR Raw Data'!AG$1,FALSE)</f>
        <v>84.839832812500006</v>
      </c>
      <c r="Y36" s="65">
        <f>VLOOKUP($A36,'ADR Raw Data'!$B$6:$BE$43,'ADR Raw Data'!AH$1,FALSE)</f>
        <v>82.739126127148793</v>
      </c>
      <c r="Z36" s="65">
        <f>VLOOKUP($A36,'ADR Raw Data'!$B$6:$BE$43,'ADR Raw Data'!AI$1,FALSE)</f>
        <v>82.129536943784601</v>
      </c>
      <c r="AA36" s="65">
        <f>VLOOKUP($A36,'ADR Raw Data'!$B$6:$BE$43,'ADR Raw Data'!AJ$1,FALSE)</f>
        <v>82.958062842892701</v>
      </c>
      <c r="AB36" s="65">
        <f>VLOOKUP($A36,'ADR Raw Data'!$B$6:$BE$43,'ADR Raw Data'!AK$1,FALSE)</f>
        <v>80.403357069958801</v>
      </c>
      <c r="AC36" s="66">
        <f>VLOOKUP($A36,'ADR Raw Data'!$B$6:$BE$43,'ADR Raw Data'!AL$1,FALSE)</f>
        <v>82.577439161754995</v>
      </c>
      <c r="AD36" s="65">
        <f>VLOOKUP($A36,'ADR Raw Data'!$B$6:$BE$43,'ADR Raw Data'!AN$1,FALSE)</f>
        <v>90.147855783521806</v>
      </c>
      <c r="AE36" s="65">
        <f>VLOOKUP($A36,'ADR Raw Data'!$B$6:$BE$43,'ADR Raw Data'!AO$1,FALSE)</f>
        <v>92.054384317032003</v>
      </c>
      <c r="AF36" s="66">
        <f>VLOOKUP($A36,'ADR Raw Data'!$B$6:$BE$43,'ADR Raw Data'!AP$1,FALSE)</f>
        <v>91.126089530401899</v>
      </c>
      <c r="AG36" s="67">
        <f>VLOOKUP($A36,'ADR Raw Data'!$B$6:$BE$43,'ADR Raw Data'!AR$1,FALSE)</f>
        <v>85.090073941691898</v>
      </c>
      <c r="AI36" s="59">
        <f>VLOOKUP($A36,'ADR Raw Data'!$B$6:$BE$43,'ADR Raw Data'!AT$1,FALSE)</f>
        <v>31.627312122267099</v>
      </c>
      <c r="AJ36" s="60">
        <f>VLOOKUP($A36,'ADR Raw Data'!$B$6:$BE$43,'ADR Raw Data'!AU$1,FALSE)</f>
        <v>24.334672637118899</v>
      </c>
      <c r="AK36" s="60">
        <f>VLOOKUP($A36,'ADR Raw Data'!$B$6:$BE$43,'ADR Raw Data'!AV$1,FALSE)</f>
        <v>23.299065543239902</v>
      </c>
      <c r="AL36" s="60">
        <f>VLOOKUP($A36,'ADR Raw Data'!$B$6:$BE$43,'ADR Raw Data'!AW$1,FALSE)</f>
        <v>24.453080446172699</v>
      </c>
      <c r="AM36" s="60">
        <f>VLOOKUP($A36,'ADR Raw Data'!$B$6:$BE$43,'ADR Raw Data'!AX$1,FALSE)</f>
        <v>22.922167982516701</v>
      </c>
      <c r="AN36" s="61">
        <f>VLOOKUP($A36,'ADR Raw Data'!$B$6:$BE$43,'ADR Raw Data'!AY$1,FALSE)</f>
        <v>25.1716201503842</v>
      </c>
      <c r="AO36" s="60">
        <f>VLOOKUP($A36,'ADR Raw Data'!$B$6:$BE$43,'ADR Raw Data'!BA$1,FALSE)</f>
        <v>25.6930634046184</v>
      </c>
      <c r="AP36" s="60">
        <f>VLOOKUP($A36,'ADR Raw Data'!$B$6:$BE$43,'ADR Raw Data'!BB$1,FALSE)</f>
        <v>30.348109763546301</v>
      </c>
      <c r="AQ36" s="61">
        <f>VLOOKUP($A36,'ADR Raw Data'!$B$6:$BE$43,'ADR Raw Data'!BC$1,FALSE)</f>
        <v>28.042908337529401</v>
      </c>
      <c r="AR36" s="62">
        <f>VLOOKUP($A36,'ADR Raw Data'!$B$6:$BE$43,'ADR Raw Data'!BE$1,FALSE)</f>
        <v>25.891152130725001</v>
      </c>
      <c r="AT36" s="64">
        <f>VLOOKUP($A36,'RevPAR Raw Data'!$B$6:$BE$43,'RevPAR Raw Data'!AG$1,FALSE)</f>
        <v>40.934851741767702</v>
      </c>
      <c r="AU36" s="65">
        <f>VLOOKUP($A36,'RevPAR Raw Data'!$B$6:$BE$43,'RevPAR Raw Data'!AH$1,FALSE)</f>
        <v>44.208791308492202</v>
      </c>
      <c r="AV36" s="65">
        <f>VLOOKUP($A36,'RevPAR Raw Data'!$B$6:$BE$43,'RevPAR Raw Data'!AI$1,FALSE)</f>
        <v>44.943503102252997</v>
      </c>
      <c r="AW36" s="65">
        <f>VLOOKUP($A36,'RevPAR Raw Data'!$B$6:$BE$43,'RevPAR Raw Data'!AJ$1,FALSE)</f>
        <v>46.1229576429809</v>
      </c>
      <c r="AX36" s="65">
        <f>VLOOKUP($A36,'RevPAR Raw Data'!$B$6:$BE$43,'RevPAR Raw Data'!AK$1,FALSE)</f>
        <v>42.326723934142102</v>
      </c>
      <c r="AY36" s="66">
        <f>VLOOKUP($A36,'RevPAR Raw Data'!$B$6:$BE$43,'RevPAR Raw Data'!AL$1,FALSE)</f>
        <v>43.707365545927203</v>
      </c>
      <c r="AZ36" s="65">
        <f>VLOOKUP($A36,'RevPAR Raw Data'!$B$6:$BE$43,'RevPAR Raw Data'!AN$1,FALSE)</f>
        <v>48.354872383015497</v>
      </c>
      <c r="BA36" s="65">
        <f>VLOOKUP($A36,'RevPAR Raw Data'!$B$6:$BE$43,'RevPAR Raw Data'!AO$1,FALSE)</f>
        <v>52.033860389948003</v>
      </c>
      <c r="BB36" s="66">
        <f>VLOOKUP($A36,'RevPAR Raw Data'!$B$6:$BE$43,'RevPAR Raw Data'!AP$1,FALSE)</f>
        <v>50.194366386481803</v>
      </c>
      <c r="BC36" s="67">
        <f>VLOOKUP($A36,'RevPAR Raw Data'!$B$6:$BE$43,'RevPAR Raw Data'!AR$1,FALSE)</f>
        <v>45.560794357514197</v>
      </c>
      <c r="BE36" s="59">
        <f>VLOOKUP($A36,'RevPAR Raw Data'!$B$6:$BE$43,'RevPAR Raw Data'!AT$1,FALSE)</f>
        <v>46.9427941528674</v>
      </c>
      <c r="BF36" s="60">
        <f>VLOOKUP($A36,'RevPAR Raw Data'!$B$6:$BE$43,'RevPAR Raw Data'!AU$1,FALSE)</f>
        <v>42.152184669613703</v>
      </c>
      <c r="BG36" s="60">
        <f>VLOOKUP($A36,'RevPAR Raw Data'!$B$6:$BE$43,'RevPAR Raw Data'!AV$1,FALSE)</f>
        <v>38.694081101807598</v>
      </c>
      <c r="BH36" s="60">
        <f>VLOOKUP($A36,'RevPAR Raw Data'!$B$6:$BE$43,'RevPAR Raw Data'!AW$1,FALSE)</f>
        <v>34.878872466984802</v>
      </c>
      <c r="BI36" s="60">
        <f>VLOOKUP($A36,'RevPAR Raw Data'!$B$6:$BE$43,'RevPAR Raw Data'!AX$1,FALSE)</f>
        <v>31.7524896412923</v>
      </c>
      <c r="BJ36" s="61">
        <f>VLOOKUP($A36,'RevPAR Raw Data'!$B$6:$BE$43,'RevPAR Raw Data'!AY$1,FALSE)</f>
        <v>38.591764487433203</v>
      </c>
      <c r="BK36" s="60">
        <f>VLOOKUP($A36,'RevPAR Raw Data'!$B$6:$BE$43,'RevPAR Raw Data'!BA$1,FALSE)</f>
        <v>25.358587672542001</v>
      </c>
      <c r="BL36" s="60">
        <f>VLOOKUP($A36,'RevPAR Raw Data'!$B$6:$BE$43,'RevPAR Raw Data'!BB$1,FALSE)</f>
        <v>35.559925112691701</v>
      </c>
      <c r="BM36" s="61">
        <f>VLOOKUP($A36,'RevPAR Raw Data'!$B$6:$BE$43,'RevPAR Raw Data'!BC$1,FALSE)</f>
        <v>30.4467399263429</v>
      </c>
      <c r="BN36" s="62">
        <f>VLOOKUP($A36,'RevPAR Raw Data'!$B$6:$BE$43,'RevPAR Raw Data'!BE$1,FALSE)</f>
        <v>35.920361942560199</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49.763601251914402</v>
      </c>
      <c r="C39" s="60">
        <f>VLOOKUP($A39,'Occupancy Raw Data'!$B$6:$BE$43,'Occupancy Raw Data'!AH$1,FALSE)</f>
        <v>53.858959845508402</v>
      </c>
      <c r="D39" s="60">
        <f>VLOOKUP($A39,'Occupancy Raw Data'!$B$6:$BE$43,'Occupancy Raw Data'!AI$1,FALSE)</f>
        <v>56.625824066058399</v>
      </c>
      <c r="E39" s="60">
        <f>VLOOKUP($A39,'Occupancy Raw Data'!$B$6:$BE$43,'Occupancy Raw Data'!AJ$1,FALSE)</f>
        <v>57.6488313244989</v>
      </c>
      <c r="F39" s="60">
        <f>VLOOKUP($A39,'Occupancy Raw Data'!$B$6:$BE$43,'Occupancy Raw Data'!AK$1,FALSE)</f>
        <v>53.951355130851702</v>
      </c>
      <c r="G39" s="61">
        <f>VLOOKUP($A39,'Occupancy Raw Data'!$B$6:$BE$43,'Occupancy Raw Data'!AL$1,FALSE)</f>
        <v>54.369714323766303</v>
      </c>
      <c r="H39" s="60">
        <f>VLOOKUP($A39,'Occupancy Raw Data'!$B$6:$BE$43,'Occupancy Raw Data'!AN$1,FALSE)</f>
        <v>56.158020909635702</v>
      </c>
      <c r="I39" s="60">
        <f>VLOOKUP($A39,'Occupancy Raw Data'!$B$6:$BE$43,'Occupancy Raw Data'!AO$1,FALSE)</f>
        <v>57.169374708663497</v>
      </c>
      <c r="J39" s="61">
        <f>VLOOKUP($A39,'Occupancy Raw Data'!$B$6:$BE$43,'Occupancy Raw Data'!AP$1,FALSE)</f>
        <v>56.663697809149603</v>
      </c>
      <c r="K39" s="62">
        <f>VLOOKUP($A39,'Occupancy Raw Data'!$B$6:$BE$43,'Occupancy Raw Data'!AR$1,FALSE)</f>
        <v>55.025138176733002</v>
      </c>
      <c r="M39" s="59">
        <f>VLOOKUP($A39,'Occupancy Raw Data'!$B$6:$BE$43,'Occupancy Raw Data'!AT$1,FALSE)</f>
        <v>27.100332406616399</v>
      </c>
      <c r="N39" s="60">
        <f>VLOOKUP($A39,'Occupancy Raw Data'!$B$6:$BE$43,'Occupancy Raw Data'!AU$1,FALSE)</f>
        <v>23.6813297238098</v>
      </c>
      <c r="O39" s="60">
        <f>VLOOKUP($A39,'Occupancy Raw Data'!$B$6:$BE$43,'Occupancy Raw Data'!AV$1,FALSE)</f>
        <v>23.429997325666701</v>
      </c>
      <c r="P39" s="60">
        <f>VLOOKUP($A39,'Occupancy Raw Data'!$B$6:$BE$43,'Occupancy Raw Data'!AW$1,FALSE)</f>
        <v>23.628877886678801</v>
      </c>
      <c r="Q39" s="60">
        <f>VLOOKUP($A39,'Occupancy Raw Data'!$B$6:$BE$43,'Occupancy Raw Data'!AX$1,FALSE)</f>
        <v>21.376366248640601</v>
      </c>
      <c r="R39" s="61">
        <f>VLOOKUP($A39,'Occupancy Raw Data'!$B$6:$BE$43,'Occupancy Raw Data'!AY$1,FALSE)</f>
        <v>23.760695593409299</v>
      </c>
      <c r="S39" s="60">
        <f>VLOOKUP($A39,'Occupancy Raw Data'!$B$6:$BE$43,'Occupancy Raw Data'!BA$1,FALSE)</f>
        <v>21.9775711322361</v>
      </c>
      <c r="T39" s="60">
        <f>VLOOKUP($A39,'Occupancy Raw Data'!$B$6:$BE$43,'Occupancy Raw Data'!BB$1,FALSE)</f>
        <v>19.210155637063401</v>
      </c>
      <c r="U39" s="61">
        <f>VLOOKUP($A39,'Occupancy Raw Data'!$B$6:$BE$43,'Occupancy Raw Data'!BC$1,FALSE)</f>
        <v>20.565641000361101</v>
      </c>
      <c r="V39" s="62">
        <f>VLOOKUP($A39,'Occupancy Raw Data'!$B$6:$BE$43,'Occupancy Raw Data'!BE$1,FALSE)</f>
        <v>22.803192671024998</v>
      </c>
      <c r="X39" s="64">
        <f>VLOOKUP($A39,'ADR Raw Data'!$B$6:$BE$43,'ADR Raw Data'!AG$1,FALSE)</f>
        <v>94.825571055800793</v>
      </c>
      <c r="Y39" s="65">
        <f>VLOOKUP($A39,'ADR Raw Data'!$B$6:$BE$43,'ADR Raw Data'!AH$1,FALSE)</f>
        <v>93.498522347922801</v>
      </c>
      <c r="Z39" s="65">
        <f>VLOOKUP($A39,'ADR Raw Data'!$B$6:$BE$43,'ADR Raw Data'!AI$1,FALSE)</f>
        <v>95.235466719586</v>
      </c>
      <c r="AA39" s="65">
        <f>VLOOKUP($A39,'ADR Raw Data'!$B$6:$BE$43,'ADR Raw Data'!AJ$1,FALSE)</f>
        <v>95.853734351762199</v>
      </c>
      <c r="AB39" s="65">
        <f>VLOOKUP($A39,'ADR Raw Data'!$B$6:$BE$43,'ADR Raw Data'!AK$1,FALSE)</f>
        <v>94.333569544086998</v>
      </c>
      <c r="AC39" s="66">
        <f>VLOOKUP($A39,'ADR Raw Data'!$B$6:$BE$43,'ADR Raw Data'!AL$1,FALSE)</f>
        <v>94.7684270395727</v>
      </c>
      <c r="AD39" s="65">
        <f>VLOOKUP($A39,'ADR Raw Data'!$B$6:$BE$43,'ADR Raw Data'!AN$1,FALSE)</f>
        <v>105.13691577980001</v>
      </c>
      <c r="AE39" s="65">
        <f>VLOOKUP($A39,'ADR Raw Data'!$B$6:$BE$43,'ADR Raw Data'!AO$1,FALSE)</f>
        <v>108.39492348684399</v>
      </c>
      <c r="AF39" s="66">
        <f>VLOOKUP($A39,'ADR Raw Data'!$B$6:$BE$43,'ADR Raw Data'!AP$1,FALSE)</f>
        <v>106.78045715293</v>
      </c>
      <c r="AG39" s="67">
        <f>VLOOKUP($A39,'ADR Raw Data'!$B$6:$BE$43,'ADR Raw Data'!AR$1,FALSE)</f>
        <v>98.302635309626396</v>
      </c>
      <c r="AI39" s="59">
        <f>VLOOKUP($A39,'ADR Raw Data'!$B$6:$BE$43,'ADR Raw Data'!AT$1,FALSE)</f>
        <v>28.344031215973398</v>
      </c>
      <c r="AJ39" s="60">
        <f>VLOOKUP($A39,'ADR Raw Data'!$B$6:$BE$43,'ADR Raw Data'!AU$1,FALSE)</f>
        <v>26.418582135543001</v>
      </c>
      <c r="AK39" s="60">
        <f>VLOOKUP($A39,'ADR Raw Data'!$B$6:$BE$43,'ADR Raw Data'!AV$1,FALSE)</f>
        <v>27.201646048758601</v>
      </c>
      <c r="AL39" s="60">
        <f>VLOOKUP($A39,'ADR Raw Data'!$B$6:$BE$43,'ADR Raw Data'!AW$1,FALSE)</f>
        <v>28.2484581674975</v>
      </c>
      <c r="AM39" s="60">
        <f>VLOOKUP($A39,'ADR Raw Data'!$B$6:$BE$43,'ADR Raw Data'!AX$1,FALSE)</f>
        <v>27.4572861482579</v>
      </c>
      <c r="AN39" s="61">
        <f>VLOOKUP($A39,'ADR Raw Data'!$B$6:$BE$43,'ADR Raw Data'!AY$1,FALSE)</f>
        <v>27.526809750641299</v>
      </c>
      <c r="AO39" s="60">
        <f>VLOOKUP($A39,'ADR Raw Data'!$B$6:$BE$43,'ADR Raw Data'!BA$1,FALSE)</f>
        <v>33.525027778844603</v>
      </c>
      <c r="AP39" s="60">
        <f>VLOOKUP($A39,'ADR Raw Data'!$B$6:$BE$43,'ADR Raw Data'!BB$1,FALSE)</f>
        <v>34.047100833706402</v>
      </c>
      <c r="AQ39" s="61">
        <f>VLOOKUP($A39,'ADR Raw Data'!$B$6:$BE$43,'ADR Raw Data'!BC$1,FALSE)</f>
        <v>33.771447926478302</v>
      </c>
      <c r="AR39" s="62">
        <f>VLOOKUP($A39,'ADR Raw Data'!$B$6:$BE$43,'ADR Raw Data'!BE$1,FALSE)</f>
        <v>29.406946951330099</v>
      </c>
      <c r="AT39" s="64">
        <f>VLOOKUP($A39,'RevPAR Raw Data'!$B$6:$BE$43,'RevPAR Raw Data'!AG$1,FALSE)</f>
        <v>47.188619065059498</v>
      </c>
      <c r="AU39" s="65">
        <f>VLOOKUP($A39,'RevPAR Raw Data'!$B$6:$BE$43,'RevPAR Raw Data'!AH$1,FALSE)</f>
        <v>50.357331607511398</v>
      </c>
      <c r="AV39" s="65">
        <f>VLOOKUP($A39,'RevPAR Raw Data'!$B$6:$BE$43,'RevPAR Raw Data'!AI$1,FALSE)</f>
        <v>53.927867833122399</v>
      </c>
      <c r="AW39" s="65">
        <f>VLOOKUP($A39,'RevPAR Raw Data'!$B$6:$BE$43,'RevPAR Raw Data'!AJ$1,FALSE)</f>
        <v>55.258557634680599</v>
      </c>
      <c r="AX39" s="65">
        <f>VLOOKUP($A39,'RevPAR Raw Data'!$B$6:$BE$43,'RevPAR Raw Data'!AK$1,FALSE)</f>
        <v>50.894239112339299</v>
      </c>
      <c r="AY39" s="66">
        <f>VLOOKUP($A39,'RevPAR Raw Data'!$B$6:$BE$43,'RevPAR Raw Data'!AL$1,FALSE)</f>
        <v>51.525323050542703</v>
      </c>
      <c r="AZ39" s="65">
        <f>VLOOKUP($A39,'RevPAR Raw Data'!$B$6:$BE$43,'RevPAR Raw Data'!AN$1,FALSE)</f>
        <v>59.042811147366301</v>
      </c>
      <c r="BA39" s="65">
        <f>VLOOKUP($A39,'RevPAR Raw Data'!$B$6:$BE$43,'RevPAR Raw Data'!AO$1,FALSE)</f>
        <v>61.968699973363499</v>
      </c>
      <c r="BB39" s="66">
        <f>VLOOKUP($A39,'RevPAR Raw Data'!$B$6:$BE$43,'RevPAR Raw Data'!AP$1,FALSE)</f>
        <v>60.505755560364904</v>
      </c>
      <c r="BC39" s="67">
        <f>VLOOKUP($A39,'RevPAR Raw Data'!$B$6:$BE$43,'RevPAR Raw Data'!AR$1,FALSE)</f>
        <v>54.091160910491901</v>
      </c>
      <c r="BE39" s="59">
        <f>VLOOKUP($A39,'RevPAR Raw Data'!$B$6:$BE$43,'RevPAR Raw Data'!AT$1,FALSE)</f>
        <v>63.125690299553803</v>
      </c>
      <c r="BF39" s="60">
        <f>VLOOKUP($A39,'RevPAR Raw Data'!$B$6:$BE$43,'RevPAR Raw Data'!AU$1,FALSE)</f>
        <v>56.356183403226296</v>
      </c>
      <c r="BG39" s="60">
        <f>VLOOKUP($A39,'RevPAR Raw Data'!$B$6:$BE$43,'RevPAR Raw Data'!AV$1,FALSE)</f>
        <v>57.004988316186797</v>
      </c>
      <c r="BH39" s="60">
        <f>VLOOKUP($A39,'RevPAR Raw Data'!$B$6:$BE$43,'RevPAR Raw Data'!AW$1,FALSE)</f>
        <v>58.552129739443899</v>
      </c>
      <c r="BI39" s="60">
        <f>VLOOKUP($A39,'RevPAR Raw Data'!$B$6:$BE$43,'RevPAR Raw Data'!AX$1,FALSE)</f>
        <v>54.703022445887399</v>
      </c>
      <c r="BJ39" s="61">
        <f>VLOOKUP($A39,'RevPAR Raw Data'!$B$6:$BE$43,'RevPAR Raw Data'!AY$1,FALSE)</f>
        <v>57.828066815477399</v>
      </c>
      <c r="BK39" s="60">
        <f>VLOOKUP($A39,'RevPAR Raw Data'!$B$6:$BE$43,'RevPAR Raw Data'!BA$1,FALSE)</f>
        <v>62.870585738278301</v>
      </c>
      <c r="BL39" s="60">
        <f>VLOOKUP($A39,'RevPAR Raw Data'!$B$6:$BE$43,'RevPAR Raw Data'!BB$1,FALSE)</f>
        <v>59.797757530832897</v>
      </c>
      <c r="BM39" s="61">
        <f>VLOOKUP($A39,'RevPAR Raw Data'!$B$6:$BE$43,'RevPAR Raw Data'!BC$1,FALSE)</f>
        <v>61.282403668022901</v>
      </c>
      <c r="BN39" s="62">
        <f>VLOOKUP($A39,'RevPAR Raw Data'!$B$6:$BE$43,'RevPAR Raw Data'!BE$1,FALSE)</f>
        <v>58.915862394333097</v>
      </c>
    </row>
    <row r="40" spans="1:66" x14ac:dyDescent="0.35">
      <c r="A40" s="81" t="s">
        <v>79</v>
      </c>
      <c r="B40" s="59">
        <f>VLOOKUP($A40,'Occupancy Raw Data'!$B$6:$BE$43,'Occupancy Raw Data'!AG$1,FALSE)</f>
        <v>36.000978952520803</v>
      </c>
      <c r="C40" s="60">
        <f>VLOOKUP($A40,'Occupancy Raw Data'!$B$6:$BE$43,'Occupancy Raw Data'!AH$1,FALSE)</f>
        <v>45.178658835046498</v>
      </c>
      <c r="D40" s="60">
        <f>VLOOKUP($A40,'Occupancy Raw Data'!$B$6:$BE$43,'Occupancy Raw Data'!AI$1,FALSE)</f>
        <v>48.8007831620166</v>
      </c>
      <c r="E40" s="60">
        <f>VLOOKUP($A40,'Occupancy Raw Data'!$B$6:$BE$43,'Occupancy Raw Data'!AJ$1,FALSE)</f>
        <v>47.626040137053302</v>
      </c>
      <c r="F40" s="60">
        <f>VLOOKUP($A40,'Occupancy Raw Data'!$B$6:$BE$43,'Occupancy Raw Data'!AK$1,FALSE)</f>
        <v>43.171806167400803</v>
      </c>
      <c r="G40" s="61">
        <f>VLOOKUP($A40,'Occupancy Raw Data'!$B$6:$BE$43,'Occupancy Raw Data'!AL$1,FALSE)</f>
        <v>44.155653450807598</v>
      </c>
      <c r="H40" s="60">
        <f>VLOOKUP($A40,'Occupancy Raw Data'!$B$6:$BE$43,'Occupancy Raw Data'!AN$1,FALSE)</f>
        <v>41.972589329417502</v>
      </c>
      <c r="I40" s="60">
        <f>VLOOKUP($A40,'Occupancy Raw Data'!$B$6:$BE$43,'Occupancy Raw Data'!AO$1,FALSE)</f>
        <v>38.790993636808601</v>
      </c>
      <c r="J40" s="61">
        <f>VLOOKUP($A40,'Occupancy Raw Data'!$B$6:$BE$43,'Occupancy Raw Data'!AP$1,FALSE)</f>
        <v>40.381791483112998</v>
      </c>
      <c r="K40" s="62">
        <f>VLOOKUP($A40,'Occupancy Raw Data'!$B$6:$BE$43,'Occupancy Raw Data'!AR$1,FALSE)</f>
        <v>43.077407174323397</v>
      </c>
      <c r="M40" s="59">
        <f>VLOOKUP($A40,'Occupancy Raw Data'!$B$6:$BE$43,'Occupancy Raw Data'!AT$1,FALSE)</f>
        <v>-4.1938683543117596</v>
      </c>
      <c r="N40" s="60">
        <f>VLOOKUP($A40,'Occupancy Raw Data'!$B$6:$BE$43,'Occupancy Raw Data'!AU$1,FALSE)</f>
        <v>-2.9359368393967902</v>
      </c>
      <c r="O40" s="60">
        <f>VLOOKUP($A40,'Occupancy Raw Data'!$B$6:$BE$43,'Occupancy Raw Data'!AV$1,FALSE)</f>
        <v>-1.6537388446912999</v>
      </c>
      <c r="P40" s="60">
        <f>VLOOKUP($A40,'Occupancy Raw Data'!$B$6:$BE$43,'Occupancy Raw Data'!AW$1,FALSE)</f>
        <v>-3.9753599145097902</v>
      </c>
      <c r="Q40" s="60">
        <f>VLOOKUP($A40,'Occupancy Raw Data'!$B$6:$BE$43,'Occupancy Raw Data'!AX$1,FALSE)</f>
        <v>-2.5926039170122102</v>
      </c>
      <c r="R40" s="61">
        <f>VLOOKUP($A40,'Occupancy Raw Data'!$B$6:$BE$43,'Occupancy Raw Data'!AY$1,FALSE)</f>
        <v>-3.0237025864707001</v>
      </c>
      <c r="S40" s="60">
        <f>VLOOKUP($A40,'Occupancy Raw Data'!$B$6:$BE$43,'Occupancy Raw Data'!BA$1,FALSE)</f>
        <v>5.08066499177633</v>
      </c>
      <c r="T40" s="60">
        <f>VLOOKUP($A40,'Occupancy Raw Data'!$B$6:$BE$43,'Occupancy Raw Data'!BB$1,FALSE)</f>
        <v>-5.9490882907898897</v>
      </c>
      <c r="U40" s="61">
        <f>VLOOKUP($A40,'Occupancy Raw Data'!$B$6:$BE$43,'Occupancy Raw Data'!BC$1,FALSE)</f>
        <v>-0.52261684194938496</v>
      </c>
      <c r="V40" s="62">
        <f>VLOOKUP($A40,'Occupancy Raw Data'!$B$6:$BE$43,'Occupancy Raw Data'!BE$1,FALSE)</f>
        <v>-2.3662381986793499</v>
      </c>
      <c r="X40" s="64">
        <f>VLOOKUP($A40,'ADR Raw Data'!$B$6:$BE$43,'ADR Raw Data'!AG$1,FALSE)</f>
        <v>81.903949694085597</v>
      </c>
      <c r="Y40" s="65">
        <f>VLOOKUP($A40,'ADR Raw Data'!$B$6:$BE$43,'ADR Raw Data'!AH$1,FALSE)</f>
        <v>83.787258938244804</v>
      </c>
      <c r="Z40" s="65">
        <f>VLOOKUP($A40,'ADR Raw Data'!$B$6:$BE$43,'ADR Raw Data'!AI$1,FALSE)</f>
        <v>85.052452357071203</v>
      </c>
      <c r="AA40" s="65">
        <f>VLOOKUP($A40,'ADR Raw Data'!$B$6:$BE$43,'ADR Raw Data'!AJ$1,FALSE)</f>
        <v>84.616505652620702</v>
      </c>
      <c r="AB40" s="65">
        <f>VLOOKUP($A40,'ADR Raw Data'!$B$6:$BE$43,'ADR Raw Data'!AK$1,FALSE)</f>
        <v>82.949846938775494</v>
      </c>
      <c r="AC40" s="66">
        <f>VLOOKUP($A40,'ADR Raw Data'!$B$6:$BE$43,'ADR Raw Data'!AL$1,FALSE)</f>
        <v>83.774950670657304</v>
      </c>
      <c r="AD40" s="65">
        <f>VLOOKUP($A40,'ADR Raw Data'!$B$6:$BE$43,'ADR Raw Data'!AN$1,FALSE)</f>
        <v>88.777644314868795</v>
      </c>
      <c r="AE40" s="65">
        <f>VLOOKUP($A40,'ADR Raw Data'!$B$6:$BE$43,'ADR Raw Data'!AO$1,FALSE)</f>
        <v>87.328220820189202</v>
      </c>
      <c r="AF40" s="66">
        <f>VLOOKUP($A40,'ADR Raw Data'!$B$6:$BE$43,'ADR Raw Data'!AP$1,FALSE)</f>
        <v>88.0814818181818</v>
      </c>
      <c r="AG40" s="67">
        <f>VLOOKUP($A40,'ADR Raw Data'!$B$6:$BE$43,'ADR Raw Data'!AR$1,FALSE)</f>
        <v>84.928392175959701</v>
      </c>
      <c r="AI40" s="59">
        <f>VLOOKUP($A40,'ADR Raw Data'!$B$6:$BE$43,'ADR Raw Data'!AT$1,FALSE)</f>
        <v>11.695081867070099</v>
      </c>
      <c r="AJ40" s="60">
        <f>VLOOKUP($A40,'ADR Raw Data'!$B$6:$BE$43,'ADR Raw Data'!AU$1,FALSE)</f>
        <v>14.6503688436229</v>
      </c>
      <c r="AK40" s="60">
        <f>VLOOKUP($A40,'ADR Raw Data'!$B$6:$BE$43,'ADR Raw Data'!AV$1,FALSE)</f>
        <v>15.5605170232873</v>
      </c>
      <c r="AL40" s="60">
        <f>VLOOKUP($A40,'ADR Raw Data'!$B$6:$BE$43,'ADR Raw Data'!AW$1,FALSE)</f>
        <v>14.455148538615299</v>
      </c>
      <c r="AM40" s="60">
        <f>VLOOKUP($A40,'ADR Raw Data'!$B$6:$BE$43,'ADR Raw Data'!AX$1,FALSE)</f>
        <v>13.8213680465909</v>
      </c>
      <c r="AN40" s="61">
        <f>VLOOKUP($A40,'ADR Raw Data'!$B$6:$BE$43,'ADR Raw Data'!AY$1,FALSE)</f>
        <v>14.1657838379274</v>
      </c>
      <c r="AO40" s="60">
        <f>VLOOKUP($A40,'ADR Raw Data'!$B$6:$BE$43,'ADR Raw Data'!BA$1,FALSE)</f>
        <v>14.2992172422968</v>
      </c>
      <c r="AP40" s="60">
        <f>VLOOKUP($A40,'ADR Raw Data'!$B$6:$BE$43,'ADR Raw Data'!BB$1,FALSE)</f>
        <v>6.1761505412006201</v>
      </c>
      <c r="AQ40" s="61">
        <f>VLOOKUP($A40,'ADR Raw Data'!$B$6:$BE$43,'ADR Raw Data'!BC$1,FALSE)</f>
        <v>10.1066219016051</v>
      </c>
      <c r="AR40" s="62">
        <f>VLOOKUP($A40,'ADR Raw Data'!$B$6:$BE$43,'ADR Raw Data'!BE$1,FALSE)</f>
        <v>13.057924472742901</v>
      </c>
      <c r="AT40" s="64">
        <f>VLOOKUP($A40,'RevPAR Raw Data'!$B$6:$BE$43,'RevPAR Raw Data'!AG$1,FALSE)</f>
        <v>29.486223690650998</v>
      </c>
      <c r="AU40" s="65">
        <f>VLOOKUP($A40,'RevPAR Raw Data'!$B$6:$BE$43,'RevPAR Raw Data'!AH$1,FALSE)</f>
        <v>37.853959862946603</v>
      </c>
      <c r="AV40" s="65">
        <f>VLOOKUP($A40,'RevPAR Raw Data'!$B$6:$BE$43,'RevPAR Raw Data'!AI$1,FALSE)</f>
        <v>41.506262848751803</v>
      </c>
      <c r="AW40" s="65">
        <f>VLOOKUP($A40,'RevPAR Raw Data'!$B$6:$BE$43,'RevPAR Raw Data'!AJ$1,FALSE)</f>
        <v>40.299490944689097</v>
      </c>
      <c r="AX40" s="65">
        <f>VLOOKUP($A40,'RevPAR Raw Data'!$B$6:$BE$43,'RevPAR Raw Data'!AK$1,FALSE)</f>
        <v>35.810947136563797</v>
      </c>
      <c r="AY40" s="66">
        <f>VLOOKUP($A40,'RevPAR Raw Data'!$B$6:$BE$43,'RevPAR Raw Data'!AL$1,FALSE)</f>
        <v>36.991376896720503</v>
      </c>
      <c r="AZ40" s="65">
        <f>VLOOKUP($A40,'RevPAR Raw Data'!$B$6:$BE$43,'RevPAR Raw Data'!AN$1,FALSE)</f>
        <v>37.262276064610802</v>
      </c>
      <c r="BA40" s="65">
        <f>VLOOKUP($A40,'RevPAR Raw Data'!$B$6:$BE$43,'RevPAR Raw Data'!AO$1,FALSE)</f>
        <v>33.875484581497702</v>
      </c>
      <c r="BB40" s="66">
        <f>VLOOKUP($A40,'RevPAR Raw Data'!$B$6:$BE$43,'RevPAR Raw Data'!AP$1,FALSE)</f>
        <v>35.568880323054302</v>
      </c>
      <c r="BC40" s="67">
        <f>VLOOKUP($A40,'RevPAR Raw Data'!$B$6:$BE$43,'RevPAR Raw Data'!AR$1,FALSE)</f>
        <v>36.584949304244397</v>
      </c>
      <c r="BE40" s="59">
        <f>VLOOKUP($A40,'RevPAR Raw Data'!$B$6:$BE$43,'RevPAR Raw Data'!AT$1,FALSE)</f>
        <v>7.0107371753244196</v>
      </c>
      <c r="BF40" s="60">
        <f>VLOOKUP($A40,'RevPAR Raw Data'!$B$6:$BE$43,'RevPAR Raw Data'!AU$1,FALSE)</f>
        <v>11.284306428238599</v>
      </c>
      <c r="BG40" s="60">
        <f>VLOOKUP($A40,'RevPAR Raw Data'!$B$6:$BE$43,'RevPAR Raw Data'!AV$1,FALSE)</f>
        <v>13.649447864147101</v>
      </c>
      <c r="BH40" s="60">
        <f>VLOOKUP($A40,'RevPAR Raw Data'!$B$6:$BE$43,'RevPAR Raw Data'!AW$1,FALSE)</f>
        <v>9.9051444435186209</v>
      </c>
      <c r="BI40" s="60">
        <f>VLOOKUP($A40,'RevPAR Raw Data'!$B$6:$BE$43,'RevPAR Raw Data'!AX$1,FALSE)</f>
        <v>10.870430800217999</v>
      </c>
      <c r="BJ40" s="61">
        <f>VLOOKUP($A40,'RevPAR Raw Data'!$B$6:$BE$43,'RevPAR Raw Data'!AY$1,FALSE)</f>
        <v>10.7137500791554</v>
      </c>
      <c r="BK40" s="60">
        <f>VLOOKUP($A40,'RevPAR Raw Data'!$B$6:$BE$43,'RevPAR Raw Data'!BA$1,FALSE)</f>
        <v>20.106377558600599</v>
      </c>
      <c r="BL40" s="60">
        <f>VLOOKUP($A40,'RevPAR Raw Data'!$B$6:$BE$43,'RevPAR Raw Data'!BB$1,FALSE)</f>
        <v>-0.14036239825740099</v>
      </c>
      <c r="BM40" s="61">
        <f>VLOOKUP($A40,'RevPAR Raw Data'!$B$6:$BE$43,'RevPAR Raw Data'!BC$1,FALSE)</f>
        <v>9.5311861514458602</v>
      </c>
      <c r="BN40" s="62">
        <f>VLOOKUP($A40,'RevPAR Raw Data'!$B$6:$BE$43,'RevPAR Raw Data'!BE$1,FALSE)</f>
        <v>10.3827046772348</v>
      </c>
    </row>
    <row r="41" spans="1:66" x14ac:dyDescent="0.35">
      <c r="A41" s="81" t="s">
        <v>80</v>
      </c>
      <c r="B41" s="59">
        <f>VLOOKUP($A41,'Occupancy Raw Data'!$B$6:$BE$43,'Occupancy Raw Data'!AG$1,FALSE)</f>
        <v>30.498945888966901</v>
      </c>
      <c r="C41" s="60">
        <f>VLOOKUP($A41,'Occupancy Raw Data'!$B$6:$BE$43,'Occupancy Raw Data'!AH$1,FALSE)</f>
        <v>37.262825017568503</v>
      </c>
      <c r="D41" s="60">
        <f>VLOOKUP($A41,'Occupancy Raw Data'!$B$6:$BE$43,'Occupancy Raw Data'!AI$1,FALSE)</f>
        <v>40.688685874912103</v>
      </c>
      <c r="E41" s="60">
        <f>VLOOKUP($A41,'Occupancy Raw Data'!$B$6:$BE$43,'Occupancy Raw Data'!AJ$1,FALSE)</f>
        <v>40.9873506676036</v>
      </c>
      <c r="F41" s="60">
        <f>VLOOKUP($A41,'Occupancy Raw Data'!$B$6:$BE$43,'Occupancy Raw Data'!AK$1,FALSE)</f>
        <v>38.2466619817287</v>
      </c>
      <c r="G41" s="61">
        <f>VLOOKUP($A41,'Occupancy Raw Data'!$B$6:$BE$43,'Occupancy Raw Data'!AL$1,FALSE)</f>
        <v>37.536893886156001</v>
      </c>
      <c r="H41" s="60">
        <f>VLOOKUP($A41,'Occupancy Raw Data'!$B$6:$BE$43,'Occupancy Raw Data'!AN$1,FALSE)</f>
        <v>38.123682361208701</v>
      </c>
      <c r="I41" s="60">
        <f>VLOOKUP($A41,'Occupancy Raw Data'!$B$6:$BE$43,'Occupancy Raw Data'!AO$1,FALSE)</f>
        <v>36.7884750527055</v>
      </c>
      <c r="J41" s="61">
        <f>VLOOKUP($A41,'Occupancy Raw Data'!$B$6:$BE$43,'Occupancy Raw Data'!AP$1,FALSE)</f>
        <v>37.456078706957101</v>
      </c>
      <c r="K41" s="62">
        <f>VLOOKUP($A41,'Occupancy Raw Data'!$B$6:$BE$43,'Occupancy Raw Data'!AR$1,FALSE)</f>
        <v>37.513803834956299</v>
      </c>
      <c r="M41" s="59">
        <f>VLOOKUP($A41,'Occupancy Raw Data'!$B$6:$BE$43,'Occupancy Raw Data'!AT$1,FALSE)</f>
        <v>2.3584905660377302</v>
      </c>
      <c r="N41" s="60">
        <f>VLOOKUP($A41,'Occupancy Raw Data'!$B$6:$BE$43,'Occupancy Raw Data'!AU$1,FALSE)</f>
        <v>1.0481181515007101</v>
      </c>
      <c r="O41" s="60">
        <f>VLOOKUP($A41,'Occupancy Raw Data'!$B$6:$BE$43,'Occupancy Raw Data'!AV$1,FALSE)</f>
        <v>2.7506654835847302</v>
      </c>
      <c r="P41" s="60">
        <f>VLOOKUP($A41,'Occupancy Raw Data'!$B$6:$BE$43,'Occupancy Raw Data'!AW$1,FALSE)</f>
        <v>5.0900900900900901</v>
      </c>
      <c r="Q41" s="60">
        <f>VLOOKUP($A41,'Occupancy Raw Data'!$B$6:$BE$43,'Occupancy Raw Data'!AX$1,FALSE)</f>
        <v>5.47480620155038</v>
      </c>
      <c r="R41" s="61">
        <f>VLOOKUP($A41,'Occupancy Raw Data'!$B$6:$BE$43,'Occupancy Raw Data'!AY$1,FALSE)</f>
        <v>3.38720603890448</v>
      </c>
      <c r="S41" s="60">
        <f>VLOOKUP($A41,'Occupancy Raw Data'!$B$6:$BE$43,'Occupancy Raw Data'!BA$1,FALSE)</f>
        <v>6.6339066339066299</v>
      </c>
      <c r="T41" s="60">
        <f>VLOOKUP($A41,'Occupancy Raw Data'!$B$6:$BE$43,'Occupancy Raw Data'!BB$1,FALSE)</f>
        <v>-2.8756957328385799</v>
      </c>
      <c r="U41" s="61">
        <f>VLOOKUP($A41,'Occupancy Raw Data'!$B$6:$BE$43,'Occupancy Raw Data'!BC$1,FALSE)</f>
        <v>1.7418277260796899</v>
      </c>
      <c r="V41" s="62">
        <f>VLOOKUP($A41,'Occupancy Raw Data'!$B$6:$BE$43,'Occupancy Raw Data'!BE$1,FALSE)</f>
        <v>2.91242082071054</v>
      </c>
      <c r="X41" s="64">
        <f>VLOOKUP($A41,'ADR Raw Data'!$B$6:$BE$43,'ADR Raw Data'!AG$1,FALSE)</f>
        <v>91.027108294930798</v>
      </c>
      <c r="Y41" s="65">
        <f>VLOOKUP($A41,'ADR Raw Data'!$B$6:$BE$43,'ADR Raw Data'!AH$1,FALSE)</f>
        <v>91.806152758132896</v>
      </c>
      <c r="Z41" s="65">
        <f>VLOOKUP($A41,'ADR Raw Data'!$B$6:$BE$43,'ADR Raw Data'!AI$1,FALSE)</f>
        <v>91.626269430051806</v>
      </c>
      <c r="AA41" s="65">
        <f>VLOOKUP($A41,'ADR Raw Data'!$B$6:$BE$43,'ADR Raw Data'!AJ$1,FALSE)</f>
        <v>92.374363480497195</v>
      </c>
      <c r="AB41" s="65">
        <f>VLOOKUP($A41,'ADR Raw Data'!$B$6:$BE$43,'ADR Raw Data'!AK$1,FALSE)</f>
        <v>92.470362884703704</v>
      </c>
      <c r="AC41" s="66">
        <f>VLOOKUP($A41,'ADR Raw Data'!$B$6:$BE$43,'ADR Raw Data'!AL$1,FALSE)</f>
        <v>91.900001872133203</v>
      </c>
      <c r="AD41" s="65">
        <f>VLOOKUP($A41,'ADR Raw Data'!$B$6:$BE$43,'ADR Raw Data'!AN$1,FALSE)</f>
        <v>97.738635944700405</v>
      </c>
      <c r="AE41" s="65">
        <f>VLOOKUP($A41,'ADR Raw Data'!$B$6:$BE$43,'ADR Raw Data'!AO$1,FALSE)</f>
        <v>99.839536771728703</v>
      </c>
      <c r="AF41" s="66">
        <f>VLOOKUP($A41,'ADR Raw Data'!$B$6:$BE$43,'ADR Raw Data'!AP$1,FALSE)</f>
        <v>98.770363508442699</v>
      </c>
      <c r="AG41" s="67">
        <f>VLOOKUP($A41,'ADR Raw Data'!$B$6:$BE$43,'ADR Raw Data'!AR$1,FALSE)</f>
        <v>93.859941794340003</v>
      </c>
      <c r="AI41" s="59">
        <f>VLOOKUP($A41,'ADR Raw Data'!$B$6:$BE$43,'ADR Raw Data'!AT$1,FALSE)</f>
        <v>15.6833500445873</v>
      </c>
      <c r="AJ41" s="60">
        <f>VLOOKUP($A41,'ADR Raw Data'!$B$6:$BE$43,'ADR Raw Data'!AU$1,FALSE)</f>
        <v>15.5607251242561</v>
      </c>
      <c r="AK41" s="60">
        <f>VLOOKUP($A41,'ADR Raw Data'!$B$6:$BE$43,'ADR Raw Data'!AV$1,FALSE)</f>
        <v>16.0042808389674</v>
      </c>
      <c r="AL41" s="60">
        <f>VLOOKUP($A41,'ADR Raw Data'!$B$6:$BE$43,'ADR Raw Data'!AW$1,FALSE)</f>
        <v>16.311883513533701</v>
      </c>
      <c r="AM41" s="60">
        <f>VLOOKUP($A41,'ADR Raw Data'!$B$6:$BE$43,'ADR Raw Data'!AX$1,FALSE)</f>
        <v>15.844970602794699</v>
      </c>
      <c r="AN41" s="61">
        <f>VLOOKUP($A41,'ADR Raw Data'!$B$6:$BE$43,'ADR Raw Data'!AY$1,FALSE)</f>
        <v>15.903712283571499</v>
      </c>
      <c r="AO41" s="60">
        <f>VLOOKUP($A41,'ADR Raw Data'!$B$6:$BE$43,'ADR Raw Data'!BA$1,FALSE)</f>
        <v>16.2102323972208</v>
      </c>
      <c r="AP41" s="60">
        <f>VLOOKUP($A41,'ADR Raw Data'!$B$6:$BE$43,'ADR Raw Data'!BB$1,FALSE)</f>
        <v>18.160724266269799</v>
      </c>
      <c r="AQ41" s="61">
        <f>VLOOKUP($A41,'ADR Raw Data'!$B$6:$BE$43,'ADR Raw Data'!BC$1,FALSE)</f>
        <v>17.157704784801201</v>
      </c>
      <c r="AR41" s="62">
        <f>VLOOKUP($A41,'ADR Raw Data'!$B$6:$BE$43,'ADR Raw Data'!BE$1,FALSE)</f>
        <v>16.253622378010299</v>
      </c>
      <c r="AT41" s="64">
        <f>VLOOKUP($A41,'RevPAR Raw Data'!$B$6:$BE$43,'RevPAR Raw Data'!AG$1,FALSE)</f>
        <v>27.762308503162298</v>
      </c>
      <c r="AU41" s="65">
        <f>VLOOKUP($A41,'RevPAR Raw Data'!$B$6:$BE$43,'RevPAR Raw Data'!AH$1,FALSE)</f>
        <v>34.209566057624698</v>
      </c>
      <c r="AV41" s="65">
        <f>VLOOKUP($A41,'RevPAR Raw Data'!$B$6:$BE$43,'RevPAR Raw Data'!AI$1,FALSE)</f>
        <v>37.2815249472944</v>
      </c>
      <c r="AW41" s="65">
        <f>VLOOKUP($A41,'RevPAR Raw Data'!$B$6:$BE$43,'RevPAR Raw Data'!AJ$1,FALSE)</f>
        <v>37.861804286718197</v>
      </c>
      <c r="AX41" s="65">
        <f>VLOOKUP($A41,'RevPAR Raw Data'!$B$6:$BE$43,'RevPAR Raw Data'!AK$1,FALSE)</f>
        <v>35.3668271257905</v>
      </c>
      <c r="AY41" s="66">
        <f>VLOOKUP($A41,'RevPAR Raw Data'!$B$6:$BE$43,'RevPAR Raw Data'!AL$1,FALSE)</f>
        <v>34.496406184118001</v>
      </c>
      <c r="AZ41" s="65">
        <f>VLOOKUP($A41,'RevPAR Raw Data'!$B$6:$BE$43,'RevPAR Raw Data'!AN$1,FALSE)</f>
        <v>37.261567111735701</v>
      </c>
      <c r="BA41" s="65">
        <f>VLOOKUP($A41,'RevPAR Raw Data'!$B$6:$BE$43,'RevPAR Raw Data'!AO$1,FALSE)</f>
        <v>36.729443078004202</v>
      </c>
      <c r="BB41" s="66">
        <f>VLOOKUP($A41,'RevPAR Raw Data'!$B$6:$BE$43,'RevPAR Raw Data'!AP$1,FALSE)</f>
        <v>36.995505094869898</v>
      </c>
      <c r="BC41" s="67">
        <f>VLOOKUP($A41,'RevPAR Raw Data'!$B$6:$BE$43,'RevPAR Raw Data'!AR$1,FALSE)</f>
        <v>35.210434444332797</v>
      </c>
      <c r="BE41" s="59">
        <f>VLOOKUP($A41,'RevPAR Raw Data'!$B$6:$BE$43,'RevPAR Raw Data'!AT$1,FALSE)</f>
        <v>18.411730941865301</v>
      </c>
      <c r="BF41" s="60">
        <f>VLOOKUP($A41,'RevPAR Raw Data'!$B$6:$BE$43,'RevPAR Raw Data'!AU$1,FALSE)</f>
        <v>16.771938060289301</v>
      </c>
      <c r="BG41" s="60">
        <f>VLOOKUP($A41,'RevPAR Raw Data'!$B$6:$BE$43,'RevPAR Raw Data'!AV$1,FALSE)</f>
        <v>19.195170551485599</v>
      </c>
      <c r="BH41" s="60">
        <f>VLOOKUP($A41,'RevPAR Raw Data'!$B$6:$BE$43,'RevPAR Raw Data'!AW$1,FALSE)</f>
        <v>22.232263169853201</v>
      </c>
      <c r="BI41" s="60">
        <f>VLOOKUP($A41,'RevPAR Raw Data'!$B$6:$BE$43,'RevPAR Raw Data'!AX$1,FALSE)</f>
        <v>22.187258237540799</v>
      </c>
      <c r="BJ41" s="61">
        <f>VLOOKUP($A41,'RevPAR Raw Data'!$B$6:$BE$43,'RevPAR Raw Data'!AY$1,FALSE)</f>
        <v>19.829609825355099</v>
      </c>
      <c r="BK41" s="60">
        <f>VLOOKUP($A41,'RevPAR Raw Data'!$B$6:$BE$43,'RevPAR Raw Data'!BA$1,FALSE)</f>
        <v>23.919510713498401</v>
      </c>
      <c r="BL41" s="60">
        <f>VLOOKUP($A41,'RevPAR Raw Data'!$B$6:$BE$43,'RevPAR Raw Data'!BB$1,FALSE)</f>
        <v>14.7627813606535</v>
      </c>
      <c r="BM41" s="61">
        <f>VLOOKUP($A41,'RevPAR Raw Data'!$B$6:$BE$43,'RevPAR Raw Data'!BC$1,FALSE)</f>
        <v>19.198390169981501</v>
      </c>
      <c r="BN41" s="62">
        <f>VLOOKUP($A41,'RevPAR Raw Data'!$B$6:$BE$43,'RevPAR Raw Data'!BE$1,FALSE)</f>
        <v>19.639417080977701</v>
      </c>
    </row>
    <row r="42" spans="1:66" x14ac:dyDescent="0.35">
      <c r="A42" s="81" t="s">
        <v>81</v>
      </c>
      <c r="B42" s="59">
        <f>VLOOKUP($A42,'Occupancy Raw Data'!$B$6:$BE$43,'Occupancy Raw Data'!AG$1,FALSE)</f>
        <v>38.218851748452202</v>
      </c>
      <c r="C42" s="60">
        <f>VLOOKUP($A42,'Occupancy Raw Data'!$B$6:$BE$43,'Occupancy Raw Data'!AH$1,FALSE)</f>
        <v>40.153992122920599</v>
      </c>
      <c r="D42" s="60">
        <f>VLOOKUP($A42,'Occupancy Raw Data'!$B$6:$BE$43,'Occupancy Raw Data'!AI$1,FALSE)</f>
        <v>42.624707383823697</v>
      </c>
      <c r="E42" s="60">
        <f>VLOOKUP($A42,'Occupancy Raw Data'!$B$6:$BE$43,'Occupancy Raw Data'!AJ$1,FALSE)</f>
        <v>42.854705404612197</v>
      </c>
      <c r="F42" s="60">
        <f>VLOOKUP($A42,'Occupancy Raw Data'!$B$6:$BE$43,'Occupancy Raw Data'!AK$1,FALSE)</f>
        <v>42.984377879240803</v>
      </c>
      <c r="G42" s="61">
        <f>VLOOKUP($A42,'Occupancy Raw Data'!$B$6:$BE$43,'Occupancy Raw Data'!AL$1,FALSE)</f>
        <v>41.367457898278801</v>
      </c>
      <c r="H42" s="60">
        <f>VLOOKUP($A42,'Occupancy Raw Data'!$B$6:$BE$43,'Occupancy Raw Data'!AN$1,FALSE)</f>
        <v>52.101035332336899</v>
      </c>
      <c r="I42" s="60">
        <f>VLOOKUP($A42,'Occupancy Raw Data'!$B$6:$BE$43,'Occupancy Raw Data'!AO$1,FALSE)</f>
        <v>53.220996021102401</v>
      </c>
      <c r="J42" s="61">
        <f>VLOOKUP($A42,'Occupancy Raw Data'!$B$6:$BE$43,'Occupancy Raw Data'!AP$1,FALSE)</f>
        <v>52.6610156767196</v>
      </c>
      <c r="K42" s="62">
        <f>VLOOKUP($A42,'Occupancy Raw Data'!$B$6:$BE$43,'Occupancy Raw Data'!AR$1,FALSE)</f>
        <v>44.594327122112801</v>
      </c>
      <c r="M42" s="59">
        <f>VLOOKUP($A42,'Occupancy Raw Data'!$B$6:$BE$43,'Occupancy Raw Data'!AT$1,FALSE)</f>
        <v>-1.6090648343262099</v>
      </c>
      <c r="N42" s="60">
        <f>VLOOKUP($A42,'Occupancy Raw Data'!$B$6:$BE$43,'Occupancy Raw Data'!AU$1,FALSE)</f>
        <v>2.09009203165617</v>
      </c>
      <c r="O42" s="60">
        <f>VLOOKUP($A42,'Occupancy Raw Data'!$B$6:$BE$43,'Occupancy Raw Data'!AV$1,FALSE)</f>
        <v>4.5395650005172596</v>
      </c>
      <c r="P42" s="60">
        <f>VLOOKUP($A42,'Occupancy Raw Data'!$B$6:$BE$43,'Occupancy Raw Data'!AW$1,FALSE)</f>
        <v>3.1483128161884002</v>
      </c>
      <c r="Q42" s="60">
        <f>VLOOKUP($A42,'Occupancy Raw Data'!$B$6:$BE$43,'Occupancy Raw Data'!AX$1,FALSE)</f>
        <v>3.38842559826274</v>
      </c>
      <c r="R42" s="61">
        <f>VLOOKUP($A42,'Occupancy Raw Data'!$B$6:$BE$43,'Occupancy Raw Data'!AY$1,FALSE)</f>
        <v>2.3581667072680101</v>
      </c>
      <c r="S42" s="60">
        <f>VLOOKUP($A42,'Occupancy Raw Data'!$B$6:$BE$43,'Occupancy Raw Data'!BA$1,FALSE)</f>
        <v>8.7854449737883709</v>
      </c>
      <c r="T42" s="60">
        <f>VLOOKUP($A42,'Occupancy Raw Data'!$B$6:$BE$43,'Occupancy Raw Data'!BB$1,FALSE)</f>
        <v>3.1725834913433202</v>
      </c>
      <c r="U42" s="61">
        <f>VLOOKUP($A42,'Occupancy Raw Data'!$B$6:$BE$43,'Occupancy Raw Data'!BC$1,FALSE)</f>
        <v>5.87488376587884</v>
      </c>
      <c r="V42" s="62">
        <f>VLOOKUP($A42,'Occupancy Raw Data'!$B$6:$BE$43,'Occupancy Raw Data'!BE$1,FALSE)</f>
        <v>3.5184736621326</v>
      </c>
      <c r="X42" s="64">
        <f>VLOOKUP($A42,'ADR Raw Data'!$B$6:$BE$43,'ADR Raw Data'!AG$1,FALSE)</f>
        <v>81.468308835348495</v>
      </c>
      <c r="Y42" s="65">
        <f>VLOOKUP($A42,'ADR Raw Data'!$B$6:$BE$43,'ADR Raw Data'!AH$1,FALSE)</f>
        <v>80.104759800088303</v>
      </c>
      <c r="Z42" s="65">
        <f>VLOOKUP($A42,'ADR Raw Data'!$B$6:$BE$43,'ADR Raw Data'!AI$1,FALSE)</f>
        <v>81.109134256664703</v>
      </c>
      <c r="AA42" s="65">
        <f>VLOOKUP($A42,'ADR Raw Data'!$B$6:$BE$43,'ADR Raw Data'!AJ$1,FALSE)</f>
        <v>80.736347783157001</v>
      </c>
      <c r="AB42" s="65">
        <f>VLOOKUP($A42,'ADR Raw Data'!$B$6:$BE$43,'ADR Raw Data'!AK$1,FALSE)</f>
        <v>82.101875456479604</v>
      </c>
      <c r="AC42" s="66">
        <f>VLOOKUP($A42,'ADR Raw Data'!$B$6:$BE$43,'ADR Raw Data'!AL$1,FALSE)</f>
        <v>81.109609531226198</v>
      </c>
      <c r="AD42" s="65">
        <f>VLOOKUP($A42,'ADR Raw Data'!$B$6:$BE$43,'ADR Raw Data'!AN$1,FALSE)</f>
        <v>95.908689153785602</v>
      </c>
      <c r="AE42" s="65">
        <f>VLOOKUP($A42,'ADR Raw Data'!$B$6:$BE$43,'ADR Raw Data'!AO$1,FALSE)</f>
        <v>101.114563675767</v>
      </c>
      <c r="AF42" s="66">
        <f>VLOOKUP($A42,'ADR Raw Data'!$B$6:$BE$43,'ADR Raw Data'!AP$1,FALSE)</f>
        <v>98.539305214455496</v>
      </c>
      <c r="AG42" s="67">
        <f>VLOOKUP($A42,'ADR Raw Data'!$B$6:$BE$43,'ADR Raw Data'!AR$1,FALSE)</f>
        <v>86.990593658921597</v>
      </c>
      <c r="AI42" s="59">
        <f>VLOOKUP($A42,'ADR Raw Data'!$B$6:$BE$43,'ADR Raw Data'!AT$1,FALSE)</f>
        <v>13.0443694977386</v>
      </c>
      <c r="AJ42" s="60">
        <f>VLOOKUP($A42,'ADR Raw Data'!$B$6:$BE$43,'ADR Raw Data'!AU$1,FALSE)</f>
        <v>13.890876633693001</v>
      </c>
      <c r="AK42" s="60">
        <f>VLOOKUP($A42,'ADR Raw Data'!$B$6:$BE$43,'ADR Raw Data'!AV$1,FALSE)</f>
        <v>15.052895420888101</v>
      </c>
      <c r="AL42" s="60">
        <f>VLOOKUP($A42,'ADR Raw Data'!$B$6:$BE$43,'ADR Raw Data'!AW$1,FALSE)</f>
        <v>14.456639684797</v>
      </c>
      <c r="AM42" s="60">
        <f>VLOOKUP($A42,'ADR Raw Data'!$B$6:$BE$43,'ADR Raw Data'!AX$1,FALSE)</f>
        <v>15.593075644238199</v>
      </c>
      <c r="AN42" s="61">
        <f>VLOOKUP($A42,'ADR Raw Data'!$B$6:$BE$43,'ADR Raw Data'!AY$1,FALSE)</f>
        <v>14.4244000580436</v>
      </c>
      <c r="AO42" s="60">
        <f>VLOOKUP($A42,'ADR Raw Data'!$B$6:$BE$43,'ADR Raw Data'!BA$1,FALSE)</f>
        <v>22.632478019507801</v>
      </c>
      <c r="AP42" s="60">
        <f>VLOOKUP($A42,'ADR Raw Data'!$B$6:$BE$43,'ADR Raw Data'!BB$1,FALSE)</f>
        <v>25.3071847982939</v>
      </c>
      <c r="AQ42" s="61">
        <f>VLOOKUP($A42,'ADR Raw Data'!$B$6:$BE$43,'ADR Raw Data'!BC$1,FALSE)</f>
        <v>23.953655774834999</v>
      </c>
      <c r="AR42" s="62">
        <f>VLOOKUP($A42,'ADR Raw Data'!$B$6:$BE$43,'ADR Raw Data'!BE$1,FALSE)</f>
        <v>17.9918287837266</v>
      </c>
      <c r="AT42" s="64">
        <f>VLOOKUP($A42,'RevPAR Raw Data'!$B$6:$BE$43,'RevPAR Raw Data'!AG$1,FALSE)</f>
        <v>31.136252175753</v>
      </c>
      <c r="AU42" s="65">
        <f>VLOOKUP($A42,'RevPAR Raw Data'!$B$6:$BE$43,'RevPAR Raw Data'!AH$1,FALSE)</f>
        <v>32.165258940211999</v>
      </c>
      <c r="AV42" s="65">
        <f>VLOOKUP($A42,'RevPAR Raw Data'!$B$6:$BE$43,'RevPAR Raw Data'!AI$1,FALSE)</f>
        <v>34.572531138456</v>
      </c>
      <c r="AW42" s="65">
        <f>VLOOKUP($A42,'RevPAR Raw Data'!$B$6:$BE$43,'RevPAR Raw Data'!AJ$1,FALSE)</f>
        <v>34.599323996915103</v>
      </c>
      <c r="AX42" s="65">
        <f>VLOOKUP($A42,'RevPAR Raw Data'!$B$6:$BE$43,'RevPAR Raw Data'!AK$1,FALSE)</f>
        <v>35.290980392156797</v>
      </c>
      <c r="AY42" s="66">
        <f>VLOOKUP($A42,'RevPAR Raw Data'!$B$6:$BE$43,'RevPAR Raw Data'!AL$1,FALSE)</f>
        <v>33.552983574288298</v>
      </c>
      <c r="AZ42" s="65">
        <f>VLOOKUP($A42,'RevPAR Raw Data'!$B$6:$BE$43,'RevPAR Raw Data'!AN$1,FALSE)</f>
        <v>49.969420022794999</v>
      </c>
      <c r="BA42" s="65">
        <f>VLOOKUP($A42,'RevPAR Raw Data'!$B$6:$BE$43,'RevPAR Raw Data'!AO$1,FALSE)</f>
        <v>53.814177910635102</v>
      </c>
      <c r="BB42" s="66">
        <f>VLOOKUP($A42,'RevPAR Raw Data'!$B$6:$BE$43,'RevPAR Raw Data'!AP$1,FALSE)</f>
        <v>51.891798966715101</v>
      </c>
      <c r="BC42" s="67">
        <f>VLOOKUP($A42,'RevPAR Raw Data'!$B$6:$BE$43,'RevPAR Raw Data'!AR$1,FALSE)</f>
        <v>38.7928699017274</v>
      </c>
      <c r="BE42" s="59">
        <f>VLOOKUP($A42,'RevPAR Raw Data'!$B$6:$BE$43,'RevPAR Raw Data'!AT$1,FALSE)</f>
        <v>11.225412300964701</v>
      </c>
      <c r="BF42" s="60">
        <f>VLOOKUP($A42,'RevPAR Raw Data'!$B$6:$BE$43,'RevPAR Raw Data'!AU$1,FALSE)</f>
        <v>16.271300770997101</v>
      </c>
      <c r="BG42" s="60">
        <f>VLOOKUP($A42,'RevPAR Raw Data'!$B$6:$BE$43,'RevPAR Raw Data'!AV$1,FALSE)</f>
        <v>20.275796393496499</v>
      </c>
      <c r="BH42" s="60">
        <f>VLOOKUP($A42,'RevPAR Raw Data'!$B$6:$BE$43,'RevPAR Raw Data'!AW$1,FALSE)</f>
        <v>18.060092740972099</v>
      </c>
      <c r="BI42" s="60">
        <f>VLOOKUP($A42,'RevPAR Raw Data'!$B$6:$BE$43,'RevPAR Raw Data'!AX$1,FALSE)</f>
        <v>19.5098610091868</v>
      </c>
      <c r="BJ42" s="61">
        <f>VLOOKUP($A42,'RevPAR Raw Data'!$B$6:$BE$43,'RevPAR Raw Data'!AY$1,FALSE)</f>
        <v>17.122718165203501</v>
      </c>
      <c r="BK42" s="60">
        <f>VLOOKUP($A42,'RevPAR Raw Data'!$B$6:$BE$43,'RevPAR Raw Data'!BA$1,FALSE)</f>
        <v>33.406286895904799</v>
      </c>
      <c r="BL42" s="60">
        <f>VLOOKUP($A42,'RevPAR Raw Data'!$B$6:$BE$43,'RevPAR Raw Data'!BB$1,FALSE)</f>
        <v>29.2826598566717</v>
      </c>
      <c r="BM42" s="61">
        <f>VLOOKUP($A42,'RevPAR Raw Data'!$B$6:$BE$43,'RevPAR Raw Data'!BC$1,FALSE)</f>
        <v>31.235788975164098</v>
      </c>
      <c r="BN42" s="62">
        <f>VLOOKUP($A42,'RevPAR Raw Data'!$B$6:$BE$43,'RevPAR Raw Data'!BE$1,FALSE)</f>
        <v>22.143340202950601</v>
      </c>
    </row>
    <row r="43" spans="1:66" x14ac:dyDescent="0.35">
      <c r="A43" s="82" t="s">
        <v>82</v>
      </c>
      <c r="B43" s="59">
        <f>VLOOKUP($A43,'Occupancy Raw Data'!$B$6:$BE$43,'Occupancy Raw Data'!AG$1,FALSE)</f>
        <v>38.228299046663302</v>
      </c>
      <c r="C43" s="60">
        <f>VLOOKUP($A43,'Occupancy Raw Data'!$B$6:$BE$43,'Occupancy Raw Data'!AH$1,FALSE)</f>
        <v>39.0526843953838</v>
      </c>
      <c r="D43" s="60">
        <f>VLOOKUP($A43,'Occupancy Raw Data'!$B$6:$BE$43,'Occupancy Raw Data'!AI$1,FALSE)</f>
        <v>42.023582538886103</v>
      </c>
      <c r="E43" s="60">
        <f>VLOOKUP($A43,'Occupancy Raw Data'!$B$6:$BE$43,'Occupancy Raw Data'!AJ$1,FALSE)</f>
        <v>42.629202207726998</v>
      </c>
      <c r="F43" s="60">
        <f>VLOOKUP($A43,'Occupancy Raw Data'!$B$6:$BE$43,'Occupancy Raw Data'!AK$1,FALSE)</f>
        <v>41.062217762167499</v>
      </c>
      <c r="G43" s="61">
        <f>VLOOKUP($A43,'Occupancy Raw Data'!$B$6:$BE$43,'Occupancy Raw Data'!AL$1,FALSE)</f>
        <v>40.599197190165498</v>
      </c>
      <c r="H43" s="60">
        <f>VLOOKUP($A43,'Occupancy Raw Data'!$B$6:$BE$43,'Occupancy Raw Data'!AN$1,FALSE)</f>
        <v>43.193677872553899</v>
      </c>
      <c r="I43" s="60">
        <f>VLOOKUP($A43,'Occupancy Raw Data'!$B$6:$BE$43,'Occupancy Raw Data'!AO$1,FALSE)</f>
        <v>44.182639237330598</v>
      </c>
      <c r="J43" s="61">
        <f>VLOOKUP($A43,'Occupancy Raw Data'!$B$6:$BE$43,'Occupancy Raw Data'!AP$1,FALSE)</f>
        <v>43.688158554942198</v>
      </c>
      <c r="K43" s="62">
        <f>VLOOKUP($A43,'Occupancy Raw Data'!$B$6:$BE$43,'Occupancy Raw Data'!AR$1,FALSE)</f>
        <v>41.4817575801017</v>
      </c>
      <c r="M43" s="59">
        <f>VLOOKUP($A43,'Occupancy Raw Data'!$B$6:$BE$43,'Occupancy Raw Data'!AT$1,FALSE)</f>
        <v>-14.4734621769112</v>
      </c>
      <c r="N43" s="60">
        <f>VLOOKUP($A43,'Occupancy Raw Data'!$B$6:$BE$43,'Occupancy Raw Data'!AU$1,FALSE)</f>
        <v>-13.3759093531194</v>
      </c>
      <c r="O43" s="60">
        <f>VLOOKUP($A43,'Occupancy Raw Data'!$B$6:$BE$43,'Occupancy Raw Data'!AV$1,FALSE)</f>
        <v>-7.8642229816786502</v>
      </c>
      <c r="P43" s="60">
        <f>VLOOKUP($A43,'Occupancy Raw Data'!$B$6:$BE$43,'Occupancy Raw Data'!AW$1,FALSE)</f>
        <v>-7.6896654549158798</v>
      </c>
      <c r="Q43" s="60">
        <f>VLOOKUP($A43,'Occupancy Raw Data'!$B$6:$BE$43,'Occupancy Raw Data'!AX$1,FALSE)</f>
        <v>-6.9574687638737203</v>
      </c>
      <c r="R43" s="61">
        <f>VLOOKUP($A43,'Occupancy Raw Data'!$B$6:$BE$43,'Occupancy Raw Data'!AY$1,FALSE)</f>
        <v>-10.0609994327574</v>
      </c>
      <c r="S43" s="60">
        <f>VLOOKUP($A43,'Occupancy Raw Data'!$B$6:$BE$43,'Occupancy Raw Data'!BA$1,FALSE)</f>
        <v>-1.8557967392380901</v>
      </c>
      <c r="T43" s="60">
        <f>VLOOKUP($A43,'Occupancy Raw Data'!$B$6:$BE$43,'Occupancy Raw Data'!BB$1,FALSE)</f>
        <v>-9.2263185937787995</v>
      </c>
      <c r="U43" s="61">
        <f>VLOOKUP($A43,'Occupancy Raw Data'!$B$6:$BE$43,'Occupancy Raw Data'!BC$1,FALSE)</f>
        <v>-5.7264654248798204</v>
      </c>
      <c r="V43" s="62">
        <f>VLOOKUP($A43,'Occupancy Raw Data'!$B$6:$BE$43,'Occupancy Raw Data'!BE$1,FALSE)</f>
        <v>-8.79920150054385</v>
      </c>
      <c r="X43" s="64">
        <f>VLOOKUP($A43,'ADR Raw Data'!$B$6:$BE$43,'ADR Raw Data'!AG$1,FALSE)</f>
        <v>96.065282914856397</v>
      </c>
      <c r="Y43" s="65">
        <f>VLOOKUP($A43,'ADR Raw Data'!$B$6:$BE$43,'ADR Raw Data'!AH$1,FALSE)</f>
        <v>100.877293786617</v>
      </c>
      <c r="Z43" s="65">
        <f>VLOOKUP($A43,'ADR Raw Data'!$B$6:$BE$43,'ADR Raw Data'!AI$1,FALSE)</f>
        <v>104.294543001444</v>
      </c>
      <c r="AA43" s="65">
        <f>VLOOKUP($A43,'ADR Raw Data'!$B$6:$BE$43,'ADR Raw Data'!AJ$1,FALSE)</f>
        <v>104.360265065913</v>
      </c>
      <c r="AB43" s="65">
        <f>VLOOKUP($A43,'ADR Raw Data'!$B$6:$BE$43,'ADR Raw Data'!AK$1,FALSE)</f>
        <v>101.26404267018501</v>
      </c>
      <c r="AC43" s="66">
        <f>VLOOKUP($A43,'ADR Raw Data'!$B$6:$BE$43,'ADR Raw Data'!AL$1,FALSE)</f>
        <v>101.488178366714</v>
      </c>
      <c r="AD43" s="65">
        <f>VLOOKUP($A43,'ADR Raw Data'!$B$6:$BE$43,'ADR Raw Data'!AN$1,FALSE)</f>
        <v>98.674487192890695</v>
      </c>
      <c r="AE43" s="65">
        <f>VLOOKUP($A43,'ADR Raw Data'!$B$6:$BE$43,'ADR Raw Data'!AO$1,FALSE)</f>
        <v>100.972636504042</v>
      </c>
      <c r="AF43" s="66">
        <f>VLOOKUP($A43,'ADR Raw Data'!$B$6:$BE$43,'ADR Raw Data'!AP$1,FALSE)</f>
        <v>99.836567551581695</v>
      </c>
      <c r="AG43" s="67">
        <f>VLOOKUP($A43,'ADR Raw Data'!$B$6:$BE$43,'ADR Raw Data'!AR$1,FALSE)</f>
        <v>100.99118995286</v>
      </c>
      <c r="AI43" s="59">
        <f>VLOOKUP($A43,'ADR Raw Data'!$B$6:$BE$43,'ADR Raw Data'!AT$1,FALSE)</f>
        <v>-2.7049252638825299</v>
      </c>
      <c r="AJ43" s="60">
        <f>VLOOKUP($A43,'ADR Raw Data'!$B$6:$BE$43,'ADR Raw Data'!AU$1,FALSE)</f>
        <v>1.22212263434977</v>
      </c>
      <c r="AK43" s="60">
        <f>VLOOKUP($A43,'ADR Raw Data'!$B$6:$BE$43,'ADR Raw Data'!AV$1,FALSE)</f>
        <v>3.21065347763603</v>
      </c>
      <c r="AL43" s="60">
        <f>VLOOKUP($A43,'ADR Raw Data'!$B$6:$BE$43,'ADR Raw Data'!AW$1,FALSE)</f>
        <v>3.5600334412535202</v>
      </c>
      <c r="AM43" s="60">
        <f>VLOOKUP($A43,'ADR Raw Data'!$B$6:$BE$43,'ADR Raw Data'!AX$1,FALSE)</f>
        <v>3.6116238727374301</v>
      </c>
      <c r="AN43" s="61">
        <f>VLOOKUP($A43,'ADR Raw Data'!$B$6:$BE$43,'ADR Raw Data'!AY$1,FALSE)</f>
        <v>1.8866236431907799</v>
      </c>
      <c r="AO43" s="60">
        <f>VLOOKUP($A43,'ADR Raw Data'!$B$6:$BE$43,'ADR Raw Data'!BA$1,FALSE)</f>
        <v>2.22457487179167</v>
      </c>
      <c r="AP43" s="60">
        <f>VLOOKUP($A43,'ADR Raw Data'!$B$6:$BE$43,'ADR Raw Data'!BB$1,FALSE)</f>
        <v>2.7944297661570898</v>
      </c>
      <c r="AQ43" s="61">
        <f>VLOOKUP($A43,'ADR Raw Data'!$B$6:$BE$43,'ADR Raw Data'!BC$1,FALSE)</f>
        <v>2.48032631343309</v>
      </c>
      <c r="AR43" s="62">
        <f>VLOOKUP($A43,'ADR Raw Data'!$B$6:$BE$43,'ADR Raw Data'!BE$1,FALSE)</f>
        <v>2.0403760991539701</v>
      </c>
      <c r="AT43" s="64">
        <f>VLOOKUP($A43,'RevPAR Raw Data'!$B$6:$BE$43,'RevPAR Raw Data'!AG$1,FALSE)</f>
        <v>36.724123632714502</v>
      </c>
      <c r="AU43" s="65">
        <f>VLOOKUP($A43,'RevPAR Raw Data'!$B$6:$BE$43,'RevPAR Raw Data'!AH$1,FALSE)</f>
        <v>39.395291169091799</v>
      </c>
      <c r="AV43" s="65">
        <f>VLOOKUP($A43,'RevPAR Raw Data'!$B$6:$BE$43,'RevPAR Raw Data'!AI$1,FALSE)</f>
        <v>43.828303361766103</v>
      </c>
      <c r="AW43" s="65">
        <f>VLOOKUP($A43,'RevPAR Raw Data'!$B$6:$BE$43,'RevPAR Raw Data'!AJ$1,FALSE)</f>
        <v>44.487948419468097</v>
      </c>
      <c r="AX43" s="65">
        <f>VLOOKUP($A43,'RevPAR Raw Data'!$B$6:$BE$43,'RevPAR Raw Data'!AK$1,FALSE)</f>
        <v>41.581261716005997</v>
      </c>
      <c r="AY43" s="66">
        <f>VLOOKUP($A43,'RevPAR Raw Data'!$B$6:$BE$43,'RevPAR Raw Data'!AL$1,FALSE)</f>
        <v>41.2033856598093</v>
      </c>
      <c r="AZ43" s="65">
        <f>VLOOKUP($A43,'RevPAR Raw Data'!$B$6:$BE$43,'RevPAR Raw Data'!AN$1,FALSE)</f>
        <v>42.621140140491697</v>
      </c>
      <c r="BA43" s="65">
        <f>VLOOKUP($A43,'RevPAR Raw Data'!$B$6:$BE$43,'RevPAR Raw Data'!AO$1,FALSE)</f>
        <v>44.6123757150025</v>
      </c>
      <c r="BB43" s="66">
        <f>VLOOKUP($A43,'RevPAR Raw Data'!$B$6:$BE$43,'RevPAR Raw Data'!AP$1,FALSE)</f>
        <v>43.616757927747102</v>
      </c>
      <c r="BC43" s="67">
        <f>VLOOKUP($A43,'RevPAR Raw Data'!$B$6:$BE$43,'RevPAR Raw Data'!AR$1,FALSE)</f>
        <v>41.892920593505799</v>
      </c>
      <c r="BE43" s="59">
        <f>VLOOKUP($A43,'RevPAR Raw Data'!$B$6:$BE$43,'RevPAR Raw Data'!AT$1,FALSE)</f>
        <v>-16.786891105812</v>
      </c>
      <c r="BF43" s="60">
        <f>VLOOKUP($A43,'RevPAR Raw Data'!$B$6:$BE$43,'RevPAR Raw Data'!AU$1,FALSE)</f>
        <v>-12.3172567345242</v>
      </c>
      <c r="BG43" s="60">
        <f>VLOOKUP($A43,'RevPAR Raw Data'!$B$6:$BE$43,'RevPAR Raw Data'!AV$1,FALSE)</f>
        <v>-4.9060624526929297</v>
      </c>
      <c r="BH43" s="60">
        <f>VLOOKUP($A43,'RevPAR Raw Data'!$B$6:$BE$43,'RevPAR Raw Data'!AW$1,FALSE)</f>
        <v>-4.4033866753778801</v>
      </c>
      <c r="BI43" s="60">
        <f>VLOOKUP($A43,'RevPAR Raw Data'!$B$6:$BE$43,'RevPAR Raw Data'!AX$1,FALSE)</f>
        <v>-3.5971224939505899</v>
      </c>
      <c r="BJ43" s="61">
        <f>VLOOKUP($A43,'RevPAR Raw Data'!$B$6:$BE$43,'RevPAR Raw Data'!AY$1,FALSE)</f>
        <v>-8.3641889836063701</v>
      </c>
      <c r="BK43" s="60">
        <f>VLOOKUP($A43,'RevPAR Raw Data'!$B$6:$BE$43,'RevPAR Raw Data'!BA$1,FALSE)</f>
        <v>0.327494544620962</v>
      </c>
      <c r="BL43" s="60">
        <f>VLOOKUP($A43,'RevPAR Raw Data'!$B$6:$BE$43,'RevPAR Raw Data'!BB$1,FALSE)</f>
        <v>-6.6897118207267496</v>
      </c>
      <c r="BM43" s="61">
        <f>VLOOKUP($A43,'RevPAR Raw Data'!$B$6:$BE$43,'RevPAR Raw Data'!BC$1,FALSE)</f>
        <v>-3.3881741402096699</v>
      </c>
      <c r="BN43" s="62">
        <f>VLOOKUP($A43,'RevPAR Raw Data'!$B$6:$BE$43,'RevPAR Raw Data'!BE$1,FALSE)</f>
        <v>-6.9383622057233696</v>
      </c>
    </row>
    <row r="44" spans="1:66" x14ac:dyDescent="0.35">
      <c r="A44" s="81" t="s">
        <v>83</v>
      </c>
      <c r="B44" s="59">
        <f>VLOOKUP($A44,'Occupancy Raw Data'!$B$6:$BE$43,'Occupancy Raw Data'!AG$1,FALSE)</f>
        <v>36.629293893129699</v>
      </c>
      <c r="C44" s="60">
        <f>VLOOKUP($A44,'Occupancy Raw Data'!$B$6:$BE$43,'Occupancy Raw Data'!AH$1,FALSE)</f>
        <v>39.320133587786202</v>
      </c>
      <c r="D44" s="60">
        <f>VLOOKUP($A44,'Occupancy Raw Data'!$B$6:$BE$43,'Occupancy Raw Data'!AI$1,FALSE)</f>
        <v>40.720419847328202</v>
      </c>
      <c r="E44" s="60">
        <f>VLOOKUP($A44,'Occupancy Raw Data'!$B$6:$BE$43,'Occupancy Raw Data'!AJ$1,FALSE)</f>
        <v>41.350190839694598</v>
      </c>
      <c r="F44" s="60">
        <f>VLOOKUP($A44,'Occupancy Raw Data'!$B$6:$BE$43,'Occupancy Raw Data'!AK$1,FALSE)</f>
        <v>40.634541984732799</v>
      </c>
      <c r="G44" s="61">
        <f>VLOOKUP($A44,'Occupancy Raw Data'!$B$6:$BE$43,'Occupancy Raw Data'!AL$1,FALSE)</f>
        <v>39.730916030534303</v>
      </c>
      <c r="H44" s="60">
        <f>VLOOKUP($A44,'Occupancy Raw Data'!$B$6:$BE$43,'Occupancy Raw Data'!AN$1,FALSE)</f>
        <v>45.073950381679303</v>
      </c>
      <c r="I44" s="60">
        <f>VLOOKUP($A44,'Occupancy Raw Data'!$B$6:$BE$43,'Occupancy Raw Data'!AO$1,FALSE)</f>
        <v>45.212309160305303</v>
      </c>
      <c r="J44" s="61">
        <f>VLOOKUP($A44,'Occupancy Raw Data'!$B$6:$BE$43,'Occupancy Raw Data'!AP$1,FALSE)</f>
        <v>45.143129770992303</v>
      </c>
      <c r="K44" s="62">
        <f>VLOOKUP($A44,'Occupancy Raw Data'!$B$6:$BE$43,'Occupancy Raw Data'!AR$1,FALSE)</f>
        <v>41.277262813522299</v>
      </c>
      <c r="M44" s="59">
        <f>VLOOKUP($A44,'Occupancy Raw Data'!$B$6:$BE$43,'Occupancy Raw Data'!AT$1,FALSE)</f>
        <v>13.3269473593465</v>
      </c>
      <c r="N44" s="60">
        <f>VLOOKUP($A44,'Occupancy Raw Data'!$B$6:$BE$43,'Occupancy Raw Data'!AU$1,FALSE)</f>
        <v>4.4450392563782497</v>
      </c>
      <c r="O44" s="60">
        <f>VLOOKUP($A44,'Occupancy Raw Data'!$B$6:$BE$43,'Occupancy Raw Data'!AV$1,FALSE)</f>
        <v>5.0684591148421401</v>
      </c>
      <c r="P44" s="60">
        <f>VLOOKUP($A44,'Occupancy Raw Data'!$B$6:$BE$43,'Occupancy Raw Data'!AW$1,FALSE)</f>
        <v>4.7651474393521003</v>
      </c>
      <c r="Q44" s="60">
        <f>VLOOKUP($A44,'Occupancy Raw Data'!$B$6:$BE$43,'Occupancy Raw Data'!AX$1,FALSE)</f>
        <v>9.1958880518054205</v>
      </c>
      <c r="R44" s="61">
        <f>VLOOKUP($A44,'Occupancy Raw Data'!$B$6:$BE$43,'Occupancy Raw Data'!AY$1,FALSE)</f>
        <v>7.1454079866099098</v>
      </c>
      <c r="S44" s="60">
        <f>VLOOKUP($A44,'Occupancy Raw Data'!$B$6:$BE$43,'Occupancy Raw Data'!BA$1,FALSE)</f>
        <v>12.6405356345599</v>
      </c>
      <c r="T44" s="60">
        <f>VLOOKUP($A44,'Occupancy Raw Data'!$B$6:$BE$43,'Occupancy Raw Data'!BB$1,FALSE)</f>
        <v>7.3965290016637599</v>
      </c>
      <c r="U44" s="61">
        <f>VLOOKUP($A44,'Occupancy Raw Data'!$B$6:$BE$43,'Occupancy Raw Data'!BC$1,FALSE)</f>
        <v>9.9520280938386296</v>
      </c>
      <c r="V44" s="62">
        <f>VLOOKUP($A44,'Occupancy Raw Data'!$B$6:$BE$43,'Occupancy Raw Data'!BE$1,FALSE)</f>
        <v>8.0068867305297307</v>
      </c>
      <c r="X44" s="64">
        <f>VLOOKUP($A44,'ADR Raw Data'!$B$6:$BE$43,'ADR Raw Data'!AG$1,FALSE)</f>
        <v>82.199036795831901</v>
      </c>
      <c r="Y44" s="65">
        <f>VLOOKUP($A44,'ADR Raw Data'!$B$6:$BE$43,'ADR Raw Data'!AH$1,FALSE)</f>
        <v>81.803663168112607</v>
      </c>
      <c r="Z44" s="65">
        <f>VLOOKUP($A44,'ADR Raw Data'!$B$6:$BE$43,'ADR Raw Data'!AI$1,FALSE)</f>
        <v>82.149204452255404</v>
      </c>
      <c r="AA44" s="65">
        <f>VLOOKUP($A44,'ADR Raw Data'!$B$6:$BE$43,'ADR Raw Data'!AJ$1,FALSE)</f>
        <v>83.170218068535803</v>
      </c>
      <c r="AB44" s="65">
        <f>VLOOKUP($A44,'ADR Raw Data'!$B$6:$BE$43,'ADR Raw Data'!AK$1,FALSE)</f>
        <v>83.174803334507402</v>
      </c>
      <c r="AC44" s="66">
        <f>VLOOKUP($A44,'ADR Raw Data'!$B$6:$BE$43,'ADR Raw Data'!AL$1,FALSE)</f>
        <v>82.512309308804404</v>
      </c>
      <c r="AD44" s="65">
        <f>VLOOKUP($A44,'ADR Raw Data'!$B$6:$BE$43,'ADR Raw Data'!AN$1,FALSE)</f>
        <v>91.953757078592204</v>
      </c>
      <c r="AE44" s="65">
        <f>VLOOKUP($A44,'ADR Raw Data'!$B$6:$BE$43,'ADR Raw Data'!AO$1,FALSE)</f>
        <v>95.606555162771002</v>
      </c>
      <c r="AF44" s="66">
        <f>VLOOKUP($A44,'ADR Raw Data'!$B$6:$BE$43,'ADR Raw Data'!AP$1,FALSE)</f>
        <v>93.7829549778059</v>
      </c>
      <c r="AG44" s="67">
        <f>VLOOKUP($A44,'ADR Raw Data'!$B$6:$BE$43,'ADR Raw Data'!AR$1,FALSE)</f>
        <v>86.034083666325401</v>
      </c>
      <c r="AI44" s="59">
        <f>VLOOKUP($A44,'ADR Raw Data'!$B$6:$BE$43,'ADR Raw Data'!AT$1,FALSE)</f>
        <v>11.7951375545885</v>
      </c>
      <c r="AJ44" s="60">
        <f>VLOOKUP($A44,'ADR Raw Data'!$B$6:$BE$43,'ADR Raw Data'!AU$1,FALSE)</f>
        <v>11.722047192811299</v>
      </c>
      <c r="AK44" s="60">
        <f>VLOOKUP($A44,'ADR Raw Data'!$B$6:$BE$43,'ADR Raw Data'!AV$1,FALSE)</f>
        <v>10.700879561170201</v>
      </c>
      <c r="AL44" s="60">
        <f>VLOOKUP($A44,'ADR Raw Data'!$B$6:$BE$43,'ADR Raw Data'!AW$1,FALSE)</f>
        <v>13.877011822558201</v>
      </c>
      <c r="AM44" s="60">
        <f>VLOOKUP($A44,'ADR Raw Data'!$B$6:$BE$43,'ADR Raw Data'!AX$1,FALSE)</f>
        <v>12.829699015906799</v>
      </c>
      <c r="AN44" s="61">
        <f>VLOOKUP($A44,'ADR Raw Data'!$B$6:$BE$43,'ADR Raw Data'!AY$1,FALSE)</f>
        <v>12.1997123139965</v>
      </c>
      <c r="AO44" s="60">
        <f>VLOOKUP($A44,'ADR Raw Data'!$B$6:$BE$43,'ADR Raw Data'!BA$1,FALSE)</f>
        <v>18.023777620344099</v>
      </c>
      <c r="AP44" s="60">
        <f>VLOOKUP($A44,'ADR Raw Data'!$B$6:$BE$43,'ADR Raw Data'!BB$1,FALSE)</f>
        <v>19.135392870647301</v>
      </c>
      <c r="AQ44" s="61">
        <f>VLOOKUP($A44,'ADR Raw Data'!$B$6:$BE$43,'ADR Raw Data'!BC$1,FALSE)</f>
        <v>18.5468754611294</v>
      </c>
      <c r="AR44" s="62">
        <f>VLOOKUP($A44,'ADR Raw Data'!$B$6:$BE$43,'ADR Raw Data'!BE$1,FALSE)</f>
        <v>14.330679893319299</v>
      </c>
      <c r="AT44" s="64">
        <f>VLOOKUP($A44,'RevPAR Raw Data'!$B$6:$BE$43,'RevPAR Raw Data'!AG$1,FALSE)</f>
        <v>30.1089267652671</v>
      </c>
      <c r="AU44" s="65">
        <f>VLOOKUP($A44,'RevPAR Raw Data'!$B$6:$BE$43,'RevPAR Raw Data'!AH$1,FALSE)</f>
        <v>32.165309637404498</v>
      </c>
      <c r="AV44" s="65">
        <f>VLOOKUP($A44,'RevPAR Raw Data'!$B$6:$BE$43,'RevPAR Raw Data'!AI$1,FALSE)</f>
        <v>33.451500954198401</v>
      </c>
      <c r="AW44" s="65">
        <f>VLOOKUP($A44,'RevPAR Raw Data'!$B$6:$BE$43,'RevPAR Raw Data'!AJ$1,FALSE)</f>
        <v>34.391043893129698</v>
      </c>
      <c r="AX44" s="65">
        <f>VLOOKUP($A44,'RevPAR Raw Data'!$B$6:$BE$43,'RevPAR Raw Data'!AK$1,FALSE)</f>
        <v>33.797700381679299</v>
      </c>
      <c r="AY44" s="66">
        <f>VLOOKUP($A44,'RevPAR Raw Data'!$B$6:$BE$43,'RevPAR Raw Data'!AL$1,FALSE)</f>
        <v>32.782896326335802</v>
      </c>
      <c r="AZ44" s="65">
        <f>VLOOKUP($A44,'RevPAR Raw Data'!$B$6:$BE$43,'RevPAR Raw Data'!AN$1,FALSE)</f>
        <v>41.447190839694599</v>
      </c>
      <c r="BA44" s="65">
        <f>VLOOKUP($A44,'RevPAR Raw Data'!$B$6:$BE$43,'RevPAR Raw Data'!AO$1,FALSE)</f>
        <v>43.225931297709899</v>
      </c>
      <c r="BB44" s="66">
        <f>VLOOKUP($A44,'RevPAR Raw Data'!$B$6:$BE$43,'RevPAR Raw Data'!AP$1,FALSE)</f>
        <v>42.336561068702203</v>
      </c>
      <c r="BC44" s="67">
        <f>VLOOKUP($A44,'RevPAR Raw Data'!$B$6:$BE$43,'RevPAR Raw Data'!AR$1,FALSE)</f>
        <v>35.512514824154799</v>
      </c>
      <c r="BE44" s="59">
        <f>VLOOKUP($A44,'RevPAR Raw Data'!$B$6:$BE$43,'RevPAR Raw Data'!AT$1,FALSE)</f>
        <v>26.6940166867976</v>
      </c>
      <c r="BF44" s="60">
        <f>VLOOKUP($A44,'RevPAR Raw Data'!$B$6:$BE$43,'RevPAR Raw Data'!AU$1,FALSE)</f>
        <v>16.688136048561201</v>
      </c>
      <c r="BG44" s="60">
        <f>VLOOKUP($A44,'RevPAR Raw Data'!$B$6:$BE$43,'RevPAR Raw Data'!AV$1,FALSE)</f>
        <v>16.3117083814988</v>
      </c>
      <c r="BH44" s="60">
        <f>VLOOKUP($A44,'RevPAR Raw Data'!$B$6:$BE$43,'RevPAR Raw Data'!AW$1,FALSE)</f>
        <v>19.303419335431499</v>
      </c>
      <c r="BI44" s="60">
        <f>VLOOKUP($A44,'RevPAR Raw Data'!$B$6:$BE$43,'RevPAR Raw Data'!AX$1,FALSE)</f>
        <v>23.2053918265986</v>
      </c>
      <c r="BJ44" s="61">
        <f>VLOOKUP($A44,'RevPAR Raw Data'!$B$6:$BE$43,'RevPAR Raw Data'!AY$1,FALSE)</f>
        <v>20.216839518634199</v>
      </c>
      <c r="BK44" s="60">
        <f>VLOOKUP($A44,'RevPAR Raw Data'!$B$6:$BE$43,'RevPAR Raw Data'!BA$1,FALSE)</f>
        <v>32.9426152876974</v>
      </c>
      <c r="BL44" s="60">
        <f>VLOOKUP($A44,'RevPAR Raw Data'!$B$6:$BE$43,'RevPAR Raw Data'!BB$1,FALSE)</f>
        <v>27.947276755570801</v>
      </c>
      <c r="BM44" s="61">
        <f>VLOOKUP($A44,'RevPAR Raw Data'!$B$6:$BE$43,'RevPAR Raw Data'!BC$1,FALSE)</f>
        <v>30.3446938113889</v>
      </c>
      <c r="BN44" s="62">
        <f>VLOOKUP($A44,'RevPAR Raw Data'!$B$6:$BE$43,'RevPAR Raw Data'!BE$1,FALSE)</f>
        <v>23.485007930621901</v>
      </c>
    </row>
    <row r="45" spans="1:66" x14ac:dyDescent="0.35">
      <c r="A45" s="83" t="s">
        <v>84</v>
      </c>
      <c r="B45" s="59">
        <f>VLOOKUP($A45,'Occupancy Raw Data'!$B$6:$BE$43,'Occupancy Raw Data'!AG$1,FALSE)</f>
        <v>39.359686789593297</v>
      </c>
      <c r="C45" s="60">
        <f>VLOOKUP($A45,'Occupancy Raw Data'!$B$6:$BE$43,'Occupancy Raw Data'!AH$1,FALSE)</f>
        <v>46.463753473099203</v>
      </c>
      <c r="D45" s="60">
        <f>VLOOKUP($A45,'Occupancy Raw Data'!$B$6:$BE$43,'Occupancy Raw Data'!AI$1,FALSE)</f>
        <v>47.474109623642299</v>
      </c>
      <c r="E45" s="60">
        <f>VLOOKUP($A45,'Occupancy Raw Data'!$B$6:$BE$43,'Occupancy Raw Data'!AJ$1,FALSE)</f>
        <v>47.493053801465003</v>
      </c>
      <c r="F45" s="60">
        <f>VLOOKUP($A45,'Occupancy Raw Data'!$B$6:$BE$43,'Occupancy Raw Data'!AK$1,FALSE)</f>
        <v>43.3063905026521</v>
      </c>
      <c r="G45" s="61">
        <f>VLOOKUP($A45,'Occupancy Raw Data'!$B$6:$BE$43,'Occupancy Raw Data'!AL$1,FALSE)</f>
        <v>44.8193988380904</v>
      </c>
      <c r="H45" s="60">
        <f>VLOOKUP($A45,'Occupancy Raw Data'!$B$6:$BE$43,'Occupancy Raw Data'!AN$1,FALSE)</f>
        <v>40.812073755998902</v>
      </c>
      <c r="I45" s="60">
        <f>VLOOKUP($A45,'Occupancy Raw Data'!$B$6:$BE$43,'Occupancy Raw Data'!AO$1,FALSE)</f>
        <v>40.199545339732197</v>
      </c>
      <c r="J45" s="61">
        <f>VLOOKUP($A45,'Occupancy Raw Data'!$B$6:$BE$43,'Occupancy Raw Data'!AP$1,FALSE)</f>
        <v>40.505809547865603</v>
      </c>
      <c r="K45" s="62">
        <f>VLOOKUP($A45,'Occupancy Raw Data'!$B$6:$BE$43,'Occupancy Raw Data'!AR$1,FALSE)</f>
        <v>43.586944755169</v>
      </c>
      <c r="M45" s="59">
        <f>VLOOKUP($A45,'Occupancy Raw Data'!$B$6:$BE$43,'Occupancy Raw Data'!AT$1,FALSE)</f>
        <v>14.1122466646347</v>
      </c>
      <c r="N45" s="60">
        <f>VLOOKUP($A45,'Occupancy Raw Data'!$B$6:$BE$43,'Occupancy Raw Data'!AU$1,FALSE)</f>
        <v>6.0923482488966698</v>
      </c>
      <c r="O45" s="60">
        <f>VLOOKUP($A45,'Occupancy Raw Data'!$B$6:$BE$43,'Occupancy Raw Data'!AV$1,FALSE)</f>
        <v>1.9600561486299699</v>
      </c>
      <c r="P45" s="60">
        <f>VLOOKUP($A45,'Occupancy Raw Data'!$B$6:$BE$43,'Occupancy Raw Data'!AW$1,FALSE)</f>
        <v>4.2306657005492701E-2</v>
      </c>
      <c r="Q45" s="60">
        <f>VLOOKUP($A45,'Occupancy Raw Data'!$B$6:$BE$43,'Occupancy Raw Data'!AX$1,FALSE)</f>
        <v>1.1478578940230399</v>
      </c>
      <c r="R45" s="61">
        <f>VLOOKUP($A45,'Occupancy Raw Data'!$B$6:$BE$43,'Occupancy Raw Data'!AY$1,FALSE)</f>
        <v>4.1647669349495198</v>
      </c>
      <c r="S45" s="60">
        <f>VLOOKUP($A45,'Occupancy Raw Data'!$B$6:$BE$43,'Occupancy Raw Data'!BA$1,FALSE)</f>
        <v>5.1568625381327999</v>
      </c>
      <c r="T45" s="60">
        <f>VLOOKUP($A45,'Occupancy Raw Data'!$B$6:$BE$43,'Occupancy Raw Data'!BB$1,FALSE)</f>
        <v>1.57153228469833</v>
      </c>
      <c r="U45" s="61">
        <f>VLOOKUP($A45,'Occupancy Raw Data'!$B$6:$BE$43,'Occupancy Raw Data'!BC$1,FALSE)</f>
        <v>3.3466589073690902</v>
      </c>
      <c r="V45" s="62">
        <f>VLOOKUP($A45,'Occupancy Raw Data'!$B$6:$BE$43,'Occupancy Raw Data'!BE$1,FALSE)</f>
        <v>3.9462847508588901</v>
      </c>
      <c r="X45" s="64">
        <f>VLOOKUP($A45,'ADR Raw Data'!$B$6:$BE$43,'ADR Raw Data'!AG$1,FALSE)</f>
        <v>82.662348788705202</v>
      </c>
      <c r="Y45" s="65">
        <f>VLOOKUP($A45,'ADR Raw Data'!$B$6:$BE$43,'ADR Raw Data'!AH$1,FALSE)</f>
        <v>84.262878499592205</v>
      </c>
      <c r="Z45" s="65">
        <f>VLOOKUP($A45,'ADR Raw Data'!$B$6:$BE$43,'ADR Raw Data'!AI$1,FALSE)</f>
        <v>84.084678105879206</v>
      </c>
      <c r="AA45" s="65">
        <f>VLOOKUP($A45,'ADR Raw Data'!$B$6:$BE$43,'ADR Raw Data'!AJ$1,FALSE)</f>
        <v>84.750514559234105</v>
      </c>
      <c r="AB45" s="65">
        <f>VLOOKUP($A45,'ADR Raw Data'!$B$6:$BE$43,'ADR Raw Data'!AK$1,FALSE)</f>
        <v>82.237287839020098</v>
      </c>
      <c r="AC45" s="66">
        <f>VLOOKUP($A45,'ADR Raw Data'!$B$6:$BE$43,'ADR Raw Data'!AL$1,FALSE)</f>
        <v>83.655918338593295</v>
      </c>
      <c r="AD45" s="65">
        <f>VLOOKUP($A45,'ADR Raw Data'!$B$6:$BE$43,'ADR Raw Data'!AN$1,FALSE)</f>
        <v>84.256455206560403</v>
      </c>
      <c r="AE45" s="65">
        <f>VLOOKUP($A45,'ADR Raw Data'!$B$6:$BE$43,'ADR Raw Data'!AO$1,FALSE)</f>
        <v>85.605504241281807</v>
      </c>
      <c r="AF45" s="66">
        <f>VLOOKUP($A45,'ADR Raw Data'!$B$6:$BE$43,'ADR Raw Data'!AP$1,FALSE)</f>
        <v>84.925879647673199</v>
      </c>
      <c r="AG45" s="67">
        <f>VLOOKUP($A45,'ADR Raw Data'!$B$6:$BE$43,'ADR Raw Data'!AR$1,FALSE)</f>
        <v>83.993115052672906</v>
      </c>
      <c r="AI45" s="59">
        <f>VLOOKUP($A45,'ADR Raw Data'!$B$6:$BE$43,'ADR Raw Data'!AT$1,FALSE)</f>
        <v>14.272261905036499</v>
      </c>
      <c r="AJ45" s="60">
        <f>VLOOKUP($A45,'ADR Raw Data'!$B$6:$BE$43,'ADR Raw Data'!AU$1,FALSE)</f>
        <v>14.4952140498698</v>
      </c>
      <c r="AK45" s="60">
        <f>VLOOKUP($A45,'ADR Raw Data'!$B$6:$BE$43,'ADR Raw Data'!AV$1,FALSE)</f>
        <v>12.0533743047858</v>
      </c>
      <c r="AL45" s="60">
        <f>VLOOKUP($A45,'ADR Raw Data'!$B$6:$BE$43,'ADR Raw Data'!AW$1,FALSE)</f>
        <v>12.1951333411438</v>
      </c>
      <c r="AM45" s="60">
        <f>VLOOKUP($A45,'ADR Raw Data'!$B$6:$BE$43,'ADR Raw Data'!AX$1,FALSE)</f>
        <v>10.1738238065078</v>
      </c>
      <c r="AN45" s="61">
        <f>VLOOKUP($A45,'ADR Raw Data'!$B$6:$BE$43,'ADR Raw Data'!AY$1,FALSE)</f>
        <v>12.525939526932699</v>
      </c>
      <c r="AO45" s="60">
        <f>VLOOKUP($A45,'ADR Raw Data'!$B$6:$BE$43,'ADR Raw Data'!BA$1,FALSE)</f>
        <v>14.6106166544203</v>
      </c>
      <c r="AP45" s="60">
        <f>VLOOKUP($A45,'ADR Raw Data'!$B$6:$BE$43,'ADR Raw Data'!BB$1,FALSE)</f>
        <v>15.024659484001401</v>
      </c>
      <c r="AQ45" s="61">
        <f>VLOOKUP($A45,'ADR Raw Data'!$B$6:$BE$43,'ADR Raw Data'!BC$1,FALSE)</f>
        <v>14.8051187840403</v>
      </c>
      <c r="AR45" s="62">
        <f>VLOOKUP($A45,'ADR Raw Data'!$B$6:$BE$43,'ADR Raw Data'!BE$1,FALSE)</f>
        <v>13.1297555519368</v>
      </c>
      <c r="AT45" s="64">
        <f>VLOOKUP($A45,'RevPAR Raw Data'!$B$6:$BE$43,'RevPAR Raw Data'!AG$1,FALSE)</f>
        <v>32.535641576155498</v>
      </c>
      <c r="AU45" s="65">
        <f>VLOOKUP($A45,'RevPAR Raw Data'!$B$6:$BE$43,'RevPAR Raw Data'!AH$1,FALSE)</f>
        <v>39.151696135387702</v>
      </c>
      <c r="AV45" s="65">
        <f>VLOOKUP($A45,'RevPAR Raw Data'!$B$6:$BE$43,'RevPAR Raw Data'!AI$1,FALSE)</f>
        <v>39.918452260671799</v>
      </c>
      <c r="AW45" s="65">
        <f>VLOOKUP($A45,'RevPAR Raw Data'!$B$6:$BE$43,'RevPAR Raw Data'!AJ$1,FALSE)</f>
        <v>40.250607476635501</v>
      </c>
      <c r="AX45" s="65">
        <f>VLOOKUP($A45,'RevPAR Raw Data'!$B$6:$BE$43,'RevPAR Raw Data'!AK$1,FALSE)</f>
        <v>35.614001010356098</v>
      </c>
      <c r="AY45" s="66">
        <f>VLOOKUP($A45,'RevPAR Raw Data'!$B$6:$BE$43,'RevPAR Raw Data'!AL$1,FALSE)</f>
        <v>37.4940796918413</v>
      </c>
      <c r="AZ45" s="65">
        <f>VLOOKUP($A45,'RevPAR Raw Data'!$B$6:$BE$43,'RevPAR Raw Data'!AN$1,FALSE)</f>
        <v>34.386806643091603</v>
      </c>
      <c r="BA45" s="65">
        <f>VLOOKUP($A45,'RevPAR Raw Data'!$B$6:$BE$43,'RevPAR Raw Data'!AO$1,FALSE)</f>
        <v>34.413023490780503</v>
      </c>
      <c r="BB45" s="66">
        <f>VLOOKUP($A45,'RevPAR Raw Data'!$B$6:$BE$43,'RevPAR Raw Data'!AP$1,FALSE)</f>
        <v>34.399915066936003</v>
      </c>
      <c r="BC45" s="67">
        <f>VLOOKUP($A45,'RevPAR Raw Data'!$B$6:$BE$43,'RevPAR Raw Data'!AR$1,FALSE)</f>
        <v>36.610032656154097</v>
      </c>
      <c r="BE45" s="59">
        <f>VLOOKUP($A45,'RevPAR Raw Data'!$B$6:$BE$43,'RevPAR Raw Data'!AT$1,FALSE)</f>
        <v>30.398645374332698</v>
      </c>
      <c r="BF45" s="60">
        <f>VLOOKUP($A45,'RevPAR Raw Data'!$B$6:$BE$43,'RevPAR Raw Data'!AU$1,FALSE)</f>
        <v>21.470661218107502</v>
      </c>
      <c r="BG45" s="60">
        <f>VLOOKUP($A45,'RevPAR Raw Data'!$B$6:$BE$43,'RevPAR Raw Data'!AV$1,FALSE)</f>
        <v>14.249683357594099</v>
      </c>
      <c r="BH45" s="60">
        <f>VLOOKUP($A45,'RevPAR Raw Data'!$B$6:$BE$43,'RevPAR Raw Data'!AW$1,FALSE)</f>
        <v>12.2425993513833</v>
      </c>
      <c r="BI45" s="60">
        <f>VLOOKUP($A45,'RevPAR Raw Data'!$B$6:$BE$43,'RevPAR Raw Data'!AX$1,FALSE)</f>
        <v>11.438462740217799</v>
      </c>
      <c r="BJ45" s="61">
        <f>VLOOKUP($A45,'RevPAR Raw Data'!$B$6:$BE$43,'RevPAR Raw Data'!AY$1,FALSE)</f>
        <v>17.212382649591699</v>
      </c>
      <c r="BK45" s="60">
        <f>VLOOKUP($A45,'RevPAR Raw Data'!$B$6:$BE$43,'RevPAR Raw Data'!BA$1,FALSE)</f>
        <v>20.520928609395</v>
      </c>
      <c r="BL45" s="60">
        <f>VLOOKUP($A45,'RevPAR Raw Data'!$B$6:$BE$43,'RevPAR Raw Data'!BB$1,FALSE)</f>
        <v>16.832309143156799</v>
      </c>
      <c r="BM45" s="61">
        <f>VLOOKUP($A45,'RevPAR Raw Data'!$B$6:$BE$43,'RevPAR Raw Data'!BC$1,FALSE)</f>
        <v>18.647254517941999</v>
      </c>
      <c r="BN45" s="62">
        <f>VLOOKUP($A45,'RevPAR Raw Data'!$B$6:$BE$43,'RevPAR Raw Data'!BE$1,FALSE)</f>
        <v>17.594177843966801</v>
      </c>
    </row>
    <row r="46" spans="1:66" x14ac:dyDescent="0.35">
      <c r="A46" s="84" t="s">
        <v>85</v>
      </c>
      <c r="B46" s="59">
        <f>VLOOKUP($A46,'Occupancy Raw Data'!$B$6:$BE$43,'Occupancy Raw Data'!AG$1,FALSE)</f>
        <v>29.695827375536201</v>
      </c>
      <c r="C46" s="60">
        <f>VLOOKUP($A46,'Occupancy Raw Data'!$B$6:$BE$43,'Occupancy Raw Data'!AH$1,FALSE)</f>
        <v>35.490055894969402</v>
      </c>
      <c r="D46" s="60">
        <f>VLOOKUP($A46,'Occupancy Raw Data'!$B$6:$BE$43,'Occupancy Raw Data'!AI$1,FALSE)</f>
        <v>38.3887950084492</v>
      </c>
      <c r="E46" s="60">
        <f>VLOOKUP($A46,'Occupancy Raw Data'!$B$6:$BE$43,'Occupancy Raw Data'!AJ$1,FALSE)</f>
        <v>39.0062394384505</v>
      </c>
      <c r="F46" s="60">
        <f>VLOOKUP($A46,'Occupancy Raw Data'!$B$6:$BE$43,'Occupancy Raw Data'!AK$1,FALSE)</f>
        <v>36.637202651761299</v>
      </c>
      <c r="G46" s="61">
        <f>VLOOKUP($A46,'Occupancy Raw Data'!$B$6:$BE$43,'Occupancy Raw Data'!AL$1,FALSE)</f>
        <v>35.843624073833297</v>
      </c>
      <c r="H46" s="60">
        <f>VLOOKUP($A46,'Occupancy Raw Data'!$B$6:$BE$43,'Occupancy Raw Data'!AN$1,FALSE)</f>
        <v>39.617184453399098</v>
      </c>
      <c r="I46" s="60">
        <f>VLOOKUP($A46,'Occupancy Raw Data'!$B$6:$BE$43,'Occupancy Raw Data'!AO$1,FALSE)</f>
        <v>34.0471857532822</v>
      </c>
      <c r="J46" s="61">
        <f>VLOOKUP($A46,'Occupancy Raw Data'!$B$6:$BE$43,'Occupancy Raw Data'!AP$1,FALSE)</f>
        <v>36.832185103340599</v>
      </c>
      <c r="K46" s="62">
        <f>VLOOKUP($A46,'Occupancy Raw Data'!$B$6:$BE$43,'Occupancy Raw Data'!AR$1,FALSE)</f>
        <v>36.126070082264</v>
      </c>
      <c r="M46" s="59">
        <f>VLOOKUP($A46,'Occupancy Raw Data'!$B$6:$BE$43,'Occupancy Raw Data'!AT$1,FALSE)</f>
        <v>12.817089569107299</v>
      </c>
      <c r="N46" s="60">
        <f>VLOOKUP($A46,'Occupancy Raw Data'!$B$6:$BE$43,'Occupancy Raw Data'!AU$1,FALSE)</f>
        <v>13.5423835476854</v>
      </c>
      <c r="O46" s="60">
        <f>VLOOKUP($A46,'Occupancy Raw Data'!$B$6:$BE$43,'Occupancy Raw Data'!AV$1,FALSE)</f>
        <v>14.9379018807532</v>
      </c>
      <c r="P46" s="60">
        <f>VLOOKUP($A46,'Occupancy Raw Data'!$B$6:$BE$43,'Occupancy Raw Data'!AW$1,FALSE)</f>
        <v>10.2261025665068</v>
      </c>
      <c r="Q46" s="60">
        <f>VLOOKUP($A46,'Occupancy Raw Data'!$B$6:$BE$43,'Occupancy Raw Data'!AX$1,FALSE)</f>
        <v>9.0752678665683799</v>
      </c>
      <c r="R46" s="61">
        <f>VLOOKUP($A46,'Occupancy Raw Data'!$B$6:$BE$43,'Occupancy Raw Data'!AY$1,FALSE)</f>
        <v>12.0427015710183</v>
      </c>
      <c r="S46" s="60">
        <f>VLOOKUP($A46,'Occupancy Raw Data'!$B$6:$BE$43,'Occupancy Raw Data'!BA$1,FALSE)</f>
        <v>21.862351712814402</v>
      </c>
      <c r="T46" s="60">
        <f>VLOOKUP($A46,'Occupancy Raw Data'!$B$6:$BE$43,'Occupancy Raw Data'!BB$1,FALSE)</f>
        <v>-7.19197172606382E-2</v>
      </c>
      <c r="U46" s="61">
        <f>VLOOKUP($A46,'Occupancy Raw Data'!$B$6:$BE$43,'Occupancy Raw Data'!BC$1,FALSE)</f>
        <v>10.637942305584801</v>
      </c>
      <c r="V46" s="62">
        <f>VLOOKUP($A46,'Occupancy Raw Data'!$B$6:$BE$43,'Occupancy Raw Data'!BE$1,FALSE)</f>
        <v>11.629828277151001</v>
      </c>
      <c r="X46" s="64">
        <f>VLOOKUP($A46,'ADR Raw Data'!$B$6:$BE$43,'ADR Raw Data'!AG$1,FALSE)</f>
        <v>81.879169402494995</v>
      </c>
      <c r="Y46" s="65">
        <f>VLOOKUP($A46,'ADR Raw Data'!$B$6:$BE$43,'ADR Raw Data'!AH$1,FALSE)</f>
        <v>82.687792326709996</v>
      </c>
      <c r="Z46" s="65">
        <f>VLOOKUP($A46,'ADR Raw Data'!$B$6:$BE$43,'ADR Raw Data'!AI$1,FALSE)</f>
        <v>83.395603149072997</v>
      </c>
      <c r="AA46" s="65">
        <f>VLOOKUP($A46,'ADR Raw Data'!$B$6:$BE$43,'ADR Raw Data'!AJ$1,FALSE)</f>
        <v>86.243201699575096</v>
      </c>
      <c r="AB46" s="65">
        <f>VLOOKUP($A46,'ADR Raw Data'!$B$6:$BE$43,'ADR Raw Data'!AK$1,FALSE)</f>
        <v>90.572354976051002</v>
      </c>
      <c r="AC46" s="66">
        <f>VLOOKUP($A46,'ADR Raw Data'!$B$6:$BE$43,'ADR Raw Data'!AL$1,FALSE)</f>
        <v>85.091069103700804</v>
      </c>
      <c r="AD46" s="65">
        <f>VLOOKUP($A46,'ADR Raw Data'!$B$6:$BE$43,'ADR Raw Data'!AN$1,FALSE)</f>
        <v>101.564415552456</v>
      </c>
      <c r="AE46" s="65">
        <f>VLOOKUP($A46,'ADR Raw Data'!$B$6:$BE$43,'ADR Raw Data'!AO$1,FALSE)</f>
        <v>98.618546339600996</v>
      </c>
      <c r="AF46" s="66">
        <f>VLOOKUP($A46,'ADR Raw Data'!$B$6:$BE$43,'ADR Raw Data'!AP$1,FALSE)</f>
        <v>100.202854243868</v>
      </c>
      <c r="AG46" s="67">
        <f>VLOOKUP($A46,'ADR Raw Data'!$B$6:$BE$43,'ADR Raw Data'!AR$1,FALSE)</f>
        <v>89.493114229538506</v>
      </c>
      <c r="AI46" s="59">
        <f>VLOOKUP($A46,'ADR Raw Data'!$B$6:$BE$43,'ADR Raw Data'!AT$1,FALSE)</f>
        <v>20.983269526252101</v>
      </c>
      <c r="AJ46" s="60">
        <f>VLOOKUP($A46,'ADR Raw Data'!$B$6:$BE$43,'ADR Raw Data'!AU$1,FALSE)</f>
        <v>20.125947203114499</v>
      </c>
      <c r="AK46" s="60">
        <f>VLOOKUP($A46,'ADR Raw Data'!$B$6:$BE$43,'ADR Raw Data'!AV$1,FALSE)</f>
        <v>20.856560763917201</v>
      </c>
      <c r="AL46" s="60">
        <f>VLOOKUP($A46,'ADR Raw Data'!$B$6:$BE$43,'ADR Raw Data'!AW$1,FALSE)</f>
        <v>22.1849609408373</v>
      </c>
      <c r="AM46" s="60">
        <f>VLOOKUP($A46,'ADR Raw Data'!$B$6:$BE$43,'ADR Raw Data'!AX$1,FALSE)</f>
        <v>24.935562906060799</v>
      </c>
      <c r="AN46" s="61">
        <f>VLOOKUP($A46,'ADR Raw Data'!$B$6:$BE$43,'ADR Raw Data'!AY$1,FALSE)</f>
        <v>21.8453539289257</v>
      </c>
      <c r="AO46" s="60">
        <f>VLOOKUP($A46,'ADR Raw Data'!$B$6:$BE$43,'ADR Raw Data'!BA$1,FALSE)</f>
        <v>24.826512881375098</v>
      </c>
      <c r="AP46" s="60">
        <f>VLOOKUP($A46,'ADR Raw Data'!$B$6:$BE$43,'ADR Raw Data'!BB$1,FALSE)</f>
        <v>24.253166776330101</v>
      </c>
      <c r="AQ46" s="61">
        <f>VLOOKUP($A46,'ADR Raw Data'!$B$6:$BE$43,'ADR Raw Data'!BC$1,FALSE)</f>
        <v>24.718301189820799</v>
      </c>
      <c r="AR46" s="62">
        <f>VLOOKUP($A46,'ADR Raw Data'!$B$6:$BE$43,'ADR Raw Data'!BE$1,FALSE)</f>
        <v>22.7215369965379</v>
      </c>
      <c r="AT46" s="64">
        <f>VLOOKUP($A46,'RevPAR Raw Data'!$B$6:$BE$43,'RevPAR Raw Data'!AG$1,FALSE)</f>
        <v>24.314696802287699</v>
      </c>
      <c r="AU46" s="65">
        <f>VLOOKUP($A46,'RevPAR Raw Data'!$B$6:$BE$43,'RevPAR Raw Data'!AH$1,FALSE)</f>
        <v>29.345943715065602</v>
      </c>
      <c r="AV46" s="65">
        <f>VLOOKUP($A46,'RevPAR Raw Data'!$B$6:$BE$43,'RevPAR Raw Data'!AI$1,FALSE)</f>
        <v>32.014567138957403</v>
      </c>
      <c r="AW46" s="65">
        <f>VLOOKUP($A46,'RevPAR Raw Data'!$B$6:$BE$43,'RevPAR Raw Data'!AJ$1,FALSE)</f>
        <v>33.6402297543221</v>
      </c>
      <c r="AX46" s="65">
        <f>VLOOKUP($A46,'RevPAR Raw Data'!$B$6:$BE$43,'RevPAR Raw Data'!AK$1,FALSE)</f>
        <v>33.183177239048398</v>
      </c>
      <c r="AY46" s="66">
        <f>VLOOKUP($A46,'RevPAR Raw Data'!$B$6:$BE$43,'RevPAR Raw Data'!AL$1,FALSE)</f>
        <v>30.499722929936301</v>
      </c>
      <c r="AZ46" s="65">
        <f>VLOOKUP($A46,'RevPAR Raw Data'!$B$6:$BE$43,'RevPAR Raw Data'!AN$1,FALSE)</f>
        <v>40.236961848433602</v>
      </c>
      <c r="BA46" s="65">
        <f>VLOOKUP($A46,'RevPAR Raw Data'!$B$6:$BE$43,'RevPAR Raw Data'!AO$1,FALSE)</f>
        <v>33.576839659430597</v>
      </c>
      <c r="BB46" s="66">
        <f>VLOOKUP($A46,'RevPAR Raw Data'!$B$6:$BE$43,'RevPAR Raw Data'!AP$1,FALSE)</f>
        <v>36.906900753932099</v>
      </c>
      <c r="BC46" s="67">
        <f>VLOOKUP($A46,'RevPAR Raw Data'!$B$6:$BE$43,'RevPAR Raw Data'!AR$1,FALSE)</f>
        <v>32.330345165363603</v>
      </c>
      <c r="BE46" s="59">
        <f>VLOOKUP($A46,'RevPAR Raw Data'!$B$6:$BE$43,'RevPAR Raw Data'!AT$1,FALSE)</f>
        <v>36.489803545066401</v>
      </c>
      <c r="BF46" s="60">
        <f>VLOOKUP($A46,'RevPAR Raw Data'!$B$6:$BE$43,'RevPAR Raw Data'!AU$1,FALSE)</f>
        <v>36.393863713650298</v>
      </c>
      <c r="BG46" s="60">
        <f>VLOOKUP($A46,'RevPAR Raw Data'!$B$6:$BE$43,'RevPAR Raw Data'!AV$1,FALSE)</f>
        <v>38.909995227284099</v>
      </c>
      <c r="BH46" s="60">
        <f>VLOOKUP($A46,'RevPAR Raw Data'!$B$6:$BE$43,'RevPAR Raw Data'!AW$1,FALSE)</f>
        <v>34.679720367493701</v>
      </c>
      <c r="BI46" s="60">
        <f>VLOOKUP($A46,'RevPAR Raw Data'!$B$6:$BE$43,'RevPAR Raw Data'!AX$1,FALSE)</f>
        <v>36.273799900390799</v>
      </c>
      <c r="BJ46" s="61">
        <f>VLOOKUP($A46,'RevPAR Raw Data'!$B$6:$BE$43,'RevPAR Raw Data'!AY$1,FALSE)</f>
        <v>36.518826280737301</v>
      </c>
      <c r="BK46" s="60">
        <f>VLOOKUP($A46,'RevPAR Raw Data'!$B$6:$BE$43,'RevPAR Raw Data'!BA$1,FALSE)</f>
        <v>52.116524158342997</v>
      </c>
      <c r="BL46" s="60">
        <f>VLOOKUP($A46,'RevPAR Raw Data'!$B$6:$BE$43,'RevPAR Raw Data'!BB$1,FALSE)</f>
        <v>24.163804250097101</v>
      </c>
      <c r="BM46" s="61">
        <f>VLOOKUP($A46,'RevPAR Raw Data'!$B$6:$BE$43,'RevPAR Raw Data'!BC$1,FALSE)</f>
        <v>37.985762114899501</v>
      </c>
      <c r="BN46" s="62">
        <f>VLOOKUP($A46,'RevPAR Raw Data'!$B$6:$BE$43,'RevPAR Raw Data'!BE$1,FALSE)</f>
        <v>36.993841008315599</v>
      </c>
    </row>
    <row r="47" spans="1:66" x14ac:dyDescent="0.35">
      <c r="A47" s="81" t="s">
        <v>86</v>
      </c>
      <c r="B47" s="59">
        <f>VLOOKUP($A47,'Occupancy Raw Data'!$B$6:$BE$43,'Occupancy Raw Data'!AG$1,FALSE)</f>
        <v>32.834261838440099</v>
      </c>
      <c r="C47" s="60">
        <f>VLOOKUP($A47,'Occupancy Raw Data'!$B$6:$BE$43,'Occupancy Raw Data'!AH$1,FALSE)</f>
        <v>42.827298050139198</v>
      </c>
      <c r="D47" s="60">
        <f>VLOOKUP($A47,'Occupancy Raw Data'!$B$6:$BE$43,'Occupancy Raw Data'!AI$1,FALSE)</f>
        <v>45.490947075208901</v>
      </c>
      <c r="E47" s="60">
        <f>VLOOKUP($A47,'Occupancy Raw Data'!$B$6:$BE$43,'Occupancy Raw Data'!AJ$1,FALSE)</f>
        <v>43.575905292479099</v>
      </c>
      <c r="F47" s="60">
        <f>VLOOKUP($A47,'Occupancy Raw Data'!$B$6:$BE$43,'Occupancy Raw Data'!AK$1,FALSE)</f>
        <v>38.509749303621099</v>
      </c>
      <c r="G47" s="61">
        <f>VLOOKUP($A47,'Occupancy Raw Data'!$B$6:$BE$43,'Occupancy Raw Data'!AL$1,FALSE)</f>
        <v>40.647632311977702</v>
      </c>
      <c r="H47" s="60">
        <f>VLOOKUP($A47,'Occupancy Raw Data'!$B$6:$BE$43,'Occupancy Raw Data'!AN$1,FALSE)</f>
        <v>35.584958217270099</v>
      </c>
      <c r="I47" s="60">
        <f>VLOOKUP($A47,'Occupancy Raw Data'!$B$6:$BE$43,'Occupancy Raw Data'!AO$1,FALSE)</f>
        <v>34.679665738161503</v>
      </c>
      <c r="J47" s="61">
        <f>VLOOKUP($A47,'Occupancy Raw Data'!$B$6:$BE$43,'Occupancy Raw Data'!AP$1,FALSE)</f>
        <v>35.132311977715801</v>
      </c>
      <c r="K47" s="62">
        <f>VLOOKUP($A47,'Occupancy Raw Data'!$B$6:$BE$43,'Occupancy Raw Data'!AR$1,FALSE)</f>
        <v>39.0718265021886</v>
      </c>
      <c r="M47" s="59">
        <f>VLOOKUP($A47,'Occupancy Raw Data'!$B$6:$BE$43,'Occupancy Raw Data'!AT$1,FALSE)</f>
        <v>15.634580012262401</v>
      </c>
      <c r="N47" s="60">
        <f>VLOOKUP($A47,'Occupancy Raw Data'!$B$6:$BE$43,'Occupancy Raw Data'!AU$1,FALSE)</f>
        <v>17.0313986679352</v>
      </c>
      <c r="O47" s="60">
        <f>VLOOKUP($A47,'Occupancy Raw Data'!$B$6:$BE$43,'Occupancy Raw Data'!AV$1,FALSE)</f>
        <v>20.137931034482701</v>
      </c>
      <c r="P47" s="60">
        <f>VLOOKUP($A47,'Occupancy Raw Data'!$B$6:$BE$43,'Occupancy Raw Data'!AW$1,FALSE)</f>
        <v>11.3434163701067</v>
      </c>
      <c r="Q47" s="60">
        <f>VLOOKUP($A47,'Occupancy Raw Data'!$B$6:$BE$43,'Occupancy Raw Data'!AX$1,FALSE)</f>
        <v>13.435897435897401</v>
      </c>
      <c r="R47" s="61">
        <f>VLOOKUP($A47,'Occupancy Raw Data'!$B$6:$BE$43,'Occupancy Raw Data'!AY$1,FALSE)</f>
        <v>15.5155353255491</v>
      </c>
      <c r="S47" s="60">
        <f>VLOOKUP($A47,'Occupancy Raw Data'!$B$6:$BE$43,'Occupancy Raw Data'!BA$1,FALSE)</f>
        <v>12.431243124312401</v>
      </c>
      <c r="T47" s="60">
        <f>VLOOKUP($A47,'Occupancy Raw Data'!$B$6:$BE$43,'Occupancy Raw Data'!BB$1,FALSE)</f>
        <v>10.176991150442401</v>
      </c>
      <c r="U47" s="61">
        <f>VLOOKUP($A47,'Occupancy Raw Data'!$B$6:$BE$43,'Occupancy Raw Data'!BC$1,FALSE)</f>
        <v>11.307225592939799</v>
      </c>
      <c r="V47" s="62">
        <f>VLOOKUP($A47,'Occupancy Raw Data'!$B$6:$BE$43,'Occupancy Raw Data'!BE$1,FALSE)</f>
        <v>14.404311098164801</v>
      </c>
      <c r="X47" s="64">
        <f>VLOOKUP($A47,'ADR Raw Data'!$B$6:$BE$43,'ADR Raw Data'!AG$1,FALSE)</f>
        <v>74.270583244962793</v>
      </c>
      <c r="Y47" s="65">
        <f>VLOOKUP($A47,'ADR Raw Data'!$B$6:$BE$43,'ADR Raw Data'!AH$1,FALSE)</f>
        <v>78.011707317073103</v>
      </c>
      <c r="Z47" s="65">
        <f>VLOOKUP($A47,'ADR Raw Data'!$B$6:$BE$43,'ADR Raw Data'!AI$1,FALSE)</f>
        <v>79.395044010715594</v>
      </c>
      <c r="AA47" s="65">
        <f>VLOOKUP($A47,'ADR Raw Data'!$B$6:$BE$43,'ADR Raw Data'!AJ$1,FALSE)</f>
        <v>79.209161006791803</v>
      </c>
      <c r="AB47" s="65">
        <f>VLOOKUP($A47,'ADR Raw Data'!$B$6:$BE$43,'ADR Raw Data'!AK$1,FALSE)</f>
        <v>78.137219710669001</v>
      </c>
      <c r="AC47" s="66">
        <f>VLOOKUP($A47,'ADR Raw Data'!$B$6:$BE$43,'ADR Raw Data'!AL$1,FALSE)</f>
        <v>77.9974670207298</v>
      </c>
      <c r="AD47" s="65">
        <f>VLOOKUP($A47,'ADR Raw Data'!$B$6:$BE$43,'ADR Raw Data'!AN$1,FALSE)</f>
        <v>83.365919765166296</v>
      </c>
      <c r="AE47" s="65">
        <f>VLOOKUP($A47,'ADR Raw Data'!$B$6:$BE$43,'ADR Raw Data'!AO$1,FALSE)</f>
        <v>84.725411646586295</v>
      </c>
      <c r="AF47" s="66">
        <f>VLOOKUP($A47,'ADR Raw Data'!$B$6:$BE$43,'ADR Raw Data'!AP$1,FALSE)</f>
        <v>84.036907829534101</v>
      </c>
      <c r="AG47" s="67">
        <f>VLOOKUP($A47,'ADR Raw Data'!$B$6:$BE$43,'ADR Raw Data'!AR$1,FALSE)</f>
        <v>79.549038192234207</v>
      </c>
      <c r="AI47" s="59">
        <f>VLOOKUP($A47,'ADR Raw Data'!$B$6:$BE$43,'ADR Raw Data'!AT$1,FALSE)</f>
        <v>6.9223191551790704</v>
      </c>
      <c r="AJ47" s="60">
        <f>VLOOKUP($A47,'ADR Raw Data'!$B$6:$BE$43,'ADR Raw Data'!AU$1,FALSE)</f>
        <v>9.6894890464018602</v>
      </c>
      <c r="AK47" s="60">
        <f>VLOOKUP($A47,'ADR Raw Data'!$B$6:$BE$43,'ADR Raw Data'!AV$1,FALSE)</f>
        <v>9.5834994200533004</v>
      </c>
      <c r="AL47" s="60">
        <f>VLOOKUP($A47,'ADR Raw Data'!$B$6:$BE$43,'ADR Raw Data'!AW$1,FALSE)</f>
        <v>7.43167782626755</v>
      </c>
      <c r="AM47" s="60">
        <f>VLOOKUP($A47,'ADR Raw Data'!$B$6:$BE$43,'ADR Raw Data'!AX$1,FALSE)</f>
        <v>8.7345390942488699</v>
      </c>
      <c r="AN47" s="61">
        <f>VLOOKUP($A47,'ADR Raw Data'!$B$6:$BE$43,'ADR Raw Data'!AY$1,FALSE)</f>
        <v>8.5369961003820904</v>
      </c>
      <c r="AO47" s="60">
        <f>VLOOKUP($A47,'ADR Raw Data'!$B$6:$BE$43,'ADR Raw Data'!BA$1,FALSE)</f>
        <v>12.074466248285001</v>
      </c>
      <c r="AP47" s="60">
        <f>VLOOKUP($A47,'ADR Raw Data'!$B$6:$BE$43,'ADR Raw Data'!BB$1,FALSE)</f>
        <v>13.598533514557801</v>
      </c>
      <c r="AQ47" s="61">
        <f>VLOOKUP($A47,'ADR Raw Data'!$B$6:$BE$43,'ADR Raw Data'!BC$1,FALSE)</f>
        <v>12.826173915015399</v>
      </c>
      <c r="AR47" s="62">
        <f>VLOOKUP($A47,'ADR Raw Data'!$B$6:$BE$43,'ADR Raw Data'!BE$1,FALSE)</f>
        <v>9.6401811236549602</v>
      </c>
      <c r="AT47" s="64">
        <f>VLOOKUP($A47,'RevPAR Raw Data'!$B$6:$BE$43,'RevPAR Raw Data'!AG$1,FALSE)</f>
        <v>24.3861977715877</v>
      </c>
      <c r="AU47" s="65">
        <f>VLOOKUP($A47,'RevPAR Raw Data'!$B$6:$BE$43,'RevPAR Raw Data'!AH$1,FALSE)</f>
        <v>33.410306406685201</v>
      </c>
      <c r="AV47" s="65">
        <f>VLOOKUP($A47,'RevPAR Raw Data'!$B$6:$BE$43,'RevPAR Raw Data'!AI$1,FALSE)</f>
        <v>36.117557451253397</v>
      </c>
      <c r="AW47" s="65">
        <f>VLOOKUP($A47,'RevPAR Raw Data'!$B$6:$BE$43,'RevPAR Raw Data'!AJ$1,FALSE)</f>
        <v>34.516108983286898</v>
      </c>
      <c r="AX47" s="65">
        <f>VLOOKUP($A47,'RevPAR Raw Data'!$B$6:$BE$43,'RevPAR Raw Data'!AK$1,FALSE)</f>
        <v>30.090447423398299</v>
      </c>
      <c r="AY47" s="66">
        <f>VLOOKUP($A47,'RevPAR Raw Data'!$B$6:$BE$43,'RevPAR Raw Data'!AL$1,FALSE)</f>
        <v>31.704123607242298</v>
      </c>
      <c r="AZ47" s="65">
        <f>VLOOKUP($A47,'RevPAR Raw Data'!$B$6:$BE$43,'RevPAR Raw Data'!AN$1,FALSE)</f>
        <v>29.665727715877399</v>
      </c>
      <c r="BA47" s="65">
        <f>VLOOKUP($A47,'RevPAR Raw Data'!$B$6:$BE$43,'RevPAR Raw Data'!AO$1,FALSE)</f>
        <v>29.382489554317502</v>
      </c>
      <c r="BB47" s="66">
        <f>VLOOKUP($A47,'RevPAR Raw Data'!$B$6:$BE$43,'RevPAR Raw Data'!AP$1,FALSE)</f>
        <v>29.524108635097399</v>
      </c>
      <c r="BC47" s="67">
        <f>VLOOKUP($A47,'RevPAR Raw Data'!$B$6:$BE$43,'RevPAR Raw Data'!AR$1,FALSE)</f>
        <v>31.081262186629498</v>
      </c>
      <c r="BE47" s="59">
        <f>VLOOKUP($A47,'RevPAR Raw Data'!$B$6:$BE$43,'RevPAR Raw Data'!AT$1,FALSE)</f>
        <v>23.639174694462099</v>
      </c>
      <c r="BF47" s="60">
        <f>VLOOKUP($A47,'RevPAR Raw Data'!$B$6:$BE$43,'RevPAR Raw Data'!AU$1,FALSE)</f>
        <v>28.371143222715698</v>
      </c>
      <c r="BG47" s="60">
        <f>VLOOKUP($A47,'RevPAR Raw Data'!$B$6:$BE$43,'RevPAR Raw Data'!AV$1,FALSE)</f>
        <v>31.651348958436401</v>
      </c>
      <c r="BH47" s="60">
        <f>VLOOKUP($A47,'RevPAR Raw Data'!$B$6:$BE$43,'RevPAR Raw Data'!AW$1,FALSE)</f>
        <v>19.6181003554927</v>
      </c>
      <c r="BI47" s="60">
        <f>VLOOKUP($A47,'RevPAR Raw Data'!$B$6:$BE$43,'RevPAR Raw Data'!AX$1,FALSE)</f>
        <v>23.3440002443479</v>
      </c>
      <c r="BJ47" s="61">
        <f>VLOOKUP($A47,'RevPAR Raw Data'!$B$6:$BE$43,'RevPAR Raw Data'!AY$1,FALSE)</f>
        <v>25.377092071626802</v>
      </c>
      <c r="BK47" s="60">
        <f>VLOOKUP($A47,'RevPAR Raw Data'!$B$6:$BE$43,'RevPAR Raw Data'!BA$1,FALSE)</f>
        <v>26.006715627884802</v>
      </c>
      <c r="BL47" s="60">
        <f>VLOOKUP($A47,'RevPAR Raw Data'!$B$6:$BE$43,'RevPAR Raw Data'!BB$1,FALSE)</f>
        <v>25.159446217366799</v>
      </c>
      <c r="BM47" s="61">
        <f>VLOOKUP($A47,'RevPAR Raw Data'!$B$6:$BE$43,'RevPAR Raw Data'!BC$1,FALSE)</f>
        <v>25.583683927468901</v>
      </c>
      <c r="BN47" s="62">
        <f>VLOOKUP($A47,'RevPAR Raw Data'!$B$6:$BE$43,'RevPAR Raw Data'!BE$1,FALSE)</f>
        <v>25.4330939012976</v>
      </c>
    </row>
    <row r="48" spans="1:66" ht="15.6" thickBot="1" x14ac:dyDescent="0.4">
      <c r="A48" s="81" t="s">
        <v>87</v>
      </c>
      <c r="B48" s="85">
        <f>VLOOKUP($A48,'Occupancy Raw Data'!$B$6:$BE$43,'Occupancy Raw Data'!AG$1,FALSE)</f>
        <v>35.947005542787601</v>
      </c>
      <c r="C48" s="86">
        <f>VLOOKUP($A48,'Occupancy Raw Data'!$B$6:$BE$43,'Occupancy Raw Data'!AH$1,FALSE)</f>
        <v>39.894551845342697</v>
      </c>
      <c r="D48" s="86">
        <f>VLOOKUP($A48,'Occupancy Raw Data'!$B$6:$BE$43,'Occupancy Raw Data'!AI$1,FALSE)</f>
        <v>42.118426389076603</v>
      </c>
      <c r="E48" s="86">
        <f>VLOOKUP($A48,'Occupancy Raw Data'!$B$6:$BE$43,'Occupancy Raw Data'!AJ$1,FALSE)</f>
        <v>42.554413951602001</v>
      </c>
      <c r="F48" s="86">
        <f>VLOOKUP($A48,'Occupancy Raw Data'!$B$6:$BE$43,'Occupancy Raw Data'!AK$1,FALSE)</f>
        <v>41.969717453021403</v>
      </c>
      <c r="G48" s="87">
        <f>VLOOKUP($A48,'Occupancy Raw Data'!$B$6:$BE$43,'Occupancy Raw Data'!AL$1,FALSE)</f>
        <v>40.496823036366003</v>
      </c>
      <c r="H48" s="86">
        <f>VLOOKUP($A48,'Occupancy Raw Data'!$B$6:$BE$43,'Occupancy Raw Data'!AN$1,FALSE)</f>
        <v>44.947275922671302</v>
      </c>
      <c r="I48" s="86">
        <f>VLOOKUP($A48,'Occupancy Raw Data'!$B$6:$BE$43,'Occupancy Raw Data'!AO$1,FALSE)</f>
        <v>43.308097877517902</v>
      </c>
      <c r="J48" s="87">
        <f>VLOOKUP($A48,'Occupancy Raw Data'!$B$6:$BE$43,'Occupancy Raw Data'!AP$1,FALSE)</f>
        <v>44.127686900094602</v>
      </c>
      <c r="K48" s="88">
        <f>VLOOKUP($A48,'Occupancy Raw Data'!$B$6:$BE$43,'Occupancy Raw Data'!AR$1,FALSE)</f>
        <v>41.534212711717103</v>
      </c>
      <c r="M48" s="85">
        <f>VLOOKUP($A48,'Occupancy Raw Data'!$B$6:$BE$43,'Occupancy Raw Data'!AT$1,FALSE)</f>
        <v>23.112729886948799</v>
      </c>
      <c r="N48" s="86">
        <f>VLOOKUP($A48,'Occupancy Raw Data'!$B$6:$BE$43,'Occupancy Raw Data'!AU$1,FALSE)</f>
        <v>14.4002282186841</v>
      </c>
      <c r="O48" s="86">
        <f>VLOOKUP($A48,'Occupancy Raw Data'!$B$6:$BE$43,'Occupancy Raw Data'!AV$1,FALSE)</f>
        <v>9.0510685370087796</v>
      </c>
      <c r="P48" s="86">
        <f>VLOOKUP($A48,'Occupancy Raw Data'!$B$6:$BE$43,'Occupancy Raw Data'!AW$1,FALSE)</f>
        <v>8.6091922838131296</v>
      </c>
      <c r="Q48" s="86">
        <f>VLOOKUP($A48,'Occupancy Raw Data'!$B$6:$BE$43,'Occupancy Raw Data'!AX$1,FALSE)</f>
        <v>18.556174152218901</v>
      </c>
      <c r="R48" s="87">
        <f>VLOOKUP($A48,'Occupancy Raw Data'!$B$6:$BE$43,'Occupancy Raw Data'!AY$1,FALSE)</f>
        <v>14.220771221374299</v>
      </c>
      <c r="S48" s="86">
        <f>VLOOKUP($A48,'Occupancy Raw Data'!$B$6:$BE$43,'Occupancy Raw Data'!BA$1,FALSE)</f>
        <v>22.922593923766101</v>
      </c>
      <c r="T48" s="86">
        <f>VLOOKUP($A48,'Occupancy Raw Data'!$B$6:$BE$43,'Occupancy Raw Data'!BB$1,FALSE)</f>
        <v>15.408337428009</v>
      </c>
      <c r="U48" s="87">
        <f>VLOOKUP($A48,'Occupancy Raw Data'!$B$6:$BE$43,'Occupancy Raw Data'!BC$1,FALSE)</f>
        <v>19.116761521897399</v>
      </c>
      <c r="V48" s="88">
        <f>VLOOKUP($A48,'Occupancy Raw Data'!$B$6:$BE$43,'Occupancy Raw Data'!BE$1,FALSE)</f>
        <v>15.6639416238525</v>
      </c>
      <c r="X48" s="89">
        <f>VLOOKUP($A48,'ADR Raw Data'!$B$6:$BE$43,'ADR Raw Data'!AG$1,FALSE)</f>
        <v>86.331677322301601</v>
      </c>
      <c r="Y48" s="90">
        <f>VLOOKUP($A48,'ADR Raw Data'!$B$6:$BE$43,'ADR Raw Data'!AH$1,FALSE)</f>
        <v>82.465178752965002</v>
      </c>
      <c r="Z48" s="90">
        <f>VLOOKUP($A48,'ADR Raw Data'!$B$6:$BE$43,'ADR Raw Data'!AI$1,FALSE)</f>
        <v>83.478586904188703</v>
      </c>
      <c r="AA48" s="90">
        <f>VLOOKUP($A48,'ADR Raw Data'!$B$6:$BE$43,'ADR Raw Data'!AJ$1,FALSE)</f>
        <v>82.373422285759602</v>
      </c>
      <c r="AB48" s="90">
        <f>VLOOKUP($A48,'ADR Raw Data'!$B$6:$BE$43,'ADR Raw Data'!AK$1,FALSE)</f>
        <v>83.517441617007506</v>
      </c>
      <c r="AC48" s="91">
        <f>VLOOKUP($A48,'ADR Raw Data'!$B$6:$BE$43,'ADR Raw Data'!AL$1,FALSE)</f>
        <v>83.561218974812604</v>
      </c>
      <c r="AD48" s="90">
        <f>VLOOKUP($A48,'ADR Raw Data'!$B$6:$BE$43,'ADR Raw Data'!AN$1,FALSE)</f>
        <v>100.520050379727</v>
      </c>
      <c r="AE48" s="90">
        <f>VLOOKUP($A48,'ADR Raw Data'!$B$6:$BE$43,'ADR Raw Data'!AO$1,FALSE)</f>
        <v>105.552846105821</v>
      </c>
      <c r="AF48" s="91">
        <f>VLOOKUP($A48,'ADR Raw Data'!$B$6:$BE$43,'ADR Raw Data'!AP$1,FALSE)</f>
        <v>102.989710871979</v>
      </c>
      <c r="AG48" s="92">
        <f>VLOOKUP($A48,'ADR Raw Data'!$B$6:$BE$43,'ADR Raw Data'!AR$1,FALSE)</f>
        <v>89.458831372640105</v>
      </c>
      <c r="AI48" s="85">
        <f>VLOOKUP($A48,'ADR Raw Data'!$B$6:$BE$43,'ADR Raw Data'!AT$1,FALSE)</f>
        <v>18.909207151798299</v>
      </c>
      <c r="AJ48" s="86">
        <f>VLOOKUP($A48,'ADR Raw Data'!$B$6:$BE$43,'ADR Raw Data'!AU$1,FALSE)</f>
        <v>15.730747185968699</v>
      </c>
      <c r="AK48" s="86">
        <f>VLOOKUP($A48,'ADR Raw Data'!$B$6:$BE$43,'ADR Raw Data'!AV$1,FALSE)</f>
        <v>16.349667171052801</v>
      </c>
      <c r="AL48" s="86">
        <f>VLOOKUP($A48,'ADR Raw Data'!$B$6:$BE$43,'ADR Raw Data'!AW$1,FALSE)</f>
        <v>15.3973109395662</v>
      </c>
      <c r="AM48" s="86">
        <f>VLOOKUP($A48,'ADR Raw Data'!$B$6:$BE$43,'ADR Raw Data'!AX$1,FALSE)</f>
        <v>15.2727848342422</v>
      </c>
      <c r="AN48" s="87">
        <f>VLOOKUP($A48,'ADR Raw Data'!$B$6:$BE$43,'ADR Raw Data'!AY$1,FALSE)</f>
        <v>16.296493755453898</v>
      </c>
      <c r="AO48" s="86">
        <f>VLOOKUP($A48,'ADR Raw Data'!$B$6:$BE$43,'ADR Raw Data'!BA$1,FALSE)</f>
        <v>20.297418900007202</v>
      </c>
      <c r="AP48" s="86">
        <f>VLOOKUP($A48,'ADR Raw Data'!$B$6:$BE$43,'ADR Raw Data'!BB$1,FALSE)</f>
        <v>23.544766423270001</v>
      </c>
      <c r="AQ48" s="87">
        <f>VLOOKUP($A48,'ADR Raw Data'!$B$6:$BE$43,'ADR Raw Data'!BC$1,FALSE)</f>
        <v>21.8662687518861</v>
      </c>
      <c r="AR48" s="88">
        <f>VLOOKUP($A48,'ADR Raw Data'!$B$6:$BE$43,'ADR Raw Data'!BE$1,FALSE)</f>
        <v>18.358504525904799</v>
      </c>
      <c r="AT48" s="89">
        <f>VLOOKUP($A48,'RevPAR Raw Data'!$B$6:$BE$43,'RevPAR Raw Data'!AG$1,FALSE)</f>
        <v>31.033652832229201</v>
      </c>
      <c r="AU48" s="90">
        <f>VLOOKUP($A48,'RevPAR Raw Data'!$B$6:$BE$43,'RevPAR Raw Data'!AH$1,FALSE)</f>
        <v>32.899113491956101</v>
      </c>
      <c r="AV48" s="90">
        <f>VLOOKUP($A48,'RevPAR Raw Data'!$B$6:$BE$43,'RevPAR Raw Data'!AI$1,FALSE)</f>
        <v>35.159867175882098</v>
      </c>
      <c r="AW48" s="90">
        <f>VLOOKUP($A48,'RevPAR Raw Data'!$B$6:$BE$43,'RevPAR Raw Data'!AJ$1,FALSE)</f>
        <v>35.053527105583299</v>
      </c>
      <c r="AX48" s="90">
        <f>VLOOKUP($A48,'RevPAR Raw Data'!$B$6:$BE$43,'RevPAR Raw Data'!AK$1,FALSE)</f>
        <v>35.052034270650203</v>
      </c>
      <c r="AY48" s="91">
        <f>VLOOKUP($A48,'RevPAR Raw Data'!$B$6:$BE$43,'RevPAR Raw Data'!AL$1,FALSE)</f>
        <v>33.8396389752602</v>
      </c>
      <c r="AZ48" s="90">
        <f>VLOOKUP($A48,'RevPAR Raw Data'!$B$6:$BE$43,'RevPAR Raw Data'!AN$1,FALSE)</f>
        <v>45.181024401784498</v>
      </c>
      <c r="BA48" s="90">
        <f>VLOOKUP($A48,'RevPAR Raw Data'!$B$6:$BE$43,'RevPAR Raw Data'!AO$1,FALSE)</f>
        <v>45.712929904015098</v>
      </c>
      <c r="BB48" s="91">
        <f>VLOOKUP($A48,'RevPAR Raw Data'!$B$6:$BE$43,'RevPAR Raw Data'!AP$1,FALSE)</f>
        <v>45.446977152899798</v>
      </c>
      <c r="BC48" s="92">
        <f>VLOOKUP($A48,'RevPAR Raw Data'!$B$6:$BE$43,'RevPAR Raw Data'!AR$1,FALSE)</f>
        <v>37.156021311728601</v>
      </c>
      <c r="BE48" s="85">
        <f>VLOOKUP($A48,'RevPAR Raw Data'!$B$6:$BE$43,'RevPAR Raw Data'!AT$1,FALSE)</f>
        <v>46.392371011506</v>
      </c>
      <c r="BF48" s="86">
        <f>VLOOKUP($A48,'RevPAR Raw Data'!$B$6:$BE$43,'RevPAR Raw Data'!AU$1,FALSE)</f>
        <v>32.396238899936598</v>
      </c>
      <c r="BG48" s="86">
        <f>VLOOKUP($A48,'RevPAR Raw Data'!$B$6:$BE$43,'RevPAR Raw Data'!AV$1,FALSE)</f>
        <v>26.880555289286399</v>
      </c>
      <c r="BH48" s="86">
        <f>VLOOKUP($A48,'RevPAR Raw Data'!$B$6:$BE$43,'RevPAR Raw Data'!AW$1,FALSE)</f>
        <v>25.332087328703199</v>
      </c>
      <c r="BI48" s="86">
        <f>VLOOKUP($A48,'RevPAR Raw Data'!$B$6:$BE$43,'RevPAR Raw Data'!AX$1,FALSE)</f>
        <v>36.663003538196897</v>
      </c>
      <c r="BJ48" s="87">
        <f>VLOOKUP($A48,'RevPAR Raw Data'!$B$6:$BE$43,'RevPAR Raw Data'!AY$1,FALSE)</f>
        <v>32.834752070896997</v>
      </c>
      <c r="BK48" s="86">
        <f>VLOOKUP($A48,'RevPAR Raw Data'!$B$6:$BE$43,'RevPAR Raw Data'!BA$1,FALSE)</f>
        <v>47.872707735227799</v>
      </c>
      <c r="BL48" s="86">
        <f>VLOOKUP($A48,'RevPAR Raw Data'!$B$6:$BE$43,'RevPAR Raw Data'!BB$1,FALSE)</f>
        <v>42.580960908413097</v>
      </c>
      <c r="BM48" s="87">
        <f>VLOOKUP($A48,'RevPAR Raw Data'!$B$6:$BE$43,'RevPAR Raw Data'!BC$1,FALSE)</f>
        <v>45.163152724818801</v>
      </c>
      <c r="BN48" s="88">
        <f>VLOOKUP($A48,'RevPAR Raw Data'!$B$6:$BE$43,'RevPAR Raw Data'!BE$1,FALSE)</f>
        <v>36.898111581707496</v>
      </c>
    </row>
  </sheetData>
  <sheetProtection algorithmName="SHA-512" hashValue="bio3tQQI3N1KaX4vHqKzpQkKWVWLPmkrYGW6K5qUrG/Db5z5iEIR9JxsNRs6OnC6JHwn5uLHmpo3OeIAfU5Fqw==" saltValue="PhqBf4olUWyzzGcHcw4CCg=="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G6" sqref="G6"/>
    </sheetView>
  </sheetViews>
  <sheetFormatPr defaultRowHeight="13.2" x14ac:dyDescent="0.25"/>
  <cols>
    <col min="1" max="1" width="20.6640625" customWidth="1"/>
    <col min="2" max="2" width="28.109375" customWidth="1"/>
    <col min="3" max="3" width="2.88671875" customWidth="1"/>
    <col min="4" max="4" width="5.21875" customWidth="1"/>
    <col min="5"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4" t="s">
        <v>5</v>
      </c>
      <c r="E2" s="195"/>
      <c r="G2" s="196" t="s">
        <v>6</v>
      </c>
      <c r="H2" s="197"/>
      <c r="I2" s="197"/>
      <c r="J2" s="197"/>
      <c r="K2" s="197"/>
      <c r="L2" s="197"/>
      <c r="M2" s="197"/>
      <c r="N2" s="197"/>
      <c r="O2" s="197"/>
      <c r="P2" s="197"/>
      <c r="Q2" s="197"/>
      <c r="R2" s="197"/>
      <c r="T2" s="196" t="s">
        <v>7</v>
      </c>
      <c r="U2" s="197"/>
      <c r="V2" s="197"/>
      <c r="W2" s="197"/>
      <c r="X2" s="197"/>
      <c r="Y2" s="197"/>
      <c r="Z2" s="197"/>
      <c r="AA2" s="197"/>
      <c r="AB2" s="197"/>
      <c r="AC2" s="197"/>
      <c r="AD2" s="197"/>
      <c r="AE2" s="197"/>
      <c r="AF2" s="4"/>
      <c r="AG2" s="196" t="s">
        <v>34</v>
      </c>
      <c r="AH2" s="197"/>
      <c r="AI2" s="197"/>
      <c r="AJ2" s="197"/>
      <c r="AK2" s="197"/>
      <c r="AL2" s="197"/>
      <c r="AM2" s="197"/>
      <c r="AN2" s="197"/>
      <c r="AO2" s="197"/>
      <c r="AP2" s="197"/>
      <c r="AQ2" s="197"/>
      <c r="AR2" s="197"/>
      <c r="AT2" s="196" t="s">
        <v>35</v>
      </c>
      <c r="AU2" s="197"/>
      <c r="AV2" s="197"/>
      <c r="AW2" s="197"/>
      <c r="AX2" s="197"/>
      <c r="AY2" s="197"/>
      <c r="AZ2" s="197"/>
      <c r="BA2" s="197"/>
      <c r="BB2" s="197"/>
      <c r="BC2" s="197"/>
      <c r="BD2" s="197"/>
      <c r="BE2" s="197"/>
    </row>
    <row r="3" spans="1:57" x14ac:dyDescent="0.25">
      <c r="A3" s="37"/>
      <c r="B3" s="37"/>
      <c r="C3" s="3"/>
      <c r="D3" s="198" t="s">
        <v>8</v>
      </c>
      <c r="E3" s="200" t="s">
        <v>9</v>
      </c>
      <c r="F3" s="5"/>
      <c r="G3" s="202" t="s">
        <v>0</v>
      </c>
      <c r="H3" s="204" t="s">
        <v>1</v>
      </c>
      <c r="I3" s="204" t="s">
        <v>10</v>
      </c>
      <c r="J3" s="204" t="s">
        <v>2</v>
      </c>
      <c r="K3" s="204" t="s">
        <v>11</v>
      </c>
      <c r="L3" s="206" t="s">
        <v>12</v>
      </c>
      <c r="M3" s="5"/>
      <c r="N3" s="202" t="s">
        <v>3</v>
      </c>
      <c r="O3" s="204" t="s">
        <v>4</v>
      </c>
      <c r="P3" s="206" t="s">
        <v>13</v>
      </c>
      <c r="Q3" s="2"/>
      <c r="R3" s="208" t="s">
        <v>14</v>
      </c>
      <c r="S3" s="2"/>
      <c r="T3" s="202" t="s">
        <v>0</v>
      </c>
      <c r="U3" s="204" t="s">
        <v>1</v>
      </c>
      <c r="V3" s="204" t="s">
        <v>10</v>
      </c>
      <c r="W3" s="204" t="s">
        <v>2</v>
      </c>
      <c r="X3" s="204" t="s">
        <v>11</v>
      </c>
      <c r="Y3" s="206" t="s">
        <v>12</v>
      </c>
      <c r="Z3" s="2"/>
      <c r="AA3" s="202" t="s">
        <v>3</v>
      </c>
      <c r="AB3" s="204" t="s">
        <v>4</v>
      </c>
      <c r="AC3" s="206" t="s">
        <v>13</v>
      </c>
      <c r="AD3" s="1"/>
      <c r="AE3" s="210" t="s">
        <v>14</v>
      </c>
      <c r="AF3" s="47"/>
      <c r="AG3" s="202" t="s">
        <v>0</v>
      </c>
      <c r="AH3" s="204" t="s">
        <v>1</v>
      </c>
      <c r="AI3" s="204" t="s">
        <v>10</v>
      </c>
      <c r="AJ3" s="204" t="s">
        <v>2</v>
      </c>
      <c r="AK3" s="204" t="s">
        <v>11</v>
      </c>
      <c r="AL3" s="206" t="s">
        <v>12</v>
      </c>
      <c r="AM3" s="5"/>
      <c r="AN3" s="202" t="s">
        <v>3</v>
      </c>
      <c r="AO3" s="204" t="s">
        <v>4</v>
      </c>
      <c r="AP3" s="206" t="s">
        <v>13</v>
      </c>
      <c r="AQ3" s="2"/>
      <c r="AR3" s="208" t="s">
        <v>14</v>
      </c>
      <c r="AS3" s="2"/>
      <c r="AT3" s="202" t="s">
        <v>0</v>
      </c>
      <c r="AU3" s="204" t="s">
        <v>1</v>
      </c>
      <c r="AV3" s="204" t="s">
        <v>10</v>
      </c>
      <c r="AW3" s="204" t="s">
        <v>2</v>
      </c>
      <c r="AX3" s="204" t="s">
        <v>11</v>
      </c>
      <c r="AY3" s="206" t="s">
        <v>12</v>
      </c>
      <c r="AZ3" s="2"/>
      <c r="BA3" s="202" t="s">
        <v>3</v>
      </c>
      <c r="BB3" s="204" t="s">
        <v>4</v>
      </c>
      <c r="BC3" s="206" t="s">
        <v>13</v>
      </c>
      <c r="BD3" s="1"/>
      <c r="BE3" s="210" t="s">
        <v>14</v>
      </c>
    </row>
    <row r="4" spans="1:57" x14ac:dyDescent="0.25">
      <c r="A4" s="37"/>
      <c r="B4" s="37"/>
      <c r="C4" s="3"/>
      <c r="D4" s="199"/>
      <c r="E4" s="201"/>
      <c r="F4" s="5"/>
      <c r="G4" s="203"/>
      <c r="H4" s="205"/>
      <c r="I4" s="205"/>
      <c r="J4" s="205"/>
      <c r="K4" s="205"/>
      <c r="L4" s="207"/>
      <c r="M4" s="5"/>
      <c r="N4" s="203"/>
      <c r="O4" s="205"/>
      <c r="P4" s="207"/>
      <c r="Q4" s="2"/>
      <c r="R4" s="209"/>
      <c r="S4" s="2"/>
      <c r="T4" s="203"/>
      <c r="U4" s="205"/>
      <c r="V4" s="205"/>
      <c r="W4" s="205"/>
      <c r="X4" s="205"/>
      <c r="Y4" s="207"/>
      <c r="Z4" s="2"/>
      <c r="AA4" s="203"/>
      <c r="AB4" s="205"/>
      <c r="AC4" s="207"/>
      <c r="AD4" s="1"/>
      <c r="AE4" s="211"/>
      <c r="AF4" s="48"/>
      <c r="AG4" s="203"/>
      <c r="AH4" s="205"/>
      <c r="AI4" s="205"/>
      <c r="AJ4" s="205"/>
      <c r="AK4" s="205"/>
      <c r="AL4" s="207"/>
      <c r="AM4" s="5"/>
      <c r="AN4" s="203"/>
      <c r="AO4" s="205"/>
      <c r="AP4" s="207"/>
      <c r="AQ4" s="2"/>
      <c r="AR4" s="209"/>
      <c r="AS4" s="2"/>
      <c r="AT4" s="203"/>
      <c r="AU4" s="205"/>
      <c r="AV4" s="205"/>
      <c r="AW4" s="205"/>
      <c r="AX4" s="205"/>
      <c r="AY4" s="207"/>
      <c r="AZ4" s="2"/>
      <c r="BA4" s="203"/>
      <c r="BB4" s="205"/>
      <c r="BC4" s="207"/>
      <c r="BD4" s="1"/>
      <c r="BE4" s="21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44">
        <v>40.711711030564402</v>
      </c>
      <c r="H6" s="145">
        <v>46.853605631452297</v>
      </c>
      <c r="I6" s="145">
        <v>49.377749840577003</v>
      </c>
      <c r="J6" s="145">
        <v>50.364600765621503</v>
      </c>
      <c r="K6" s="145">
        <v>50.610878533075599</v>
      </c>
      <c r="L6" s="146">
        <v>47.584400536688499</v>
      </c>
      <c r="M6" s="147"/>
      <c r="N6" s="148">
        <v>56.065307121423402</v>
      </c>
      <c r="O6" s="149">
        <v>58.935439803071098</v>
      </c>
      <c r="P6" s="150">
        <v>57.500396981773001</v>
      </c>
      <c r="Q6" s="147"/>
      <c r="R6" s="151">
        <v>50.417920745455397</v>
      </c>
      <c r="S6" s="152"/>
      <c r="T6" s="144">
        <v>16.9893846070687</v>
      </c>
      <c r="U6" s="145">
        <v>20.698987941502502</v>
      </c>
      <c r="V6" s="145">
        <v>25.1528046681128</v>
      </c>
      <c r="W6" s="145">
        <v>25.189075402718402</v>
      </c>
      <c r="X6" s="145">
        <v>25.5657352800547</v>
      </c>
      <c r="Y6" s="146">
        <v>22.880262836462499</v>
      </c>
      <c r="Z6" s="147"/>
      <c r="AA6" s="148">
        <v>24.422757641408701</v>
      </c>
      <c r="AB6" s="149">
        <v>24.240040167114401</v>
      </c>
      <c r="AC6" s="150">
        <v>24.329102584613398</v>
      </c>
      <c r="AD6" s="147"/>
      <c r="AE6" s="151">
        <v>23.346654600882701</v>
      </c>
      <c r="AF6" s="33"/>
      <c r="AG6" s="144">
        <v>41.951664320256</v>
      </c>
      <c r="AH6" s="145">
        <v>45.3920688793811</v>
      </c>
      <c r="AI6" s="145">
        <v>48.103412715005902</v>
      </c>
      <c r="AJ6" s="145">
        <v>49.054185322012898</v>
      </c>
      <c r="AK6" s="145">
        <v>48.725761287387201</v>
      </c>
      <c r="AL6" s="146">
        <v>46.6455399618836</v>
      </c>
      <c r="AM6" s="147"/>
      <c r="AN6" s="148">
        <v>54.7661135022922</v>
      </c>
      <c r="AO6" s="149">
        <v>57.552496742061798</v>
      </c>
      <c r="AP6" s="150">
        <v>56.159311273678803</v>
      </c>
      <c r="AQ6" s="147"/>
      <c r="AR6" s="151">
        <v>49.363857028108299</v>
      </c>
      <c r="AS6" s="152"/>
      <c r="AT6" s="144">
        <v>20.304356546251</v>
      </c>
      <c r="AU6" s="145">
        <v>20.563276669895799</v>
      </c>
      <c r="AV6" s="145">
        <v>23.3225210755405</v>
      </c>
      <c r="AW6" s="145">
        <v>23.994802021457001</v>
      </c>
      <c r="AX6" s="145">
        <v>23.6768326719491</v>
      </c>
      <c r="AY6" s="146">
        <v>22.4362931264506</v>
      </c>
      <c r="AZ6" s="147"/>
      <c r="BA6" s="148">
        <v>23.8517688265506</v>
      </c>
      <c r="BB6" s="149">
        <v>20.437898654252301</v>
      </c>
      <c r="BC6" s="150">
        <v>22.0786742718245</v>
      </c>
      <c r="BD6" s="147"/>
      <c r="BE6" s="151">
        <v>22.319170956290701</v>
      </c>
    </row>
    <row r="7" spans="1:57" x14ac:dyDescent="0.25">
      <c r="A7" s="23" t="s">
        <v>18</v>
      </c>
      <c r="B7" s="44" t="str">
        <f>TRIM(A7)</f>
        <v>Virginia</v>
      </c>
      <c r="C7" s="11"/>
      <c r="D7" s="28" t="s">
        <v>16</v>
      </c>
      <c r="E7" s="31" t="s">
        <v>17</v>
      </c>
      <c r="F7" s="12"/>
      <c r="G7" s="153">
        <v>36.221354871121001</v>
      </c>
      <c r="H7" s="147">
        <v>43.458154603186799</v>
      </c>
      <c r="I7" s="147">
        <v>46.411735916127803</v>
      </c>
      <c r="J7" s="147">
        <v>46.691223822158101</v>
      </c>
      <c r="K7" s="147">
        <v>43.4854846603642</v>
      </c>
      <c r="L7" s="154">
        <v>43.253784248869103</v>
      </c>
      <c r="M7" s="147"/>
      <c r="N7" s="155">
        <v>48.513691043507301</v>
      </c>
      <c r="O7" s="156">
        <v>51.1372710646299</v>
      </c>
      <c r="P7" s="157">
        <v>49.825481054068597</v>
      </c>
      <c r="Q7" s="147"/>
      <c r="R7" s="158">
        <v>45.131487914740703</v>
      </c>
      <c r="S7" s="152"/>
      <c r="T7" s="153">
        <v>-3.9932281195806101</v>
      </c>
      <c r="U7" s="147">
        <v>17.327235064034301</v>
      </c>
      <c r="V7" s="147">
        <v>20.7260322581533</v>
      </c>
      <c r="W7" s="147">
        <v>16.4299108682916</v>
      </c>
      <c r="X7" s="147">
        <v>12.6741215673624</v>
      </c>
      <c r="Y7" s="154">
        <v>12.693619842934099</v>
      </c>
      <c r="Z7" s="147"/>
      <c r="AA7" s="155">
        <v>20.8453980408948</v>
      </c>
      <c r="AB7" s="156">
        <v>23.388648532813299</v>
      </c>
      <c r="AC7" s="157">
        <v>22.137266147627201</v>
      </c>
      <c r="AD7" s="147"/>
      <c r="AE7" s="158">
        <v>15.510843006113801</v>
      </c>
      <c r="AF7" s="34"/>
      <c r="AG7" s="153">
        <v>39.669470699280701</v>
      </c>
      <c r="AH7" s="147">
        <v>42.402638054482999</v>
      </c>
      <c r="AI7" s="147">
        <v>45.027189087672902</v>
      </c>
      <c r="AJ7" s="147">
        <v>45.575798734769997</v>
      </c>
      <c r="AK7" s="147">
        <v>43.842263059049898</v>
      </c>
      <c r="AL7" s="154">
        <v>43.303504038268301</v>
      </c>
      <c r="AM7" s="147"/>
      <c r="AN7" s="155">
        <v>47.6377921076813</v>
      </c>
      <c r="AO7" s="156">
        <v>48.058945362727599</v>
      </c>
      <c r="AP7" s="157">
        <v>47.848368735204502</v>
      </c>
      <c r="AQ7" s="147"/>
      <c r="AR7" s="158">
        <v>44.602049944375203</v>
      </c>
      <c r="AS7" s="152"/>
      <c r="AT7" s="153">
        <v>1.89530641559102</v>
      </c>
      <c r="AU7" s="147">
        <v>2.3801491594519701</v>
      </c>
      <c r="AV7" s="147">
        <v>4.9388489823731501</v>
      </c>
      <c r="AW7" s="147">
        <v>4.3428833026779996</v>
      </c>
      <c r="AX7" s="147">
        <v>4.6465438705946402</v>
      </c>
      <c r="AY7" s="154">
        <v>3.6805601822637901</v>
      </c>
      <c r="AZ7" s="147"/>
      <c r="BA7" s="155">
        <v>9.0114922125529198</v>
      </c>
      <c r="BB7" s="156">
        <v>2.6194379157111198</v>
      </c>
      <c r="BC7" s="157">
        <v>5.7048822133487302</v>
      </c>
      <c r="BD7" s="147"/>
      <c r="BE7" s="158">
        <v>4.2927230919174804</v>
      </c>
    </row>
    <row r="8" spans="1:57" x14ac:dyDescent="0.25">
      <c r="A8" s="24" t="s">
        <v>19</v>
      </c>
      <c r="B8" s="44" t="str">
        <f t="shared" ref="B8:B43" si="0">TRIM(A8)</f>
        <v>Norfolk/Virginia Beach, VA</v>
      </c>
      <c r="C8" s="12"/>
      <c r="D8" s="28" t="s">
        <v>16</v>
      </c>
      <c r="E8" s="31" t="s">
        <v>17</v>
      </c>
      <c r="F8" s="12"/>
      <c r="G8" s="153">
        <v>37.807990971867603</v>
      </c>
      <c r="H8" s="147">
        <v>42.426847945831199</v>
      </c>
      <c r="I8" s="147">
        <v>44.7246166653239</v>
      </c>
      <c r="J8" s="147">
        <v>44.799806654313997</v>
      </c>
      <c r="K8" s="147">
        <v>45.288541582749197</v>
      </c>
      <c r="L8" s="154">
        <v>43.010244371504797</v>
      </c>
      <c r="M8" s="147"/>
      <c r="N8" s="155">
        <v>56.580466715002999</v>
      </c>
      <c r="O8" s="156">
        <v>59.4162034426273</v>
      </c>
      <c r="P8" s="157">
        <v>57.998335078815202</v>
      </c>
      <c r="Q8" s="147"/>
      <c r="R8" s="158">
        <v>47.293278952073599</v>
      </c>
      <c r="S8" s="152"/>
      <c r="T8" s="153">
        <v>0.850446259761237</v>
      </c>
      <c r="U8" s="147">
        <v>5.7053405410089102</v>
      </c>
      <c r="V8" s="147">
        <v>6.3407241278250099</v>
      </c>
      <c r="W8" s="147">
        <v>2.6990044941773901</v>
      </c>
      <c r="X8" s="147">
        <v>1.92198008832917</v>
      </c>
      <c r="Y8" s="154">
        <v>3.51777432564058</v>
      </c>
      <c r="Z8" s="147"/>
      <c r="AA8" s="155">
        <v>12.000355090682699</v>
      </c>
      <c r="AB8" s="156">
        <v>12.6253805550515</v>
      </c>
      <c r="AC8" s="157">
        <v>12.319638618222699</v>
      </c>
      <c r="AD8" s="147"/>
      <c r="AE8" s="158">
        <v>6.4414881509861903</v>
      </c>
      <c r="AF8" s="35"/>
      <c r="AG8" s="153">
        <v>38.414131185579102</v>
      </c>
      <c r="AH8" s="147">
        <v>40.414573791049897</v>
      </c>
      <c r="AI8" s="147">
        <v>42.9230449446489</v>
      </c>
      <c r="AJ8" s="147">
        <v>43.1221880259355</v>
      </c>
      <c r="AK8" s="147">
        <v>43.258973172677798</v>
      </c>
      <c r="AL8" s="154">
        <v>41.626712765087099</v>
      </c>
      <c r="AM8" s="147"/>
      <c r="AN8" s="155">
        <v>52.325682752331701</v>
      </c>
      <c r="AO8" s="156">
        <v>53.342854652371201</v>
      </c>
      <c r="AP8" s="157">
        <v>52.834268702351402</v>
      </c>
      <c r="AQ8" s="147"/>
      <c r="AR8" s="158">
        <v>44.829006570370197</v>
      </c>
      <c r="AS8" s="152"/>
      <c r="AT8" s="153">
        <v>-1.46767010879161</v>
      </c>
      <c r="AU8" s="147">
        <v>2.1881212644794901</v>
      </c>
      <c r="AV8" s="147">
        <v>4.6804917242402402</v>
      </c>
      <c r="AW8" s="147">
        <v>3.2636362891669299</v>
      </c>
      <c r="AX8" s="147">
        <v>3.6214283955164799</v>
      </c>
      <c r="AY8" s="154">
        <v>2.5055899691749799</v>
      </c>
      <c r="AZ8" s="147"/>
      <c r="BA8" s="155">
        <v>9.2246521669683297</v>
      </c>
      <c r="BB8" s="156">
        <v>3.40347057400473</v>
      </c>
      <c r="BC8" s="157">
        <v>6.2063881327666</v>
      </c>
      <c r="BD8" s="147"/>
      <c r="BE8" s="158">
        <v>3.7228182859944101</v>
      </c>
    </row>
    <row r="9" spans="1:57" x14ac:dyDescent="0.25">
      <c r="A9" s="24" t="s">
        <v>20</v>
      </c>
      <c r="B9" s="95" t="s">
        <v>72</v>
      </c>
      <c r="C9" s="12"/>
      <c r="D9" s="28" t="s">
        <v>16</v>
      </c>
      <c r="E9" s="31" t="s">
        <v>17</v>
      </c>
      <c r="F9" s="12"/>
      <c r="G9" s="153">
        <v>46.0223478609268</v>
      </c>
      <c r="H9" s="147">
        <v>54.836842808173401</v>
      </c>
      <c r="I9" s="147">
        <v>60.0186974135244</v>
      </c>
      <c r="J9" s="147">
        <v>63.014735342563299</v>
      </c>
      <c r="K9" s="147">
        <v>56.5062547300004</v>
      </c>
      <c r="L9" s="154">
        <v>56.079775631037698</v>
      </c>
      <c r="M9" s="147"/>
      <c r="N9" s="155">
        <v>57.650358367092501</v>
      </c>
      <c r="O9" s="156">
        <v>61.599074032853999</v>
      </c>
      <c r="P9" s="157">
        <v>59.6247161999732</v>
      </c>
      <c r="Q9" s="147"/>
      <c r="R9" s="158">
        <v>57.092615793590703</v>
      </c>
      <c r="S9" s="152"/>
      <c r="T9" s="153">
        <v>10.8841648812669</v>
      </c>
      <c r="U9" s="147">
        <v>24.350555596341898</v>
      </c>
      <c r="V9" s="147">
        <v>27.458161321456501</v>
      </c>
      <c r="W9" s="147">
        <v>26.622428636915799</v>
      </c>
      <c r="X9" s="147">
        <v>21.800771539235502</v>
      </c>
      <c r="Y9" s="154">
        <v>22.524840902899399</v>
      </c>
      <c r="Z9" s="147"/>
      <c r="AA9" s="155">
        <v>25.409132615819001</v>
      </c>
      <c r="AB9" s="156">
        <v>30.1132321733296</v>
      </c>
      <c r="AC9" s="157">
        <v>27.7957864772624</v>
      </c>
      <c r="AD9" s="147"/>
      <c r="AE9" s="158">
        <v>24.051536609286799</v>
      </c>
      <c r="AF9" s="35"/>
      <c r="AG9" s="153">
        <v>51.395628366647301</v>
      </c>
      <c r="AH9" s="147">
        <v>54.760049859769303</v>
      </c>
      <c r="AI9" s="147">
        <v>58.0844054667675</v>
      </c>
      <c r="AJ9" s="147">
        <v>59.256332635890097</v>
      </c>
      <c r="AK9" s="147">
        <v>55.714953479054401</v>
      </c>
      <c r="AL9" s="154">
        <v>55.8422739616257</v>
      </c>
      <c r="AM9" s="147"/>
      <c r="AN9" s="155">
        <v>57.181810087699702</v>
      </c>
      <c r="AO9" s="156">
        <v>58.677603169656699</v>
      </c>
      <c r="AP9" s="157">
        <v>57.929706628678197</v>
      </c>
      <c r="AQ9" s="147"/>
      <c r="AR9" s="158">
        <v>56.438683295069303</v>
      </c>
      <c r="AS9" s="152"/>
      <c r="AT9" s="153">
        <v>22.998323958807301</v>
      </c>
      <c r="AU9" s="147">
        <v>22.610662066790901</v>
      </c>
      <c r="AV9" s="147">
        <v>24.121220482794001</v>
      </c>
      <c r="AW9" s="147">
        <v>24.4243611254394</v>
      </c>
      <c r="AX9" s="147">
        <v>22.179475074696601</v>
      </c>
      <c r="AY9" s="154">
        <v>23.2889059948245</v>
      </c>
      <c r="AZ9" s="147"/>
      <c r="BA9" s="155">
        <v>19.585393594350801</v>
      </c>
      <c r="BB9" s="156">
        <v>16.6214943452954</v>
      </c>
      <c r="BC9" s="157">
        <v>18.065722147943799</v>
      </c>
      <c r="BD9" s="147"/>
      <c r="BE9" s="158">
        <v>21.709864024632601</v>
      </c>
    </row>
    <row r="10" spans="1:57" x14ac:dyDescent="0.25">
      <c r="A10" s="24" t="s">
        <v>21</v>
      </c>
      <c r="B10" s="44" t="str">
        <f t="shared" si="0"/>
        <v>Virginia Area</v>
      </c>
      <c r="C10" s="12"/>
      <c r="D10" s="28" t="s">
        <v>16</v>
      </c>
      <c r="E10" s="31" t="s">
        <v>17</v>
      </c>
      <c r="F10" s="12"/>
      <c r="G10" s="153">
        <v>32.885906040268402</v>
      </c>
      <c r="H10" s="147">
        <v>43.1219953353324</v>
      </c>
      <c r="I10" s="147">
        <v>45.2972535579989</v>
      </c>
      <c r="J10" s="147">
        <v>44.1001475558094</v>
      </c>
      <c r="K10" s="147">
        <v>38.823837403017698</v>
      </c>
      <c r="L10" s="154">
        <v>40.845827978485403</v>
      </c>
      <c r="M10" s="147"/>
      <c r="N10" s="155">
        <v>43.348088914274797</v>
      </c>
      <c r="O10" s="156">
        <v>45.456709029463497</v>
      </c>
      <c r="P10" s="157">
        <v>44.402398971869097</v>
      </c>
      <c r="Q10" s="147"/>
      <c r="R10" s="158">
        <v>41.861991119452199</v>
      </c>
      <c r="S10" s="152"/>
      <c r="T10" s="153">
        <v>-4.52411217016191</v>
      </c>
      <c r="U10" s="147">
        <v>22.121086975617199</v>
      </c>
      <c r="V10" s="147">
        <v>15.7953099376554</v>
      </c>
      <c r="W10" s="147">
        <v>7.4190058986296199</v>
      </c>
      <c r="X10" s="147">
        <v>2.10106861192292</v>
      </c>
      <c r="Y10" s="154">
        <v>8.6566928329513004</v>
      </c>
      <c r="Z10" s="147"/>
      <c r="AA10" s="155">
        <v>13.327202450750599</v>
      </c>
      <c r="AB10" s="156">
        <v>20.579747544199002</v>
      </c>
      <c r="AC10" s="157">
        <v>16.927122791177599</v>
      </c>
      <c r="AD10" s="147"/>
      <c r="AE10" s="158">
        <v>11.036729277631199</v>
      </c>
      <c r="AF10" s="35"/>
      <c r="AG10" s="153">
        <v>36.952694746107397</v>
      </c>
      <c r="AH10" s="147">
        <v>41.925872179467298</v>
      </c>
      <c r="AI10" s="147">
        <v>43.776094015772301</v>
      </c>
      <c r="AJ10" s="147">
        <v>44.2048982407726</v>
      </c>
      <c r="AK10" s="147">
        <v>41.735556850757</v>
      </c>
      <c r="AL10" s="154">
        <v>41.719023206575301</v>
      </c>
      <c r="AM10" s="147"/>
      <c r="AN10" s="155">
        <v>44.321466379607699</v>
      </c>
      <c r="AO10" s="156">
        <v>43.176600730334997</v>
      </c>
      <c r="AP10" s="157">
        <v>43.749033554971298</v>
      </c>
      <c r="AQ10" s="147"/>
      <c r="AR10" s="158">
        <v>42.299026163259903</v>
      </c>
      <c r="AS10" s="152"/>
      <c r="AT10" s="153">
        <v>19.8722768244935</v>
      </c>
      <c r="AU10" s="147">
        <v>12.3053741345954</v>
      </c>
      <c r="AV10" s="147">
        <v>10.4601156564151</v>
      </c>
      <c r="AW10" s="147">
        <v>8.8485471956800001</v>
      </c>
      <c r="AX10" s="147">
        <v>10.5817902026995</v>
      </c>
      <c r="AY10" s="154">
        <v>12.0603055310625</v>
      </c>
      <c r="AZ10" s="147"/>
      <c r="BA10" s="155">
        <v>16.733115820764102</v>
      </c>
      <c r="BB10" s="156">
        <v>10.584907654604899</v>
      </c>
      <c r="BC10" s="157">
        <v>13.616075109833901</v>
      </c>
      <c r="BD10" s="147"/>
      <c r="BE10" s="158">
        <v>12.5155274180575</v>
      </c>
    </row>
    <row r="11" spans="1:57" x14ac:dyDescent="0.25">
      <c r="A11" s="41" t="s">
        <v>22</v>
      </c>
      <c r="B11" s="95" t="s">
        <v>88</v>
      </c>
      <c r="C11" s="12"/>
      <c r="D11" s="28" t="s">
        <v>16</v>
      </c>
      <c r="E11" s="31" t="s">
        <v>17</v>
      </c>
      <c r="F11" s="12"/>
      <c r="G11" s="153">
        <v>30.330207538254601</v>
      </c>
      <c r="H11" s="147">
        <v>34.420092319994097</v>
      </c>
      <c r="I11" s="147">
        <v>37.527317573020603</v>
      </c>
      <c r="J11" s="147">
        <v>38.735185034050602</v>
      </c>
      <c r="K11" s="147">
        <v>36.014762824523601</v>
      </c>
      <c r="L11" s="154">
        <v>35.407988238176898</v>
      </c>
      <c r="M11" s="147"/>
      <c r="N11" s="155">
        <v>40.230510441887198</v>
      </c>
      <c r="O11" s="156">
        <v>44.843439701841703</v>
      </c>
      <c r="P11" s="157">
        <v>42.536975071864397</v>
      </c>
      <c r="Q11" s="147"/>
      <c r="R11" s="158">
        <v>37.446029690637097</v>
      </c>
      <c r="S11" s="152"/>
      <c r="T11" s="153">
        <v>-18.000412492229099</v>
      </c>
      <c r="U11" s="147">
        <v>-4.2753060433202004</v>
      </c>
      <c r="V11" s="147">
        <v>10.0646669935823</v>
      </c>
      <c r="W11" s="147">
        <v>8.5747883629103203</v>
      </c>
      <c r="X11" s="147">
        <v>3.84670927072409</v>
      </c>
      <c r="Y11" s="154">
        <v>-0.201036494712999</v>
      </c>
      <c r="Z11" s="147"/>
      <c r="AA11" s="155">
        <v>11.457586391543501</v>
      </c>
      <c r="AB11" s="156">
        <v>17.432483171993699</v>
      </c>
      <c r="AC11" s="157">
        <v>14.5291573106449</v>
      </c>
      <c r="AD11" s="147"/>
      <c r="AE11" s="158">
        <v>4.1496015842478897</v>
      </c>
      <c r="AF11" s="35"/>
      <c r="AG11" s="153">
        <v>34.043906516919201</v>
      </c>
      <c r="AH11" s="147">
        <v>34.447124995456598</v>
      </c>
      <c r="AI11" s="147">
        <v>37.027198234464699</v>
      </c>
      <c r="AJ11" s="147">
        <v>37.522619785529201</v>
      </c>
      <c r="AK11" s="147">
        <v>36.381243004043696</v>
      </c>
      <c r="AL11" s="154">
        <v>35.884753476267299</v>
      </c>
      <c r="AM11" s="147"/>
      <c r="AN11" s="155">
        <v>40.304881786787</v>
      </c>
      <c r="AO11" s="156">
        <v>43.154123328633403</v>
      </c>
      <c r="AP11" s="157">
        <v>41.729502557710198</v>
      </c>
      <c r="AQ11" s="147"/>
      <c r="AR11" s="158">
        <v>37.554925563999703</v>
      </c>
      <c r="AS11" s="152"/>
      <c r="AT11" s="153">
        <v>-20.452185526556701</v>
      </c>
      <c r="AU11" s="147">
        <v>-21.058750585950399</v>
      </c>
      <c r="AV11" s="147">
        <v>-17.3734244078172</v>
      </c>
      <c r="AW11" s="147">
        <v>-17.609235212198399</v>
      </c>
      <c r="AX11" s="147">
        <v>-15.845384164931399</v>
      </c>
      <c r="AY11" s="154">
        <v>-18.451108933296599</v>
      </c>
      <c r="AZ11" s="147"/>
      <c r="BA11" s="155">
        <v>-8.7898858533518496</v>
      </c>
      <c r="BB11" s="156">
        <v>-10.9126444082478</v>
      </c>
      <c r="BC11" s="157">
        <v>-9.8999767218621209</v>
      </c>
      <c r="BD11" s="147"/>
      <c r="BE11" s="158">
        <v>-15.917146385956601</v>
      </c>
    </row>
    <row r="12" spans="1:57" x14ac:dyDescent="0.25">
      <c r="A12" s="24" t="s">
        <v>23</v>
      </c>
      <c r="B12" s="44" t="str">
        <f t="shared" si="0"/>
        <v>Arlington, VA</v>
      </c>
      <c r="C12" s="12"/>
      <c r="D12" s="28" t="s">
        <v>16</v>
      </c>
      <c r="E12" s="31" t="s">
        <v>17</v>
      </c>
      <c r="F12" s="12"/>
      <c r="G12" s="153">
        <v>24.3336373771156</v>
      </c>
      <c r="H12" s="147">
        <v>29.390898956116299</v>
      </c>
      <c r="I12" s="147">
        <v>32.938076416337204</v>
      </c>
      <c r="J12" s="147">
        <v>34.539373669808398</v>
      </c>
      <c r="K12" s="147">
        <v>34.103577581838401</v>
      </c>
      <c r="L12" s="154">
        <v>31.061112800243201</v>
      </c>
      <c r="M12" s="147"/>
      <c r="N12" s="155">
        <v>39.738522347217902</v>
      </c>
      <c r="O12" s="156">
        <v>37.650755042059302</v>
      </c>
      <c r="P12" s="157">
        <v>38.694638694638599</v>
      </c>
      <c r="Q12" s="147"/>
      <c r="R12" s="158">
        <v>33.242120198641899</v>
      </c>
      <c r="S12" s="152"/>
      <c r="T12" s="153">
        <v>-24.278330452087001</v>
      </c>
      <c r="U12" s="147">
        <v>27.9274306345676</v>
      </c>
      <c r="V12" s="147">
        <v>52.783812009828999</v>
      </c>
      <c r="W12" s="147">
        <v>53.687628832525299</v>
      </c>
      <c r="X12" s="147">
        <v>52.730474062581898</v>
      </c>
      <c r="Y12" s="154">
        <v>27.8530578823651</v>
      </c>
      <c r="Z12" s="147"/>
      <c r="AA12" s="155">
        <v>67.489078557235104</v>
      </c>
      <c r="AB12" s="156">
        <v>47.994126501938098</v>
      </c>
      <c r="AC12" s="157">
        <v>57.4016631226662</v>
      </c>
      <c r="AD12" s="147"/>
      <c r="AE12" s="158">
        <v>36.367006236576302</v>
      </c>
      <c r="AF12" s="35"/>
      <c r="AG12" s="153">
        <v>32.471875950136798</v>
      </c>
      <c r="AH12" s="147">
        <v>30.057261579000699</v>
      </c>
      <c r="AI12" s="147">
        <v>33.404276882537701</v>
      </c>
      <c r="AJ12" s="147">
        <v>34.610317219012799</v>
      </c>
      <c r="AK12" s="147">
        <v>36.677814938684499</v>
      </c>
      <c r="AL12" s="154">
        <v>33.444309313874498</v>
      </c>
      <c r="AM12" s="147"/>
      <c r="AN12" s="155">
        <v>39.913347522043097</v>
      </c>
      <c r="AO12" s="156">
        <v>38.935340022296501</v>
      </c>
      <c r="AP12" s="157">
        <v>39.424343772169799</v>
      </c>
      <c r="AQ12" s="147"/>
      <c r="AR12" s="158">
        <v>35.152890587673099</v>
      </c>
      <c r="AS12" s="152"/>
      <c r="AT12" s="153">
        <v>-30.675466480540798</v>
      </c>
      <c r="AU12" s="147">
        <v>-31.3930447555834</v>
      </c>
      <c r="AV12" s="147">
        <v>-26.124883187553301</v>
      </c>
      <c r="AW12" s="147">
        <v>-24.732438870729499</v>
      </c>
      <c r="AX12" s="147">
        <v>-17.0564433333005</v>
      </c>
      <c r="AY12" s="154">
        <v>-26.031622177102999</v>
      </c>
      <c r="AZ12" s="147"/>
      <c r="BA12" s="155">
        <v>-10.3159176133484</v>
      </c>
      <c r="BB12" s="156">
        <v>-22.632384596552502</v>
      </c>
      <c r="BC12" s="157">
        <v>-16.8521496916686</v>
      </c>
      <c r="BD12" s="147"/>
      <c r="BE12" s="158">
        <v>-23.318996470286901</v>
      </c>
    </row>
    <row r="13" spans="1:57" x14ac:dyDescent="0.25">
      <c r="A13" s="24" t="s">
        <v>24</v>
      </c>
      <c r="B13" s="44" t="str">
        <f t="shared" si="0"/>
        <v>Suburban Virginia Area</v>
      </c>
      <c r="C13" s="12"/>
      <c r="D13" s="28" t="s">
        <v>16</v>
      </c>
      <c r="E13" s="31" t="s">
        <v>17</v>
      </c>
      <c r="F13" s="12"/>
      <c r="G13" s="153">
        <v>38.1225778670876</v>
      </c>
      <c r="H13" s="147">
        <v>45.098320654514097</v>
      </c>
      <c r="I13" s="147">
        <v>48.5287785273431</v>
      </c>
      <c r="J13" s="147">
        <v>49.820582747236898</v>
      </c>
      <c r="K13" s="147">
        <v>45.801636285345097</v>
      </c>
      <c r="L13" s="154">
        <v>45.474379216305401</v>
      </c>
      <c r="M13" s="147"/>
      <c r="N13" s="155">
        <v>49.490455002152999</v>
      </c>
      <c r="O13" s="156">
        <v>54.054829912444298</v>
      </c>
      <c r="P13" s="157">
        <v>51.772642457298602</v>
      </c>
      <c r="Q13" s="147"/>
      <c r="R13" s="158">
        <v>47.2738829994463</v>
      </c>
      <c r="S13" s="152"/>
      <c r="T13" s="153">
        <v>-10.876835505769501</v>
      </c>
      <c r="U13" s="147">
        <v>10.080607184997699</v>
      </c>
      <c r="V13" s="147">
        <v>25.274100630243801</v>
      </c>
      <c r="W13" s="147">
        <v>22.496628201961801</v>
      </c>
      <c r="X13" s="147">
        <v>17.548308230817899</v>
      </c>
      <c r="Y13" s="154">
        <v>12.495313931768401</v>
      </c>
      <c r="Z13" s="147"/>
      <c r="AA13" s="155">
        <v>27.019299360788899</v>
      </c>
      <c r="AB13" s="156">
        <v>29.803842353942201</v>
      </c>
      <c r="AC13" s="157">
        <v>28.457870272934102</v>
      </c>
      <c r="AD13" s="147"/>
      <c r="AE13" s="158">
        <v>17.046353650049198</v>
      </c>
      <c r="AF13" s="35"/>
      <c r="AG13" s="153">
        <v>42.974020381799903</v>
      </c>
      <c r="AH13" s="147">
        <v>44.843548155590597</v>
      </c>
      <c r="AI13" s="147">
        <v>46.763312760155003</v>
      </c>
      <c r="AJ13" s="147">
        <v>47.821874551456801</v>
      </c>
      <c r="AK13" s="147">
        <v>45.704750968853098</v>
      </c>
      <c r="AL13" s="154">
        <v>45.621501363571099</v>
      </c>
      <c r="AM13" s="147"/>
      <c r="AN13" s="155">
        <v>46.9822018085259</v>
      </c>
      <c r="AO13" s="156">
        <v>51.0549734462465</v>
      </c>
      <c r="AP13" s="157">
        <v>49.018587627386196</v>
      </c>
      <c r="AQ13" s="147"/>
      <c r="AR13" s="158">
        <v>46.592097438946801</v>
      </c>
      <c r="AS13" s="152"/>
      <c r="AT13" s="153">
        <v>9.6186328290183702</v>
      </c>
      <c r="AU13" s="147">
        <v>6.2487513987368102</v>
      </c>
      <c r="AV13" s="147">
        <v>8.5573350853719408</v>
      </c>
      <c r="AW13" s="147">
        <v>9.5411982742173596</v>
      </c>
      <c r="AX13" s="147">
        <v>12.7184813849353</v>
      </c>
      <c r="AY13" s="154">
        <v>9.3041183647674597</v>
      </c>
      <c r="AZ13" s="147"/>
      <c r="BA13" s="155">
        <v>18.432924174934801</v>
      </c>
      <c r="BB13" s="156">
        <v>15.3765699418786</v>
      </c>
      <c r="BC13" s="157">
        <v>16.8213307804191</v>
      </c>
      <c r="BD13" s="147"/>
      <c r="BE13" s="158">
        <v>11.460047010002301</v>
      </c>
    </row>
    <row r="14" spans="1:57" x14ac:dyDescent="0.25">
      <c r="A14" s="24" t="s">
        <v>25</v>
      </c>
      <c r="B14" s="44" t="str">
        <f t="shared" si="0"/>
        <v>Alexandria, VA</v>
      </c>
      <c r="C14" s="12"/>
      <c r="D14" s="28" t="s">
        <v>16</v>
      </c>
      <c r="E14" s="31" t="s">
        <v>17</v>
      </c>
      <c r="F14" s="12"/>
      <c r="G14" s="153">
        <v>31.601311156974599</v>
      </c>
      <c r="H14" s="147">
        <v>34.102221682651397</v>
      </c>
      <c r="I14" s="147">
        <v>36.226781595240901</v>
      </c>
      <c r="J14" s="147">
        <v>36.54243049654</v>
      </c>
      <c r="K14" s="147">
        <v>34.721379142891799</v>
      </c>
      <c r="L14" s="154">
        <v>34.638824814859703</v>
      </c>
      <c r="M14" s="147"/>
      <c r="N14" s="155">
        <v>41.325725385455797</v>
      </c>
      <c r="O14" s="156">
        <v>45.805511715430299</v>
      </c>
      <c r="P14" s="157">
        <v>43.565618550443098</v>
      </c>
      <c r="Q14" s="147"/>
      <c r="R14" s="158">
        <v>37.189337310740697</v>
      </c>
      <c r="S14" s="152"/>
      <c r="T14" s="153">
        <v>-15.679961107983999</v>
      </c>
      <c r="U14" s="147">
        <v>18.422129348437402</v>
      </c>
      <c r="V14" s="147">
        <v>23.5732533900416</v>
      </c>
      <c r="W14" s="147">
        <v>22.918091916933001</v>
      </c>
      <c r="X14" s="147">
        <v>17.446905920313899</v>
      </c>
      <c r="Y14" s="154">
        <v>11.8221302501692</v>
      </c>
      <c r="Z14" s="147"/>
      <c r="AA14" s="155">
        <v>24.094246199952401</v>
      </c>
      <c r="AB14" s="156">
        <v>24.2978365909918</v>
      </c>
      <c r="AC14" s="157">
        <v>24.201191900405998</v>
      </c>
      <c r="AD14" s="147"/>
      <c r="AE14" s="158">
        <v>15.681195585262801</v>
      </c>
      <c r="AF14" s="35"/>
      <c r="AG14" s="153">
        <v>34.694063372587102</v>
      </c>
      <c r="AH14" s="147">
        <v>34.284326818016197</v>
      </c>
      <c r="AI14" s="147">
        <v>37.109991501760298</v>
      </c>
      <c r="AJ14" s="147">
        <v>37.198008983853299</v>
      </c>
      <c r="AK14" s="147">
        <v>37.413500060701701</v>
      </c>
      <c r="AL14" s="154">
        <v>36.139978147383701</v>
      </c>
      <c r="AM14" s="147"/>
      <c r="AN14" s="155">
        <v>42.048075755736299</v>
      </c>
      <c r="AO14" s="156">
        <v>44.630933592327303</v>
      </c>
      <c r="AP14" s="157">
        <v>43.339504674031801</v>
      </c>
      <c r="AQ14" s="147"/>
      <c r="AR14" s="158">
        <v>38.196985726426</v>
      </c>
      <c r="AS14" s="152"/>
      <c r="AT14" s="153">
        <v>-23.518341977186299</v>
      </c>
      <c r="AU14" s="147">
        <v>-21.574573287510699</v>
      </c>
      <c r="AV14" s="147">
        <v>-16.582589077013399</v>
      </c>
      <c r="AW14" s="147">
        <v>-16.939593572913999</v>
      </c>
      <c r="AX14" s="147">
        <v>-16.2272594985869</v>
      </c>
      <c r="AY14" s="154">
        <v>-18.972482549318698</v>
      </c>
      <c r="AZ14" s="147"/>
      <c r="BA14" s="155">
        <v>-9.0736504604182109</v>
      </c>
      <c r="BB14" s="156">
        <v>-12.154534065596501</v>
      </c>
      <c r="BC14" s="157">
        <v>-10.686504475926</v>
      </c>
      <c r="BD14" s="147"/>
      <c r="BE14" s="158">
        <v>-16.459970675531999</v>
      </c>
    </row>
    <row r="15" spans="1:57" x14ac:dyDescent="0.25">
      <c r="A15" s="24" t="s">
        <v>26</v>
      </c>
      <c r="B15" s="44" t="str">
        <f t="shared" si="0"/>
        <v>Fairfax/Tysons Corner, VA</v>
      </c>
      <c r="C15" s="12"/>
      <c r="D15" s="28" t="s">
        <v>16</v>
      </c>
      <c r="E15" s="31" t="s">
        <v>17</v>
      </c>
      <c r="F15" s="12"/>
      <c r="G15" s="153">
        <v>30.4322699953767</v>
      </c>
      <c r="H15" s="147">
        <v>36.118816458622199</v>
      </c>
      <c r="I15" s="147">
        <v>39.782709200184897</v>
      </c>
      <c r="J15" s="147">
        <v>40.0832177531206</v>
      </c>
      <c r="K15" s="147">
        <v>35.275080906148801</v>
      </c>
      <c r="L15" s="154">
        <v>36.338418862690702</v>
      </c>
      <c r="M15" s="147"/>
      <c r="N15" s="155">
        <v>39.193250115580199</v>
      </c>
      <c r="O15" s="156">
        <v>43.527508090614802</v>
      </c>
      <c r="P15" s="157">
        <v>41.3603791030975</v>
      </c>
      <c r="Q15" s="147"/>
      <c r="R15" s="158">
        <v>37.773264645664</v>
      </c>
      <c r="S15" s="152"/>
      <c r="T15" s="153">
        <v>-23.356459351964102</v>
      </c>
      <c r="U15" s="147">
        <v>13.2785913500744</v>
      </c>
      <c r="V15" s="147">
        <v>34.921018748655399</v>
      </c>
      <c r="W15" s="147">
        <v>31.4652304468068</v>
      </c>
      <c r="X15" s="147">
        <v>21.193192179661999</v>
      </c>
      <c r="Y15" s="154">
        <v>13.0817711998869</v>
      </c>
      <c r="Z15" s="147"/>
      <c r="AA15" s="155">
        <v>28.083541377716099</v>
      </c>
      <c r="AB15" s="156">
        <v>31.759815153880499</v>
      </c>
      <c r="AC15" s="157">
        <v>29.9920358808643</v>
      </c>
      <c r="AD15" s="147"/>
      <c r="AE15" s="158">
        <v>17.879133749073901</v>
      </c>
      <c r="AF15" s="35"/>
      <c r="AG15" s="153">
        <v>32.099514563106702</v>
      </c>
      <c r="AH15" s="147">
        <v>35.003467406379997</v>
      </c>
      <c r="AI15" s="147">
        <v>39.054553860379102</v>
      </c>
      <c r="AJ15" s="147">
        <v>39.4099630143319</v>
      </c>
      <c r="AK15" s="147">
        <v>36.991447064262502</v>
      </c>
      <c r="AL15" s="154">
        <v>36.511789181692002</v>
      </c>
      <c r="AM15" s="147"/>
      <c r="AN15" s="155">
        <v>39.519764216366099</v>
      </c>
      <c r="AO15" s="156">
        <v>41.3285945446139</v>
      </c>
      <c r="AP15" s="157">
        <v>40.424179380490003</v>
      </c>
      <c r="AQ15" s="147"/>
      <c r="AR15" s="158">
        <v>37.629614952777203</v>
      </c>
      <c r="AS15" s="152"/>
      <c r="AT15" s="153">
        <v>-27.549407008610299</v>
      </c>
      <c r="AU15" s="147">
        <v>-21.239788292446999</v>
      </c>
      <c r="AV15" s="147">
        <v>-11.496926693212</v>
      </c>
      <c r="AW15" s="147">
        <v>-11.0554149648917</v>
      </c>
      <c r="AX15" s="147">
        <v>-12.646832136707699</v>
      </c>
      <c r="AY15" s="154">
        <v>-16.8416939312756</v>
      </c>
      <c r="AZ15" s="147"/>
      <c r="BA15" s="155">
        <v>-8.7919565966916604</v>
      </c>
      <c r="BB15" s="156">
        <v>-14.8412061968484</v>
      </c>
      <c r="BC15" s="157">
        <v>-11.987862614629201</v>
      </c>
      <c r="BD15" s="147"/>
      <c r="BE15" s="158">
        <v>-15.409817747144601</v>
      </c>
    </row>
    <row r="16" spans="1:57" x14ac:dyDescent="0.25">
      <c r="A16" s="24" t="s">
        <v>27</v>
      </c>
      <c r="B16" s="44" t="str">
        <f t="shared" si="0"/>
        <v>I-95 Fredericksburg, VA</v>
      </c>
      <c r="C16" s="12"/>
      <c r="D16" s="28" t="s">
        <v>16</v>
      </c>
      <c r="E16" s="31" t="s">
        <v>17</v>
      </c>
      <c r="F16" s="12"/>
      <c r="G16" s="153">
        <v>45.829383886255897</v>
      </c>
      <c r="H16" s="147">
        <v>51.433649289099499</v>
      </c>
      <c r="I16" s="147">
        <v>52.2867298578199</v>
      </c>
      <c r="J16" s="147">
        <v>50.568720379146903</v>
      </c>
      <c r="K16" s="147">
        <v>47.654028436018898</v>
      </c>
      <c r="L16" s="154">
        <v>49.554502369668199</v>
      </c>
      <c r="M16" s="147"/>
      <c r="N16" s="155">
        <v>48.827014218009403</v>
      </c>
      <c r="O16" s="156">
        <v>54.289099526066302</v>
      </c>
      <c r="P16" s="157">
        <v>51.558056872037902</v>
      </c>
      <c r="Q16" s="147"/>
      <c r="R16" s="158">
        <v>50.126946513202398</v>
      </c>
      <c r="S16" s="152"/>
      <c r="T16" s="153">
        <v>17.166382539011199</v>
      </c>
      <c r="U16" s="147">
        <v>36.796493433667301</v>
      </c>
      <c r="V16" s="147">
        <v>31.772644686886601</v>
      </c>
      <c r="W16" s="147">
        <v>21.9882586229594</v>
      </c>
      <c r="X16" s="147">
        <v>16.3372284249165</v>
      </c>
      <c r="Y16" s="154">
        <v>24.628612681972299</v>
      </c>
      <c r="Z16" s="147"/>
      <c r="AA16" s="155">
        <v>17.291437199366602</v>
      </c>
      <c r="AB16" s="156">
        <v>28.565689673454202</v>
      </c>
      <c r="AC16" s="157">
        <v>22.9687597159101</v>
      </c>
      <c r="AD16" s="147"/>
      <c r="AE16" s="158">
        <v>24.1361985431672</v>
      </c>
      <c r="AF16" s="35"/>
      <c r="AG16" s="153">
        <v>45.906398104265399</v>
      </c>
      <c r="AH16" s="147">
        <v>47.197867298578103</v>
      </c>
      <c r="AI16" s="147">
        <v>49.366113744075797</v>
      </c>
      <c r="AJ16" s="147">
        <v>49.5556872037914</v>
      </c>
      <c r="AK16" s="147">
        <v>47.0734597156398</v>
      </c>
      <c r="AL16" s="154">
        <v>47.819905213270097</v>
      </c>
      <c r="AM16" s="147"/>
      <c r="AN16" s="155">
        <v>48.590047393364898</v>
      </c>
      <c r="AO16" s="156">
        <v>50.008886255924097</v>
      </c>
      <c r="AP16" s="157">
        <v>49.299466824644497</v>
      </c>
      <c r="AQ16" s="147"/>
      <c r="AR16" s="158">
        <v>48.242637102234198</v>
      </c>
      <c r="AS16" s="152"/>
      <c r="AT16" s="153">
        <v>11.9805840085613</v>
      </c>
      <c r="AU16" s="147">
        <v>11.945479931920801</v>
      </c>
      <c r="AV16" s="147">
        <v>14.018434158847301</v>
      </c>
      <c r="AW16" s="147">
        <v>11.3148355356977</v>
      </c>
      <c r="AX16" s="147">
        <v>8.2068184723108395</v>
      </c>
      <c r="AY16" s="154">
        <v>11.481424378217801</v>
      </c>
      <c r="AZ16" s="147"/>
      <c r="BA16" s="155">
        <v>8.2296689914699304</v>
      </c>
      <c r="BB16" s="156">
        <v>3.7201472031427798</v>
      </c>
      <c r="BC16" s="157">
        <v>5.8945135802091198</v>
      </c>
      <c r="BD16" s="147"/>
      <c r="BE16" s="158">
        <v>9.7901855725747797</v>
      </c>
    </row>
    <row r="17" spans="1:57" x14ac:dyDescent="0.25">
      <c r="A17" s="24" t="s">
        <v>28</v>
      </c>
      <c r="B17" s="44" t="str">
        <f t="shared" si="0"/>
        <v>Dulles Airport Area, VA</v>
      </c>
      <c r="C17" s="12"/>
      <c r="D17" s="28" t="s">
        <v>16</v>
      </c>
      <c r="E17" s="31" t="s">
        <v>17</v>
      </c>
      <c r="F17" s="12"/>
      <c r="G17" s="153">
        <v>35.0140056022408</v>
      </c>
      <c r="H17" s="147">
        <v>42.5210084033613</v>
      </c>
      <c r="I17" s="147">
        <v>47.002801120448098</v>
      </c>
      <c r="J17" s="147">
        <v>48.244631185807599</v>
      </c>
      <c r="K17" s="147">
        <v>45.499533146591901</v>
      </c>
      <c r="L17" s="154">
        <v>43.656395891690003</v>
      </c>
      <c r="M17" s="147"/>
      <c r="N17" s="155">
        <v>43.706816059757202</v>
      </c>
      <c r="O17" s="156">
        <v>44.612511671335199</v>
      </c>
      <c r="P17" s="157">
        <v>44.1596638655462</v>
      </c>
      <c r="Q17" s="147"/>
      <c r="R17" s="158">
        <v>43.800186741363198</v>
      </c>
      <c r="S17" s="152"/>
      <c r="T17" s="153">
        <v>-24.572804189767201</v>
      </c>
      <c r="U17" s="147">
        <v>1.79301709042173</v>
      </c>
      <c r="V17" s="147">
        <v>34.431933552280398</v>
      </c>
      <c r="W17" s="147">
        <v>33.814755287961702</v>
      </c>
      <c r="X17" s="147">
        <v>36.472053621137199</v>
      </c>
      <c r="Y17" s="154">
        <v>13.3637394076059</v>
      </c>
      <c r="Z17" s="147"/>
      <c r="AA17" s="155">
        <v>45.481865563749999</v>
      </c>
      <c r="AB17" s="156">
        <v>40.750489415363099</v>
      </c>
      <c r="AC17" s="157">
        <v>43.052824154236298</v>
      </c>
      <c r="AD17" s="147"/>
      <c r="AE17" s="158">
        <v>20.571966668816401</v>
      </c>
      <c r="AF17" s="35"/>
      <c r="AG17" s="153">
        <v>41.073762838468703</v>
      </c>
      <c r="AH17" s="147">
        <v>43.323996265172703</v>
      </c>
      <c r="AI17" s="147">
        <v>46.447245564892597</v>
      </c>
      <c r="AJ17" s="147">
        <v>47.401960784313701</v>
      </c>
      <c r="AK17" s="147">
        <v>42.910830999066199</v>
      </c>
      <c r="AL17" s="154">
        <v>44.231559290382798</v>
      </c>
      <c r="AM17" s="147"/>
      <c r="AN17" s="155">
        <v>43.120915032679697</v>
      </c>
      <c r="AO17" s="156">
        <v>42.969187675070003</v>
      </c>
      <c r="AP17" s="157">
        <v>43.045051353874797</v>
      </c>
      <c r="AQ17" s="147"/>
      <c r="AR17" s="158">
        <v>43.8925570228091</v>
      </c>
      <c r="AS17" s="152"/>
      <c r="AT17" s="153">
        <v>-14.3453139630594</v>
      </c>
      <c r="AU17" s="147">
        <v>-15.219616577340901</v>
      </c>
      <c r="AV17" s="147">
        <v>-8.0932251338511492</v>
      </c>
      <c r="AW17" s="147">
        <v>-7.1024567265198204</v>
      </c>
      <c r="AX17" s="147">
        <v>-9.1881929952866805</v>
      </c>
      <c r="AY17" s="154">
        <v>-10.776721999584799</v>
      </c>
      <c r="AZ17" s="147"/>
      <c r="BA17" s="155">
        <v>-2.9826590008724101</v>
      </c>
      <c r="BB17" s="156">
        <v>-11.9463502391489</v>
      </c>
      <c r="BC17" s="157">
        <v>-7.6736963712038397</v>
      </c>
      <c r="BD17" s="147"/>
      <c r="BE17" s="158">
        <v>-9.9284958969117998</v>
      </c>
    </row>
    <row r="18" spans="1:57" x14ac:dyDescent="0.25">
      <c r="A18" s="24" t="s">
        <v>29</v>
      </c>
      <c r="B18" s="44" t="str">
        <f t="shared" si="0"/>
        <v>Williamsburg, VA</v>
      </c>
      <c r="C18" s="12"/>
      <c r="D18" s="28" t="s">
        <v>16</v>
      </c>
      <c r="E18" s="31" t="s">
        <v>17</v>
      </c>
      <c r="F18" s="12"/>
      <c r="G18" s="153">
        <v>20.2606970813261</v>
      </c>
      <c r="H18" s="147">
        <v>22.952677812411402</v>
      </c>
      <c r="I18" s="147">
        <v>22.3446327683615</v>
      </c>
      <c r="J18" s="147">
        <v>23.220338983050802</v>
      </c>
      <c r="K18" s="147">
        <v>23.545197740112901</v>
      </c>
      <c r="L18" s="154">
        <v>22.465776671569099</v>
      </c>
      <c r="M18" s="147"/>
      <c r="N18" s="155">
        <v>32.796610169491501</v>
      </c>
      <c r="O18" s="156">
        <v>37.542372881355902</v>
      </c>
      <c r="P18" s="157">
        <v>35.169491525423702</v>
      </c>
      <c r="Q18" s="147"/>
      <c r="R18" s="158">
        <v>26.098634784716001</v>
      </c>
      <c r="S18" s="152"/>
      <c r="T18" s="153">
        <v>35.415688330147802</v>
      </c>
      <c r="U18" s="147">
        <v>47.880229099928499</v>
      </c>
      <c r="V18" s="147">
        <v>36.411773564374201</v>
      </c>
      <c r="W18" s="147">
        <v>37.616366260150997</v>
      </c>
      <c r="X18" s="147">
        <v>37.4760723312518</v>
      </c>
      <c r="Y18" s="154">
        <v>38.905685736133002</v>
      </c>
      <c r="Z18" s="147"/>
      <c r="AA18" s="155">
        <v>41.985324514261997</v>
      </c>
      <c r="AB18" s="156">
        <v>48.744892554479399</v>
      </c>
      <c r="AC18" s="157">
        <v>45.514795938524699</v>
      </c>
      <c r="AD18" s="147"/>
      <c r="AE18" s="158">
        <v>41.388002053993802</v>
      </c>
      <c r="AF18" s="35"/>
      <c r="AG18" s="153">
        <v>21.3835364125814</v>
      </c>
      <c r="AH18" s="147">
        <v>21.206432417115298</v>
      </c>
      <c r="AI18" s="147">
        <v>21.150987470800501</v>
      </c>
      <c r="AJ18" s="147">
        <v>21.809301337863602</v>
      </c>
      <c r="AK18" s="147">
        <v>22.648120620089099</v>
      </c>
      <c r="AL18" s="154">
        <v>21.639783042782401</v>
      </c>
      <c r="AM18" s="147"/>
      <c r="AN18" s="155">
        <v>29.259573865647301</v>
      </c>
      <c r="AO18" s="156">
        <v>31.637998159552598</v>
      </c>
      <c r="AP18" s="157">
        <v>30.4487860125999</v>
      </c>
      <c r="AQ18" s="147"/>
      <c r="AR18" s="158">
        <v>24.157201088330702</v>
      </c>
      <c r="AS18" s="152"/>
      <c r="AT18" s="153">
        <v>28.183502628203701</v>
      </c>
      <c r="AU18" s="147">
        <v>31.566248326373</v>
      </c>
      <c r="AV18" s="147">
        <v>27.590393655027398</v>
      </c>
      <c r="AW18" s="147">
        <v>29.9568336712994</v>
      </c>
      <c r="AX18" s="147">
        <v>33.578653132724199</v>
      </c>
      <c r="AY18" s="154">
        <v>30.1805821984224</v>
      </c>
      <c r="AZ18" s="147"/>
      <c r="BA18" s="155">
        <v>29.134075686799299</v>
      </c>
      <c r="BB18" s="156">
        <v>23.373388363991701</v>
      </c>
      <c r="BC18" s="157">
        <v>26.075683600907201</v>
      </c>
      <c r="BD18" s="147"/>
      <c r="BE18" s="158">
        <v>28.673170687403498</v>
      </c>
    </row>
    <row r="19" spans="1:57" x14ac:dyDescent="0.25">
      <c r="A19" s="24" t="s">
        <v>30</v>
      </c>
      <c r="B19" s="44" t="str">
        <f t="shared" si="0"/>
        <v>Virginia Beach, VA</v>
      </c>
      <c r="C19" s="12"/>
      <c r="D19" s="28" t="s">
        <v>16</v>
      </c>
      <c r="E19" s="31" t="s">
        <v>17</v>
      </c>
      <c r="F19" s="12"/>
      <c r="G19" s="153">
        <v>32.324268855823398</v>
      </c>
      <c r="H19" s="147">
        <v>35.710620831195399</v>
      </c>
      <c r="I19" s="147">
        <v>37.378142637249802</v>
      </c>
      <c r="J19" s="147">
        <v>38.361552933128003</v>
      </c>
      <c r="K19" s="147">
        <v>39.5929536514451</v>
      </c>
      <c r="L19" s="154">
        <v>36.6735077817684</v>
      </c>
      <c r="M19" s="147"/>
      <c r="N19" s="155">
        <v>52.548315375406098</v>
      </c>
      <c r="O19" s="156">
        <v>55.609714383444498</v>
      </c>
      <c r="P19" s="157">
        <v>54.079014879425301</v>
      </c>
      <c r="Q19" s="147"/>
      <c r="R19" s="158">
        <v>41.646509809670398</v>
      </c>
      <c r="S19" s="152"/>
      <c r="T19" s="153">
        <v>-7.4823492003844496</v>
      </c>
      <c r="U19" s="147">
        <v>3.68450505725861</v>
      </c>
      <c r="V19" s="147">
        <v>6.0147917198336103</v>
      </c>
      <c r="W19" s="147">
        <v>0.51910485355693603</v>
      </c>
      <c r="X19" s="147">
        <v>-8.8657337068272195</v>
      </c>
      <c r="Y19" s="154">
        <v>-1.54534086520747</v>
      </c>
      <c r="Z19" s="147"/>
      <c r="AA19" s="155">
        <v>-10.637289726353</v>
      </c>
      <c r="AB19" s="156">
        <v>-7.7970713808168899</v>
      </c>
      <c r="AC19" s="157">
        <v>-9.1991912489955006</v>
      </c>
      <c r="AD19" s="147"/>
      <c r="AE19" s="158">
        <v>-4.5309634529078702</v>
      </c>
      <c r="AF19" s="35"/>
      <c r="AG19" s="153">
        <v>32.418926103136599</v>
      </c>
      <c r="AH19" s="147">
        <v>32.361509835193999</v>
      </c>
      <c r="AI19" s="147">
        <v>34.617756512493301</v>
      </c>
      <c r="AJ19" s="147">
        <v>35.074960127591702</v>
      </c>
      <c r="AK19" s="147">
        <v>35.644869750132898</v>
      </c>
      <c r="AL19" s="154">
        <v>34.023604465709703</v>
      </c>
      <c r="AM19" s="147"/>
      <c r="AN19" s="155">
        <v>47.157894736842103</v>
      </c>
      <c r="AO19" s="156">
        <v>48.939925571504503</v>
      </c>
      <c r="AP19" s="157">
        <v>48.048910154173299</v>
      </c>
      <c r="AQ19" s="147"/>
      <c r="AR19" s="158">
        <v>38.030834662413604</v>
      </c>
      <c r="AS19" s="152"/>
      <c r="AT19" s="153">
        <v>-11.813701672356901</v>
      </c>
      <c r="AU19" s="147">
        <v>-4.4799193145341603</v>
      </c>
      <c r="AV19" s="147">
        <v>-1.6577723850589801</v>
      </c>
      <c r="AW19" s="147">
        <v>-3.6574524898067899</v>
      </c>
      <c r="AX19" s="147">
        <v>-7.2784834365786599</v>
      </c>
      <c r="AY19" s="154">
        <v>-5.8518794976774497</v>
      </c>
      <c r="AZ19" s="147"/>
      <c r="BA19" s="155">
        <v>-10.356712232373001</v>
      </c>
      <c r="BB19" s="156">
        <v>-17.977860305641801</v>
      </c>
      <c r="BC19" s="157">
        <v>-14.406923783388301</v>
      </c>
      <c r="BD19" s="147"/>
      <c r="BE19" s="158">
        <v>-9.1304289947489394</v>
      </c>
    </row>
    <row r="20" spans="1:57" x14ac:dyDescent="0.25">
      <c r="A20" s="41" t="s">
        <v>31</v>
      </c>
      <c r="B20" s="44" t="str">
        <f t="shared" si="0"/>
        <v>Norfolk/Portsmouth, VA</v>
      </c>
      <c r="C20" s="12"/>
      <c r="D20" s="28" t="s">
        <v>16</v>
      </c>
      <c r="E20" s="31" t="s">
        <v>17</v>
      </c>
      <c r="F20" s="12"/>
      <c r="G20" s="153">
        <v>46.293042867182002</v>
      </c>
      <c r="H20" s="147">
        <v>51.475755446240299</v>
      </c>
      <c r="I20" s="147">
        <v>53.706957132817898</v>
      </c>
      <c r="J20" s="147">
        <v>52.898805340829199</v>
      </c>
      <c r="K20" s="147">
        <v>55.130007027406798</v>
      </c>
      <c r="L20" s="154">
        <v>51.900913562895198</v>
      </c>
      <c r="M20" s="147"/>
      <c r="N20" s="155">
        <v>60.154602951510803</v>
      </c>
      <c r="O20" s="156">
        <v>62.104708362614097</v>
      </c>
      <c r="P20" s="157">
        <v>61.1296556570625</v>
      </c>
      <c r="Q20" s="147"/>
      <c r="R20" s="158">
        <v>54.537697018371603</v>
      </c>
      <c r="S20" s="152"/>
      <c r="T20" s="153">
        <v>1.9988849230822801</v>
      </c>
      <c r="U20" s="147">
        <v>-2.9026615604571302</v>
      </c>
      <c r="V20" s="147">
        <v>-4.0694257053056297</v>
      </c>
      <c r="W20" s="147">
        <v>-6.4528120659068904</v>
      </c>
      <c r="X20" s="147">
        <v>-0.17994590104462699</v>
      </c>
      <c r="Y20" s="154">
        <v>-2.5015528796356699</v>
      </c>
      <c r="Z20" s="147"/>
      <c r="AA20" s="155">
        <v>4.2716441776799101</v>
      </c>
      <c r="AB20" s="156">
        <v>5.8776403580797503</v>
      </c>
      <c r="AC20" s="157">
        <v>5.0813147100857501</v>
      </c>
      <c r="AD20" s="147"/>
      <c r="AE20" s="158">
        <v>-0.19508715763916201</v>
      </c>
      <c r="AF20" s="35"/>
      <c r="AG20" s="153">
        <v>48.743851018973899</v>
      </c>
      <c r="AH20" s="147">
        <v>51.286893886156001</v>
      </c>
      <c r="AI20" s="147">
        <v>54.062719606465201</v>
      </c>
      <c r="AJ20" s="147">
        <v>54.2164441321152</v>
      </c>
      <c r="AK20" s="147">
        <v>55.705375966268399</v>
      </c>
      <c r="AL20" s="154">
        <v>52.803056921995697</v>
      </c>
      <c r="AM20" s="147"/>
      <c r="AN20" s="155">
        <v>63.422347153900198</v>
      </c>
      <c r="AO20" s="156">
        <v>63.9669711876317</v>
      </c>
      <c r="AP20" s="157">
        <v>63.694659170765902</v>
      </c>
      <c r="AQ20" s="147"/>
      <c r="AR20" s="158">
        <v>55.914943278787199</v>
      </c>
      <c r="AS20" s="152"/>
      <c r="AT20" s="153">
        <v>0.92030513945703796</v>
      </c>
      <c r="AU20" s="147">
        <v>5.6089545989834502</v>
      </c>
      <c r="AV20" s="147">
        <v>8.6314567209467903</v>
      </c>
      <c r="AW20" s="147">
        <v>5.8013380216460497</v>
      </c>
      <c r="AX20" s="147">
        <v>10.133061293519001</v>
      </c>
      <c r="AY20" s="154">
        <v>6.26360707107927</v>
      </c>
      <c r="AZ20" s="147"/>
      <c r="BA20" s="155">
        <v>17.844282831236399</v>
      </c>
      <c r="BB20" s="156">
        <v>15.8758475040398</v>
      </c>
      <c r="BC20" s="157">
        <v>16.8475685509251</v>
      </c>
      <c r="BD20" s="147"/>
      <c r="BE20" s="158">
        <v>9.4914765727633696</v>
      </c>
    </row>
    <row r="21" spans="1:57" x14ac:dyDescent="0.25">
      <c r="A21" s="42" t="s">
        <v>32</v>
      </c>
      <c r="B21" s="44" t="str">
        <f t="shared" si="0"/>
        <v>Newport News/Hampton, VA</v>
      </c>
      <c r="C21" s="12"/>
      <c r="D21" s="28" t="s">
        <v>16</v>
      </c>
      <c r="E21" s="31" t="s">
        <v>17</v>
      </c>
      <c r="F21" s="13"/>
      <c r="G21" s="153">
        <v>44.097616345062399</v>
      </c>
      <c r="H21" s="147">
        <v>47.474460839954503</v>
      </c>
      <c r="I21" s="147">
        <v>50.936435868331401</v>
      </c>
      <c r="J21" s="147">
        <v>50.326333711691198</v>
      </c>
      <c r="K21" s="147">
        <v>52.6816118047673</v>
      </c>
      <c r="L21" s="154">
        <v>49.103291713961397</v>
      </c>
      <c r="M21" s="147"/>
      <c r="N21" s="155">
        <v>76.589103291713897</v>
      </c>
      <c r="O21" s="156">
        <v>78.036322360953406</v>
      </c>
      <c r="P21" s="157">
        <v>77.312712826333694</v>
      </c>
      <c r="Q21" s="147"/>
      <c r="R21" s="158">
        <v>57.1631263174963</v>
      </c>
      <c r="S21" s="152"/>
      <c r="T21" s="153">
        <v>-1.8629617934954199</v>
      </c>
      <c r="U21" s="147">
        <v>0.179640718562874</v>
      </c>
      <c r="V21" s="147">
        <v>2.1627774615822402</v>
      </c>
      <c r="W21" s="147">
        <v>-0.58856502242152398</v>
      </c>
      <c r="X21" s="147">
        <v>5.3333333333333304</v>
      </c>
      <c r="Y21" s="154">
        <v>1.11020217365899</v>
      </c>
      <c r="Z21" s="147"/>
      <c r="AA21" s="155">
        <v>48.582438755849097</v>
      </c>
      <c r="AB21" s="156">
        <v>40.700946533640298</v>
      </c>
      <c r="AC21" s="157">
        <v>44.497480774330398</v>
      </c>
      <c r="AD21" s="147"/>
      <c r="AE21" s="158">
        <v>14.3818948734587</v>
      </c>
      <c r="AF21" s="35"/>
      <c r="AG21" s="153">
        <v>44.367196367763903</v>
      </c>
      <c r="AH21" s="147">
        <v>46.931753688989701</v>
      </c>
      <c r="AI21" s="147">
        <v>49.790720771850097</v>
      </c>
      <c r="AJ21" s="147">
        <v>49.599177071509601</v>
      </c>
      <c r="AK21" s="147">
        <v>50.748439273552698</v>
      </c>
      <c r="AL21" s="154">
        <v>48.287457434733199</v>
      </c>
      <c r="AM21" s="147"/>
      <c r="AN21" s="155">
        <v>64.823354143019202</v>
      </c>
      <c r="AO21" s="156">
        <v>63.8408059023836</v>
      </c>
      <c r="AP21" s="157">
        <v>64.332080022701405</v>
      </c>
      <c r="AQ21" s="147"/>
      <c r="AR21" s="158">
        <v>52.871635317009797</v>
      </c>
      <c r="AS21" s="152"/>
      <c r="AT21" s="153">
        <v>-1.4652591775642001</v>
      </c>
      <c r="AU21" s="147">
        <v>-0.78734253149370104</v>
      </c>
      <c r="AV21" s="147">
        <v>1.72476266396115</v>
      </c>
      <c r="AW21" s="147">
        <v>0.96028880866425903</v>
      </c>
      <c r="AX21" s="147">
        <v>4.3468747720808096</v>
      </c>
      <c r="AY21" s="154">
        <v>1.0031161893456</v>
      </c>
      <c r="AZ21" s="147"/>
      <c r="BA21" s="155">
        <v>26.7952542843266</v>
      </c>
      <c r="BB21" s="156">
        <v>19.2315336204041</v>
      </c>
      <c r="BC21" s="157">
        <v>22.9259861732411</v>
      </c>
      <c r="BD21" s="147"/>
      <c r="BE21" s="158">
        <v>7.6792090652025804</v>
      </c>
    </row>
    <row r="22" spans="1:57" x14ac:dyDescent="0.25">
      <c r="A22" s="43" t="s">
        <v>33</v>
      </c>
      <c r="B22" s="44" t="str">
        <f t="shared" si="0"/>
        <v>Chesapeake/Suffolk, VA</v>
      </c>
      <c r="C22" s="12"/>
      <c r="D22" s="29" t="s">
        <v>16</v>
      </c>
      <c r="E22" s="32" t="s">
        <v>17</v>
      </c>
      <c r="F22" s="12"/>
      <c r="G22" s="159">
        <v>54.462882096069798</v>
      </c>
      <c r="H22" s="160">
        <v>64.943231441047999</v>
      </c>
      <c r="I22" s="160">
        <v>70.829694323144096</v>
      </c>
      <c r="J22" s="160">
        <v>69.781659388646204</v>
      </c>
      <c r="K22" s="160">
        <v>64.925764192139695</v>
      </c>
      <c r="L22" s="161">
        <v>64.988646288209594</v>
      </c>
      <c r="M22" s="147"/>
      <c r="N22" s="162">
        <v>66.043668122270702</v>
      </c>
      <c r="O22" s="163">
        <v>68.646288209606894</v>
      </c>
      <c r="P22" s="164">
        <v>67.344978165938798</v>
      </c>
      <c r="Q22" s="147"/>
      <c r="R22" s="165">
        <v>65.661883967560797</v>
      </c>
      <c r="S22" s="152"/>
      <c r="T22" s="159">
        <v>1.9954203467451701</v>
      </c>
      <c r="U22" s="160">
        <v>7.73688785859171</v>
      </c>
      <c r="V22" s="160">
        <v>10.6713973799126</v>
      </c>
      <c r="W22" s="160">
        <v>5.4367907099498503</v>
      </c>
      <c r="X22" s="160">
        <v>3.5953177257525</v>
      </c>
      <c r="Y22" s="161">
        <v>6.0060402302125402</v>
      </c>
      <c r="Z22" s="147"/>
      <c r="AA22" s="162">
        <v>10.7498535442296</v>
      </c>
      <c r="AB22" s="163">
        <v>9.5928611266034505</v>
      </c>
      <c r="AC22" s="164">
        <v>10.1571428571428</v>
      </c>
      <c r="AD22" s="147"/>
      <c r="AE22" s="165">
        <v>7.1897022281966603</v>
      </c>
      <c r="AF22" s="36"/>
      <c r="AG22" s="159">
        <v>54.122270742357998</v>
      </c>
      <c r="AH22" s="160">
        <v>61.799126637554501</v>
      </c>
      <c r="AI22" s="160">
        <v>67.310043668122205</v>
      </c>
      <c r="AJ22" s="160">
        <v>66.938864628820895</v>
      </c>
      <c r="AK22" s="160">
        <v>62.729257641921301</v>
      </c>
      <c r="AL22" s="161">
        <v>62.579912663755401</v>
      </c>
      <c r="AM22" s="147"/>
      <c r="AN22" s="162">
        <v>64.978165938864606</v>
      </c>
      <c r="AO22" s="163">
        <v>65.676855895196496</v>
      </c>
      <c r="AP22" s="164">
        <v>65.327510917030494</v>
      </c>
      <c r="AQ22" s="147"/>
      <c r="AR22" s="165">
        <v>63.364940736119699</v>
      </c>
      <c r="AS22" s="96"/>
      <c r="AT22" s="159">
        <v>-0.31368133193919401</v>
      </c>
      <c r="AU22" s="160">
        <v>0.79054198418916</v>
      </c>
      <c r="AV22" s="160">
        <v>4.7004483086537103</v>
      </c>
      <c r="AW22" s="160">
        <v>3.2742706999932598</v>
      </c>
      <c r="AX22" s="160">
        <v>1.6056019238930499</v>
      </c>
      <c r="AY22" s="161">
        <v>2.1046781709106899</v>
      </c>
      <c r="AZ22" s="147"/>
      <c r="BA22" s="162">
        <v>8.3758193736343696</v>
      </c>
      <c r="BB22" s="163">
        <v>6.6061808902750201</v>
      </c>
      <c r="BC22" s="164">
        <v>7.4789855593074197</v>
      </c>
      <c r="BD22" s="147"/>
      <c r="BE22" s="165">
        <v>3.6310768759883598</v>
      </c>
    </row>
    <row r="23" spans="1:57" x14ac:dyDescent="0.25">
      <c r="A23" s="22" t="s">
        <v>43</v>
      </c>
      <c r="B23" s="44" t="str">
        <f t="shared" si="0"/>
        <v>Richmond CBD/Airport, VA</v>
      </c>
      <c r="C23" s="10"/>
      <c r="D23" s="27" t="s">
        <v>16</v>
      </c>
      <c r="E23" s="30" t="s">
        <v>17</v>
      </c>
      <c r="F23" s="3"/>
      <c r="G23" s="144">
        <v>38.661357603337102</v>
      </c>
      <c r="H23" s="145">
        <v>50.170648464163797</v>
      </c>
      <c r="I23" s="145">
        <v>59.840728100113701</v>
      </c>
      <c r="J23" s="145">
        <v>69.852104664391305</v>
      </c>
      <c r="K23" s="145">
        <v>60.921501706484598</v>
      </c>
      <c r="L23" s="146">
        <v>55.889268107698101</v>
      </c>
      <c r="M23" s="147"/>
      <c r="N23" s="148">
        <v>64.618885096700694</v>
      </c>
      <c r="O23" s="149">
        <v>65.984072810011298</v>
      </c>
      <c r="P23" s="150">
        <v>65.301478953355996</v>
      </c>
      <c r="Q23" s="147"/>
      <c r="R23" s="151">
        <v>58.5784712064575</v>
      </c>
      <c r="S23" s="152"/>
      <c r="T23" s="144">
        <v>25.125674607844701</v>
      </c>
      <c r="U23" s="145">
        <v>59.266149998151803</v>
      </c>
      <c r="V23" s="145">
        <v>74.430763235469698</v>
      </c>
      <c r="W23" s="145">
        <v>87.892866998997405</v>
      </c>
      <c r="X23" s="145">
        <v>79.5868833254533</v>
      </c>
      <c r="Y23" s="146">
        <v>66.530256028451106</v>
      </c>
      <c r="Z23" s="147"/>
      <c r="AA23" s="148">
        <v>73.677655512069904</v>
      </c>
      <c r="AB23" s="149">
        <v>64.757202151263598</v>
      </c>
      <c r="AC23" s="150">
        <v>69.053288988177897</v>
      </c>
      <c r="AD23" s="147"/>
      <c r="AE23" s="151">
        <v>67.3256434947711</v>
      </c>
      <c r="AF23" s="33"/>
      <c r="AG23" s="144">
        <v>47.1321577550246</v>
      </c>
      <c r="AH23" s="145">
        <v>48.886044747819398</v>
      </c>
      <c r="AI23" s="145">
        <v>53.578877512324603</v>
      </c>
      <c r="AJ23" s="145">
        <v>56.802237390974497</v>
      </c>
      <c r="AK23" s="145">
        <v>54.664391353811098</v>
      </c>
      <c r="AL23" s="146">
        <v>52.212741751990798</v>
      </c>
      <c r="AM23" s="147"/>
      <c r="AN23" s="148">
        <v>60.570724307925602</v>
      </c>
      <c r="AO23" s="149">
        <v>61.130072051573698</v>
      </c>
      <c r="AP23" s="150">
        <v>60.850398179749703</v>
      </c>
      <c r="AQ23" s="147"/>
      <c r="AR23" s="151">
        <v>54.680643588493403</v>
      </c>
      <c r="AS23" s="152"/>
      <c r="AT23" s="144">
        <v>44.827022017193499</v>
      </c>
      <c r="AU23" s="145">
        <v>50.936856119688102</v>
      </c>
      <c r="AV23" s="145">
        <v>53.211043237911603</v>
      </c>
      <c r="AW23" s="145">
        <v>57.927114730069697</v>
      </c>
      <c r="AX23" s="145">
        <v>59.033710702845497</v>
      </c>
      <c r="AY23" s="146">
        <v>53.347679774531898</v>
      </c>
      <c r="AZ23" s="147"/>
      <c r="BA23" s="148">
        <v>55.844449614368301</v>
      </c>
      <c r="BB23" s="149">
        <v>42.004653355705898</v>
      </c>
      <c r="BC23" s="150">
        <v>48.571283869779698</v>
      </c>
      <c r="BD23" s="147"/>
      <c r="BE23" s="151">
        <v>51.796051523022399</v>
      </c>
    </row>
    <row r="24" spans="1:57" x14ac:dyDescent="0.25">
      <c r="A24" s="23" t="s">
        <v>44</v>
      </c>
      <c r="B24" s="44" t="str">
        <f t="shared" si="0"/>
        <v>Richmond North/Glen Allen, VA</v>
      </c>
      <c r="C24" s="11"/>
      <c r="D24" s="28" t="s">
        <v>16</v>
      </c>
      <c r="E24" s="31" t="s">
        <v>17</v>
      </c>
      <c r="F24" s="12"/>
      <c r="G24" s="153">
        <v>43.693349350223798</v>
      </c>
      <c r="H24" s="147">
        <v>51.0756798077973</v>
      </c>
      <c r="I24" s="147">
        <v>57.573441083324198</v>
      </c>
      <c r="J24" s="147">
        <v>58.512613301299503</v>
      </c>
      <c r="K24" s="147">
        <v>51.446980452113102</v>
      </c>
      <c r="L24" s="154">
        <v>52.460412798951602</v>
      </c>
      <c r="M24" s="147"/>
      <c r="N24" s="155">
        <v>53.915037676094698</v>
      </c>
      <c r="O24" s="156">
        <v>59.244293982745397</v>
      </c>
      <c r="P24" s="157">
        <v>56.579665829420101</v>
      </c>
      <c r="Q24" s="147"/>
      <c r="R24" s="158">
        <v>53.637342236228299</v>
      </c>
      <c r="S24" s="152"/>
      <c r="T24" s="153">
        <v>9.7728739991006197</v>
      </c>
      <c r="U24" s="147">
        <v>19.724194350415399</v>
      </c>
      <c r="V24" s="147">
        <v>24.6676728377583</v>
      </c>
      <c r="W24" s="147">
        <v>22.986259874092202</v>
      </c>
      <c r="X24" s="147">
        <v>13.0760427071401</v>
      </c>
      <c r="Y24" s="154">
        <v>18.303139072374702</v>
      </c>
      <c r="Z24" s="147"/>
      <c r="AA24" s="155">
        <v>18.0104874392316</v>
      </c>
      <c r="AB24" s="156">
        <v>28.0051076064616</v>
      </c>
      <c r="AC24" s="157">
        <v>23.0401880614832</v>
      </c>
      <c r="AD24" s="147"/>
      <c r="AE24" s="158">
        <v>19.6919752068811</v>
      </c>
      <c r="AF24" s="34"/>
      <c r="AG24" s="153">
        <v>50.458665501801903</v>
      </c>
      <c r="AH24" s="147">
        <v>52.5472316260784</v>
      </c>
      <c r="AI24" s="147">
        <v>56.1155400240253</v>
      </c>
      <c r="AJ24" s="147">
        <v>56.841760401878297</v>
      </c>
      <c r="AK24" s="147">
        <v>51.5425357649885</v>
      </c>
      <c r="AL24" s="154">
        <v>53.501146663754497</v>
      </c>
      <c r="AM24" s="147"/>
      <c r="AN24" s="155">
        <v>53.751228568308299</v>
      </c>
      <c r="AO24" s="156">
        <v>55.9899530413891</v>
      </c>
      <c r="AP24" s="157">
        <v>54.870590804848703</v>
      </c>
      <c r="AQ24" s="147"/>
      <c r="AR24" s="158">
        <v>53.892416418352802</v>
      </c>
      <c r="AS24" s="152"/>
      <c r="AT24" s="153">
        <v>24.603375422040401</v>
      </c>
      <c r="AU24" s="147">
        <v>23.499682563652101</v>
      </c>
      <c r="AV24" s="147">
        <v>24.846553723418602</v>
      </c>
      <c r="AW24" s="147">
        <v>25.068981252487902</v>
      </c>
      <c r="AX24" s="147">
        <v>16.503732026273699</v>
      </c>
      <c r="AY24" s="154">
        <v>22.888910584135498</v>
      </c>
      <c r="AZ24" s="147"/>
      <c r="BA24" s="155">
        <v>13.4935288864919</v>
      </c>
      <c r="BB24" s="156">
        <v>12.011191090973099</v>
      </c>
      <c r="BC24" s="157">
        <v>12.7323707779372</v>
      </c>
      <c r="BD24" s="147"/>
      <c r="BE24" s="158">
        <v>19.750439119104499</v>
      </c>
    </row>
    <row r="25" spans="1:57" x14ac:dyDescent="0.25">
      <c r="A25" s="24" t="s">
        <v>45</v>
      </c>
      <c r="B25" s="44" t="str">
        <f t="shared" si="0"/>
        <v>Richmond West/Midlothian, VA</v>
      </c>
      <c r="C25" s="12"/>
      <c r="D25" s="28" t="s">
        <v>16</v>
      </c>
      <c r="E25" s="31" t="s">
        <v>17</v>
      </c>
      <c r="F25" s="12"/>
      <c r="G25" s="153">
        <v>42.079722703639497</v>
      </c>
      <c r="H25" s="147">
        <v>54.523396880415902</v>
      </c>
      <c r="I25" s="147">
        <v>55.0086655112651</v>
      </c>
      <c r="J25" s="147">
        <v>56.083188908145502</v>
      </c>
      <c r="K25" s="147">
        <v>51.889081455805801</v>
      </c>
      <c r="L25" s="154">
        <v>51.916811091854399</v>
      </c>
      <c r="M25" s="147"/>
      <c r="N25" s="155">
        <v>51.993067590987799</v>
      </c>
      <c r="O25" s="156">
        <v>58.232235701906397</v>
      </c>
      <c r="P25" s="157">
        <v>55.112651646447098</v>
      </c>
      <c r="Q25" s="147"/>
      <c r="R25" s="158">
        <v>52.829908393166598</v>
      </c>
      <c r="S25" s="152"/>
      <c r="T25" s="153">
        <v>-2.0075288662810302</v>
      </c>
      <c r="U25" s="147">
        <v>22.507788161993702</v>
      </c>
      <c r="V25" s="147">
        <v>14.502164502164501</v>
      </c>
      <c r="W25" s="147">
        <v>1.9016269648319599</v>
      </c>
      <c r="X25" s="147">
        <v>3.6697595380968702</v>
      </c>
      <c r="Y25" s="154">
        <v>7.9000141868368701</v>
      </c>
      <c r="Z25" s="147"/>
      <c r="AA25" s="155">
        <v>5.5594651653764897</v>
      </c>
      <c r="AB25" s="156">
        <v>11.0376734963648</v>
      </c>
      <c r="AC25" s="157">
        <v>8.3844580777096098</v>
      </c>
      <c r="AD25" s="147"/>
      <c r="AE25" s="158">
        <v>8.0439538050744002</v>
      </c>
      <c r="AF25" s="35"/>
      <c r="AG25" s="153">
        <v>48.249566724436697</v>
      </c>
      <c r="AH25" s="147">
        <v>53.431542461005101</v>
      </c>
      <c r="AI25" s="147">
        <v>54.722703639514698</v>
      </c>
      <c r="AJ25" s="147">
        <v>55.597920277296303</v>
      </c>
      <c r="AK25" s="147">
        <v>52.642980935875201</v>
      </c>
      <c r="AL25" s="154">
        <v>52.928942807625603</v>
      </c>
      <c r="AM25" s="147"/>
      <c r="AN25" s="155">
        <v>53.639514731369097</v>
      </c>
      <c r="AO25" s="156">
        <v>56.525129982668901</v>
      </c>
      <c r="AP25" s="157">
        <v>55.082322357019002</v>
      </c>
      <c r="AQ25" s="147"/>
      <c r="AR25" s="158">
        <v>53.544194107452299</v>
      </c>
      <c r="AS25" s="152"/>
      <c r="AT25" s="153">
        <v>11.6354894616201</v>
      </c>
      <c r="AU25" s="147">
        <v>14.330284267926301</v>
      </c>
      <c r="AV25" s="147">
        <v>12.485914220630301</v>
      </c>
      <c r="AW25" s="147">
        <v>8.3772872342210594</v>
      </c>
      <c r="AX25" s="147">
        <v>7.1836689864040597</v>
      </c>
      <c r="AY25" s="154">
        <v>10.7213954096988</v>
      </c>
      <c r="AZ25" s="147"/>
      <c r="BA25" s="155">
        <v>-0.266105163655461</v>
      </c>
      <c r="BB25" s="156">
        <v>3.9983819931104101</v>
      </c>
      <c r="BC25" s="157">
        <v>1.87736409616442</v>
      </c>
      <c r="BD25" s="147"/>
      <c r="BE25" s="158">
        <v>7.9665724255354897</v>
      </c>
    </row>
    <row r="26" spans="1:57" x14ac:dyDescent="0.25">
      <c r="A26" s="24" t="s">
        <v>46</v>
      </c>
      <c r="B26" s="44" t="str">
        <f t="shared" si="0"/>
        <v>Petersburg/Chester, VA</v>
      </c>
      <c r="C26" s="12"/>
      <c r="D26" s="28" t="s">
        <v>16</v>
      </c>
      <c r="E26" s="31" t="s">
        <v>17</v>
      </c>
      <c r="F26" s="12"/>
      <c r="G26" s="153">
        <v>59.918399067417901</v>
      </c>
      <c r="H26" s="147">
        <v>66.485331260928604</v>
      </c>
      <c r="I26" s="147">
        <v>67.359626967165298</v>
      </c>
      <c r="J26" s="147">
        <v>67.903633184379203</v>
      </c>
      <c r="K26" s="147">
        <v>63.571012240139801</v>
      </c>
      <c r="L26" s="154">
        <v>65.047600544006201</v>
      </c>
      <c r="M26" s="147"/>
      <c r="N26" s="155">
        <v>60.326403730328302</v>
      </c>
      <c r="O26" s="156">
        <v>63.182436370701303</v>
      </c>
      <c r="P26" s="157">
        <v>61.754420050514803</v>
      </c>
      <c r="Q26" s="147"/>
      <c r="R26" s="158">
        <v>64.106691831580093</v>
      </c>
      <c r="S26" s="152"/>
      <c r="T26" s="153">
        <v>9.3565254252256302</v>
      </c>
      <c r="U26" s="147">
        <v>11.452864929392399</v>
      </c>
      <c r="V26" s="147">
        <v>9.3749491259148598</v>
      </c>
      <c r="W26" s="147">
        <v>6.4360821212990098</v>
      </c>
      <c r="X26" s="147">
        <v>7.86440514985195</v>
      </c>
      <c r="Y26" s="154">
        <v>8.8609226843505091</v>
      </c>
      <c r="Z26" s="147"/>
      <c r="AA26" s="155">
        <v>12.140081600932501</v>
      </c>
      <c r="AB26" s="156">
        <v>17.102159580705401</v>
      </c>
      <c r="AC26" s="157">
        <v>14.624790766839499</v>
      </c>
      <c r="AD26" s="147"/>
      <c r="AE26" s="158">
        <v>10.3886881399257</v>
      </c>
      <c r="AF26" s="35"/>
      <c r="AG26" s="153">
        <v>59.1946765105886</v>
      </c>
      <c r="AH26" s="147">
        <v>65.460462405284602</v>
      </c>
      <c r="AI26" s="147">
        <v>68.0882067223625</v>
      </c>
      <c r="AJ26" s="147">
        <v>68.117349912570404</v>
      </c>
      <c r="AK26" s="147">
        <v>65.936467845346797</v>
      </c>
      <c r="AL26" s="154">
        <v>65.359432679230594</v>
      </c>
      <c r="AM26" s="147"/>
      <c r="AN26" s="155">
        <v>61.798134835826602</v>
      </c>
      <c r="AO26" s="156">
        <v>62.152710316689301</v>
      </c>
      <c r="AP26" s="157">
        <v>61.975422576257998</v>
      </c>
      <c r="AQ26" s="147"/>
      <c r="AR26" s="158">
        <v>64.392572649809793</v>
      </c>
      <c r="AS26" s="152"/>
      <c r="AT26" s="153">
        <v>11.85921739708</v>
      </c>
      <c r="AU26" s="147">
        <v>8.9434007501031392</v>
      </c>
      <c r="AV26" s="147">
        <v>10.8448619979038</v>
      </c>
      <c r="AW26" s="147">
        <v>10.5874103869289</v>
      </c>
      <c r="AX26" s="147">
        <v>14.154926566331699</v>
      </c>
      <c r="AY26" s="154">
        <v>11.2354801095466</v>
      </c>
      <c r="AZ26" s="147"/>
      <c r="BA26" s="155">
        <v>13.178193300862601</v>
      </c>
      <c r="BB26" s="156">
        <v>10.5597919827977</v>
      </c>
      <c r="BC26" s="157">
        <v>11.8499266128151</v>
      </c>
      <c r="BD26" s="147"/>
      <c r="BE26" s="158">
        <v>11.403772293430601</v>
      </c>
    </row>
    <row r="27" spans="1:57" x14ac:dyDescent="0.25">
      <c r="A27" s="99" t="s">
        <v>100</v>
      </c>
      <c r="B27" s="45" t="s">
        <v>71</v>
      </c>
      <c r="C27" s="12"/>
      <c r="D27" s="28" t="s">
        <v>16</v>
      </c>
      <c r="E27" s="31" t="s">
        <v>17</v>
      </c>
      <c r="F27" s="12"/>
      <c r="G27" s="153">
        <v>32.138716137872798</v>
      </c>
      <c r="H27" s="147">
        <v>41.946874670601801</v>
      </c>
      <c r="I27" s="147">
        <v>43.206493095815297</v>
      </c>
      <c r="J27" s="147">
        <v>42.479182038579097</v>
      </c>
      <c r="K27" s="147">
        <v>36.771371350268701</v>
      </c>
      <c r="L27" s="154">
        <v>39.308527458627502</v>
      </c>
      <c r="M27" s="147"/>
      <c r="N27" s="155">
        <v>38.378834194160397</v>
      </c>
      <c r="O27" s="156">
        <v>40.502793296089301</v>
      </c>
      <c r="P27" s="157">
        <v>39.440813745124899</v>
      </c>
      <c r="Q27" s="147"/>
      <c r="R27" s="158">
        <v>39.346323540483901</v>
      </c>
      <c r="S27" s="152"/>
      <c r="T27" s="153">
        <v>-8.2869589730869802</v>
      </c>
      <c r="U27" s="147">
        <v>10.3827945303292</v>
      </c>
      <c r="V27" s="147">
        <v>7.41192609475394</v>
      </c>
      <c r="W27" s="147">
        <v>0.71607684754206502</v>
      </c>
      <c r="X27" s="147">
        <v>-3.7979199910600099</v>
      </c>
      <c r="Y27" s="154">
        <v>1.48366983962648</v>
      </c>
      <c r="Z27" s="147"/>
      <c r="AA27" s="155">
        <v>5.6023329139979996</v>
      </c>
      <c r="AB27" s="156">
        <v>9.5813562095322595</v>
      </c>
      <c r="AC27" s="157">
        <v>7.6086336895943898</v>
      </c>
      <c r="AD27" s="147"/>
      <c r="AE27" s="158">
        <v>3.1654308218097502</v>
      </c>
      <c r="AF27" s="35"/>
      <c r="AG27" s="153">
        <v>35.9397625253402</v>
      </c>
      <c r="AH27" s="147">
        <v>41.209225179685603</v>
      </c>
      <c r="AI27" s="147">
        <v>42.571676802780097</v>
      </c>
      <c r="AJ27" s="147">
        <v>42.486112208092997</v>
      </c>
      <c r="AK27" s="147">
        <v>40.158755232604001</v>
      </c>
      <c r="AL27" s="154">
        <v>40.473106389700597</v>
      </c>
      <c r="AM27" s="147"/>
      <c r="AN27" s="155">
        <v>40.940683990206097</v>
      </c>
      <c r="AO27" s="156">
        <v>39.715135718610902</v>
      </c>
      <c r="AP27" s="157">
        <v>40.327909854408503</v>
      </c>
      <c r="AQ27" s="147"/>
      <c r="AR27" s="158">
        <v>40.431621665331399</v>
      </c>
      <c r="AS27" s="152"/>
      <c r="AT27" s="153">
        <v>15.472377632559301</v>
      </c>
      <c r="AU27" s="147">
        <v>6.1880250656215896</v>
      </c>
      <c r="AV27" s="147">
        <v>4.8720303390361703</v>
      </c>
      <c r="AW27" s="147">
        <v>2.7498908554654702</v>
      </c>
      <c r="AX27" s="147">
        <v>7.6633906386310802</v>
      </c>
      <c r="AY27" s="154">
        <v>6.9725564324199398</v>
      </c>
      <c r="AZ27" s="147"/>
      <c r="BA27" s="155">
        <v>13.235732257468101</v>
      </c>
      <c r="BB27" s="156">
        <v>6.4130265474163002</v>
      </c>
      <c r="BC27" s="157">
        <v>9.7702255653589791</v>
      </c>
      <c r="BD27" s="147"/>
      <c r="BE27" s="158">
        <v>7.7552045750799099</v>
      </c>
    </row>
    <row r="28" spans="1:57" x14ac:dyDescent="0.25">
      <c r="A28" s="24" t="s">
        <v>48</v>
      </c>
      <c r="B28" s="44" t="str">
        <f t="shared" si="0"/>
        <v>Roanoke, VA</v>
      </c>
      <c r="C28" s="12"/>
      <c r="D28" s="28" t="s">
        <v>16</v>
      </c>
      <c r="E28" s="31" t="s">
        <v>17</v>
      </c>
      <c r="F28" s="12"/>
      <c r="G28" s="153">
        <v>30.9946560937769</v>
      </c>
      <c r="H28" s="147">
        <v>42.303051198069198</v>
      </c>
      <c r="I28" s="147">
        <v>43.475262885709299</v>
      </c>
      <c r="J28" s="147">
        <v>42.940872263402802</v>
      </c>
      <c r="K28" s="147">
        <v>40.062058265816198</v>
      </c>
      <c r="L28" s="154">
        <v>39.955180141354901</v>
      </c>
      <c r="M28" s="147"/>
      <c r="N28" s="155">
        <v>44.026891915187001</v>
      </c>
      <c r="O28" s="156">
        <v>47.681434235476601</v>
      </c>
      <c r="P28" s="157">
        <v>45.854163075331797</v>
      </c>
      <c r="Q28" s="147"/>
      <c r="R28" s="158">
        <v>41.640603836776897</v>
      </c>
      <c r="S28" s="152"/>
      <c r="T28" s="153">
        <v>0.55965125330719301</v>
      </c>
      <c r="U28" s="147">
        <v>49.883408305620598</v>
      </c>
      <c r="V28" s="147">
        <v>22.394644035383699</v>
      </c>
      <c r="W28" s="147">
        <v>15.536253746731701</v>
      </c>
      <c r="X28" s="147">
        <v>17.997560792292202</v>
      </c>
      <c r="Y28" s="154">
        <v>20.5778901259552</v>
      </c>
      <c r="Z28" s="147"/>
      <c r="AA28" s="155">
        <v>26.502607991600701</v>
      </c>
      <c r="AB28" s="156">
        <v>39.101274454185301</v>
      </c>
      <c r="AC28" s="157">
        <v>32.754073949099002</v>
      </c>
      <c r="AD28" s="147"/>
      <c r="AE28" s="158">
        <v>24.161107987746501</v>
      </c>
      <c r="AF28" s="35"/>
      <c r="AG28" s="153">
        <v>38.002068608860498</v>
      </c>
      <c r="AH28" s="147">
        <v>41.8031373901051</v>
      </c>
      <c r="AI28" s="147">
        <v>44.492328908808801</v>
      </c>
      <c r="AJ28" s="147">
        <v>45.1560075848991</v>
      </c>
      <c r="AK28" s="147">
        <v>44.828477848646699</v>
      </c>
      <c r="AL28" s="154">
        <v>42.856404068263998</v>
      </c>
      <c r="AM28" s="147"/>
      <c r="AN28" s="155">
        <v>46.953111532494297</v>
      </c>
      <c r="AO28" s="156">
        <v>44.923289088088197</v>
      </c>
      <c r="AP28" s="157">
        <v>45.9382003102913</v>
      </c>
      <c r="AQ28" s="147"/>
      <c r="AR28" s="158">
        <v>43.736917280271797</v>
      </c>
      <c r="AS28" s="152"/>
      <c r="AT28" s="153">
        <v>27.0958695235412</v>
      </c>
      <c r="AU28" s="147">
        <v>24.6890855227592</v>
      </c>
      <c r="AV28" s="147">
        <v>19.526546268989598</v>
      </c>
      <c r="AW28" s="147">
        <v>18.356689395582201</v>
      </c>
      <c r="AX28" s="147">
        <v>22.4320931482901</v>
      </c>
      <c r="AY28" s="154">
        <v>22.156564888796201</v>
      </c>
      <c r="AZ28" s="147"/>
      <c r="BA28" s="155">
        <v>26.506522573948601</v>
      </c>
      <c r="BB28" s="156">
        <v>17.251702160737398</v>
      </c>
      <c r="BC28" s="157">
        <v>21.805594060021299</v>
      </c>
      <c r="BD28" s="147"/>
      <c r="BE28" s="158">
        <v>22.051140212870301</v>
      </c>
    </row>
    <row r="29" spans="1:57" x14ac:dyDescent="0.25">
      <c r="A29" s="24" t="s">
        <v>49</v>
      </c>
      <c r="B29" s="44" t="str">
        <f t="shared" si="0"/>
        <v>Charlottesville, VA</v>
      </c>
      <c r="C29" s="12"/>
      <c r="D29" s="28" t="s">
        <v>16</v>
      </c>
      <c r="E29" s="31" t="s">
        <v>17</v>
      </c>
      <c r="F29" s="12"/>
      <c r="G29" s="153">
        <v>43.6792916871618</v>
      </c>
      <c r="H29" s="147">
        <v>52.7299557304476</v>
      </c>
      <c r="I29" s="147">
        <v>56.665027053615297</v>
      </c>
      <c r="J29" s="147">
        <v>55.435317265125398</v>
      </c>
      <c r="K29" s="147">
        <v>52.434825381209997</v>
      </c>
      <c r="L29" s="154">
        <v>52.188883423512003</v>
      </c>
      <c r="M29" s="147"/>
      <c r="N29" s="155">
        <v>59.936055090998501</v>
      </c>
      <c r="O29" s="156">
        <v>66.010821446138706</v>
      </c>
      <c r="P29" s="157">
        <v>62.9734382685686</v>
      </c>
      <c r="Q29" s="147"/>
      <c r="R29" s="158">
        <v>55.270184807813898</v>
      </c>
      <c r="S29" s="152"/>
      <c r="T29" s="153">
        <v>-12.9866165072924</v>
      </c>
      <c r="U29" s="147">
        <v>15.9813627788379</v>
      </c>
      <c r="V29" s="147">
        <v>21.113887670842001</v>
      </c>
      <c r="W29" s="147">
        <v>18.956262530896201</v>
      </c>
      <c r="X29" s="147">
        <v>14.797958752955999</v>
      </c>
      <c r="Y29" s="154">
        <v>11.1696722390417</v>
      </c>
      <c r="Z29" s="147"/>
      <c r="AA29" s="155">
        <v>20.221869654676599</v>
      </c>
      <c r="AB29" s="156">
        <v>24.049162966128399</v>
      </c>
      <c r="AC29" s="157">
        <v>22.197880468800498</v>
      </c>
      <c r="AD29" s="147"/>
      <c r="AE29" s="158">
        <v>14.5346054892273</v>
      </c>
      <c r="AF29" s="35"/>
      <c r="AG29" s="153">
        <v>49.643384161337899</v>
      </c>
      <c r="AH29" s="147">
        <v>53.406296114116998</v>
      </c>
      <c r="AI29" s="147">
        <v>53.252582390555801</v>
      </c>
      <c r="AJ29" s="147">
        <v>54.685194294146498</v>
      </c>
      <c r="AK29" s="147">
        <v>51.032956222331499</v>
      </c>
      <c r="AL29" s="154">
        <v>52.404082636497698</v>
      </c>
      <c r="AM29" s="147"/>
      <c r="AN29" s="155">
        <v>55.0664043285784</v>
      </c>
      <c r="AO29" s="156">
        <v>60.071323167732402</v>
      </c>
      <c r="AP29" s="157">
        <v>57.568863748155401</v>
      </c>
      <c r="AQ29" s="147"/>
      <c r="AR29" s="158">
        <v>53.879734382685598</v>
      </c>
      <c r="AS29" s="152"/>
      <c r="AT29" s="153">
        <v>33.976899010719897</v>
      </c>
      <c r="AU29" s="147">
        <v>25.3245651559203</v>
      </c>
      <c r="AV29" s="147">
        <v>20.911583256983299</v>
      </c>
      <c r="AW29" s="147">
        <v>23.331177826524399</v>
      </c>
      <c r="AX29" s="147">
        <v>19.904059329896199</v>
      </c>
      <c r="AY29" s="154">
        <v>24.408901170124</v>
      </c>
      <c r="AZ29" s="147"/>
      <c r="BA29" s="155">
        <v>26.070889958434801</v>
      </c>
      <c r="BB29" s="156">
        <v>22.375901345472101</v>
      </c>
      <c r="BC29" s="157">
        <v>24.115680018118699</v>
      </c>
      <c r="BD29" s="147"/>
      <c r="BE29" s="158">
        <v>24.319240669227501</v>
      </c>
    </row>
    <row r="30" spans="1:57" x14ac:dyDescent="0.25">
      <c r="A30" s="24" t="s">
        <v>50</v>
      </c>
      <c r="B30" s="46" t="s">
        <v>73</v>
      </c>
      <c r="C30" s="12"/>
      <c r="D30" s="28" t="s">
        <v>16</v>
      </c>
      <c r="E30" s="31" t="s">
        <v>17</v>
      </c>
      <c r="F30" s="12"/>
      <c r="G30" s="153">
        <v>32.342522716771903</v>
      </c>
      <c r="H30" s="147">
        <v>48.421376867395601</v>
      </c>
      <c r="I30" s="147">
        <v>53.965809333127901</v>
      </c>
      <c r="J30" s="147">
        <v>52.071461574002697</v>
      </c>
      <c r="K30" s="147">
        <v>47.774526413060201</v>
      </c>
      <c r="L30" s="154">
        <v>46.9151393808717</v>
      </c>
      <c r="M30" s="147"/>
      <c r="N30" s="155">
        <v>51.301401509317699</v>
      </c>
      <c r="O30" s="156">
        <v>49.206838133374397</v>
      </c>
      <c r="P30" s="157">
        <v>50.254119821346002</v>
      </c>
      <c r="Q30" s="147"/>
      <c r="R30" s="158">
        <v>47.869133792435797</v>
      </c>
      <c r="S30" s="152"/>
      <c r="T30" s="153">
        <v>15.0992982580846</v>
      </c>
      <c r="U30" s="147">
        <v>36.053653602104497</v>
      </c>
      <c r="V30" s="147">
        <v>33.650640065910203</v>
      </c>
      <c r="W30" s="147">
        <v>18.113747703781499</v>
      </c>
      <c r="X30" s="147">
        <v>11.557621788926401</v>
      </c>
      <c r="Y30" s="154">
        <v>22.828208188071699</v>
      </c>
      <c r="Z30" s="147"/>
      <c r="AA30" s="155">
        <v>26.910485278527499</v>
      </c>
      <c r="AB30" s="156">
        <v>32.988217300016302</v>
      </c>
      <c r="AC30" s="157">
        <v>29.815023749440599</v>
      </c>
      <c r="AD30" s="147"/>
      <c r="AE30" s="158">
        <v>24.843643268075098</v>
      </c>
      <c r="AF30" s="35"/>
      <c r="AG30" s="153">
        <v>32.808409055906303</v>
      </c>
      <c r="AH30" s="147">
        <v>43.519944555675302</v>
      </c>
      <c r="AI30" s="147">
        <v>48.4367780686893</v>
      </c>
      <c r="AJ30" s="147">
        <v>47.6936701062682</v>
      </c>
      <c r="AK30" s="147">
        <v>44.601878946557797</v>
      </c>
      <c r="AL30" s="154">
        <v>43.412136146619403</v>
      </c>
      <c r="AM30" s="147"/>
      <c r="AN30" s="155">
        <v>46.654089018943402</v>
      </c>
      <c r="AO30" s="156">
        <v>40.666872016017201</v>
      </c>
      <c r="AP30" s="157">
        <v>43.660480517480302</v>
      </c>
      <c r="AQ30" s="147"/>
      <c r="AR30" s="158">
        <v>43.483091681151102</v>
      </c>
      <c r="AS30" s="152"/>
      <c r="AT30" s="153">
        <v>9.6136515197834296</v>
      </c>
      <c r="AU30" s="147">
        <v>17.547079112065301</v>
      </c>
      <c r="AV30" s="147">
        <v>20.438859939762398</v>
      </c>
      <c r="AW30" s="147">
        <v>16.482533314255001</v>
      </c>
      <c r="AX30" s="147">
        <v>17.9937327675839</v>
      </c>
      <c r="AY30" s="154">
        <v>16.7517715958979</v>
      </c>
      <c r="AZ30" s="147"/>
      <c r="BA30" s="155">
        <v>23.791512912158201</v>
      </c>
      <c r="BB30" s="156">
        <v>6.3484598118574702</v>
      </c>
      <c r="BC30" s="157">
        <v>15.006621344320299</v>
      </c>
      <c r="BD30" s="147"/>
      <c r="BE30" s="158">
        <v>16.245729044875102</v>
      </c>
    </row>
    <row r="31" spans="1:57" x14ac:dyDescent="0.25">
      <c r="A31" s="24" t="s">
        <v>51</v>
      </c>
      <c r="B31" s="44" t="str">
        <f t="shared" si="0"/>
        <v>Staunton &amp; Harrisonburg, VA</v>
      </c>
      <c r="C31" s="12"/>
      <c r="D31" s="28" t="s">
        <v>16</v>
      </c>
      <c r="E31" s="31" t="s">
        <v>17</v>
      </c>
      <c r="F31" s="12"/>
      <c r="G31" s="153">
        <v>35.897939156035299</v>
      </c>
      <c r="H31" s="147">
        <v>43.513248282630002</v>
      </c>
      <c r="I31" s="147">
        <v>45.475956820412101</v>
      </c>
      <c r="J31" s="147">
        <v>43.3169774288518</v>
      </c>
      <c r="K31" s="147">
        <v>38.959764474975401</v>
      </c>
      <c r="L31" s="154">
        <v>41.432777232580897</v>
      </c>
      <c r="M31" s="147"/>
      <c r="N31" s="155">
        <v>41.216879293424903</v>
      </c>
      <c r="O31" s="156">
        <v>49.578017664376802</v>
      </c>
      <c r="P31" s="157">
        <v>45.397448478900799</v>
      </c>
      <c r="Q31" s="147"/>
      <c r="R31" s="158">
        <v>42.565540445815202</v>
      </c>
      <c r="S31" s="152"/>
      <c r="T31" s="153">
        <v>-2.6465697408760001</v>
      </c>
      <c r="U31" s="147">
        <v>19.137617078421499</v>
      </c>
      <c r="V31" s="147">
        <v>10.800911236579701</v>
      </c>
      <c r="W31" s="147">
        <v>2.0819371696797</v>
      </c>
      <c r="X31" s="147">
        <v>-0.82600297624673102</v>
      </c>
      <c r="Y31" s="154">
        <v>5.5901091639893901</v>
      </c>
      <c r="Z31" s="147"/>
      <c r="AA31" s="155">
        <v>-1.1037587120471499</v>
      </c>
      <c r="AB31" s="156">
        <v>11.0565764447103</v>
      </c>
      <c r="AC31" s="157">
        <v>5.1852750825990599</v>
      </c>
      <c r="AD31" s="147"/>
      <c r="AE31" s="158">
        <v>5.4596468198662</v>
      </c>
      <c r="AF31" s="35"/>
      <c r="AG31" s="153">
        <v>37.139352306182502</v>
      </c>
      <c r="AH31" s="147">
        <v>40.4955839057899</v>
      </c>
      <c r="AI31" s="147">
        <v>42.782139352306103</v>
      </c>
      <c r="AJ31" s="147">
        <v>43.724239450441601</v>
      </c>
      <c r="AK31" s="147">
        <v>40.765456329735002</v>
      </c>
      <c r="AL31" s="154">
        <v>40.981354268891003</v>
      </c>
      <c r="AM31" s="147"/>
      <c r="AN31" s="155">
        <v>46.015701668302199</v>
      </c>
      <c r="AO31" s="156">
        <v>49.823356231599597</v>
      </c>
      <c r="AP31" s="157">
        <v>47.919528949950902</v>
      </c>
      <c r="AQ31" s="147"/>
      <c r="AR31" s="158">
        <v>42.963689892051001</v>
      </c>
      <c r="AS31" s="152"/>
      <c r="AT31" s="153">
        <v>11.9182110523295</v>
      </c>
      <c r="AU31" s="147">
        <v>3.55957752932503</v>
      </c>
      <c r="AV31" s="147">
        <v>3.78898665469081</v>
      </c>
      <c r="AW31" s="147">
        <v>4.7982484372219298</v>
      </c>
      <c r="AX31" s="147">
        <v>4.5263949919678899</v>
      </c>
      <c r="AY31" s="154">
        <v>5.4839625570368797</v>
      </c>
      <c r="AZ31" s="147"/>
      <c r="BA31" s="155">
        <v>6.2319478299408004</v>
      </c>
      <c r="BB31" s="156">
        <v>7.7609931120661697</v>
      </c>
      <c r="BC31" s="157">
        <v>7.0213890314264704</v>
      </c>
      <c r="BD31" s="147"/>
      <c r="BE31" s="158">
        <v>5.96649322168334</v>
      </c>
    </row>
    <row r="32" spans="1:57" x14ac:dyDescent="0.25">
      <c r="A32" s="24" t="s">
        <v>52</v>
      </c>
      <c r="B32" s="44" t="str">
        <f t="shared" si="0"/>
        <v>Blacksburg &amp; Wytheville, VA</v>
      </c>
      <c r="C32" s="12"/>
      <c r="D32" s="28" t="s">
        <v>16</v>
      </c>
      <c r="E32" s="31" t="s">
        <v>17</v>
      </c>
      <c r="F32" s="12"/>
      <c r="G32" s="153">
        <v>27.1965712059224</v>
      </c>
      <c r="H32" s="147">
        <v>39.6454315215273</v>
      </c>
      <c r="I32" s="147">
        <v>44.184687317358197</v>
      </c>
      <c r="J32" s="147">
        <v>41.7494642509253</v>
      </c>
      <c r="K32" s="147">
        <v>32.885252289109602</v>
      </c>
      <c r="L32" s="154">
        <v>37.132281316968601</v>
      </c>
      <c r="M32" s="147"/>
      <c r="N32" s="155">
        <v>40.268848626534101</v>
      </c>
      <c r="O32" s="156">
        <v>39.294759399961002</v>
      </c>
      <c r="P32" s="157">
        <v>39.781804013247601</v>
      </c>
      <c r="Q32" s="147"/>
      <c r="R32" s="158">
        <v>37.889287801619702</v>
      </c>
      <c r="S32" s="152"/>
      <c r="T32" s="153">
        <v>7.7941815124508</v>
      </c>
      <c r="U32" s="147">
        <v>63.055208956077401</v>
      </c>
      <c r="V32" s="147">
        <v>54.1255043039612</v>
      </c>
      <c r="W32" s="147">
        <v>28.8048285963735</v>
      </c>
      <c r="X32" s="147">
        <v>-1.63944288391969</v>
      </c>
      <c r="Y32" s="154">
        <v>28.879141254033399</v>
      </c>
      <c r="Z32" s="147"/>
      <c r="AA32" s="155">
        <v>26.122234490328101</v>
      </c>
      <c r="AB32" s="156">
        <v>41.9918389237097</v>
      </c>
      <c r="AC32" s="157">
        <v>33.490643219903497</v>
      </c>
      <c r="AD32" s="147"/>
      <c r="AE32" s="158">
        <v>30.228720318508099</v>
      </c>
      <c r="AF32" s="35"/>
      <c r="AG32" s="153">
        <v>29.836353009935699</v>
      </c>
      <c r="AH32" s="147">
        <v>35.232807325150901</v>
      </c>
      <c r="AI32" s="147">
        <v>38.530099357101101</v>
      </c>
      <c r="AJ32" s="147">
        <v>39.323982076758199</v>
      </c>
      <c r="AK32" s="147">
        <v>37.098188194038499</v>
      </c>
      <c r="AL32" s="154">
        <v>36.004285992596898</v>
      </c>
      <c r="AM32" s="147"/>
      <c r="AN32" s="155">
        <v>40.906877069939597</v>
      </c>
      <c r="AO32" s="156">
        <v>34.585037989479801</v>
      </c>
      <c r="AP32" s="157">
        <v>37.745957529709699</v>
      </c>
      <c r="AQ32" s="147"/>
      <c r="AR32" s="158">
        <v>36.501906431771999</v>
      </c>
      <c r="AS32" s="152"/>
      <c r="AT32" s="153">
        <v>16.410688792863901</v>
      </c>
      <c r="AU32" s="147">
        <v>18.276193658725699</v>
      </c>
      <c r="AV32" s="147">
        <v>20.2778887977891</v>
      </c>
      <c r="AW32" s="147">
        <v>15.143007685860599</v>
      </c>
      <c r="AX32" s="147">
        <v>12.8432612441675</v>
      </c>
      <c r="AY32" s="154">
        <v>16.532885420794901</v>
      </c>
      <c r="AZ32" s="147"/>
      <c r="BA32" s="155">
        <v>28.482992170575798</v>
      </c>
      <c r="BB32" s="156">
        <v>6.5443317168972799</v>
      </c>
      <c r="BC32" s="157">
        <v>17.407491202314301</v>
      </c>
      <c r="BD32" s="147"/>
      <c r="BE32" s="158">
        <v>16.789930201429001</v>
      </c>
    </row>
    <row r="33" spans="1:57" x14ac:dyDescent="0.25">
      <c r="A33" s="24" t="s">
        <v>53</v>
      </c>
      <c r="B33" s="44" t="str">
        <f t="shared" si="0"/>
        <v>Lynchburg, VA</v>
      </c>
      <c r="C33" s="12"/>
      <c r="D33" s="28" t="s">
        <v>16</v>
      </c>
      <c r="E33" s="31" t="s">
        <v>17</v>
      </c>
      <c r="F33" s="12"/>
      <c r="G33" s="153">
        <v>31.230925737538101</v>
      </c>
      <c r="H33" s="147">
        <v>44.421837911156302</v>
      </c>
      <c r="I33" s="147">
        <v>48.287555103424801</v>
      </c>
      <c r="J33" s="147">
        <v>46.625974906747999</v>
      </c>
      <c r="K33" s="147">
        <v>40.929128518141702</v>
      </c>
      <c r="L33" s="154">
        <v>42.299084435401802</v>
      </c>
      <c r="M33" s="147"/>
      <c r="N33" s="155">
        <v>60.155985079688001</v>
      </c>
      <c r="O33" s="156">
        <v>48.2197355035605</v>
      </c>
      <c r="P33" s="157">
        <v>54.187860291624197</v>
      </c>
      <c r="Q33" s="147"/>
      <c r="R33" s="158">
        <v>45.695877537179598</v>
      </c>
      <c r="S33" s="152"/>
      <c r="T33" s="153">
        <v>7.4039153412897303</v>
      </c>
      <c r="U33" s="147">
        <v>24.557823915657</v>
      </c>
      <c r="V33" s="147">
        <v>10.153659985547799</v>
      </c>
      <c r="W33" s="147">
        <v>4.3124419478968501E-2</v>
      </c>
      <c r="X33" s="147">
        <v>1.1612266629529999</v>
      </c>
      <c r="Y33" s="154">
        <v>8.1025280625106308</v>
      </c>
      <c r="Z33" s="147"/>
      <c r="AA33" s="155">
        <v>27.320851909189599</v>
      </c>
      <c r="AB33" s="156">
        <v>38.889724538952002</v>
      </c>
      <c r="AC33" s="157">
        <v>32.221058362999102</v>
      </c>
      <c r="AD33" s="147"/>
      <c r="AE33" s="158">
        <v>15.2236561694796</v>
      </c>
      <c r="AF33" s="35"/>
      <c r="AG33" s="153">
        <v>35.978297728043401</v>
      </c>
      <c r="AH33" s="147">
        <v>45.074601559850699</v>
      </c>
      <c r="AI33" s="147">
        <v>47.906069854187798</v>
      </c>
      <c r="AJ33" s="147">
        <v>48.279077653441803</v>
      </c>
      <c r="AK33" s="147">
        <v>42.734825364530302</v>
      </c>
      <c r="AL33" s="154">
        <v>43.994574432010801</v>
      </c>
      <c r="AM33" s="147"/>
      <c r="AN33" s="155">
        <v>49.118345201763297</v>
      </c>
      <c r="AO33" s="156">
        <v>42.209223465581502</v>
      </c>
      <c r="AP33" s="157">
        <v>45.663784333672403</v>
      </c>
      <c r="AQ33" s="147"/>
      <c r="AR33" s="158">
        <v>44.471491546771297</v>
      </c>
      <c r="AS33" s="152"/>
      <c r="AT33" s="153">
        <v>29.877158881726899</v>
      </c>
      <c r="AU33" s="147">
        <v>17.3068734069155</v>
      </c>
      <c r="AV33" s="147">
        <v>11.8689848882099</v>
      </c>
      <c r="AW33" s="147">
        <v>7.2425723419664596</v>
      </c>
      <c r="AX33" s="147">
        <v>4.9668238287696502E-2</v>
      </c>
      <c r="AY33" s="154">
        <v>11.841970288202701</v>
      </c>
      <c r="AZ33" s="147"/>
      <c r="BA33" s="155">
        <v>7.8927449127753402</v>
      </c>
      <c r="BB33" s="156">
        <v>10.9713746340394</v>
      </c>
      <c r="BC33" s="157">
        <v>9.2941015758343397</v>
      </c>
      <c r="BD33" s="147"/>
      <c r="BE33" s="158">
        <v>11.0822614232259</v>
      </c>
    </row>
    <row r="34" spans="1:57" x14ac:dyDescent="0.25">
      <c r="A34" s="24" t="s">
        <v>78</v>
      </c>
      <c r="B34" s="44" t="str">
        <f t="shared" si="0"/>
        <v>Central Virginia</v>
      </c>
      <c r="C34" s="12"/>
      <c r="D34" s="28" t="s">
        <v>16</v>
      </c>
      <c r="E34" s="31" t="s">
        <v>17</v>
      </c>
      <c r="F34" s="12"/>
      <c r="G34" s="153">
        <v>44.379703003262897</v>
      </c>
      <c r="H34" s="147">
        <v>53.985483119131601</v>
      </c>
      <c r="I34" s="147">
        <v>58.736764999667002</v>
      </c>
      <c r="J34" s="147">
        <v>60.544715988546301</v>
      </c>
      <c r="K34" s="147">
        <v>54.355064260504697</v>
      </c>
      <c r="L34" s="154">
        <v>54.4003462742225</v>
      </c>
      <c r="M34" s="147"/>
      <c r="N34" s="155">
        <v>57.851102084304401</v>
      </c>
      <c r="O34" s="156">
        <v>60.351601518279203</v>
      </c>
      <c r="P34" s="157">
        <v>59.101351801291798</v>
      </c>
      <c r="Q34" s="147"/>
      <c r="R34" s="158">
        <v>55.743490710528</v>
      </c>
      <c r="S34" s="152"/>
      <c r="T34" s="153">
        <v>7.8281346574250197</v>
      </c>
      <c r="U34" s="147">
        <v>25.438459069688101</v>
      </c>
      <c r="V34" s="147">
        <v>26.598713537815801</v>
      </c>
      <c r="W34" s="147">
        <v>24.656026808147299</v>
      </c>
      <c r="X34" s="147">
        <v>20.057314342223901</v>
      </c>
      <c r="Y34" s="154">
        <v>21.194017995670301</v>
      </c>
      <c r="Z34" s="147"/>
      <c r="AA34" s="155">
        <v>26.6954785940755</v>
      </c>
      <c r="AB34" s="156">
        <v>31.050566933233199</v>
      </c>
      <c r="AC34" s="157">
        <v>28.882297004411502</v>
      </c>
      <c r="AD34" s="147"/>
      <c r="AE34" s="158">
        <v>23.4243625999739</v>
      </c>
      <c r="AF34" s="35"/>
      <c r="AG34" s="153">
        <v>49.763601251914402</v>
      </c>
      <c r="AH34" s="147">
        <v>53.858959845508402</v>
      </c>
      <c r="AI34" s="147">
        <v>56.625824066058399</v>
      </c>
      <c r="AJ34" s="147">
        <v>57.6488313244989</v>
      </c>
      <c r="AK34" s="147">
        <v>53.951355130851702</v>
      </c>
      <c r="AL34" s="154">
        <v>54.369714323766303</v>
      </c>
      <c r="AM34" s="147"/>
      <c r="AN34" s="155">
        <v>56.158020909635702</v>
      </c>
      <c r="AO34" s="156">
        <v>57.169374708663497</v>
      </c>
      <c r="AP34" s="157">
        <v>56.663697809149603</v>
      </c>
      <c r="AQ34" s="147"/>
      <c r="AR34" s="158">
        <v>55.025138176733002</v>
      </c>
      <c r="AS34" s="152"/>
      <c r="AT34" s="153">
        <v>27.100332406616399</v>
      </c>
      <c r="AU34" s="147">
        <v>23.6813297238098</v>
      </c>
      <c r="AV34" s="147">
        <v>23.429997325666701</v>
      </c>
      <c r="AW34" s="147">
        <v>23.628877886678801</v>
      </c>
      <c r="AX34" s="147">
        <v>21.376366248640601</v>
      </c>
      <c r="AY34" s="154">
        <v>23.760695593409299</v>
      </c>
      <c r="AZ34" s="147"/>
      <c r="BA34" s="155">
        <v>21.9775711322361</v>
      </c>
      <c r="BB34" s="156">
        <v>19.210155637063401</v>
      </c>
      <c r="BC34" s="157">
        <v>20.565641000361101</v>
      </c>
      <c r="BD34" s="147"/>
      <c r="BE34" s="158">
        <v>22.803192671024998</v>
      </c>
    </row>
    <row r="35" spans="1:57" x14ac:dyDescent="0.25">
      <c r="A35" s="24" t="s">
        <v>79</v>
      </c>
      <c r="B35" s="44" t="str">
        <f t="shared" si="0"/>
        <v>Chesapeake Bay</v>
      </c>
      <c r="C35" s="12"/>
      <c r="D35" s="28" t="s">
        <v>16</v>
      </c>
      <c r="E35" s="31" t="s">
        <v>17</v>
      </c>
      <c r="F35" s="12"/>
      <c r="G35" s="153">
        <v>36.354581673306697</v>
      </c>
      <c r="H35" s="147">
        <v>48.605577689242999</v>
      </c>
      <c r="I35" s="147">
        <v>53.286852589641398</v>
      </c>
      <c r="J35" s="147">
        <v>52.191235059760899</v>
      </c>
      <c r="K35" s="147">
        <v>44.123505976095601</v>
      </c>
      <c r="L35" s="154">
        <v>46.912350597609503</v>
      </c>
      <c r="M35" s="147"/>
      <c r="N35" s="155">
        <v>41.733067729083601</v>
      </c>
      <c r="O35" s="156">
        <v>45.517928286852502</v>
      </c>
      <c r="P35" s="157">
        <v>43.625498007968098</v>
      </c>
      <c r="Q35" s="147"/>
      <c r="R35" s="158">
        <v>45.973249857711998</v>
      </c>
      <c r="S35" s="152"/>
      <c r="T35" s="153">
        <v>-10.539215686274501</v>
      </c>
      <c r="U35" s="147">
        <v>6.0869565217391299</v>
      </c>
      <c r="V35" s="147">
        <v>8.5192697768762606</v>
      </c>
      <c r="W35" s="147">
        <v>5.0100200400801604</v>
      </c>
      <c r="X35" s="147">
        <v>-4.1125541125541103</v>
      </c>
      <c r="Y35" s="154">
        <v>1.42118863049095</v>
      </c>
      <c r="Z35" s="147"/>
      <c r="AA35" s="155">
        <v>6.6157760814249302</v>
      </c>
      <c r="AB35" s="156">
        <v>21.542553191489301</v>
      </c>
      <c r="AC35" s="157">
        <v>13.9141742522756</v>
      </c>
      <c r="AD35" s="147"/>
      <c r="AE35" s="158">
        <v>4.5292785506308597</v>
      </c>
      <c r="AF35" s="35"/>
      <c r="AG35" s="153">
        <v>36.000978952520803</v>
      </c>
      <c r="AH35" s="147">
        <v>45.178658835046498</v>
      </c>
      <c r="AI35" s="147">
        <v>48.8007831620166</v>
      </c>
      <c r="AJ35" s="147">
        <v>47.626040137053302</v>
      </c>
      <c r="AK35" s="147">
        <v>43.171806167400803</v>
      </c>
      <c r="AL35" s="154">
        <v>44.155653450807598</v>
      </c>
      <c r="AM35" s="147"/>
      <c r="AN35" s="155">
        <v>41.972589329417502</v>
      </c>
      <c r="AO35" s="156">
        <v>38.790993636808601</v>
      </c>
      <c r="AP35" s="157">
        <v>40.381791483112998</v>
      </c>
      <c r="AQ35" s="147"/>
      <c r="AR35" s="158">
        <v>43.077407174323397</v>
      </c>
      <c r="AS35" s="152"/>
      <c r="AT35" s="153">
        <v>-4.1938683543117596</v>
      </c>
      <c r="AU35" s="147">
        <v>-2.9359368393967902</v>
      </c>
      <c r="AV35" s="147">
        <v>-1.6537388446912999</v>
      </c>
      <c r="AW35" s="147">
        <v>-3.9753599145097902</v>
      </c>
      <c r="AX35" s="147">
        <v>-2.5926039170122102</v>
      </c>
      <c r="AY35" s="154">
        <v>-3.0237025864707001</v>
      </c>
      <c r="AZ35" s="147"/>
      <c r="BA35" s="155">
        <v>5.08066499177633</v>
      </c>
      <c r="BB35" s="156">
        <v>-5.9490882907898897</v>
      </c>
      <c r="BC35" s="157">
        <v>-0.52261684194938496</v>
      </c>
      <c r="BD35" s="147"/>
      <c r="BE35" s="158">
        <v>-2.3662381986793499</v>
      </c>
    </row>
    <row r="36" spans="1:57" x14ac:dyDescent="0.25">
      <c r="A36" s="24" t="s">
        <v>80</v>
      </c>
      <c r="B36" s="44" t="str">
        <f t="shared" si="0"/>
        <v>Coastal Virginia - Eastern Shore</v>
      </c>
      <c r="C36" s="12"/>
      <c r="D36" s="28" t="s">
        <v>16</v>
      </c>
      <c r="E36" s="31" t="s">
        <v>17</v>
      </c>
      <c r="F36" s="12"/>
      <c r="G36" s="153">
        <v>27.4771609276177</v>
      </c>
      <c r="H36" s="147">
        <v>36.612789880534002</v>
      </c>
      <c r="I36" s="147">
        <v>39.283204497540403</v>
      </c>
      <c r="J36" s="147">
        <v>40.899508081517901</v>
      </c>
      <c r="K36" s="147">
        <v>37.245256500351303</v>
      </c>
      <c r="L36" s="154">
        <v>36.303583977512197</v>
      </c>
      <c r="M36" s="147"/>
      <c r="N36" s="155">
        <v>37.596626844694299</v>
      </c>
      <c r="O36" s="156">
        <v>38.088545326774401</v>
      </c>
      <c r="P36" s="157">
        <v>37.842586085734297</v>
      </c>
      <c r="Q36" s="147"/>
      <c r="R36" s="158">
        <v>36.743298865575703</v>
      </c>
      <c r="S36" s="152"/>
      <c r="T36" s="153">
        <v>-8.8578088578088501</v>
      </c>
      <c r="U36" s="147">
        <v>7.20164609053497</v>
      </c>
      <c r="V36" s="147">
        <v>2.7573529411764701</v>
      </c>
      <c r="W36" s="147">
        <v>3.9285714285714199</v>
      </c>
      <c r="X36" s="147">
        <v>5.5776892430278799</v>
      </c>
      <c r="Y36" s="154">
        <v>2.4593415311384299</v>
      </c>
      <c r="Z36" s="147"/>
      <c r="AA36" s="155">
        <v>9.4069529652351704</v>
      </c>
      <c r="AB36" s="156">
        <v>4.43159922928709</v>
      </c>
      <c r="AC36" s="157">
        <v>6.8452380952380896</v>
      </c>
      <c r="AD36" s="147"/>
      <c r="AE36" s="158">
        <v>3.71209974497024</v>
      </c>
      <c r="AF36" s="35"/>
      <c r="AG36" s="153">
        <v>30.498945888966901</v>
      </c>
      <c r="AH36" s="147">
        <v>37.262825017568503</v>
      </c>
      <c r="AI36" s="147">
        <v>40.688685874912103</v>
      </c>
      <c r="AJ36" s="147">
        <v>40.9873506676036</v>
      </c>
      <c r="AK36" s="147">
        <v>38.2466619817287</v>
      </c>
      <c r="AL36" s="154">
        <v>37.536893886156001</v>
      </c>
      <c r="AM36" s="147"/>
      <c r="AN36" s="155">
        <v>38.123682361208701</v>
      </c>
      <c r="AO36" s="156">
        <v>36.7884750527055</v>
      </c>
      <c r="AP36" s="157">
        <v>37.456078706957101</v>
      </c>
      <c r="AQ36" s="147"/>
      <c r="AR36" s="158">
        <v>37.513803834956299</v>
      </c>
      <c r="AS36" s="152"/>
      <c r="AT36" s="153">
        <v>2.3584905660377302</v>
      </c>
      <c r="AU36" s="147">
        <v>1.0481181515007101</v>
      </c>
      <c r="AV36" s="147">
        <v>2.7506654835847302</v>
      </c>
      <c r="AW36" s="147">
        <v>5.0900900900900901</v>
      </c>
      <c r="AX36" s="147">
        <v>5.47480620155038</v>
      </c>
      <c r="AY36" s="154">
        <v>3.38720603890448</v>
      </c>
      <c r="AZ36" s="147"/>
      <c r="BA36" s="155">
        <v>6.6339066339066299</v>
      </c>
      <c r="BB36" s="156">
        <v>-2.8756957328385799</v>
      </c>
      <c r="BC36" s="157">
        <v>1.7418277260796899</v>
      </c>
      <c r="BD36" s="147"/>
      <c r="BE36" s="158">
        <v>2.91242082071054</v>
      </c>
    </row>
    <row r="37" spans="1:57" x14ac:dyDescent="0.25">
      <c r="A37" s="24" t="s">
        <v>81</v>
      </c>
      <c r="B37" s="44" t="str">
        <f t="shared" si="0"/>
        <v>Coastal Virginia - Hampton Roads</v>
      </c>
      <c r="C37" s="12"/>
      <c r="D37" s="28" t="s">
        <v>16</v>
      </c>
      <c r="E37" s="31" t="s">
        <v>17</v>
      </c>
      <c r="F37" s="12"/>
      <c r="G37" s="153">
        <v>37.562563246998302</v>
      </c>
      <c r="H37" s="147">
        <v>42.127287148209902</v>
      </c>
      <c r="I37" s="147">
        <v>44.384310509771701</v>
      </c>
      <c r="J37" s="147">
        <v>44.460844608446003</v>
      </c>
      <c r="K37" s="147">
        <v>45.012983463167899</v>
      </c>
      <c r="L37" s="154">
        <v>42.710287017240702</v>
      </c>
      <c r="M37" s="147"/>
      <c r="N37" s="155">
        <v>56.372830394970599</v>
      </c>
      <c r="O37" s="156">
        <v>59.231925652589801</v>
      </c>
      <c r="P37" s="157">
        <v>57.8023780237802</v>
      </c>
      <c r="Q37" s="147"/>
      <c r="R37" s="158">
        <v>47.023054000960698</v>
      </c>
      <c r="S37" s="152"/>
      <c r="T37" s="153">
        <v>0.43162680843964801</v>
      </c>
      <c r="U37" s="147">
        <v>5.3240197280028996</v>
      </c>
      <c r="V37" s="147">
        <v>5.9474794002816198</v>
      </c>
      <c r="W37" s="147">
        <v>2.33548150113173</v>
      </c>
      <c r="X37" s="147">
        <v>1.44546186202602</v>
      </c>
      <c r="Y37" s="154">
        <v>3.10921206272912</v>
      </c>
      <c r="Z37" s="147"/>
      <c r="AA37" s="155">
        <v>11.3441602192469</v>
      </c>
      <c r="AB37" s="156">
        <v>12.1179044194035</v>
      </c>
      <c r="AC37" s="157">
        <v>11.7392614492659</v>
      </c>
      <c r="AD37" s="147"/>
      <c r="AE37" s="158">
        <v>5.9851675751853701</v>
      </c>
      <c r="AF37" s="35"/>
      <c r="AG37" s="153">
        <v>38.218851748452202</v>
      </c>
      <c r="AH37" s="147">
        <v>40.153992122920599</v>
      </c>
      <c r="AI37" s="147">
        <v>42.624707383823697</v>
      </c>
      <c r="AJ37" s="147">
        <v>42.854705404612197</v>
      </c>
      <c r="AK37" s="147">
        <v>42.984377879240803</v>
      </c>
      <c r="AL37" s="154">
        <v>41.367457898278801</v>
      </c>
      <c r="AM37" s="147"/>
      <c r="AN37" s="155">
        <v>52.101035332336899</v>
      </c>
      <c r="AO37" s="156">
        <v>53.220996021102401</v>
      </c>
      <c r="AP37" s="157">
        <v>52.6610156767196</v>
      </c>
      <c r="AQ37" s="147"/>
      <c r="AR37" s="158">
        <v>44.594327122112801</v>
      </c>
      <c r="AS37" s="152"/>
      <c r="AT37" s="153">
        <v>-1.6090648343262099</v>
      </c>
      <c r="AU37" s="147">
        <v>2.09009203165617</v>
      </c>
      <c r="AV37" s="147">
        <v>4.5395650005172596</v>
      </c>
      <c r="AW37" s="147">
        <v>3.1483128161884002</v>
      </c>
      <c r="AX37" s="147">
        <v>3.38842559826274</v>
      </c>
      <c r="AY37" s="154">
        <v>2.3581667072680101</v>
      </c>
      <c r="AZ37" s="147"/>
      <c r="BA37" s="155">
        <v>8.7854449737883709</v>
      </c>
      <c r="BB37" s="156">
        <v>3.1725834913433202</v>
      </c>
      <c r="BC37" s="157">
        <v>5.87488376587884</v>
      </c>
      <c r="BD37" s="147"/>
      <c r="BE37" s="158">
        <v>3.5184736621326</v>
      </c>
    </row>
    <row r="38" spans="1:57" x14ac:dyDescent="0.25">
      <c r="A38" s="25" t="s">
        <v>82</v>
      </c>
      <c r="B38" s="44" t="str">
        <f t="shared" si="0"/>
        <v>Northern Virginia</v>
      </c>
      <c r="C38" s="12"/>
      <c r="D38" s="28" t="s">
        <v>16</v>
      </c>
      <c r="E38" s="31" t="s">
        <v>17</v>
      </c>
      <c r="F38" s="13"/>
      <c r="G38" s="153">
        <v>33.711991971901597</v>
      </c>
      <c r="H38" s="147">
        <v>39.415955845459102</v>
      </c>
      <c r="I38" s="147">
        <v>42.430506773707897</v>
      </c>
      <c r="J38" s="147">
        <v>43.006522829904597</v>
      </c>
      <c r="K38" s="147">
        <v>40.399397892624101</v>
      </c>
      <c r="L38" s="154">
        <v>39.792875062719503</v>
      </c>
      <c r="M38" s="147"/>
      <c r="N38" s="155">
        <v>43.213246362267903</v>
      </c>
      <c r="O38" s="156">
        <v>45.681886603110797</v>
      </c>
      <c r="P38" s="157">
        <v>44.447566482689403</v>
      </c>
      <c r="Q38" s="147"/>
      <c r="R38" s="158">
        <v>41.122786896996601</v>
      </c>
      <c r="S38" s="152"/>
      <c r="T38" s="153">
        <v>-14.4023207577394</v>
      </c>
      <c r="U38" s="147">
        <v>18.1891009037355</v>
      </c>
      <c r="V38" s="147">
        <v>34.402031756773297</v>
      </c>
      <c r="W38" s="147">
        <v>31.865164127623899</v>
      </c>
      <c r="X38" s="147">
        <v>28.5758530600868</v>
      </c>
      <c r="Y38" s="154">
        <v>18.192911381188001</v>
      </c>
      <c r="Z38" s="147"/>
      <c r="AA38" s="155">
        <v>36.024467153851397</v>
      </c>
      <c r="AB38" s="156">
        <v>34.688299801666098</v>
      </c>
      <c r="AC38" s="157">
        <v>35.334536134145203</v>
      </c>
      <c r="AD38" s="147"/>
      <c r="AE38" s="158">
        <v>23.004191703213799</v>
      </c>
      <c r="AF38" s="35"/>
      <c r="AG38" s="153">
        <v>38.228299046663302</v>
      </c>
      <c r="AH38" s="147">
        <v>39.0526843953838</v>
      </c>
      <c r="AI38" s="147">
        <v>42.023582538886103</v>
      </c>
      <c r="AJ38" s="147">
        <v>42.629202207726998</v>
      </c>
      <c r="AK38" s="147">
        <v>41.062217762167499</v>
      </c>
      <c r="AL38" s="154">
        <v>40.599197190165498</v>
      </c>
      <c r="AM38" s="147"/>
      <c r="AN38" s="155">
        <v>43.193677872553899</v>
      </c>
      <c r="AO38" s="156">
        <v>44.182639237330598</v>
      </c>
      <c r="AP38" s="157">
        <v>43.688158554942198</v>
      </c>
      <c r="AQ38" s="147"/>
      <c r="AR38" s="158">
        <v>41.4817575801017</v>
      </c>
      <c r="AS38" s="152"/>
      <c r="AT38" s="153">
        <v>-14.4734621769112</v>
      </c>
      <c r="AU38" s="147">
        <v>-13.3759093531194</v>
      </c>
      <c r="AV38" s="147">
        <v>-7.8642229816786502</v>
      </c>
      <c r="AW38" s="147">
        <v>-7.6896654549158798</v>
      </c>
      <c r="AX38" s="147">
        <v>-6.9574687638737203</v>
      </c>
      <c r="AY38" s="154">
        <v>-10.0609994327574</v>
      </c>
      <c r="AZ38" s="147"/>
      <c r="BA38" s="155">
        <v>-1.8557967392380901</v>
      </c>
      <c r="BB38" s="156">
        <v>-9.2263185937787995</v>
      </c>
      <c r="BC38" s="157">
        <v>-5.7264654248798204</v>
      </c>
      <c r="BD38" s="147"/>
      <c r="BE38" s="158">
        <v>-8.79920150054385</v>
      </c>
    </row>
    <row r="39" spans="1:57" x14ac:dyDescent="0.25">
      <c r="A39" s="26" t="s">
        <v>83</v>
      </c>
      <c r="B39" s="44" t="str">
        <f t="shared" si="0"/>
        <v>Shenandoah Valley</v>
      </c>
      <c r="C39" s="12"/>
      <c r="D39" s="29" t="s">
        <v>16</v>
      </c>
      <c r="E39" s="32" t="s">
        <v>17</v>
      </c>
      <c r="F39" s="12"/>
      <c r="G39" s="159">
        <v>33.129770992366403</v>
      </c>
      <c r="H39" s="160">
        <v>40.734732824427397</v>
      </c>
      <c r="I39" s="160">
        <v>42.003816793893101</v>
      </c>
      <c r="J39" s="160">
        <v>40.391221374045799</v>
      </c>
      <c r="K39" s="160">
        <v>37.280534351145</v>
      </c>
      <c r="L39" s="161">
        <v>38.708015267175497</v>
      </c>
      <c r="M39" s="147"/>
      <c r="N39" s="162">
        <v>40.353053435114496</v>
      </c>
      <c r="O39" s="163">
        <v>45.496183206106799</v>
      </c>
      <c r="P39" s="164">
        <v>42.924618320610598</v>
      </c>
      <c r="Q39" s="147"/>
      <c r="R39" s="165">
        <v>39.9127589967284</v>
      </c>
      <c r="S39" s="152"/>
      <c r="T39" s="159">
        <v>-13.747361433786899</v>
      </c>
      <c r="U39" s="160">
        <v>9.3389511442560291</v>
      </c>
      <c r="V39" s="160">
        <v>9.5192824541443404</v>
      </c>
      <c r="W39" s="160">
        <v>0.84813170803572802</v>
      </c>
      <c r="X39" s="160">
        <v>-3.2534127128160302</v>
      </c>
      <c r="Y39" s="161">
        <v>0.48587721962364899</v>
      </c>
      <c r="Z39" s="147"/>
      <c r="AA39" s="162">
        <v>2.7355799189904899</v>
      </c>
      <c r="AB39" s="163">
        <v>10.1049662394443</v>
      </c>
      <c r="AC39" s="164">
        <v>6.5136337631255898</v>
      </c>
      <c r="AD39" s="147"/>
      <c r="AE39" s="165">
        <v>2.26415909347245</v>
      </c>
      <c r="AF39" s="36"/>
      <c r="AG39" s="159">
        <v>36.629293893129699</v>
      </c>
      <c r="AH39" s="160">
        <v>39.320133587786202</v>
      </c>
      <c r="AI39" s="160">
        <v>40.720419847328202</v>
      </c>
      <c r="AJ39" s="160">
        <v>41.350190839694598</v>
      </c>
      <c r="AK39" s="160">
        <v>40.634541984732799</v>
      </c>
      <c r="AL39" s="161">
        <v>39.730916030534303</v>
      </c>
      <c r="AM39" s="147"/>
      <c r="AN39" s="162">
        <v>45.073950381679303</v>
      </c>
      <c r="AO39" s="163">
        <v>45.212309160305303</v>
      </c>
      <c r="AP39" s="164">
        <v>45.143129770992303</v>
      </c>
      <c r="AQ39" s="147"/>
      <c r="AR39" s="165">
        <v>41.277262813522299</v>
      </c>
      <c r="AS39" s="96"/>
      <c r="AT39" s="159">
        <v>13.3269473593465</v>
      </c>
      <c r="AU39" s="160">
        <v>4.4450392563782497</v>
      </c>
      <c r="AV39" s="160">
        <v>5.0684591148421401</v>
      </c>
      <c r="AW39" s="160">
        <v>4.7651474393521003</v>
      </c>
      <c r="AX39" s="160">
        <v>9.1958880518054205</v>
      </c>
      <c r="AY39" s="161">
        <v>7.1454079866099098</v>
      </c>
      <c r="AZ39" s="147"/>
      <c r="BA39" s="162">
        <v>12.6405356345599</v>
      </c>
      <c r="BB39" s="163">
        <v>7.3965290016637599</v>
      </c>
      <c r="BC39" s="164">
        <v>9.9520280938386296</v>
      </c>
      <c r="BD39" s="147"/>
      <c r="BE39" s="165">
        <v>8.0068867305297307</v>
      </c>
    </row>
    <row r="40" spans="1:57" x14ac:dyDescent="0.25">
      <c r="A40" s="22" t="s">
        <v>84</v>
      </c>
      <c r="B40" s="44" t="str">
        <f t="shared" si="0"/>
        <v>Southern Virginia</v>
      </c>
      <c r="C40" s="10"/>
      <c r="D40" s="27" t="s">
        <v>16</v>
      </c>
      <c r="E40" s="30" t="s">
        <v>17</v>
      </c>
      <c r="F40" s="3"/>
      <c r="G40" s="144">
        <v>37.0042940136398</v>
      </c>
      <c r="H40" s="145">
        <v>47.8908815357413</v>
      </c>
      <c r="I40" s="145">
        <v>48.825460974993597</v>
      </c>
      <c r="J40" s="145">
        <v>47.991917150795601</v>
      </c>
      <c r="K40" s="145">
        <v>39.1765597373074</v>
      </c>
      <c r="L40" s="146">
        <v>44.177822682495503</v>
      </c>
      <c r="M40" s="147"/>
      <c r="N40" s="148">
        <v>38.115685779237097</v>
      </c>
      <c r="O40" s="149">
        <v>40.363728214195497</v>
      </c>
      <c r="P40" s="150">
        <v>39.239706996716301</v>
      </c>
      <c r="Q40" s="147"/>
      <c r="R40" s="151">
        <v>42.766932486558602</v>
      </c>
      <c r="S40" s="152"/>
      <c r="T40" s="144">
        <v>2.8414236843085301</v>
      </c>
      <c r="U40" s="145">
        <v>16.135387724172698</v>
      </c>
      <c r="V40" s="145">
        <v>3.2317162666400199</v>
      </c>
      <c r="W40" s="145">
        <v>-2.6204823935130999</v>
      </c>
      <c r="X40" s="145">
        <v>-8.77916974515718</v>
      </c>
      <c r="Y40" s="146">
        <v>1.9113693783555199</v>
      </c>
      <c r="Z40" s="147"/>
      <c r="AA40" s="148">
        <v>-2.8294343948549501</v>
      </c>
      <c r="AB40" s="149">
        <v>5.6095704656944196</v>
      </c>
      <c r="AC40" s="150">
        <v>1.3352693025590201</v>
      </c>
      <c r="AD40" s="147"/>
      <c r="AE40" s="151">
        <v>1.7597122643851599</v>
      </c>
      <c r="AF40" s="33"/>
      <c r="AG40" s="144">
        <v>39.359686789593297</v>
      </c>
      <c r="AH40" s="145">
        <v>46.463753473099203</v>
      </c>
      <c r="AI40" s="145">
        <v>47.474109623642299</v>
      </c>
      <c r="AJ40" s="145">
        <v>47.493053801465003</v>
      </c>
      <c r="AK40" s="145">
        <v>43.3063905026521</v>
      </c>
      <c r="AL40" s="146">
        <v>44.8193988380904</v>
      </c>
      <c r="AM40" s="147"/>
      <c r="AN40" s="148">
        <v>40.812073755998902</v>
      </c>
      <c r="AO40" s="149">
        <v>40.199545339732197</v>
      </c>
      <c r="AP40" s="150">
        <v>40.505809547865603</v>
      </c>
      <c r="AQ40" s="147"/>
      <c r="AR40" s="151">
        <v>43.586944755169</v>
      </c>
      <c r="AS40" s="152"/>
      <c r="AT40" s="144">
        <v>14.1122466646347</v>
      </c>
      <c r="AU40" s="145">
        <v>6.0923482488966698</v>
      </c>
      <c r="AV40" s="145">
        <v>1.9600561486299699</v>
      </c>
      <c r="AW40" s="145">
        <v>4.2306657005492701E-2</v>
      </c>
      <c r="AX40" s="145">
        <v>1.1478578940230399</v>
      </c>
      <c r="AY40" s="146">
        <v>4.1647669349495198</v>
      </c>
      <c r="AZ40" s="147"/>
      <c r="BA40" s="148">
        <v>5.1568625381327999</v>
      </c>
      <c r="BB40" s="149">
        <v>1.57153228469833</v>
      </c>
      <c r="BC40" s="150">
        <v>3.3466589073690902</v>
      </c>
      <c r="BD40" s="147"/>
      <c r="BE40" s="151">
        <v>3.9462847508588901</v>
      </c>
    </row>
    <row r="41" spans="1:57" x14ac:dyDescent="0.25">
      <c r="A41" s="23" t="s">
        <v>85</v>
      </c>
      <c r="B41" s="44" t="str">
        <f t="shared" si="0"/>
        <v>Southwest Virginia - Blue Ridge Highlands</v>
      </c>
      <c r="C41" s="11"/>
      <c r="D41" s="28" t="s">
        <v>16</v>
      </c>
      <c r="E41" s="31" t="s">
        <v>17</v>
      </c>
      <c r="F41" s="12"/>
      <c r="G41" s="153">
        <v>28.012478876901</v>
      </c>
      <c r="H41" s="147">
        <v>40.244378005979399</v>
      </c>
      <c r="I41" s="147">
        <v>43.8840504354608</v>
      </c>
      <c r="J41" s="147">
        <v>41.700246977771997</v>
      </c>
      <c r="K41" s="147">
        <v>34.6938775510204</v>
      </c>
      <c r="L41" s="154">
        <v>37.707006369426701</v>
      </c>
      <c r="M41" s="147"/>
      <c r="N41" s="155">
        <v>39.412452879240803</v>
      </c>
      <c r="O41" s="156">
        <v>37.917587417132403</v>
      </c>
      <c r="P41" s="157">
        <v>38.665020148186599</v>
      </c>
      <c r="Q41" s="147"/>
      <c r="R41" s="158">
        <v>37.980724591929501</v>
      </c>
      <c r="S41" s="152"/>
      <c r="T41" s="153">
        <v>8.9022915317405502</v>
      </c>
      <c r="U41" s="147">
        <v>47.618614324710698</v>
      </c>
      <c r="V41" s="147">
        <v>37.645816152080698</v>
      </c>
      <c r="W41" s="147">
        <v>20.4049040834138</v>
      </c>
      <c r="X41" s="147">
        <v>0.357645796544247</v>
      </c>
      <c r="Y41" s="154">
        <v>22.3693829216712</v>
      </c>
      <c r="Z41" s="147"/>
      <c r="AA41" s="155">
        <v>19.641710406982899</v>
      </c>
      <c r="AB41" s="156">
        <v>22.721015157655401</v>
      </c>
      <c r="AC41" s="157">
        <v>21.1320500727888</v>
      </c>
      <c r="AD41" s="147"/>
      <c r="AE41" s="158">
        <v>22.006890622241901</v>
      </c>
      <c r="AF41" s="34"/>
      <c r="AG41" s="153">
        <v>29.695827375536201</v>
      </c>
      <c r="AH41" s="147">
        <v>35.490055894969402</v>
      </c>
      <c r="AI41" s="147">
        <v>38.3887950084492</v>
      </c>
      <c r="AJ41" s="147">
        <v>39.0062394384505</v>
      </c>
      <c r="AK41" s="147">
        <v>36.637202651761299</v>
      </c>
      <c r="AL41" s="154">
        <v>35.843624073833297</v>
      </c>
      <c r="AM41" s="147"/>
      <c r="AN41" s="155">
        <v>39.617184453399098</v>
      </c>
      <c r="AO41" s="156">
        <v>34.0471857532822</v>
      </c>
      <c r="AP41" s="157">
        <v>36.832185103340599</v>
      </c>
      <c r="AQ41" s="147"/>
      <c r="AR41" s="158">
        <v>36.126070082264</v>
      </c>
      <c r="AS41" s="152"/>
      <c r="AT41" s="153">
        <v>12.817089569107299</v>
      </c>
      <c r="AU41" s="147">
        <v>13.5423835476854</v>
      </c>
      <c r="AV41" s="147">
        <v>14.9379018807532</v>
      </c>
      <c r="AW41" s="147">
        <v>10.2261025665068</v>
      </c>
      <c r="AX41" s="147">
        <v>9.0752678665683799</v>
      </c>
      <c r="AY41" s="154">
        <v>12.0427015710183</v>
      </c>
      <c r="AZ41" s="147"/>
      <c r="BA41" s="155">
        <v>21.862351712814402</v>
      </c>
      <c r="BB41" s="156">
        <v>-7.19197172606382E-2</v>
      </c>
      <c r="BC41" s="157">
        <v>10.637942305584801</v>
      </c>
      <c r="BD41" s="147"/>
      <c r="BE41" s="158">
        <v>11.629828277151001</v>
      </c>
    </row>
    <row r="42" spans="1:57" x14ac:dyDescent="0.25">
      <c r="A42" s="24" t="s">
        <v>86</v>
      </c>
      <c r="B42" s="44" t="str">
        <f t="shared" si="0"/>
        <v>Southwest Virginia - Heart of Appalachia</v>
      </c>
      <c r="C42" s="12"/>
      <c r="D42" s="28" t="s">
        <v>16</v>
      </c>
      <c r="E42" s="31" t="s">
        <v>17</v>
      </c>
      <c r="F42" s="12"/>
      <c r="G42" s="153">
        <v>32.033426183844</v>
      </c>
      <c r="H42" s="147">
        <v>45.125348189415</v>
      </c>
      <c r="I42" s="147">
        <v>46.100278551532</v>
      </c>
      <c r="J42" s="147">
        <v>42.548746518105801</v>
      </c>
      <c r="K42" s="147">
        <v>33.635097493036199</v>
      </c>
      <c r="L42" s="154">
        <v>39.888579387186603</v>
      </c>
      <c r="M42" s="147"/>
      <c r="N42" s="155">
        <v>34.331476323119702</v>
      </c>
      <c r="O42" s="156">
        <v>34.818941504178198</v>
      </c>
      <c r="P42" s="157">
        <v>34.575208913649</v>
      </c>
      <c r="Q42" s="147"/>
      <c r="R42" s="158">
        <v>38.370473537604397</v>
      </c>
      <c r="S42" s="152"/>
      <c r="T42" s="153">
        <v>11.3801452784503</v>
      </c>
      <c r="U42" s="147">
        <v>21.804511278195399</v>
      </c>
      <c r="V42" s="147">
        <v>27.307692307692299</v>
      </c>
      <c r="W42" s="147">
        <v>9.1071428571428505</v>
      </c>
      <c r="X42" s="147">
        <v>-1.4285714285714199</v>
      </c>
      <c r="Y42" s="154">
        <v>13.8767395626242</v>
      </c>
      <c r="Z42" s="147"/>
      <c r="AA42" s="155">
        <v>11.2866817155756</v>
      </c>
      <c r="AB42" s="156">
        <v>15.473441108545</v>
      </c>
      <c r="AC42" s="157">
        <v>13.3561643835616</v>
      </c>
      <c r="AD42" s="147"/>
      <c r="AE42" s="158">
        <v>13.742258920672301</v>
      </c>
      <c r="AF42" s="35"/>
      <c r="AG42" s="153">
        <v>32.834261838440099</v>
      </c>
      <c r="AH42" s="147">
        <v>42.827298050139198</v>
      </c>
      <c r="AI42" s="147">
        <v>45.490947075208901</v>
      </c>
      <c r="AJ42" s="147">
        <v>43.575905292479099</v>
      </c>
      <c r="AK42" s="147">
        <v>38.509749303621099</v>
      </c>
      <c r="AL42" s="154">
        <v>40.647632311977702</v>
      </c>
      <c r="AM42" s="147"/>
      <c r="AN42" s="155">
        <v>35.584958217270099</v>
      </c>
      <c r="AO42" s="156">
        <v>34.679665738161503</v>
      </c>
      <c r="AP42" s="157">
        <v>35.132311977715801</v>
      </c>
      <c r="AQ42" s="147"/>
      <c r="AR42" s="158">
        <v>39.0718265021886</v>
      </c>
      <c r="AS42" s="152"/>
      <c r="AT42" s="153">
        <v>15.634580012262401</v>
      </c>
      <c r="AU42" s="147">
        <v>17.0313986679352</v>
      </c>
      <c r="AV42" s="147">
        <v>20.137931034482701</v>
      </c>
      <c r="AW42" s="147">
        <v>11.3434163701067</v>
      </c>
      <c r="AX42" s="147">
        <v>13.435897435897401</v>
      </c>
      <c r="AY42" s="154">
        <v>15.5155353255491</v>
      </c>
      <c r="AZ42" s="147"/>
      <c r="BA42" s="155">
        <v>12.431243124312401</v>
      </c>
      <c r="BB42" s="156">
        <v>10.176991150442401</v>
      </c>
      <c r="BC42" s="157">
        <v>11.307225592939799</v>
      </c>
      <c r="BD42" s="147"/>
      <c r="BE42" s="158">
        <v>14.404311098164801</v>
      </c>
    </row>
    <row r="43" spans="1:57" x14ac:dyDescent="0.25">
      <c r="A43" s="26" t="s">
        <v>87</v>
      </c>
      <c r="B43" s="44" t="str">
        <f t="shared" si="0"/>
        <v>Virginia Mountains</v>
      </c>
      <c r="C43" s="12"/>
      <c r="D43" s="29" t="s">
        <v>16</v>
      </c>
      <c r="E43" s="32" t="s">
        <v>17</v>
      </c>
      <c r="F43" s="12"/>
      <c r="G43" s="159">
        <v>29.863458158712898</v>
      </c>
      <c r="H43" s="160">
        <v>40.056779775584602</v>
      </c>
      <c r="I43" s="160">
        <v>41.030147357036597</v>
      </c>
      <c r="J43" s="160">
        <v>40.611058537244801</v>
      </c>
      <c r="K43" s="160">
        <v>38.164120589428101</v>
      </c>
      <c r="L43" s="161">
        <v>37.945112883601404</v>
      </c>
      <c r="M43" s="147"/>
      <c r="N43" s="162">
        <v>43.436528322292801</v>
      </c>
      <c r="O43" s="163">
        <v>46.1403271596593</v>
      </c>
      <c r="P43" s="164">
        <v>44.788427740975997</v>
      </c>
      <c r="Q43" s="147"/>
      <c r="R43" s="165">
        <v>39.900345699994197</v>
      </c>
      <c r="S43" s="152"/>
      <c r="T43" s="159">
        <v>-2.0734659217191602</v>
      </c>
      <c r="U43" s="160">
        <v>29.093356614197599</v>
      </c>
      <c r="V43" s="160">
        <v>9.3590591801830403</v>
      </c>
      <c r="W43" s="160">
        <v>3.8278544338413401</v>
      </c>
      <c r="X43" s="160">
        <v>13.1045755650325</v>
      </c>
      <c r="Y43" s="161">
        <v>10.3721061609918</v>
      </c>
      <c r="Z43" s="147"/>
      <c r="AA43" s="162">
        <v>20.867577861918701</v>
      </c>
      <c r="AB43" s="163">
        <v>32.254513370887501</v>
      </c>
      <c r="AC43" s="164">
        <v>26.476657355172001</v>
      </c>
      <c r="AD43" s="147"/>
      <c r="AE43" s="165">
        <v>15.071467616876401</v>
      </c>
      <c r="AF43" s="36"/>
      <c r="AG43" s="159">
        <v>35.947005542787601</v>
      </c>
      <c r="AH43" s="160">
        <v>39.894551845342697</v>
      </c>
      <c r="AI43" s="160">
        <v>42.118426389076603</v>
      </c>
      <c r="AJ43" s="160">
        <v>42.554413951602001</v>
      </c>
      <c r="AK43" s="160">
        <v>41.969717453021403</v>
      </c>
      <c r="AL43" s="161">
        <v>40.496823036366003</v>
      </c>
      <c r="AM43" s="147"/>
      <c r="AN43" s="162">
        <v>44.947275922671302</v>
      </c>
      <c r="AO43" s="163">
        <v>43.308097877517902</v>
      </c>
      <c r="AP43" s="164">
        <v>44.127686900094602</v>
      </c>
      <c r="AQ43" s="147"/>
      <c r="AR43" s="165">
        <v>41.534212711717103</v>
      </c>
      <c r="AS43" s="152"/>
      <c r="AT43" s="159">
        <v>23.112729886948799</v>
      </c>
      <c r="AU43" s="160">
        <v>14.4002282186841</v>
      </c>
      <c r="AV43" s="160">
        <v>9.0510685370087796</v>
      </c>
      <c r="AW43" s="160">
        <v>8.6091922838131296</v>
      </c>
      <c r="AX43" s="160">
        <v>18.556174152218901</v>
      </c>
      <c r="AY43" s="161">
        <v>14.220771221374299</v>
      </c>
      <c r="AZ43" s="147"/>
      <c r="BA43" s="162">
        <v>22.922593923766101</v>
      </c>
      <c r="BB43" s="163">
        <v>15.408337428009</v>
      </c>
      <c r="BC43" s="164">
        <v>19.116761521897399</v>
      </c>
      <c r="BD43" s="147"/>
      <c r="BE43" s="165">
        <v>15.6639416238525</v>
      </c>
    </row>
  </sheetData>
  <sheetProtection algorithmName="SHA-512" hashValue="FfMCJorkBv/CsvlOq2JkM1hqJOz4ewgxOXEF0X1wDXmYJOv9ZBt2HZ9IKNy2SiEy88fxSESuSinnSycFfAJykw==" saltValue="IeNPDGhgrPrUAllIJddX/w=="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A10" zoomScale="85" zoomScaleNormal="85" workbookViewId="0">
      <selection activeCell="B48" sqref="B48"/>
    </sheetView>
  </sheetViews>
  <sheetFormatPr defaultRowHeight="13.2" x14ac:dyDescent="0.25"/>
  <cols>
    <col min="1" max="1" width="38" bestFit="1" customWidth="1"/>
    <col min="2" max="2" width="22.5546875" customWidth="1"/>
    <col min="3" max="3" width="5.7773437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4" t="s">
        <v>5</v>
      </c>
      <c r="E2" s="195"/>
      <c r="G2" s="196" t="s">
        <v>36</v>
      </c>
      <c r="H2" s="197"/>
      <c r="I2" s="197"/>
      <c r="J2" s="197"/>
      <c r="K2" s="197"/>
      <c r="L2" s="197"/>
      <c r="M2" s="197"/>
      <c r="N2" s="197"/>
      <c r="O2" s="197"/>
      <c r="P2" s="197"/>
      <c r="Q2" s="197"/>
      <c r="R2" s="197"/>
      <c r="T2" s="196" t="s">
        <v>37</v>
      </c>
      <c r="U2" s="197"/>
      <c r="V2" s="197"/>
      <c r="W2" s="197"/>
      <c r="X2" s="197"/>
      <c r="Y2" s="197"/>
      <c r="Z2" s="197"/>
      <c r="AA2" s="197"/>
      <c r="AB2" s="197"/>
      <c r="AC2" s="197"/>
      <c r="AD2" s="197"/>
      <c r="AE2" s="197"/>
      <c r="AF2" s="4"/>
      <c r="AG2" s="196" t="s">
        <v>38</v>
      </c>
      <c r="AH2" s="197"/>
      <c r="AI2" s="197"/>
      <c r="AJ2" s="197"/>
      <c r="AK2" s="197"/>
      <c r="AL2" s="197"/>
      <c r="AM2" s="197"/>
      <c r="AN2" s="197"/>
      <c r="AO2" s="197"/>
      <c r="AP2" s="197"/>
      <c r="AQ2" s="197"/>
      <c r="AR2" s="197"/>
      <c r="AT2" s="196" t="s">
        <v>39</v>
      </c>
      <c r="AU2" s="197"/>
      <c r="AV2" s="197"/>
      <c r="AW2" s="197"/>
      <c r="AX2" s="197"/>
      <c r="AY2" s="197"/>
      <c r="AZ2" s="197"/>
      <c r="BA2" s="197"/>
      <c r="BB2" s="197"/>
      <c r="BC2" s="197"/>
      <c r="BD2" s="197"/>
      <c r="BE2" s="197"/>
    </row>
    <row r="3" spans="1:57" x14ac:dyDescent="0.25">
      <c r="A3" s="37"/>
      <c r="B3" s="37"/>
      <c r="C3" s="3"/>
      <c r="D3" s="198" t="s">
        <v>8</v>
      </c>
      <c r="E3" s="200" t="s">
        <v>9</v>
      </c>
      <c r="F3" s="5"/>
      <c r="G3" s="202" t="s">
        <v>0</v>
      </c>
      <c r="H3" s="204" t="s">
        <v>1</v>
      </c>
      <c r="I3" s="204" t="s">
        <v>10</v>
      </c>
      <c r="J3" s="204" t="s">
        <v>2</v>
      </c>
      <c r="K3" s="204" t="s">
        <v>11</v>
      </c>
      <c r="L3" s="206" t="s">
        <v>12</v>
      </c>
      <c r="M3" s="5"/>
      <c r="N3" s="202" t="s">
        <v>3</v>
      </c>
      <c r="O3" s="204" t="s">
        <v>4</v>
      </c>
      <c r="P3" s="206" t="s">
        <v>13</v>
      </c>
      <c r="Q3" s="2"/>
      <c r="R3" s="208" t="s">
        <v>14</v>
      </c>
      <c r="S3" s="2"/>
      <c r="T3" s="202" t="s">
        <v>0</v>
      </c>
      <c r="U3" s="204" t="s">
        <v>1</v>
      </c>
      <c r="V3" s="204" t="s">
        <v>10</v>
      </c>
      <c r="W3" s="204" t="s">
        <v>2</v>
      </c>
      <c r="X3" s="204" t="s">
        <v>11</v>
      </c>
      <c r="Y3" s="206" t="s">
        <v>12</v>
      </c>
      <c r="Z3" s="2"/>
      <c r="AA3" s="202" t="s">
        <v>3</v>
      </c>
      <c r="AB3" s="204" t="s">
        <v>4</v>
      </c>
      <c r="AC3" s="206" t="s">
        <v>13</v>
      </c>
      <c r="AD3" s="1"/>
      <c r="AE3" s="210" t="s">
        <v>14</v>
      </c>
      <c r="AF3" s="47"/>
      <c r="AG3" s="202" t="s">
        <v>0</v>
      </c>
      <c r="AH3" s="204" t="s">
        <v>1</v>
      </c>
      <c r="AI3" s="204" t="s">
        <v>10</v>
      </c>
      <c r="AJ3" s="204" t="s">
        <v>2</v>
      </c>
      <c r="AK3" s="204" t="s">
        <v>11</v>
      </c>
      <c r="AL3" s="206" t="s">
        <v>12</v>
      </c>
      <c r="AM3" s="5"/>
      <c r="AN3" s="202" t="s">
        <v>3</v>
      </c>
      <c r="AO3" s="204" t="s">
        <v>4</v>
      </c>
      <c r="AP3" s="206" t="s">
        <v>13</v>
      </c>
      <c r="AQ3" s="2"/>
      <c r="AR3" s="208" t="s">
        <v>14</v>
      </c>
      <c r="AS3" s="2"/>
      <c r="AT3" s="202" t="s">
        <v>0</v>
      </c>
      <c r="AU3" s="204" t="s">
        <v>1</v>
      </c>
      <c r="AV3" s="204" t="s">
        <v>10</v>
      </c>
      <c r="AW3" s="204" t="s">
        <v>2</v>
      </c>
      <c r="AX3" s="204" t="s">
        <v>11</v>
      </c>
      <c r="AY3" s="206" t="s">
        <v>12</v>
      </c>
      <c r="AZ3" s="2"/>
      <c r="BA3" s="202" t="s">
        <v>3</v>
      </c>
      <c r="BB3" s="204" t="s">
        <v>4</v>
      </c>
      <c r="BC3" s="206" t="s">
        <v>13</v>
      </c>
      <c r="BD3" s="1"/>
      <c r="BE3" s="210" t="s">
        <v>14</v>
      </c>
    </row>
    <row r="4" spans="1:57" x14ac:dyDescent="0.25">
      <c r="A4" s="37"/>
      <c r="B4" s="37"/>
      <c r="C4" s="3"/>
      <c r="D4" s="199"/>
      <c r="E4" s="201"/>
      <c r="F4" s="5"/>
      <c r="G4" s="203"/>
      <c r="H4" s="205"/>
      <c r="I4" s="205"/>
      <c r="J4" s="205"/>
      <c r="K4" s="205"/>
      <c r="L4" s="207"/>
      <c r="M4" s="5"/>
      <c r="N4" s="203"/>
      <c r="O4" s="205"/>
      <c r="P4" s="207"/>
      <c r="Q4" s="2"/>
      <c r="R4" s="209"/>
      <c r="S4" s="2"/>
      <c r="T4" s="203"/>
      <c r="U4" s="205"/>
      <c r="V4" s="205"/>
      <c r="W4" s="205"/>
      <c r="X4" s="205"/>
      <c r="Y4" s="207"/>
      <c r="Z4" s="2"/>
      <c r="AA4" s="203"/>
      <c r="AB4" s="205"/>
      <c r="AC4" s="207"/>
      <c r="AD4" s="1"/>
      <c r="AE4" s="211"/>
      <c r="AF4" s="48"/>
      <c r="AG4" s="203"/>
      <c r="AH4" s="205"/>
      <c r="AI4" s="205"/>
      <c r="AJ4" s="205"/>
      <c r="AK4" s="205"/>
      <c r="AL4" s="207"/>
      <c r="AM4" s="5"/>
      <c r="AN4" s="203"/>
      <c r="AO4" s="205"/>
      <c r="AP4" s="207"/>
      <c r="AQ4" s="2"/>
      <c r="AR4" s="209"/>
      <c r="AS4" s="2"/>
      <c r="AT4" s="203"/>
      <c r="AU4" s="205"/>
      <c r="AV4" s="205"/>
      <c r="AW4" s="205"/>
      <c r="AX4" s="205"/>
      <c r="AY4" s="207"/>
      <c r="AZ4" s="2"/>
      <c r="BA4" s="203"/>
      <c r="BB4" s="205"/>
      <c r="BC4" s="207"/>
      <c r="BD4" s="1"/>
      <c r="BE4" s="21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6">
        <v>117.840383586016</v>
      </c>
      <c r="H6" s="167">
        <v>117.546124844453</v>
      </c>
      <c r="I6" s="167">
        <v>119.76828768035401</v>
      </c>
      <c r="J6" s="167">
        <v>119.98917905577601</v>
      </c>
      <c r="K6" s="167">
        <v>122.275252455472</v>
      </c>
      <c r="L6" s="168">
        <v>119.58112208443499</v>
      </c>
      <c r="M6" s="169"/>
      <c r="N6" s="170">
        <v>134.31151414010199</v>
      </c>
      <c r="O6" s="171">
        <v>138.35668703010799</v>
      </c>
      <c r="P6" s="172">
        <v>136.38461244121899</v>
      </c>
      <c r="Q6" s="169"/>
      <c r="R6" s="173">
        <v>125.057272453856</v>
      </c>
      <c r="S6" s="152"/>
      <c r="T6" s="144">
        <v>35.578805239002797</v>
      </c>
      <c r="U6" s="145">
        <v>35.536919103934302</v>
      </c>
      <c r="V6" s="145">
        <v>38.708426489138297</v>
      </c>
      <c r="W6" s="145">
        <v>37.8208638289777</v>
      </c>
      <c r="X6" s="145">
        <v>36.5777486208735</v>
      </c>
      <c r="Y6" s="146">
        <v>36.920693023647203</v>
      </c>
      <c r="Z6" s="147"/>
      <c r="AA6" s="148">
        <v>35.425233910005097</v>
      </c>
      <c r="AB6" s="149">
        <v>34.899577196246497</v>
      </c>
      <c r="AC6" s="150">
        <v>35.149808703504803</v>
      </c>
      <c r="AD6" s="147"/>
      <c r="AE6" s="151">
        <v>36.335894890182402</v>
      </c>
      <c r="AF6" s="33"/>
      <c r="AG6" s="166">
        <v>119.421271432536</v>
      </c>
      <c r="AH6" s="167">
        <v>116.089884546595</v>
      </c>
      <c r="AI6" s="167">
        <v>117.191505528908</v>
      </c>
      <c r="AJ6" s="167">
        <v>117.736155814783</v>
      </c>
      <c r="AK6" s="167">
        <v>119.598529172883</v>
      </c>
      <c r="AL6" s="168">
        <v>117.995622013402</v>
      </c>
      <c r="AM6" s="169"/>
      <c r="AN6" s="170">
        <v>131.30068885622899</v>
      </c>
      <c r="AO6" s="171">
        <v>135.800246655439</v>
      </c>
      <c r="AP6" s="172">
        <v>133.606289860966</v>
      </c>
      <c r="AQ6" s="169"/>
      <c r="AR6" s="173">
        <v>123.06998551207199</v>
      </c>
      <c r="AS6" s="152"/>
      <c r="AT6" s="144">
        <v>35.946189318412003</v>
      </c>
      <c r="AU6" s="145">
        <v>35.1129149156191</v>
      </c>
      <c r="AV6" s="145">
        <v>36.233075152498898</v>
      </c>
      <c r="AW6" s="145">
        <v>36.169766484861498</v>
      </c>
      <c r="AX6" s="145">
        <v>35.961764381215303</v>
      </c>
      <c r="AY6" s="146">
        <v>35.894253864341501</v>
      </c>
      <c r="AZ6" s="147"/>
      <c r="BA6" s="148">
        <v>36.892122663466097</v>
      </c>
      <c r="BB6" s="149">
        <v>37.137424965122399</v>
      </c>
      <c r="BC6" s="150">
        <v>36.989287910577502</v>
      </c>
      <c r="BD6" s="147"/>
      <c r="BE6" s="151">
        <v>36.267835185787</v>
      </c>
    </row>
    <row r="7" spans="1:57" x14ac:dyDescent="0.25">
      <c r="A7" s="23" t="s">
        <v>18</v>
      </c>
      <c r="B7" s="44" t="str">
        <f>TRIM(A7)</f>
        <v>Virginia</v>
      </c>
      <c r="C7" s="11"/>
      <c r="D7" s="28" t="s">
        <v>16</v>
      </c>
      <c r="E7" s="31" t="s">
        <v>17</v>
      </c>
      <c r="F7" s="12"/>
      <c r="G7" s="174">
        <v>86.520271924677203</v>
      </c>
      <c r="H7" s="169">
        <v>89.953508421021397</v>
      </c>
      <c r="I7" s="169">
        <v>92.727439777993595</v>
      </c>
      <c r="J7" s="169">
        <v>93.938455614862605</v>
      </c>
      <c r="K7" s="169">
        <v>91.672660206439005</v>
      </c>
      <c r="L7" s="175">
        <v>91.179941465760606</v>
      </c>
      <c r="M7" s="169"/>
      <c r="N7" s="176">
        <v>100.85284465181699</v>
      </c>
      <c r="O7" s="177">
        <v>103.62791002039999</v>
      </c>
      <c r="P7" s="178">
        <v>102.276907871812</v>
      </c>
      <c r="Q7" s="169"/>
      <c r="R7" s="179">
        <v>94.680405788965103</v>
      </c>
      <c r="S7" s="152"/>
      <c r="T7" s="153">
        <v>11.1720762755034</v>
      </c>
      <c r="U7" s="147">
        <v>17.939696515052599</v>
      </c>
      <c r="V7" s="147">
        <v>22.032586404803499</v>
      </c>
      <c r="W7" s="147">
        <v>23.639789013246698</v>
      </c>
      <c r="X7" s="147">
        <v>20.859515168566599</v>
      </c>
      <c r="Y7" s="154">
        <v>19.387057746941998</v>
      </c>
      <c r="Z7" s="147"/>
      <c r="AA7" s="155">
        <v>25.819174214728498</v>
      </c>
      <c r="AB7" s="156">
        <v>25.917213731942699</v>
      </c>
      <c r="AC7" s="157">
        <v>25.887396790052101</v>
      </c>
      <c r="AD7" s="147"/>
      <c r="AE7" s="158">
        <v>21.6553845333253</v>
      </c>
      <c r="AF7" s="34"/>
      <c r="AG7" s="174">
        <v>89.990436066338503</v>
      </c>
      <c r="AH7" s="169">
        <v>90.582323617331298</v>
      </c>
      <c r="AI7" s="169">
        <v>92.413885531498096</v>
      </c>
      <c r="AJ7" s="169">
        <v>92.737670474535904</v>
      </c>
      <c r="AK7" s="169">
        <v>91.697698686639896</v>
      </c>
      <c r="AL7" s="175">
        <v>91.534330599369497</v>
      </c>
      <c r="AM7" s="169"/>
      <c r="AN7" s="176">
        <v>98.693313994175895</v>
      </c>
      <c r="AO7" s="177">
        <v>102.012621895436</v>
      </c>
      <c r="AP7" s="178">
        <v>100.360271941599</v>
      </c>
      <c r="AQ7" s="169"/>
      <c r="AR7" s="179">
        <v>94.239594904038299</v>
      </c>
      <c r="AS7" s="152"/>
      <c r="AT7" s="153">
        <v>9.0333170530979601</v>
      </c>
      <c r="AU7" s="147">
        <v>10.4313335663212</v>
      </c>
      <c r="AV7" s="147">
        <v>11.778253442936199</v>
      </c>
      <c r="AW7" s="147">
        <v>12.402140460056</v>
      </c>
      <c r="AX7" s="147">
        <v>12.5646263913585</v>
      </c>
      <c r="AY7" s="154">
        <v>11.299376861270501</v>
      </c>
      <c r="AZ7" s="147"/>
      <c r="BA7" s="155">
        <v>16.587083809008899</v>
      </c>
      <c r="BB7" s="156">
        <v>17.641480927886398</v>
      </c>
      <c r="BC7" s="157">
        <v>17.080389136403699</v>
      </c>
      <c r="BD7" s="147"/>
      <c r="BE7" s="158">
        <v>13.141950219467899</v>
      </c>
    </row>
    <row r="8" spans="1:57" x14ac:dyDescent="0.25">
      <c r="A8" s="24" t="s">
        <v>19</v>
      </c>
      <c r="B8" s="44" t="str">
        <f t="shared" ref="B8:B43" si="0">TRIM(A8)</f>
        <v>Norfolk/Virginia Beach, VA</v>
      </c>
      <c r="C8" s="12"/>
      <c r="D8" s="28" t="s">
        <v>16</v>
      </c>
      <c r="E8" s="31" t="s">
        <v>17</v>
      </c>
      <c r="F8" s="12"/>
      <c r="G8" s="174">
        <v>79.654468957430097</v>
      </c>
      <c r="H8" s="169">
        <v>80.579144015199404</v>
      </c>
      <c r="I8" s="169">
        <v>82.016965728009595</v>
      </c>
      <c r="J8" s="169">
        <v>81.727521111310907</v>
      </c>
      <c r="K8" s="169">
        <v>83.648626646901803</v>
      </c>
      <c r="L8" s="175">
        <v>81.601588778976804</v>
      </c>
      <c r="M8" s="169"/>
      <c r="N8" s="176">
        <v>99.026925538680501</v>
      </c>
      <c r="O8" s="177">
        <v>103.319347948115</v>
      </c>
      <c r="P8" s="178">
        <v>101.225604542087</v>
      </c>
      <c r="Q8" s="169"/>
      <c r="R8" s="179">
        <v>88.478750752880003</v>
      </c>
      <c r="S8" s="152"/>
      <c r="T8" s="153">
        <v>14.5103184750082</v>
      </c>
      <c r="U8" s="147">
        <v>15.0066468613847</v>
      </c>
      <c r="V8" s="147">
        <v>16.381718349945501</v>
      </c>
      <c r="W8" s="147">
        <v>16.1219513410236</v>
      </c>
      <c r="X8" s="147">
        <v>16.909372721559901</v>
      </c>
      <c r="Y8" s="154">
        <v>15.8447069081839</v>
      </c>
      <c r="Z8" s="147"/>
      <c r="AA8" s="155">
        <v>24.828468379132399</v>
      </c>
      <c r="AB8" s="156">
        <v>25.812890210494501</v>
      </c>
      <c r="AC8" s="157">
        <v>25.347236111648201</v>
      </c>
      <c r="AD8" s="147"/>
      <c r="AE8" s="158">
        <v>19.782619718248501</v>
      </c>
      <c r="AF8" s="35"/>
      <c r="AG8" s="174">
        <v>81.476555644006794</v>
      </c>
      <c r="AH8" s="169">
        <v>80.157154348294995</v>
      </c>
      <c r="AI8" s="169">
        <v>81.167048415215106</v>
      </c>
      <c r="AJ8" s="169">
        <v>80.793475670170395</v>
      </c>
      <c r="AK8" s="169">
        <v>82.116915169880301</v>
      </c>
      <c r="AL8" s="175">
        <v>81.1481184248848</v>
      </c>
      <c r="AM8" s="169"/>
      <c r="AN8" s="176">
        <v>95.727785697993198</v>
      </c>
      <c r="AO8" s="177">
        <v>100.82840523537099</v>
      </c>
      <c r="AP8" s="178">
        <v>98.302644906816894</v>
      </c>
      <c r="AQ8" s="169"/>
      <c r="AR8" s="179">
        <v>86.924895128028098</v>
      </c>
      <c r="AS8" s="152"/>
      <c r="AT8" s="153">
        <v>13.2463424112785</v>
      </c>
      <c r="AU8" s="147">
        <v>14.028444694568501</v>
      </c>
      <c r="AV8" s="147">
        <v>15.1808605663312</v>
      </c>
      <c r="AW8" s="147">
        <v>14.600973903148899</v>
      </c>
      <c r="AX8" s="147">
        <v>15.723120239336501</v>
      </c>
      <c r="AY8" s="154">
        <v>14.573633573943299</v>
      </c>
      <c r="AZ8" s="147"/>
      <c r="BA8" s="155">
        <v>22.651286509213399</v>
      </c>
      <c r="BB8" s="156">
        <v>25.235738151651798</v>
      </c>
      <c r="BC8" s="157">
        <v>23.923356776896501</v>
      </c>
      <c r="BD8" s="147"/>
      <c r="BE8" s="158">
        <v>18.070338389320501</v>
      </c>
    </row>
    <row r="9" spans="1:57" ht="15" x14ac:dyDescent="0.35">
      <c r="A9" s="24" t="s">
        <v>20</v>
      </c>
      <c r="B9" s="79" t="s">
        <v>72</v>
      </c>
      <c r="C9" s="12"/>
      <c r="D9" s="28" t="s">
        <v>16</v>
      </c>
      <c r="E9" s="31" t="s">
        <v>17</v>
      </c>
      <c r="F9" s="12"/>
      <c r="G9" s="174">
        <v>85.567193828593503</v>
      </c>
      <c r="H9" s="169">
        <v>89.397247377821003</v>
      </c>
      <c r="I9" s="169">
        <v>94.894826479750705</v>
      </c>
      <c r="J9" s="169">
        <v>98.656770837159996</v>
      </c>
      <c r="K9" s="169">
        <v>93.765482131883701</v>
      </c>
      <c r="L9" s="175">
        <v>92.906564149176006</v>
      </c>
      <c r="M9" s="169"/>
      <c r="N9" s="176">
        <v>104.600158911196</v>
      </c>
      <c r="O9" s="177">
        <v>106.677967492953</v>
      </c>
      <c r="P9" s="178">
        <v>105.673464520103</v>
      </c>
      <c r="Q9" s="169"/>
      <c r="R9" s="179">
        <v>96.71602757622</v>
      </c>
      <c r="S9" s="152"/>
      <c r="T9" s="153">
        <v>25.793255409688999</v>
      </c>
      <c r="U9" s="147">
        <v>28.223648105962599</v>
      </c>
      <c r="V9" s="147">
        <v>33.508345704076397</v>
      </c>
      <c r="W9" s="147">
        <v>37.601808063598199</v>
      </c>
      <c r="X9" s="147">
        <v>33.037512183652602</v>
      </c>
      <c r="Y9" s="154">
        <v>32.203243311982703</v>
      </c>
      <c r="Z9" s="147"/>
      <c r="AA9" s="155">
        <v>43.615655512582997</v>
      </c>
      <c r="AB9" s="156">
        <v>41.465103227821402</v>
      </c>
      <c r="AC9" s="157">
        <v>42.531667884836502</v>
      </c>
      <c r="AD9" s="147"/>
      <c r="AE9" s="158">
        <v>35.466171829634902</v>
      </c>
      <c r="AF9" s="35"/>
      <c r="AG9" s="174">
        <v>92.746529382849701</v>
      </c>
      <c r="AH9" s="169">
        <v>91.7529119687823</v>
      </c>
      <c r="AI9" s="169">
        <v>93.963822381682306</v>
      </c>
      <c r="AJ9" s="169">
        <v>95.193685744604906</v>
      </c>
      <c r="AK9" s="169">
        <v>92.818548107308999</v>
      </c>
      <c r="AL9" s="175">
        <v>93.338615702116897</v>
      </c>
      <c r="AM9" s="169"/>
      <c r="AN9" s="176">
        <v>103.133847739348</v>
      </c>
      <c r="AO9" s="177">
        <v>105.892466361929</v>
      </c>
      <c r="AP9" s="178">
        <v>104.530964505965</v>
      </c>
      <c r="AQ9" s="169"/>
      <c r="AR9" s="179">
        <v>96.620910979241003</v>
      </c>
      <c r="AS9" s="152"/>
      <c r="AT9" s="153">
        <v>31.244842688684901</v>
      </c>
      <c r="AU9" s="147">
        <v>30.300720618506901</v>
      </c>
      <c r="AV9" s="147">
        <v>31.5118641006021</v>
      </c>
      <c r="AW9" s="147">
        <v>33.361444280380901</v>
      </c>
      <c r="AX9" s="147">
        <v>32.3074522099907</v>
      </c>
      <c r="AY9" s="154">
        <v>31.786337447923898</v>
      </c>
      <c r="AZ9" s="147"/>
      <c r="BA9" s="155">
        <v>38.269595910468198</v>
      </c>
      <c r="BB9" s="156">
        <v>37.557543073956801</v>
      </c>
      <c r="BC9" s="157">
        <v>37.876074525443101</v>
      </c>
      <c r="BD9" s="147"/>
      <c r="BE9" s="158">
        <v>33.5758916679642</v>
      </c>
    </row>
    <row r="10" spans="1:57" x14ac:dyDescent="0.25">
      <c r="A10" s="24" t="s">
        <v>21</v>
      </c>
      <c r="B10" s="44" t="str">
        <f t="shared" si="0"/>
        <v>Virginia Area</v>
      </c>
      <c r="C10" s="12"/>
      <c r="D10" s="28" t="s">
        <v>16</v>
      </c>
      <c r="E10" s="31" t="s">
        <v>17</v>
      </c>
      <c r="F10" s="12"/>
      <c r="G10" s="174">
        <v>83.994795918367302</v>
      </c>
      <c r="H10" s="169">
        <v>86.722905789502704</v>
      </c>
      <c r="I10" s="169">
        <v>87.726112015972205</v>
      </c>
      <c r="J10" s="169">
        <v>88.298888289260603</v>
      </c>
      <c r="K10" s="169">
        <v>86.9232710108502</v>
      </c>
      <c r="L10" s="175">
        <v>86.8845190122708</v>
      </c>
      <c r="M10" s="169"/>
      <c r="N10" s="176">
        <v>99.896050290984903</v>
      </c>
      <c r="O10" s="177">
        <v>101.76446963350701</v>
      </c>
      <c r="P10" s="178">
        <v>100.852442246877</v>
      </c>
      <c r="Q10" s="169"/>
      <c r="R10" s="179">
        <v>91.117539288701906</v>
      </c>
      <c r="S10" s="152"/>
      <c r="T10" s="153">
        <v>13.385462891747901</v>
      </c>
      <c r="U10" s="147">
        <v>15.3566558784921</v>
      </c>
      <c r="V10" s="147">
        <v>16.061647556413799</v>
      </c>
      <c r="W10" s="147">
        <v>16.611406020014801</v>
      </c>
      <c r="X10" s="147">
        <v>14.0890506093992</v>
      </c>
      <c r="Y10" s="154">
        <v>15.2544562479919</v>
      </c>
      <c r="Z10" s="147"/>
      <c r="AA10" s="155">
        <v>21.342935643486602</v>
      </c>
      <c r="AB10" s="156">
        <v>22.8518322050476</v>
      </c>
      <c r="AC10" s="157">
        <v>22.1293129703894</v>
      </c>
      <c r="AD10" s="147"/>
      <c r="AE10" s="158">
        <v>17.638340273525099</v>
      </c>
      <c r="AF10" s="35"/>
      <c r="AG10" s="174">
        <v>87.867349395651203</v>
      </c>
      <c r="AH10" s="169">
        <v>86.961813220795804</v>
      </c>
      <c r="AI10" s="169">
        <v>87.3067132298997</v>
      </c>
      <c r="AJ10" s="169">
        <v>87.518365519932104</v>
      </c>
      <c r="AK10" s="169">
        <v>87.933933523334503</v>
      </c>
      <c r="AL10" s="175">
        <v>87.507054639386794</v>
      </c>
      <c r="AM10" s="169"/>
      <c r="AN10" s="176">
        <v>98.226502717281903</v>
      </c>
      <c r="AO10" s="177">
        <v>100.724464751095</v>
      </c>
      <c r="AP10" s="178">
        <v>99.459141482181295</v>
      </c>
      <c r="AQ10" s="169"/>
      <c r="AR10" s="179">
        <v>91.038998487517503</v>
      </c>
      <c r="AS10" s="152"/>
      <c r="AT10" s="153">
        <v>17.977598028380498</v>
      </c>
      <c r="AU10" s="147">
        <v>16.5541495771261</v>
      </c>
      <c r="AV10" s="147">
        <v>15.9898700281205</v>
      </c>
      <c r="AW10" s="147">
        <v>16.307692512703699</v>
      </c>
      <c r="AX10" s="147">
        <v>15.7396056569997</v>
      </c>
      <c r="AY10" s="154">
        <v>16.450967218796102</v>
      </c>
      <c r="AZ10" s="147"/>
      <c r="BA10" s="155">
        <v>19.8934614298913</v>
      </c>
      <c r="BB10" s="156">
        <v>21.9152163358407</v>
      </c>
      <c r="BC10" s="157">
        <v>20.881633303256901</v>
      </c>
      <c r="BD10" s="147"/>
      <c r="BE10" s="158">
        <v>17.8763920355218</v>
      </c>
    </row>
    <row r="11" spans="1:57" x14ac:dyDescent="0.25">
      <c r="A11" s="41" t="s">
        <v>22</v>
      </c>
      <c r="B11" s="44" t="str">
        <f t="shared" si="0"/>
        <v>Washington, DC</v>
      </c>
      <c r="C11" s="12"/>
      <c r="D11" s="28" t="s">
        <v>16</v>
      </c>
      <c r="E11" s="31" t="s">
        <v>17</v>
      </c>
      <c r="F11" s="12"/>
      <c r="G11" s="174">
        <v>114.841007519698</v>
      </c>
      <c r="H11" s="169">
        <v>109.50835374867999</v>
      </c>
      <c r="I11" s="169">
        <v>122.2337161705</v>
      </c>
      <c r="J11" s="169">
        <v>119.126331819458</v>
      </c>
      <c r="K11" s="169">
        <v>110.78757503273199</v>
      </c>
      <c r="L11" s="175">
        <v>115.486937126746</v>
      </c>
      <c r="M11" s="169"/>
      <c r="N11" s="176">
        <v>115.77328276794699</v>
      </c>
      <c r="O11" s="177">
        <v>120.394907587155</v>
      </c>
      <c r="P11" s="178">
        <v>118.209393393521</v>
      </c>
      <c r="Q11" s="169"/>
      <c r="R11" s="179">
        <v>116.371048419478</v>
      </c>
      <c r="S11" s="152"/>
      <c r="T11" s="153">
        <v>17.592750006928799</v>
      </c>
      <c r="U11" s="147">
        <v>10.835970596071901</v>
      </c>
      <c r="V11" s="147">
        <v>24.848381190059399</v>
      </c>
      <c r="W11" s="147">
        <v>22.527292201193902</v>
      </c>
      <c r="X11" s="147">
        <v>14.5325313142153</v>
      </c>
      <c r="Y11" s="154">
        <v>18.242773403129</v>
      </c>
      <c r="Z11" s="147"/>
      <c r="AA11" s="155">
        <v>18.481107670849799</v>
      </c>
      <c r="AB11" s="156">
        <v>20.4647323215572</v>
      </c>
      <c r="AC11" s="157">
        <v>19.572936480465799</v>
      </c>
      <c r="AD11" s="147"/>
      <c r="AE11" s="158">
        <v>18.7208810980325</v>
      </c>
      <c r="AF11" s="35"/>
      <c r="AG11" s="174">
        <v>112.51039602572899</v>
      </c>
      <c r="AH11" s="169">
        <v>113.829880439728</v>
      </c>
      <c r="AI11" s="169">
        <v>119.73365219524101</v>
      </c>
      <c r="AJ11" s="169">
        <v>119.352478186152</v>
      </c>
      <c r="AK11" s="169">
        <v>116.036536524479</v>
      </c>
      <c r="AL11" s="175">
        <v>116.4008896694</v>
      </c>
      <c r="AM11" s="169"/>
      <c r="AN11" s="176">
        <v>116.271758151377</v>
      </c>
      <c r="AO11" s="177">
        <v>120.305519743245</v>
      </c>
      <c r="AP11" s="178">
        <v>118.357494076135</v>
      </c>
      <c r="AQ11" s="169"/>
      <c r="AR11" s="179">
        <v>117.022151510675</v>
      </c>
      <c r="AS11" s="152"/>
      <c r="AT11" s="153">
        <v>4.9057057088070097</v>
      </c>
      <c r="AU11" s="147">
        <v>2.3078285597338399</v>
      </c>
      <c r="AV11" s="147">
        <v>2.9361631181482402</v>
      </c>
      <c r="AW11" s="147">
        <v>3.7490124183927498</v>
      </c>
      <c r="AX11" s="147">
        <v>7.6651008567654699</v>
      </c>
      <c r="AY11" s="154">
        <v>4.2940333664736698</v>
      </c>
      <c r="AZ11" s="147"/>
      <c r="BA11" s="155">
        <v>10.3517480429351</v>
      </c>
      <c r="BB11" s="156">
        <v>11.889098636070999</v>
      </c>
      <c r="BC11" s="157">
        <v>11.1412079814009</v>
      </c>
      <c r="BD11" s="147"/>
      <c r="BE11" s="158">
        <v>6.2941447487148201</v>
      </c>
    </row>
    <row r="12" spans="1:57" x14ac:dyDescent="0.25">
      <c r="A12" s="24" t="s">
        <v>23</v>
      </c>
      <c r="B12" s="44" t="str">
        <f t="shared" si="0"/>
        <v>Arlington, VA</v>
      </c>
      <c r="C12" s="12"/>
      <c r="D12" s="28" t="s">
        <v>16</v>
      </c>
      <c r="E12" s="31" t="s">
        <v>17</v>
      </c>
      <c r="F12" s="12"/>
      <c r="G12" s="174">
        <v>115.86061640982901</v>
      </c>
      <c r="H12" s="169">
        <v>129.286917241379</v>
      </c>
      <c r="I12" s="169">
        <v>132.49781230769199</v>
      </c>
      <c r="J12" s="169">
        <v>131.84372065727601</v>
      </c>
      <c r="K12" s="169">
        <v>121.40724814264399</v>
      </c>
      <c r="L12" s="175">
        <v>126.702563299399</v>
      </c>
      <c r="M12" s="169"/>
      <c r="N12" s="176">
        <v>116.818910992093</v>
      </c>
      <c r="O12" s="177">
        <v>109.606516823687</v>
      </c>
      <c r="P12" s="178">
        <v>113.31</v>
      </c>
      <c r="Q12" s="169"/>
      <c r="R12" s="179">
        <v>122.24848606271701</v>
      </c>
      <c r="S12" s="152"/>
      <c r="T12" s="153">
        <v>3.6403225954267699</v>
      </c>
      <c r="U12" s="147">
        <v>12.1621628205062</v>
      </c>
      <c r="V12" s="147">
        <v>13.8006283937842</v>
      </c>
      <c r="W12" s="147">
        <v>14.5355356595944</v>
      </c>
      <c r="X12" s="147">
        <v>7.1319891570844103</v>
      </c>
      <c r="Y12" s="154">
        <v>10.978837779055899</v>
      </c>
      <c r="Z12" s="147"/>
      <c r="AA12" s="155">
        <v>13.595470035973101</v>
      </c>
      <c r="AB12" s="156">
        <v>7.1122255352134101</v>
      </c>
      <c r="AC12" s="157">
        <v>10.466283180541501</v>
      </c>
      <c r="AD12" s="147"/>
      <c r="AE12" s="158">
        <v>10.305075432695601</v>
      </c>
      <c r="AF12" s="35"/>
      <c r="AG12" s="174">
        <v>114.66509129213399</v>
      </c>
      <c r="AH12" s="169">
        <v>132.89081766838001</v>
      </c>
      <c r="AI12" s="169">
        <v>137.883260012135</v>
      </c>
      <c r="AJ12" s="169">
        <v>136.76213909224001</v>
      </c>
      <c r="AK12" s="169">
        <v>126.62581652390099</v>
      </c>
      <c r="AL12" s="175">
        <v>129.776066607069</v>
      </c>
      <c r="AM12" s="169"/>
      <c r="AN12" s="176">
        <v>112.110366914238</v>
      </c>
      <c r="AO12" s="177">
        <v>109.692551571549</v>
      </c>
      <c r="AP12" s="178">
        <v>110.91645404884299</v>
      </c>
      <c r="AQ12" s="169"/>
      <c r="AR12" s="179">
        <v>123.73285011171799</v>
      </c>
      <c r="AS12" s="152"/>
      <c r="AT12" s="153">
        <v>-6.5872223708142501</v>
      </c>
      <c r="AU12" s="147">
        <v>2.6113002832107499</v>
      </c>
      <c r="AV12" s="147">
        <v>4.1320034755768402</v>
      </c>
      <c r="AW12" s="147">
        <v>4.3656193351692201</v>
      </c>
      <c r="AX12" s="147">
        <v>2.50209296725756</v>
      </c>
      <c r="AY12" s="154">
        <v>1.52036973959005</v>
      </c>
      <c r="AZ12" s="147"/>
      <c r="BA12" s="155">
        <v>-4.0343089515984403</v>
      </c>
      <c r="BB12" s="156">
        <v>-6.5002178433935196</v>
      </c>
      <c r="BC12" s="157">
        <v>-5.2693583048326902</v>
      </c>
      <c r="BD12" s="147"/>
      <c r="BE12" s="158">
        <v>-0.74125214116213001</v>
      </c>
    </row>
    <row r="13" spans="1:57" x14ac:dyDescent="0.25">
      <c r="A13" s="24" t="s">
        <v>24</v>
      </c>
      <c r="B13" s="44" t="str">
        <f t="shared" si="0"/>
        <v>Suburban Virginia Area</v>
      </c>
      <c r="C13" s="12"/>
      <c r="D13" s="28" t="s">
        <v>16</v>
      </c>
      <c r="E13" s="31" t="s">
        <v>17</v>
      </c>
      <c r="F13" s="12"/>
      <c r="G13" s="174">
        <v>88.854672439759</v>
      </c>
      <c r="H13" s="169">
        <v>86.377358370464606</v>
      </c>
      <c r="I13" s="169">
        <v>90.561966873705998</v>
      </c>
      <c r="J13" s="169">
        <v>97.882189570728798</v>
      </c>
      <c r="K13" s="169">
        <v>103.095991852083</v>
      </c>
      <c r="L13" s="175">
        <v>93.574526229404697</v>
      </c>
      <c r="M13" s="169"/>
      <c r="N13" s="176">
        <v>123.93420823665799</v>
      </c>
      <c r="O13" s="177">
        <v>141.433037705788</v>
      </c>
      <c r="P13" s="178">
        <v>133.06930551705</v>
      </c>
      <c r="Q13" s="169"/>
      <c r="R13" s="179">
        <v>105.93259770114901</v>
      </c>
      <c r="S13" s="152"/>
      <c r="T13" s="153">
        <v>7.4526128017686899</v>
      </c>
      <c r="U13" s="147">
        <v>6.9980426015634203</v>
      </c>
      <c r="V13" s="147">
        <v>12.860046980845</v>
      </c>
      <c r="W13" s="147">
        <v>27.869479205981399</v>
      </c>
      <c r="X13" s="147">
        <v>25.307141744074201</v>
      </c>
      <c r="Y13" s="154">
        <v>16.230424367579499</v>
      </c>
      <c r="Z13" s="147"/>
      <c r="AA13" s="155">
        <v>26.804382531521401</v>
      </c>
      <c r="AB13" s="156">
        <v>25.3551446981628</v>
      </c>
      <c r="AC13" s="157">
        <v>26.093678568519401</v>
      </c>
      <c r="AD13" s="147"/>
      <c r="AE13" s="158">
        <v>20.869136011906299</v>
      </c>
      <c r="AF13" s="35"/>
      <c r="AG13" s="174">
        <v>93.926303440213701</v>
      </c>
      <c r="AH13" s="169">
        <v>87.979635912619003</v>
      </c>
      <c r="AI13" s="169">
        <v>87.319277163904204</v>
      </c>
      <c r="AJ13" s="169">
        <v>91.818617843475593</v>
      </c>
      <c r="AK13" s="169">
        <v>96.808566381408397</v>
      </c>
      <c r="AL13" s="175">
        <v>91.538409759473893</v>
      </c>
      <c r="AM13" s="169"/>
      <c r="AN13" s="176">
        <v>116.278684793401</v>
      </c>
      <c r="AO13" s="177">
        <v>131.55000421703599</v>
      </c>
      <c r="AP13" s="178">
        <v>124.231553749862</v>
      </c>
      <c r="AQ13" s="169"/>
      <c r="AR13" s="179">
        <v>101.36577676312</v>
      </c>
      <c r="AS13" s="152"/>
      <c r="AT13" s="153">
        <v>5.2555198921453696</v>
      </c>
      <c r="AU13" s="147">
        <v>3.8851627066776699</v>
      </c>
      <c r="AV13" s="147">
        <v>1.0272763044228399</v>
      </c>
      <c r="AW13" s="147">
        <v>11.5140298939569</v>
      </c>
      <c r="AX13" s="147">
        <v>16.137167863743301</v>
      </c>
      <c r="AY13" s="154">
        <v>7.4994842172262404</v>
      </c>
      <c r="AZ13" s="147"/>
      <c r="BA13" s="155">
        <v>17.494925625351801</v>
      </c>
      <c r="BB13" s="156">
        <v>15.575364399048199</v>
      </c>
      <c r="BC13" s="157">
        <v>16.322948254194401</v>
      </c>
      <c r="BD13" s="147"/>
      <c r="BE13" s="158">
        <v>10.951318871598801</v>
      </c>
    </row>
    <row r="14" spans="1:57" x14ac:dyDescent="0.25">
      <c r="A14" s="24" t="s">
        <v>25</v>
      </c>
      <c r="B14" s="44" t="str">
        <f t="shared" si="0"/>
        <v>Alexandria, VA</v>
      </c>
      <c r="C14" s="12"/>
      <c r="D14" s="28" t="s">
        <v>16</v>
      </c>
      <c r="E14" s="31" t="s">
        <v>17</v>
      </c>
      <c r="F14" s="12"/>
      <c r="G14" s="174">
        <v>96.491056473300006</v>
      </c>
      <c r="H14" s="169">
        <v>104.817312210751</v>
      </c>
      <c r="I14" s="169">
        <v>104.960127345844</v>
      </c>
      <c r="J14" s="169">
        <v>108.28713621262401</v>
      </c>
      <c r="K14" s="169">
        <v>100.57086713286699</v>
      </c>
      <c r="L14" s="175">
        <v>103.20875017524099</v>
      </c>
      <c r="M14" s="169"/>
      <c r="N14" s="176">
        <v>99.797682138660306</v>
      </c>
      <c r="O14" s="177">
        <v>100.544161144977</v>
      </c>
      <c r="P14" s="178">
        <v>100.190111467186</v>
      </c>
      <c r="Q14" s="169"/>
      <c r="R14" s="179">
        <v>102.19840787203201</v>
      </c>
      <c r="S14" s="152"/>
      <c r="T14" s="153">
        <v>-2.8238702162948699</v>
      </c>
      <c r="U14" s="147">
        <v>21.356843606677899</v>
      </c>
      <c r="V14" s="147">
        <v>21.873291988084901</v>
      </c>
      <c r="W14" s="147">
        <v>25.351316126083098</v>
      </c>
      <c r="X14" s="147">
        <v>19.2294168448521</v>
      </c>
      <c r="Y14" s="154">
        <v>15.8754766089945</v>
      </c>
      <c r="Z14" s="147"/>
      <c r="AA14" s="155">
        <v>19.842208080190701</v>
      </c>
      <c r="AB14" s="156">
        <v>19.685171205536498</v>
      </c>
      <c r="AC14" s="157">
        <v>19.759738506203199</v>
      </c>
      <c r="AD14" s="147"/>
      <c r="AE14" s="158">
        <v>16.955454203558698</v>
      </c>
      <c r="AF14" s="35"/>
      <c r="AG14" s="174">
        <v>96.582956871664706</v>
      </c>
      <c r="AH14" s="169">
        <v>101.84023548158601</v>
      </c>
      <c r="AI14" s="169">
        <v>103.173670565142</v>
      </c>
      <c r="AJ14" s="169">
        <v>104.721001142297</v>
      </c>
      <c r="AK14" s="169">
        <v>100.805849760687</v>
      </c>
      <c r="AL14" s="175">
        <v>101.483545526311</v>
      </c>
      <c r="AM14" s="169"/>
      <c r="AN14" s="176">
        <v>98.567769597228207</v>
      </c>
      <c r="AO14" s="177">
        <v>99.659460727643605</v>
      </c>
      <c r="AP14" s="178">
        <v>99.129880247907806</v>
      </c>
      <c r="AQ14" s="169"/>
      <c r="AR14" s="179">
        <v>100.720533281874</v>
      </c>
      <c r="AS14" s="152"/>
      <c r="AT14" s="153">
        <v>-5.7093791854074496</v>
      </c>
      <c r="AU14" s="147">
        <v>-3.1115468086801998</v>
      </c>
      <c r="AV14" s="147">
        <v>-4.1551601615167</v>
      </c>
      <c r="AW14" s="147">
        <v>-3.1017491836353299</v>
      </c>
      <c r="AX14" s="147">
        <v>-1.792217112171</v>
      </c>
      <c r="AY14" s="154">
        <v>-3.50776172382623</v>
      </c>
      <c r="AZ14" s="147"/>
      <c r="BA14" s="155">
        <v>0.90677177204604598</v>
      </c>
      <c r="BB14" s="156">
        <v>0.81298212777841905</v>
      </c>
      <c r="BC14" s="157">
        <v>0.84783666740195895</v>
      </c>
      <c r="BD14" s="147"/>
      <c r="BE14" s="158">
        <v>-2.2962666619076302</v>
      </c>
    </row>
    <row r="15" spans="1:57" x14ac:dyDescent="0.25">
      <c r="A15" s="24" t="s">
        <v>26</v>
      </c>
      <c r="B15" s="44" t="str">
        <f t="shared" si="0"/>
        <v>Fairfax/Tysons Corner, VA</v>
      </c>
      <c r="C15" s="12"/>
      <c r="D15" s="28" t="s">
        <v>16</v>
      </c>
      <c r="E15" s="31" t="s">
        <v>17</v>
      </c>
      <c r="F15" s="12"/>
      <c r="G15" s="174">
        <v>104.895260159513</v>
      </c>
      <c r="H15" s="169">
        <v>114.65415040000001</v>
      </c>
      <c r="I15" s="169">
        <v>120.834622312608</v>
      </c>
      <c r="J15" s="169">
        <v>119.41460784313701</v>
      </c>
      <c r="K15" s="169">
        <v>110.87703473132299</v>
      </c>
      <c r="L15" s="175">
        <v>114.689744274809</v>
      </c>
      <c r="M15" s="169"/>
      <c r="N15" s="176">
        <v>105.975384842229</v>
      </c>
      <c r="O15" s="177">
        <v>108.964636218799</v>
      </c>
      <c r="P15" s="178">
        <v>107.548323319826</v>
      </c>
      <c r="Q15" s="169"/>
      <c r="R15" s="179">
        <v>112.455572408969</v>
      </c>
      <c r="S15" s="152"/>
      <c r="T15" s="153">
        <v>6.3346823354900001</v>
      </c>
      <c r="U15" s="147">
        <v>22.762301142635199</v>
      </c>
      <c r="V15" s="147">
        <v>35.727602533052</v>
      </c>
      <c r="W15" s="147">
        <v>31.214644419650501</v>
      </c>
      <c r="X15" s="147">
        <v>30.2244507058784</v>
      </c>
      <c r="Y15" s="154">
        <v>24.739736024346801</v>
      </c>
      <c r="Z15" s="147"/>
      <c r="AA15" s="155">
        <v>23.486639979389899</v>
      </c>
      <c r="AB15" s="156">
        <v>22.6053054817367</v>
      </c>
      <c r="AC15" s="157">
        <v>23.045560165338401</v>
      </c>
      <c r="AD15" s="147"/>
      <c r="AE15" s="158">
        <v>24.046697241403901</v>
      </c>
      <c r="AF15" s="35"/>
      <c r="AG15" s="174">
        <v>105.214421640111</v>
      </c>
      <c r="AH15" s="169">
        <v>113.34420175004099</v>
      </c>
      <c r="AI15" s="169">
        <v>119.082478543947</v>
      </c>
      <c r="AJ15" s="169">
        <v>118.88764865459299</v>
      </c>
      <c r="AK15" s="169">
        <v>112.145078112794</v>
      </c>
      <c r="AL15" s="175">
        <v>114.096033238366</v>
      </c>
      <c r="AM15" s="169"/>
      <c r="AN15" s="176">
        <v>104.62466988374599</v>
      </c>
      <c r="AO15" s="177">
        <v>107.851037544571</v>
      </c>
      <c r="AP15" s="178">
        <v>106.273945675482</v>
      </c>
      <c r="AQ15" s="169"/>
      <c r="AR15" s="179">
        <v>111.69517749012699</v>
      </c>
      <c r="AS15" s="152"/>
      <c r="AT15" s="153">
        <v>3.8145379129628099</v>
      </c>
      <c r="AU15" s="147">
        <v>8.5608230773233291</v>
      </c>
      <c r="AV15" s="147">
        <v>13.8068134100939</v>
      </c>
      <c r="AW15" s="147">
        <v>12.8604242153078</v>
      </c>
      <c r="AX15" s="147">
        <v>9.2974425909178109</v>
      </c>
      <c r="AY15" s="154">
        <v>10.050158790834301</v>
      </c>
      <c r="AZ15" s="147"/>
      <c r="BA15" s="155">
        <v>-0.52602710050710499</v>
      </c>
      <c r="BB15" s="156">
        <v>4.6764336334315004</v>
      </c>
      <c r="BC15" s="157">
        <v>2.1426657900542398</v>
      </c>
      <c r="BD15" s="147"/>
      <c r="BE15" s="158">
        <v>7.6216779946173601</v>
      </c>
    </row>
    <row r="16" spans="1:57" x14ac:dyDescent="0.25">
      <c r="A16" s="24" t="s">
        <v>27</v>
      </c>
      <c r="B16" s="44" t="str">
        <f t="shared" si="0"/>
        <v>I-95 Fredericksburg, VA</v>
      </c>
      <c r="C16" s="12"/>
      <c r="D16" s="28" t="s">
        <v>16</v>
      </c>
      <c r="E16" s="31" t="s">
        <v>17</v>
      </c>
      <c r="F16" s="12"/>
      <c r="G16" s="174">
        <v>78.453927094105396</v>
      </c>
      <c r="H16" s="169">
        <v>80.058387468325193</v>
      </c>
      <c r="I16" s="169">
        <v>80.260185814638504</v>
      </c>
      <c r="J16" s="169">
        <v>79.7789268978444</v>
      </c>
      <c r="K16" s="169">
        <v>79.632692690203797</v>
      </c>
      <c r="L16" s="175">
        <v>79.665292654934902</v>
      </c>
      <c r="M16" s="169"/>
      <c r="N16" s="176">
        <v>80.6944867750545</v>
      </c>
      <c r="O16" s="177">
        <v>82.9552771715408</v>
      </c>
      <c r="P16" s="178">
        <v>81.884759278409703</v>
      </c>
      <c r="Q16" s="169"/>
      <c r="R16" s="179">
        <v>80.317530305588306</v>
      </c>
      <c r="S16" s="152"/>
      <c r="T16" s="153">
        <v>8.4242477895241308</v>
      </c>
      <c r="U16" s="147">
        <v>15.684398960010901</v>
      </c>
      <c r="V16" s="147">
        <v>15.657150990504901</v>
      </c>
      <c r="W16" s="147">
        <v>15.0201341819454</v>
      </c>
      <c r="X16" s="147">
        <v>13.707634253797799</v>
      </c>
      <c r="Y16" s="154">
        <v>13.700036190612501</v>
      </c>
      <c r="Z16" s="147"/>
      <c r="AA16" s="155">
        <v>14.284170523082301</v>
      </c>
      <c r="AB16" s="156">
        <v>18.270170674856899</v>
      </c>
      <c r="AC16" s="157">
        <v>16.3583851616714</v>
      </c>
      <c r="AD16" s="147"/>
      <c r="AE16" s="158">
        <v>14.482264025446</v>
      </c>
      <c r="AF16" s="35"/>
      <c r="AG16" s="174">
        <v>79.778812104787704</v>
      </c>
      <c r="AH16" s="169">
        <v>79.250360235973304</v>
      </c>
      <c r="AI16" s="169">
        <v>80.260823232929297</v>
      </c>
      <c r="AJ16" s="169">
        <v>80.003258218768593</v>
      </c>
      <c r="AK16" s="169">
        <v>79.174455700981596</v>
      </c>
      <c r="AL16" s="175">
        <v>79.7015499256689</v>
      </c>
      <c r="AM16" s="169"/>
      <c r="AN16" s="176">
        <v>80.690831504510996</v>
      </c>
      <c r="AO16" s="177">
        <v>81.713834034235603</v>
      </c>
      <c r="AP16" s="178">
        <v>81.209693273650302</v>
      </c>
      <c r="AQ16" s="169"/>
      <c r="AR16" s="179">
        <v>80.141887515678803</v>
      </c>
      <c r="AS16" s="152"/>
      <c r="AT16" s="153">
        <v>3.79501130138281</v>
      </c>
      <c r="AU16" s="147">
        <v>6.4006329370348496</v>
      </c>
      <c r="AV16" s="147">
        <v>7.35325350600292</v>
      </c>
      <c r="AW16" s="147">
        <v>7.7296211016680401</v>
      </c>
      <c r="AX16" s="147">
        <v>6.4635995897169103</v>
      </c>
      <c r="AY16" s="154">
        <v>6.3747982138882398</v>
      </c>
      <c r="AZ16" s="147"/>
      <c r="BA16" s="155">
        <v>9.2593309195081392</v>
      </c>
      <c r="BB16" s="156">
        <v>9.0508354814464003</v>
      </c>
      <c r="BC16" s="157">
        <v>9.1359933554023502</v>
      </c>
      <c r="BD16" s="147"/>
      <c r="BE16" s="158">
        <v>7.1849817646771097</v>
      </c>
    </row>
    <row r="17" spans="1:57" x14ac:dyDescent="0.25">
      <c r="A17" s="24" t="s">
        <v>28</v>
      </c>
      <c r="B17" s="44" t="str">
        <f t="shared" si="0"/>
        <v>Dulles Airport Area, VA</v>
      </c>
      <c r="C17" s="12"/>
      <c r="D17" s="28" t="s">
        <v>16</v>
      </c>
      <c r="E17" s="31" t="s">
        <v>17</v>
      </c>
      <c r="F17" s="12"/>
      <c r="G17" s="174">
        <v>92.5378506666666</v>
      </c>
      <c r="H17" s="169">
        <v>97.470340360122904</v>
      </c>
      <c r="I17" s="169">
        <v>101.80125347636</v>
      </c>
      <c r="J17" s="169">
        <v>99.554284884846098</v>
      </c>
      <c r="K17" s="169">
        <v>94.693201313359296</v>
      </c>
      <c r="L17" s="175">
        <v>97.493427153734203</v>
      </c>
      <c r="M17" s="169"/>
      <c r="N17" s="176">
        <v>89.481717581713298</v>
      </c>
      <c r="O17" s="177">
        <v>90.789694432817001</v>
      </c>
      <c r="P17" s="178">
        <v>90.142412517179395</v>
      </c>
      <c r="Q17" s="169"/>
      <c r="R17" s="179">
        <v>95.375899747236303</v>
      </c>
      <c r="S17" s="152"/>
      <c r="T17" s="153">
        <v>13.218571217388501</v>
      </c>
      <c r="U17" s="147">
        <v>18.716348849650501</v>
      </c>
      <c r="V17" s="147">
        <v>28.734357464052099</v>
      </c>
      <c r="W17" s="147">
        <v>25.725681152783501</v>
      </c>
      <c r="X17" s="147">
        <v>24.925269620480702</v>
      </c>
      <c r="Y17" s="154">
        <v>22.130991375361202</v>
      </c>
      <c r="Z17" s="147"/>
      <c r="AA17" s="155">
        <v>21.3631755270947</v>
      </c>
      <c r="AB17" s="156">
        <v>25.910010488068</v>
      </c>
      <c r="AC17" s="157">
        <v>23.657348654701401</v>
      </c>
      <c r="AD17" s="147"/>
      <c r="AE17" s="158">
        <v>22.050850127865999</v>
      </c>
      <c r="AF17" s="35"/>
      <c r="AG17" s="174">
        <v>93.067192543759901</v>
      </c>
      <c r="AH17" s="169">
        <v>98.184757004310299</v>
      </c>
      <c r="AI17" s="169">
        <v>102.11178158608899</v>
      </c>
      <c r="AJ17" s="169">
        <v>99.930581080415607</v>
      </c>
      <c r="AK17" s="169">
        <v>96.151823423815401</v>
      </c>
      <c r="AL17" s="175">
        <v>98.038809001097604</v>
      </c>
      <c r="AM17" s="169"/>
      <c r="AN17" s="176">
        <v>90.821826449412598</v>
      </c>
      <c r="AO17" s="177">
        <v>90.953627227292401</v>
      </c>
      <c r="AP17" s="178">
        <v>90.887610693853205</v>
      </c>
      <c r="AQ17" s="169"/>
      <c r="AR17" s="179">
        <v>96.035060892687497</v>
      </c>
      <c r="AS17" s="152"/>
      <c r="AT17" s="153">
        <v>4.1660349789667004</v>
      </c>
      <c r="AU17" s="147">
        <v>8.9552197222429903</v>
      </c>
      <c r="AV17" s="147">
        <v>13.0087081120293</v>
      </c>
      <c r="AW17" s="147">
        <v>8.7105622364669202</v>
      </c>
      <c r="AX17" s="147">
        <v>6.8767942364737698</v>
      </c>
      <c r="AY17" s="154">
        <v>8.4990306402200702</v>
      </c>
      <c r="AZ17" s="147"/>
      <c r="BA17" s="155">
        <v>4.7698893951642898</v>
      </c>
      <c r="BB17" s="156">
        <v>4.7994134787607603</v>
      </c>
      <c r="BC17" s="157">
        <v>4.7816690226746603</v>
      </c>
      <c r="BD17" s="147"/>
      <c r="BE17" s="158">
        <v>7.45801870458991</v>
      </c>
    </row>
    <row r="18" spans="1:57" x14ac:dyDescent="0.25">
      <c r="A18" s="24" t="s">
        <v>29</v>
      </c>
      <c r="B18" s="44" t="str">
        <f t="shared" si="0"/>
        <v>Williamsburg, VA</v>
      </c>
      <c r="C18" s="12"/>
      <c r="D18" s="28" t="s">
        <v>16</v>
      </c>
      <c r="E18" s="31" t="s">
        <v>17</v>
      </c>
      <c r="F18" s="12"/>
      <c r="G18" s="174">
        <v>110.145797202797</v>
      </c>
      <c r="H18" s="169">
        <v>96.437969135802405</v>
      </c>
      <c r="I18" s="169">
        <v>83.512749683944307</v>
      </c>
      <c r="J18" s="169">
        <v>86.582092457420899</v>
      </c>
      <c r="K18" s="169">
        <v>96.760227954409103</v>
      </c>
      <c r="L18" s="175">
        <v>94.359238323051699</v>
      </c>
      <c r="M18" s="169"/>
      <c r="N18" s="176">
        <v>134.199926787252</v>
      </c>
      <c r="O18" s="177">
        <v>150.36677577125599</v>
      </c>
      <c r="P18" s="178">
        <v>142.82873895582301</v>
      </c>
      <c r="Q18" s="169"/>
      <c r="R18" s="179">
        <v>113.037417782248</v>
      </c>
      <c r="S18" s="152"/>
      <c r="T18" s="153">
        <v>16.7044903798588</v>
      </c>
      <c r="U18" s="147">
        <v>13.664724551453901</v>
      </c>
      <c r="V18" s="147">
        <v>6.0799849478086099</v>
      </c>
      <c r="W18" s="147">
        <v>6.5982550152554102</v>
      </c>
      <c r="X18" s="147">
        <v>13.429242860748399</v>
      </c>
      <c r="Y18" s="154">
        <v>11.3967224873804</v>
      </c>
      <c r="Z18" s="147"/>
      <c r="AA18" s="155">
        <v>19.942213079725899</v>
      </c>
      <c r="AB18" s="156">
        <v>15.591305632673899</v>
      </c>
      <c r="AC18" s="157">
        <v>17.662030553685199</v>
      </c>
      <c r="AD18" s="147"/>
      <c r="AE18" s="158">
        <v>14.834751961529101</v>
      </c>
      <c r="AF18" s="35"/>
      <c r="AG18" s="174">
        <v>113.950783501739</v>
      </c>
      <c r="AH18" s="169">
        <v>93.266400534491297</v>
      </c>
      <c r="AI18" s="169">
        <v>85.922018072289106</v>
      </c>
      <c r="AJ18" s="169">
        <v>87.858209996754297</v>
      </c>
      <c r="AK18" s="169">
        <v>98.166715111736195</v>
      </c>
      <c r="AL18" s="175">
        <v>95.851834036844295</v>
      </c>
      <c r="AM18" s="169"/>
      <c r="AN18" s="176">
        <v>132.78919801620901</v>
      </c>
      <c r="AO18" s="177">
        <v>159.688957377782</v>
      </c>
      <c r="AP18" s="178">
        <v>146.76437812391001</v>
      </c>
      <c r="AQ18" s="169"/>
      <c r="AR18" s="179">
        <v>114.190880524211</v>
      </c>
      <c r="AS18" s="152"/>
      <c r="AT18" s="153">
        <v>11.978564298055099</v>
      </c>
      <c r="AU18" s="147">
        <v>6.8310503435033301</v>
      </c>
      <c r="AV18" s="147">
        <v>4.7406940587696402</v>
      </c>
      <c r="AW18" s="147">
        <v>9.9112780585960003</v>
      </c>
      <c r="AX18" s="147">
        <v>14.6461018697443</v>
      </c>
      <c r="AY18" s="154">
        <v>9.7684823119845507</v>
      </c>
      <c r="AZ18" s="147"/>
      <c r="BA18" s="155">
        <v>20.740693017286901</v>
      </c>
      <c r="BB18" s="156">
        <v>41.422802942141502</v>
      </c>
      <c r="BC18" s="157">
        <v>31.5821781644336</v>
      </c>
      <c r="BD18" s="147"/>
      <c r="BE18" s="158">
        <v>18.672621628703201</v>
      </c>
    </row>
    <row r="19" spans="1:57" x14ac:dyDescent="0.25">
      <c r="A19" s="24" t="s">
        <v>30</v>
      </c>
      <c r="B19" s="44" t="str">
        <f t="shared" si="0"/>
        <v>Virginia Beach, VA</v>
      </c>
      <c r="C19" s="12"/>
      <c r="D19" s="28" t="s">
        <v>16</v>
      </c>
      <c r="E19" s="31" t="s">
        <v>17</v>
      </c>
      <c r="F19" s="12"/>
      <c r="G19" s="174">
        <v>86.377988253968198</v>
      </c>
      <c r="H19" s="169">
        <v>87.879660632183899</v>
      </c>
      <c r="I19" s="169">
        <v>91.079224525280196</v>
      </c>
      <c r="J19" s="169">
        <v>90.304863441818895</v>
      </c>
      <c r="K19" s="169">
        <v>90.459141663066902</v>
      </c>
      <c r="L19" s="175">
        <v>89.331483099379696</v>
      </c>
      <c r="M19" s="169"/>
      <c r="N19" s="176">
        <v>105.402838388934</v>
      </c>
      <c r="O19" s="177">
        <v>109.294760541288</v>
      </c>
      <c r="P19" s="178">
        <v>107.403879641049</v>
      </c>
      <c r="Q19" s="169"/>
      <c r="R19" s="179">
        <v>96.036468915549506</v>
      </c>
      <c r="S19" s="152"/>
      <c r="T19" s="153">
        <v>12.3452484052039</v>
      </c>
      <c r="U19" s="147">
        <v>17.208686793081501</v>
      </c>
      <c r="V19" s="147">
        <v>18.022447980835999</v>
      </c>
      <c r="W19" s="147">
        <v>18.362937686542299</v>
      </c>
      <c r="X19" s="147">
        <v>12.7775474161947</v>
      </c>
      <c r="Y19" s="154">
        <v>15.652476571006099</v>
      </c>
      <c r="Z19" s="147"/>
      <c r="AA19" s="155">
        <v>16.942257193915001</v>
      </c>
      <c r="AB19" s="156">
        <v>18.411976067461101</v>
      </c>
      <c r="AC19" s="157">
        <v>17.728510709182899</v>
      </c>
      <c r="AD19" s="147"/>
      <c r="AE19" s="158">
        <v>16.129012958409799</v>
      </c>
      <c r="AF19" s="35"/>
      <c r="AG19" s="174">
        <v>87.1751783994752</v>
      </c>
      <c r="AH19" s="169">
        <v>87.166722644236998</v>
      </c>
      <c r="AI19" s="169">
        <v>88.773716192640805</v>
      </c>
      <c r="AJ19" s="169">
        <v>88.703727852552404</v>
      </c>
      <c r="AK19" s="169">
        <v>88.740841271924495</v>
      </c>
      <c r="AL19" s="175">
        <v>88.1420707317682</v>
      </c>
      <c r="AM19" s="169"/>
      <c r="AN19" s="176">
        <v>101.071614466089</v>
      </c>
      <c r="AO19" s="177">
        <v>105.17944956548099</v>
      </c>
      <c r="AP19" s="178">
        <v>103.163619710112</v>
      </c>
      <c r="AQ19" s="169"/>
      <c r="AR19" s="179">
        <v>93.564505776112696</v>
      </c>
      <c r="AS19" s="152"/>
      <c r="AT19" s="153">
        <v>10.979398636994</v>
      </c>
      <c r="AU19" s="147">
        <v>14.964461348276499</v>
      </c>
      <c r="AV19" s="147">
        <v>14.8718713924636</v>
      </c>
      <c r="AW19" s="147">
        <v>15.0466945944874</v>
      </c>
      <c r="AX19" s="147">
        <v>12.866667568117499</v>
      </c>
      <c r="AY19" s="154">
        <v>13.709280611914799</v>
      </c>
      <c r="AZ19" s="147"/>
      <c r="BA19" s="155">
        <v>14.5628022085487</v>
      </c>
      <c r="BB19" s="156">
        <v>14.5772696410067</v>
      </c>
      <c r="BC19" s="157">
        <v>14.4695741678531</v>
      </c>
      <c r="BD19" s="147"/>
      <c r="BE19" s="158">
        <v>13.622230103968301</v>
      </c>
    </row>
    <row r="20" spans="1:57" x14ac:dyDescent="0.25">
      <c r="A20" s="41" t="s">
        <v>31</v>
      </c>
      <c r="B20" s="44" t="str">
        <f t="shared" si="0"/>
        <v>Norfolk/Portsmouth, VA</v>
      </c>
      <c r="C20" s="12"/>
      <c r="D20" s="28" t="s">
        <v>16</v>
      </c>
      <c r="E20" s="31" t="s">
        <v>17</v>
      </c>
      <c r="F20" s="12"/>
      <c r="G20" s="174">
        <v>76.600539658444006</v>
      </c>
      <c r="H20" s="169">
        <v>79.8608793515358</v>
      </c>
      <c r="I20" s="169">
        <v>84.938847922800093</v>
      </c>
      <c r="J20" s="169">
        <v>83.020778013948799</v>
      </c>
      <c r="K20" s="169">
        <v>81.192473358827201</v>
      </c>
      <c r="L20" s="175">
        <v>81.257220269446805</v>
      </c>
      <c r="M20" s="169"/>
      <c r="N20" s="176">
        <v>85.039830432242894</v>
      </c>
      <c r="O20" s="177">
        <v>88.183482149929205</v>
      </c>
      <c r="P20" s="178">
        <v>86.636727805719204</v>
      </c>
      <c r="Q20" s="169"/>
      <c r="R20" s="179">
        <v>82.979999512195107</v>
      </c>
      <c r="S20" s="152"/>
      <c r="T20" s="153">
        <v>12.2446316788081</v>
      </c>
      <c r="U20" s="147">
        <v>9.2238563662619306</v>
      </c>
      <c r="V20" s="147">
        <v>15.3731112739839</v>
      </c>
      <c r="W20" s="147">
        <v>14.062278737335699</v>
      </c>
      <c r="X20" s="147">
        <v>13.2749766045121</v>
      </c>
      <c r="Y20" s="154">
        <v>12.8213769361679</v>
      </c>
      <c r="Z20" s="147"/>
      <c r="AA20" s="155">
        <v>15.1572989228262</v>
      </c>
      <c r="AB20" s="156">
        <v>19.054024381809501</v>
      </c>
      <c r="AC20" s="157">
        <v>17.141034127007</v>
      </c>
      <c r="AD20" s="147"/>
      <c r="AE20" s="158">
        <v>14.2787937085228</v>
      </c>
      <c r="AF20" s="35"/>
      <c r="AG20" s="174">
        <v>79.951867805009897</v>
      </c>
      <c r="AH20" s="169">
        <v>81.958546279009994</v>
      </c>
      <c r="AI20" s="169">
        <v>84.180136680477602</v>
      </c>
      <c r="AJ20" s="169">
        <v>83.003043551523007</v>
      </c>
      <c r="AK20" s="169">
        <v>83.529387865646896</v>
      </c>
      <c r="AL20" s="175">
        <v>82.588908387815806</v>
      </c>
      <c r="AM20" s="169"/>
      <c r="AN20" s="176">
        <v>89.183810588642601</v>
      </c>
      <c r="AO20" s="177">
        <v>90.777965291128794</v>
      </c>
      <c r="AP20" s="178">
        <v>89.984295662667193</v>
      </c>
      <c r="AQ20" s="169"/>
      <c r="AR20" s="179">
        <v>84.995863586377098</v>
      </c>
      <c r="AS20" s="152"/>
      <c r="AT20" s="153">
        <v>11.2501509116729</v>
      </c>
      <c r="AU20" s="147">
        <v>12.5889333364682</v>
      </c>
      <c r="AV20" s="147">
        <v>15.7585542601404</v>
      </c>
      <c r="AW20" s="147">
        <v>13.925222767203101</v>
      </c>
      <c r="AX20" s="147">
        <v>15.734301382559</v>
      </c>
      <c r="AY20" s="154">
        <v>13.937961101596599</v>
      </c>
      <c r="AZ20" s="147"/>
      <c r="BA20" s="155">
        <v>22.177823505283602</v>
      </c>
      <c r="BB20" s="156">
        <v>22.579340492579799</v>
      </c>
      <c r="BC20" s="157">
        <v>22.3734507417402</v>
      </c>
      <c r="BD20" s="147"/>
      <c r="BE20" s="158">
        <v>16.744430283485599</v>
      </c>
    </row>
    <row r="21" spans="1:57" x14ac:dyDescent="0.25">
      <c r="A21" s="42" t="s">
        <v>32</v>
      </c>
      <c r="B21" s="44" t="str">
        <f t="shared" si="0"/>
        <v>Newport News/Hampton, VA</v>
      </c>
      <c r="C21" s="12"/>
      <c r="D21" s="28" t="s">
        <v>16</v>
      </c>
      <c r="E21" s="31" t="s">
        <v>17</v>
      </c>
      <c r="F21" s="13"/>
      <c r="G21" s="174">
        <v>66.829767245817195</v>
      </c>
      <c r="H21" s="169">
        <v>68.837412492528301</v>
      </c>
      <c r="I21" s="169">
        <v>71.261368969359296</v>
      </c>
      <c r="J21" s="169">
        <v>70.743725345362193</v>
      </c>
      <c r="K21" s="169">
        <v>75.652632749798002</v>
      </c>
      <c r="L21" s="175">
        <v>70.832838222376296</v>
      </c>
      <c r="M21" s="169"/>
      <c r="N21" s="176">
        <v>99.545280752130395</v>
      </c>
      <c r="O21" s="177">
        <v>100.086988072727</v>
      </c>
      <c r="P21" s="178">
        <v>99.818669471462599</v>
      </c>
      <c r="Q21" s="169"/>
      <c r="R21" s="179">
        <v>82.033731384298903</v>
      </c>
      <c r="S21" s="152"/>
      <c r="T21" s="153">
        <v>16.093556061955599</v>
      </c>
      <c r="U21" s="147">
        <v>15.4235724921243</v>
      </c>
      <c r="V21" s="147">
        <v>18.407186696318298</v>
      </c>
      <c r="W21" s="147">
        <v>17.235016262126798</v>
      </c>
      <c r="X21" s="147">
        <v>27.614486301686799</v>
      </c>
      <c r="Y21" s="154">
        <v>19.166117362664998</v>
      </c>
      <c r="Z21" s="147"/>
      <c r="AA21" s="155">
        <v>63.142878552094103</v>
      </c>
      <c r="AB21" s="156">
        <v>60.3115235880855</v>
      </c>
      <c r="AC21" s="157">
        <v>61.647243450369302</v>
      </c>
      <c r="AD21" s="147"/>
      <c r="AE21" s="158">
        <v>36.388331910502998</v>
      </c>
      <c r="AF21" s="35"/>
      <c r="AG21" s="174">
        <v>67.203784210105496</v>
      </c>
      <c r="AH21" s="169">
        <v>69.3415530723301</v>
      </c>
      <c r="AI21" s="169">
        <v>71.983791501032897</v>
      </c>
      <c r="AJ21" s="169">
        <v>70.586880798111906</v>
      </c>
      <c r="AK21" s="169">
        <v>71.934430467603207</v>
      </c>
      <c r="AL21" s="175">
        <v>70.294445887814703</v>
      </c>
      <c r="AM21" s="169"/>
      <c r="AN21" s="176">
        <v>91.895543173734595</v>
      </c>
      <c r="AO21" s="177">
        <v>91.361472702522505</v>
      </c>
      <c r="AP21" s="178">
        <v>91.630547161800706</v>
      </c>
      <c r="AQ21" s="169"/>
      <c r="AR21" s="179">
        <v>77.711848790960204</v>
      </c>
      <c r="AS21" s="152"/>
      <c r="AT21" s="153">
        <v>14.597903932783501</v>
      </c>
      <c r="AU21" s="147">
        <v>16.042364667697498</v>
      </c>
      <c r="AV21" s="147">
        <v>19.703364438087601</v>
      </c>
      <c r="AW21" s="147">
        <v>18.066687005357501</v>
      </c>
      <c r="AX21" s="147">
        <v>21.300330202303801</v>
      </c>
      <c r="AY21" s="154">
        <v>18.067019526247599</v>
      </c>
      <c r="AZ21" s="147"/>
      <c r="BA21" s="155">
        <v>50.688246919487398</v>
      </c>
      <c r="BB21" s="156">
        <v>48.460123259339603</v>
      </c>
      <c r="BC21" s="157">
        <v>49.556790379892803</v>
      </c>
      <c r="BD21" s="147"/>
      <c r="BE21" s="158">
        <v>29.380286569573599</v>
      </c>
    </row>
    <row r="22" spans="1:57" x14ac:dyDescent="0.25">
      <c r="A22" s="43" t="s">
        <v>33</v>
      </c>
      <c r="B22" s="44" t="str">
        <f t="shared" si="0"/>
        <v>Chesapeake/Suffolk, VA</v>
      </c>
      <c r="C22" s="12"/>
      <c r="D22" s="29" t="s">
        <v>16</v>
      </c>
      <c r="E22" s="32" t="s">
        <v>17</v>
      </c>
      <c r="F22" s="12"/>
      <c r="G22" s="180">
        <v>72.883710230917202</v>
      </c>
      <c r="H22" s="181">
        <v>76.602300295857901</v>
      </c>
      <c r="I22" s="181">
        <v>78.984397311960507</v>
      </c>
      <c r="J22" s="181">
        <v>78.875619749687104</v>
      </c>
      <c r="K22" s="181">
        <v>79.345912214151099</v>
      </c>
      <c r="L22" s="182">
        <v>77.534663694027799</v>
      </c>
      <c r="M22" s="169"/>
      <c r="N22" s="183">
        <v>78.990437529754004</v>
      </c>
      <c r="O22" s="184">
        <v>79.750160585241701</v>
      </c>
      <c r="P22" s="185">
        <v>79.377639138892405</v>
      </c>
      <c r="Q22" s="169"/>
      <c r="R22" s="186">
        <v>78.074725397126997</v>
      </c>
      <c r="S22" s="152"/>
      <c r="T22" s="159">
        <v>12.1718878109707</v>
      </c>
      <c r="U22" s="160">
        <v>14.0253435857206</v>
      </c>
      <c r="V22" s="160">
        <v>16.779336799884199</v>
      </c>
      <c r="W22" s="160">
        <v>16.707457664125201</v>
      </c>
      <c r="X22" s="160">
        <v>18.610592167271701</v>
      </c>
      <c r="Y22" s="161">
        <v>15.8613172355067</v>
      </c>
      <c r="Z22" s="147"/>
      <c r="AA22" s="162">
        <v>17.471665651071699</v>
      </c>
      <c r="AB22" s="163">
        <v>17.986841153137501</v>
      </c>
      <c r="AC22" s="164">
        <v>17.733294462910699</v>
      </c>
      <c r="AD22" s="147"/>
      <c r="AE22" s="165">
        <v>16.419646290602099</v>
      </c>
      <c r="AF22" s="36"/>
      <c r="AG22" s="180">
        <v>74.418494747458396</v>
      </c>
      <c r="AH22" s="181">
        <v>75.699105992085904</v>
      </c>
      <c r="AI22" s="181">
        <v>77.246757149344702</v>
      </c>
      <c r="AJ22" s="181">
        <v>76.973221103790195</v>
      </c>
      <c r="AK22" s="181">
        <v>76.132473699965104</v>
      </c>
      <c r="AL22" s="182">
        <v>76.169977636977606</v>
      </c>
      <c r="AM22" s="169"/>
      <c r="AN22" s="183">
        <v>78.2303253696236</v>
      </c>
      <c r="AO22" s="184">
        <v>80.2480228723404</v>
      </c>
      <c r="AP22" s="185">
        <v>79.244569034090901</v>
      </c>
      <c r="AQ22" s="169"/>
      <c r="AR22" s="186">
        <v>77.075640253411294</v>
      </c>
      <c r="AS22" s="152"/>
      <c r="AT22" s="159">
        <v>13.8177561078791</v>
      </c>
      <c r="AU22" s="160">
        <v>13.431559697593499</v>
      </c>
      <c r="AV22" s="160">
        <v>14.760821755250801</v>
      </c>
      <c r="AW22" s="160">
        <v>12.7909707780648</v>
      </c>
      <c r="AX22" s="160">
        <v>13.965670342199401</v>
      </c>
      <c r="AY22" s="161">
        <v>13.7723310046772</v>
      </c>
      <c r="AZ22" s="147"/>
      <c r="BA22" s="162">
        <v>15.4307084143888</v>
      </c>
      <c r="BB22" s="163">
        <v>17.811305320822701</v>
      </c>
      <c r="BC22" s="164">
        <v>16.627953715965599</v>
      </c>
      <c r="BD22" s="147"/>
      <c r="BE22" s="165">
        <v>14.6402163399628</v>
      </c>
    </row>
    <row r="23" spans="1:57" x14ac:dyDescent="0.25">
      <c r="A23" s="22" t="s">
        <v>43</v>
      </c>
      <c r="B23" s="44" t="str">
        <f t="shared" si="0"/>
        <v>Richmond CBD/Airport, VA</v>
      </c>
      <c r="C23" s="10"/>
      <c r="D23" s="27" t="s">
        <v>16</v>
      </c>
      <c r="E23" s="30" t="s">
        <v>17</v>
      </c>
      <c r="F23" s="3"/>
      <c r="G23" s="166">
        <v>105.398185384992</v>
      </c>
      <c r="H23" s="167">
        <v>112.06532879818501</v>
      </c>
      <c r="I23" s="167">
        <v>122.39389416983499</v>
      </c>
      <c r="J23" s="167">
        <v>133.424983713355</v>
      </c>
      <c r="K23" s="167">
        <v>128.72129785247401</v>
      </c>
      <c r="L23" s="168">
        <v>122.32501424888</v>
      </c>
      <c r="M23" s="169"/>
      <c r="N23" s="170">
        <v>149.295038145539</v>
      </c>
      <c r="O23" s="171">
        <v>152.92428160919499</v>
      </c>
      <c r="P23" s="172">
        <v>151.12862804878</v>
      </c>
      <c r="Q23" s="169"/>
      <c r="R23" s="173">
        <v>131.49912373994201</v>
      </c>
      <c r="S23" s="152"/>
      <c r="T23" s="144">
        <v>30.3504674265792</v>
      </c>
      <c r="U23" s="145">
        <v>35.635250624321301</v>
      </c>
      <c r="V23" s="145">
        <v>43.892115571378604</v>
      </c>
      <c r="W23" s="145">
        <v>53.621456681517202</v>
      </c>
      <c r="X23" s="145">
        <v>52.827245918184502</v>
      </c>
      <c r="Y23" s="146">
        <v>45.525717782750803</v>
      </c>
      <c r="Z23" s="147"/>
      <c r="AA23" s="148">
        <v>66.226743509060199</v>
      </c>
      <c r="AB23" s="149">
        <v>62.317070385249103</v>
      </c>
      <c r="AC23" s="150">
        <v>64.101425483103696</v>
      </c>
      <c r="AD23" s="147"/>
      <c r="AE23" s="151">
        <v>51.862188578710303</v>
      </c>
      <c r="AF23" s="33"/>
      <c r="AG23" s="166">
        <v>118.670140802574</v>
      </c>
      <c r="AH23" s="167">
        <v>115.847837680597</v>
      </c>
      <c r="AI23" s="167">
        <v>121.125101300539</v>
      </c>
      <c r="AJ23" s="167">
        <v>125.36078527914501</v>
      </c>
      <c r="AK23" s="167">
        <v>126.096012833853</v>
      </c>
      <c r="AL23" s="168">
        <v>121.65614427860601</v>
      </c>
      <c r="AM23" s="169"/>
      <c r="AN23" s="170">
        <v>146.61372593520099</v>
      </c>
      <c r="AO23" s="171">
        <v>151.58446960297701</v>
      </c>
      <c r="AP23" s="172">
        <v>149.11052076030199</v>
      </c>
      <c r="AQ23" s="169"/>
      <c r="AR23" s="173">
        <v>130.38532223708299</v>
      </c>
      <c r="AS23" s="152"/>
      <c r="AT23" s="144">
        <v>32.012968608894802</v>
      </c>
      <c r="AU23" s="145">
        <v>37.803457578313598</v>
      </c>
      <c r="AV23" s="145">
        <v>42.505041996986201</v>
      </c>
      <c r="AW23" s="145">
        <v>46.664403773783903</v>
      </c>
      <c r="AX23" s="145">
        <v>46.724138562628703</v>
      </c>
      <c r="AY23" s="146">
        <v>41.382510200925701</v>
      </c>
      <c r="AZ23" s="147"/>
      <c r="BA23" s="148">
        <v>54.134147409956199</v>
      </c>
      <c r="BB23" s="149">
        <v>50.422932066653999</v>
      </c>
      <c r="BC23" s="150">
        <v>52.012789775714303</v>
      </c>
      <c r="BD23" s="147"/>
      <c r="BE23" s="151">
        <v>44.937300426220098</v>
      </c>
    </row>
    <row r="24" spans="1:57" x14ac:dyDescent="0.25">
      <c r="A24" s="23" t="s">
        <v>44</v>
      </c>
      <c r="B24" s="44" t="str">
        <f t="shared" si="0"/>
        <v>Richmond North/Glen Allen, VA</v>
      </c>
      <c r="C24" s="11"/>
      <c r="D24" s="28" t="s">
        <v>16</v>
      </c>
      <c r="E24" s="31" t="s">
        <v>17</v>
      </c>
      <c r="F24" s="12"/>
      <c r="G24" s="174">
        <v>80.187292926768293</v>
      </c>
      <c r="H24" s="169">
        <v>84.534269617275996</v>
      </c>
      <c r="I24" s="169">
        <v>89.013161798178999</v>
      </c>
      <c r="J24" s="169">
        <v>89.201468645016703</v>
      </c>
      <c r="K24" s="169">
        <v>83.797751645085896</v>
      </c>
      <c r="L24" s="175">
        <v>85.689920646155102</v>
      </c>
      <c r="M24" s="169"/>
      <c r="N24" s="176">
        <v>92.982873810005998</v>
      </c>
      <c r="O24" s="177">
        <v>95.420668755760303</v>
      </c>
      <c r="P24" s="178">
        <v>94.259175448755002</v>
      </c>
      <c r="Q24" s="169"/>
      <c r="R24" s="179">
        <v>88.272586021348999</v>
      </c>
      <c r="S24" s="152"/>
      <c r="T24" s="153">
        <v>23.571141877900999</v>
      </c>
      <c r="U24" s="147">
        <v>29.5693923136587</v>
      </c>
      <c r="V24" s="147">
        <v>32.026245315022997</v>
      </c>
      <c r="W24" s="147">
        <v>32.503947944985804</v>
      </c>
      <c r="X24" s="147">
        <v>24.8891422508656</v>
      </c>
      <c r="Y24" s="154">
        <v>28.9352257959581</v>
      </c>
      <c r="Z24" s="147"/>
      <c r="AA24" s="155">
        <v>36.716091834410598</v>
      </c>
      <c r="AB24" s="156">
        <v>36.683004485540103</v>
      </c>
      <c r="AC24" s="157">
        <v>36.7710553798901</v>
      </c>
      <c r="AD24" s="147"/>
      <c r="AE24" s="158">
        <v>31.3966030559309</v>
      </c>
      <c r="AF24" s="34"/>
      <c r="AG24" s="174">
        <v>88.155161075641104</v>
      </c>
      <c r="AH24" s="169">
        <v>87.118491037564198</v>
      </c>
      <c r="AI24" s="169">
        <v>88.675454996594297</v>
      </c>
      <c r="AJ24" s="169">
        <v>88.9577839577329</v>
      </c>
      <c r="AK24" s="169">
        <v>83.802685682504304</v>
      </c>
      <c r="AL24" s="175">
        <v>87.392587934518502</v>
      </c>
      <c r="AM24" s="169"/>
      <c r="AN24" s="176">
        <v>92.194428738317697</v>
      </c>
      <c r="AO24" s="177">
        <v>95.246041203432796</v>
      </c>
      <c r="AP24" s="178">
        <v>93.751361478754106</v>
      </c>
      <c r="AQ24" s="169"/>
      <c r="AR24" s="179">
        <v>89.2423560697071</v>
      </c>
      <c r="AS24" s="152"/>
      <c r="AT24" s="153">
        <v>31.602769290748299</v>
      </c>
      <c r="AU24" s="147">
        <v>30.221735614593801</v>
      </c>
      <c r="AV24" s="147">
        <v>29.883812228654001</v>
      </c>
      <c r="AW24" s="147">
        <v>31.281158799068098</v>
      </c>
      <c r="AX24" s="147">
        <v>25.722399139155002</v>
      </c>
      <c r="AY24" s="154">
        <v>29.797620852818401</v>
      </c>
      <c r="AZ24" s="147"/>
      <c r="BA24" s="155">
        <v>31.636019206454499</v>
      </c>
      <c r="BB24" s="156">
        <v>32.001165175725099</v>
      </c>
      <c r="BC24" s="157">
        <v>31.812138793169801</v>
      </c>
      <c r="BD24" s="147"/>
      <c r="BE24" s="158">
        <v>30.275852839822001</v>
      </c>
    </row>
    <row r="25" spans="1:57" x14ac:dyDescent="0.25">
      <c r="A25" s="24" t="s">
        <v>45</v>
      </c>
      <c r="B25" s="44" t="str">
        <f t="shared" si="0"/>
        <v>Richmond West/Midlothian, VA</v>
      </c>
      <c r="C25" s="12"/>
      <c r="D25" s="28" t="s">
        <v>16</v>
      </c>
      <c r="E25" s="31" t="s">
        <v>17</v>
      </c>
      <c r="F25" s="12"/>
      <c r="G25" s="174">
        <v>79.277220016474402</v>
      </c>
      <c r="H25" s="169">
        <v>82.857907183725303</v>
      </c>
      <c r="I25" s="169">
        <v>82.507010964083094</v>
      </c>
      <c r="J25" s="169">
        <v>82.380894128553706</v>
      </c>
      <c r="K25" s="169">
        <v>79.485083032732106</v>
      </c>
      <c r="L25" s="175">
        <v>81.425839965282407</v>
      </c>
      <c r="M25" s="169"/>
      <c r="N25" s="176">
        <v>87.899197466666607</v>
      </c>
      <c r="O25" s="177">
        <v>91.045160833333298</v>
      </c>
      <c r="P25" s="178">
        <v>89.561215849056595</v>
      </c>
      <c r="Q25" s="169"/>
      <c r="R25" s="179">
        <v>83.850668469397306</v>
      </c>
      <c r="S25" s="152"/>
      <c r="T25" s="153">
        <v>25.836819393317899</v>
      </c>
      <c r="U25" s="147">
        <v>22.043351111488299</v>
      </c>
      <c r="V25" s="147">
        <v>25.5821984982157</v>
      </c>
      <c r="W25" s="147">
        <v>23.253106122112101</v>
      </c>
      <c r="X25" s="147">
        <v>20.463493969851999</v>
      </c>
      <c r="Y25" s="154">
        <v>23.479355635261602</v>
      </c>
      <c r="Z25" s="147"/>
      <c r="AA25" s="155">
        <v>25.368165849758199</v>
      </c>
      <c r="AB25" s="156">
        <v>28.455128329523198</v>
      </c>
      <c r="AC25" s="157">
        <v>27.0247269264758</v>
      </c>
      <c r="AD25" s="147"/>
      <c r="AE25" s="158">
        <v>24.594301220958702</v>
      </c>
      <c r="AF25" s="35"/>
      <c r="AG25" s="174">
        <v>84.839832812500006</v>
      </c>
      <c r="AH25" s="169">
        <v>82.739126127148793</v>
      </c>
      <c r="AI25" s="169">
        <v>82.129536943784601</v>
      </c>
      <c r="AJ25" s="169">
        <v>82.958062842892701</v>
      </c>
      <c r="AK25" s="169">
        <v>80.403357069958801</v>
      </c>
      <c r="AL25" s="175">
        <v>82.577439161754995</v>
      </c>
      <c r="AM25" s="169"/>
      <c r="AN25" s="176">
        <v>90.147855783521806</v>
      </c>
      <c r="AO25" s="177">
        <v>92.054384317032003</v>
      </c>
      <c r="AP25" s="178">
        <v>91.126089530401899</v>
      </c>
      <c r="AQ25" s="169"/>
      <c r="AR25" s="179">
        <v>85.090073941691898</v>
      </c>
      <c r="AS25" s="152"/>
      <c r="AT25" s="153">
        <v>31.627312122267099</v>
      </c>
      <c r="AU25" s="147">
        <v>24.334672637118899</v>
      </c>
      <c r="AV25" s="147">
        <v>23.299065543239902</v>
      </c>
      <c r="AW25" s="147">
        <v>24.453080446172699</v>
      </c>
      <c r="AX25" s="147">
        <v>22.922167982516701</v>
      </c>
      <c r="AY25" s="154">
        <v>25.1716201503842</v>
      </c>
      <c r="AZ25" s="147"/>
      <c r="BA25" s="155">
        <v>25.6930634046184</v>
      </c>
      <c r="BB25" s="156">
        <v>30.348109763546301</v>
      </c>
      <c r="BC25" s="157">
        <v>28.042908337529401</v>
      </c>
      <c r="BD25" s="147"/>
      <c r="BE25" s="158">
        <v>25.891152130725001</v>
      </c>
    </row>
    <row r="26" spans="1:57" x14ac:dyDescent="0.25">
      <c r="A26" s="24" t="s">
        <v>46</v>
      </c>
      <c r="B26" s="44" t="str">
        <f t="shared" si="0"/>
        <v>Petersburg/Chester, VA</v>
      </c>
      <c r="C26" s="12"/>
      <c r="D26" s="28" t="s">
        <v>16</v>
      </c>
      <c r="E26" s="31" t="s">
        <v>17</v>
      </c>
      <c r="F26" s="12"/>
      <c r="G26" s="174">
        <v>81.911428566796303</v>
      </c>
      <c r="H26" s="169">
        <v>81.521965575686707</v>
      </c>
      <c r="I26" s="169">
        <v>84.476753735217699</v>
      </c>
      <c r="J26" s="169">
        <v>84.038682546494897</v>
      </c>
      <c r="K26" s="169">
        <v>80.324986980440002</v>
      </c>
      <c r="L26" s="175">
        <v>82.497160692950999</v>
      </c>
      <c r="M26" s="169"/>
      <c r="N26" s="176">
        <v>82.083518099838898</v>
      </c>
      <c r="O26" s="177">
        <v>84.044753382533798</v>
      </c>
      <c r="P26" s="178">
        <v>83.086811656441697</v>
      </c>
      <c r="Q26" s="169"/>
      <c r="R26" s="179">
        <v>82.659450651599698</v>
      </c>
      <c r="S26" s="152"/>
      <c r="T26" s="153">
        <v>22.801174528115201</v>
      </c>
      <c r="U26" s="147">
        <v>18.125095041668501</v>
      </c>
      <c r="V26" s="147">
        <v>20.405809784665401</v>
      </c>
      <c r="W26" s="147">
        <v>19.032832003596699</v>
      </c>
      <c r="X26" s="147">
        <v>16.440945459591902</v>
      </c>
      <c r="Y26" s="154">
        <v>19.286082855863299</v>
      </c>
      <c r="Z26" s="147"/>
      <c r="AA26" s="155">
        <v>18.6629714044332</v>
      </c>
      <c r="AB26" s="156">
        <v>17.0939143385338</v>
      </c>
      <c r="AC26" s="157">
        <v>17.8929175889301</v>
      </c>
      <c r="AD26" s="147"/>
      <c r="AE26" s="158">
        <v>18.920296595931202</v>
      </c>
      <c r="AF26" s="35"/>
      <c r="AG26" s="174">
        <v>82.171628850414294</v>
      </c>
      <c r="AH26" s="169">
        <v>84.057336862803197</v>
      </c>
      <c r="AI26" s="169">
        <v>85.148490676273298</v>
      </c>
      <c r="AJ26" s="169">
        <v>84.272613156018195</v>
      </c>
      <c r="AK26" s="169">
        <v>82.643743616942899</v>
      </c>
      <c r="AL26" s="175">
        <v>83.702766880694398</v>
      </c>
      <c r="AM26" s="169"/>
      <c r="AN26" s="176">
        <v>82.711988736933094</v>
      </c>
      <c r="AO26" s="177">
        <v>83.960505009377897</v>
      </c>
      <c r="AP26" s="178">
        <v>83.338032634507599</v>
      </c>
      <c r="AQ26" s="169"/>
      <c r="AR26" s="179">
        <v>83.6024688933189</v>
      </c>
      <c r="AS26" s="152"/>
      <c r="AT26" s="153">
        <v>24.214952424135401</v>
      </c>
      <c r="AU26" s="147">
        <v>22.137619635584901</v>
      </c>
      <c r="AV26" s="147">
        <v>22.2331709113882</v>
      </c>
      <c r="AW26" s="147">
        <v>20.876253078122101</v>
      </c>
      <c r="AX26" s="147">
        <v>22.7224957405511</v>
      </c>
      <c r="AY26" s="154">
        <v>22.348464276999501</v>
      </c>
      <c r="AZ26" s="147"/>
      <c r="BA26" s="155">
        <v>21.902214418802401</v>
      </c>
      <c r="BB26" s="156">
        <v>21.729672575599199</v>
      </c>
      <c r="BC26" s="157">
        <v>21.803302797963699</v>
      </c>
      <c r="BD26" s="147"/>
      <c r="BE26" s="158">
        <v>22.1985532482643</v>
      </c>
    </row>
    <row r="27" spans="1:57" x14ac:dyDescent="0.25">
      <c r="A27" s="99" t="s">
        <v>100</v>
      </c>
      <c r="B27" s="45" t="s">
        <v>71</v>
      </c>
      <c r="C27" s="12"/>
      <c r="D27" s="28" t="s">
        <v>16</v>
      </c>
      <c r="E27" s="31" t="s">
        <v>17</v>
      </c>
      <c r="F27" s="12"/>
      <c r="G27" s="174">
        <v>83.428756969498096</v>
      </c>
      <c r="H27" s="169">
        <v>85.516525945470505</v>
      </c>
      <c r="I27" s="169">
        <v>86.810337887289506</v>
      </c>
      <c r="J27" s="169">
        <v>86.987616625310096</v>
      </c>
      <c r="K27" s="169">
        <v>87.144167980507305</v>
      </c>
      <c r="L27" s="175">
        <v>86.082022685830694</v>
      </c>
      <c r="M27" s="169"/>
      <c r="N27" s="176">
        <v>102.227043394671</v>
      </c>
      <c r="O27" s="177">
        <v>104.146083279115</v>
      </c>
      <c r="P27" s="178">
        <v>103.21239927841199</v>
      </c>
      <c r="Q27" s="169"/>
      <c r="R27" s="179">
        <v>90.9881698846131</v>
      </c>
      <c r="S27" s="152"/>
      <c r="T27" s="153">
        <v>14.125178434936601</v>
      </c>
      <c r="U27" s="147">
        <v>13.6062605506465</v>
      </c>
      <c r="V27" s="147">
        <v>15.8019594844979</v>
      </c>
      <c r="W27" s="147">
        <v>15.234640565353599</v>
      </c>
      <c r="X27" s="147">
        <v>13.1022734425779</v>
      </c>
      <c r="Y27" s="154">
        <v>14.449853210859199</v>
      </c>
      <c r="Z27" s="147"/>
      <c r="AA27" s="155">
        <v>20.076709703172298</v>
      </c>
      <c r="AB27" s="156">
        <v>21.601979954704401</v>
      </c>
      <c r="AC27" s="157">
        <v>20.868832305943801</v>
      </c>
      <c r="AD27" s="147"/>
      <c r="AE27" s="158">
        <v>16.6388512296231</v>
      </c>
      <c r="AF27" s="35"/>
      <c r="AG27" s="174">
        <v>86.861694015090407</v>
      </c>
      <c r="AH27" s="169">
        <v>85.699459830697904</v>
      </c>
      <c r="AI27" s="169">
        <v>85.572015460729702</v>
      </c>
      <c r="AJ27" s="169">
        <v>86.790435321456201</v>
      </c>
      <c r="AK27" s="169">
        <v>88.245842921296699</v>
      </c>
      <c r="AL27" s="175">
        <v>86.613428630902405</v>
      </c>
      <c r="AM27" s="169"/>
      <c r="AN27" s="176">
        <v>100.189382656506</v>
      </c>
      <c r="AO27" s="177">
        <v>102.966876035797</v>
      </c>
      <c r="AP27" s="178">
        <v>101.557027631342</v>
      </c>
      <c r="AQ27" s="169"/>
      <c r="AR27" s="179">
        <v>90.872076325581304</v>
      </c>
      <c r="AS27" s="152"/>
      <c r="AT27" s="153">
        <v>16.1878656963788</v>
      </c>
      <c r="AU27" s="147">
        <v>14.9934284829941</v>
      </c>
      <c r="AV27" s="147">
        <v>13.848810380850001</v>
      </c>
      <c r="AW27" s="147">
        <v>15.1389425382479</v>
      </c>
      <c r="AX27" s="147">
        <v>15.232031035659</v>
      </c>
      <c r="AY27" s="154">
        <v>15.0357501986052</v>
      </c>
      <c r="AZ27" s="147"/>
      <c r="BA27" s="155">
        <v>18.280168993861299</v>
      </c>
      <c r="BB27" s="156">
        <v>20.212847301377899</v>
      </c>
      <c r="BC27" s="157">
        <v>19.216577392059001</v>
      </c>
      <c r="BD27" s="147"/>
      <c r="BE27" s="158">
        <v>16.412258979074799</v>
      </c>
    </row>
    <row r="28" spans="1:57" x14ac:dyDescent="0.25">
      <c r="A28" s="24" t="s">
        <v>48</v>
      </c>
      <c r="B28" s="44" t="str">
        <f t="shared" si="0"/>
        <v>Roanoke, VA</v>
      </c>
      <c r="C28" s="12"/>
      <c r="D28" s="28" t="s">
        <v>16</v>
      </c>
      <c r="E28" s="31" t="s">
        <v>17</v>
      </c>
      <c r="F28" s="12"/>
      <c r="G28" s="174">
        <v>72.992880978865401</v>
      </c>
      <c r="H28" s="169">
        <v>80.509348003259902</v>
      </c>
      <c r="I28" s="169">
        <v>81.751304520222007</v>
      </c>
      <c r="J28" s="169">
        <v>80.679100762745804</v>
      </c>
      <c r="K28" s="169">
        <v>77.101084337349306</v>
      </c>
      <c r="L28" s="175">
        <v>78.966475968590899</v>
      </c>
      <c r="M28" s="169"/>
      <c r="N28" s="176">
        <v>85.388617854346094</v>
      </c>
      <c r="O28" s="177">
        <v>87.309569775849596</v>
      </c>
      <c r="P28" s="178">
        <v>86.387368421052599</v>
      </c>
      <c r="Q28" s="169"/>
      <c r="R28" s="179">
        <v>81.301276834821607</v>
      </c>
      <c r="S28" s="152"/>
      <c r="T28" s="153">
        <v>9.1601330598243003</v>
      </c>
      <c r="U28" s="147">
        <v>19.368327630124099</v>
      </c>
      <c r="V28" s="147">
        <v>19.895842589849799</v>
      </c>
      <c r="W28" s="147">
        <v>17.287031832498698</v>
      </c>
      <c r="X28" s="147">
        <v>12.762004223815399</v>
      </c>
      <c r="Y28" s="154">
        <v>16.147595407526399</v>
      </c>
      <c r="Z28" s="147"/>
      <c r="AA28" s="155">
        <v>23.969885519906601</v>
      </c>
      <c r="AB28" s="156">
        <v>26.267327082127601</v>
      </c>
      <c r="AC28" s="157">
        <v>25.1781453640207</v>
      </c>
      <c r="AD28" s="147"/>
      <c r="AE28" s="158">
        <v>19.054431737506</v>
      </c>
      <c r="AF28" s="35"/>
      <c r="AG28" s="174">
        <v>76.754126786119301</v>
      </c>
      <c r="AH28" s="169">
        <v>79.069363917525706</v>
      </c>
      <c r="AI28" s="169">
        <v>81.054402363424998</v>
      </c>
      <c r="AJ28" s="169">
        <v>80.1747967169307</v>
      </c>
      <c r="AK28" s="169">
        <v>78.975327821572705</v>
      </c>
      <c r="AL28" s="175">
        <v>79.284205180805202</v>
      </c>
      <c r="AM28" s="169"/>
      <c r="AN28" s="176">
        <v>83.999412574575402</v>
      </c>
      <c r="AO28" s="177">
        <v>85.037142171910901</v>
      </c>
      <c r="AP28" s="178">
        <v>84.506814109479805</v>
      </c>
      <c r="AQ28" s="169"/>
      <c r="AR28" s="179">
        <v>80.851480412719397</v>
      </c>
      <c r="AS28" s="152"/>
      <c r="AT28" s="153">
        <v>16.900740607939099</v>
      </c>
      <c r="AU28" s="147">
        <v>16.518265042725901</v>
      </c>
      <c r="AV28" s="147">
        <v>18.084875315102298</v>
      </c>
      <c r="AW28" s="147">
        <v>17.474612798641399</v>
      </c>
      <c r="AX28" s="147">
        <v>17.216332979832799</v>
      </c>
      <c r="AY28" s="154">
        <v>17.226041244077201</v>
      </c>
      <c r="AZ28" s="147"/>
      <c r="BA28" s="155">
        <v>20.538790370661701</v>
      </c>
      <c r="BB28" s="156">
        <v>20.527864514135299</v>
      </c>
      <c r="BC28" s="157">
        <v>20.505105405544501</v>
      </c>
      <c r="BD28" s="147"/>
      <c r="BE28" s="158">
        <v>18.232632725763501</v>
      </c>
    </row>
    <row r="29" spans="1:57" x14ac:dyDescent="0.25">
      <c r="A29" s="24" t="s">
        <v>49</v>
      </c>
      <c r="B29" s="44" t="str">
        <f t="shared" si="0"/>
        <v>Charlottesville, VA</v>
      </c>
      <c r="C29" s="12"/>
      <c r="D29" s="28" t="s">
        <v>16</v>
      </c>
      <c r="E29" s="31" t="s">
        <v>17</v>
      </c>
      <c r="F29" s="12"/>
      <c r="G29" s="174">
        <v>98.874572072071999</v>
      </c>
      <c r="H29" s="169">
        <v>99.805914179104406</v>
      </c>
      <c r="I29" s="169">
        <v>100.176436631944</v>
      </c>
      <c r="J29" s="169">
        <v>100.67374889086</v>
      </c>
      <c r="K29" s="169">
        <v>98.1293527204502</v>
      </c>
      <c r="L29" s="175">
        <v>99.577949104618199</v>
      </c>
      <c r="M29" s="169"/>
      <c r="N29" s="176">
        <v>112.269954862535</v>
      </c>
      <c r="O29" s="177">
        <v>120.182432935916</v>
      </c>
      <c r="P29" s="178">
        <v>116.41701425502799</v>
      </c>
      <c r="Q29" s="169"/>
      <c r="R29" s="179">
        <v>105.059663721314</v>
      </c>
      <c r="S29" s="152"/>
      <c r="T29" s="153">
        <v>13.6894586001749</v>
      </c>
      <c r="U29" s="147">
        <v>18.956474039267999</v>
      </c>
      <c r="V29" s="147">
        <v>16.185254032250601</v>
      </c>
      <c r="W29" s="147">
        <v>17.820981190248499</v>
      </c>
      <c r="X29" s="147">
        <v>20.086353181288299</v>
      </c>
      <c r="Y29" s="154">
        <v>17.286844629148899</v>
      </c>
      <c r="Z29" s="147"/>
      <c r="AA29" s="155">
        <v>19.360237941102501</v>
      </c>
      <c r="AB29" s="156">
        <v>21.2792445692453</v>
      </c>
      <c r="AC29" s="157">
        <v>20.440007191150301</v>
      </c>
      <c r="AD29" s="147"/>
      <c r="AE29" s="158">
        <v>18.726264265853299</v>
      </c>
      <c r="AF29" s="35"/>
      <c r="AG29" s="174">
        <v>110.02394104533001</v>
      </c>
      <c r="AH29" s="169">
        <v>103.63288279990699</v>
      </c>
      <c r="AI29" s="169">
        <v>101.95500173190101</v>
      </c>
      <c r="AJ29" s="169">
        <v>101.779121879919</v>
      </c>
      <c r="AK29" s="169">
        <v>101.194597590361</v>
      </c>
      <c r="AL29" s="175">
        <v>103.640958817317</v>
      </c>
      <c r="AM29" s="169"/>
      <c r="AN29" s="176">
        <v>115.739222867351</v>
      </c>
      <c r="AO29" s="177">
        <v>125.28907062435999</v>
      </c>
      <c r="AP29" s="178">
        <v>120.721707785966</v>
      </c>
      <c r="AQ29" s="169"/>
      <c r="AR29" s="179">
        <v>108.855319606788</v>
      </c>
      <c r="AS29" s="152"/>
      <c r="AT29" s="153">
        <v>26.725070672438701</v>
      </c>
      <c r="AU29" s="147">
        <v>22.510639420006498</v>
      </c>
      <c r="AV29" s="147">
        <v>20.025077108183702</v>
      </c>
      <c r="AW29" s="147">
        <v>20.0639522930014</v>
      </c>
      <c r="AX29" s="147">
        <v>19.0523763662604</v>
      </c>
      <c r="AY29" s="154">
        <v>21.676027261928802</v>
      </c>
      <c r="AZ29" s="147"/>
      <c r="BA29" s="155">
        <v>23.558313134155199</v>
      </c>
      <c r="BB29" s="156">
        <v>29.6345900634538</v>
      </c>
      <c r="BC29" s="157">
        <v>26.746521000972699</v>
      </c>
      <c r="BD29" s="147"/>
      <c r="BE29" s="158">
        <v>23.339577320159002</v>
      </c>
    </row>
    <row r="30" spans="1:57" x14ac:dyDescent="0.25">
      <c r="A30" s="24" t="s">
        <v>50</v>
      </c>
      <c r="B30" s="46" t="s">
        <v>73</v>
      </c>
      <c r="C30" s="12"/>
      <c r="D30" s="28" t="s">
        <v>16</v>
      </c>
      <c r="E30" s="31" t="s">
        <v>17</v>
      </c>
      <c r="F30" s="12"/>
      <c r="G30" s="174">
        <v>77.474114285714194</v>
      </c>
      <c r="H30" s="169">
        <v>85.106040076335802</v>
      </c>
      <c r="I30" s="169">
        <v>85.773632990867497</v>
      </c>
      <c r="J30" s="169">
        <v>87.167429754510394</v>
      </c>
      <c r="K30" s="169">
        <v>85.962991618310696</v>
      </c>
      <c r="L30" s="175">
        <v>84.839480007878606</v>
      </c>
      <c r="M30" s="169"/>
      <c r="N30" s="176">
        <v>88.9077994596217</v>
      </c>
      <c r="O30" s="177">
        <v>89.109668231611806</v>
      </c>
      <c r="P30" s="178">
        <v>89.006630401471</v>
      </c>
      <c r="Q30" s="169"/>
      <c r="R30" s="179">
        <v>86.089414441329197</v>
      </c>
      <c r="S30" s="152"/>
      <c r="T30" s="153">
        <v>12.171704756551801</v>
      </c>
      <c r="U30" s="147">
        <v>19.417561138148599</v>
      </c>
      <c r="V30" s="147">
        <v>15.677072079387401</v>
      </c>
      <c r="W30" s="147">
        <v>16.327095701011402</v>
      </c>
      <c r="X30" s="147">
        <v>17.092648992084801</v>
      </c>
      <c r="Y30" s="154">
        <v>16.408720869056701</v>
      </c>
      <c r="Z30" s="147"/>
      <c r="AA30" s="155">
        <v>22.881014138891999</v>
      </c>
      <c r="AB30" s="156">
        <v>24.333767575436699</v>
      </c>
      <c r="AC30" s="157">
        <v>23.575119331536602</v>
      </c>
      <c r="AD30" s="147"/>
      <c r="AE30" s="158">
        <v>18.5245592345494</v>
      </c>
      <c r="AF30" s="35"/>
      <c r="AG30" s="174">
        <v>78.479315808003705</v>
      </c>
      <c r="AH30" s="169">
        <v>83.888953375210093</v>
      </c>
      <c r="AI30" s="169">
        <v>86.092670111287703</v>
      </c>
      <c r="AJ30" s="169">
        <v>85.840096068458806</v>
      </c>
      <c r="AK30" s="169">
        <v>84.396681629834205</v>
      </c>
      <c r="AL30" s="175">
        <v>84.096094190687296</v>
      </c>
      <c r="AM30" s="169"/>
      <c r="AN30" s="176">
        <v>87.733870595031703</v>
      </c>
      <c r="AO30" s="177">
        <v>86.858824086347198</v>
      </c>
      <c r="AP30" s="178">
        <v>87.326346399753007</v>
      </c>
      <c r="AQ30" s="169"/>
      <c r="AR30" s="179">
        <v>85.022788473701496</v>
      </c>
      <c r="AS30" s="152"/>
      <c r="AT30" s="153">
        <v>14.8399466170124</v>
      </c>
      <c r="AU30" s="147">
        <v>16.881063274121999</v>
      </c>
      <c r="AV30" s="147">
        <v>16.214227933249301</v>
      </c>
      <c r="AW30" s="147">
        <v>15.249906478380099</v>
      </c>
      <c r="AX30" s="147">
        <v>16.6097955718229</v>
      </c>
      <c r="AY30" s="154">
        <v>16.0935042674191</v>
      </c>
      <c r="AZ30" s="147"/>
      <c r="BA30" s="155">
        <v>21.1597551168515</v>
      </c>
      <c r="BB30" s="156">
        <v>18.652734990813499</v>
      </c>
      <c r="BC30" s="157">
        <v>19.935883466558799</v>
      </c>
      <c r="BD30" s="147"/>
      <c r="BE30" s="158">
        <v>17.197982357531</v>
      </c>
    </row>
    <row r="31" spans="1:57" x14ac:dyDescent="0.25">
      <c r="A31" s="24" t="s">
        <v>51</v>
      </c>
      <c r="B31" s="44" t="str">
        <f t="shared" si="0"/>
        <v>Staunton &amp; Harrisonburg, VA</v>
      </c>
      <c r="C31" s="12"/>
      <c r="D31" s="28" t="s">
        <v>16</v>
      </c>
      <c r="E31" s="31" t="s">
        <v>17</v>
      </c>
      <c r="F31" s="12"/>
      <c r="G31" s="174">
        <v>81.336582832148693</v>
      </c>
      <c r="H31" s="169">
        <v>81.990072169598506</v>
      </c>
      <c r="I31" s="169">
        <v>81.980703495899803</v>
      </c>
      <c r="J31" s="169">
        <v>87.755632079746206</v>
      </c>
      <c r="K31" s="169">
        <v>79.567309823677505</v>
      </c>
      <c r="L31" s="175">
        <v>82.6246972998578</v>
      </c>
      <c r="M31" s="169"/>
      <c r="N31" s="176">
        <v>86.415580952380907</v>
      </c>
      <c r="O31" s="177">
        <v>89.425993665874898</v>
      </c>
      <c r="P31" s="178">
        <v>88.059399048854303</v>
      </c>
      <c r="Q31" s="169"/>
      <c r="R31" s="179">
        <v>84.280775969962406</v>
      </c>
      <c r="S31" s="152"/>
      <c r="T31" s="153">
        <v>12.9217250340776</v>
      </c>
      <c r="U31" s="147">
        <v>13.729877780567399</v>
      </c>
      <c r="V31" s="147">
        <v>9.5049718684272193</v>
      </c>
      <c r="W31" s="147">
        <v>19.143167463476001</v>
      </c>
      <c r="X31" s="147">
        <v>8.5388175924194698</v>
      </c>
      <c r="Y31" s="154">
        <v>12.8047612819598</v>
      </c>
      <c r="Z31" s="147"/>
      <c r="AA31" s="155">
        <v>17.5297478042805</v>
      </c>
      <c r="AB31" s="156">
        <v>18.655415421777199</v>
      </c>
      <c r="AC31" s="157">
        <v>18.235544075818702</v>
      </c>
      <c r="AD31" s="147"/>
      <c r="AE31" s="158">
        <v>14.4760262161785</v>
      </c>
      <c r="AF31" s="35"/>
      <c r="AG31" s="174">
        <v>83.377131721495502</v>
      </c>
      <c r="AH31" s="169">
        <v>83.131440688234505</v>
      </c>
      <c r="AI31" s="169">
        <v>84.144866383759606</v>
      </c>
      <c r="AJ31" s="169">
        <v>84.424094938839602</v>
      </c>
      <c r="AK31" s="169">
        <v>82.150860616273405</v>
      </c>
      <c r="AL31" s="175">
        <v>83.468315134099598</v>
      </c>
      <c r="AM31" s="169"/>
      <c r="AN31" s="176">
        <v>89.355025591810602</v>
      </c>
      <c r="AO31" s="177">
        <v>92.216673232223698</v>
      </c>
      <c r="AP31" s="178">
        <v>90.842695576489803</v>
      </c>
      <c r="AQ31" s="169"/>
      <c r="AR31" s="179">
        <v>85.818318377602196</v>
      </c>
      <c r="AS31" s="152"/>
      <c r="AT31" s="153">
        <v>14.772309899526</v>
      </c>
      <c r="AU31" s="147">
        <v>15.4971723232669</v>
      </c>
      <c r="AV31" s="147">
        <v>13.5706976352933</v>
      </c>
      <c r="AW31" s="147">
        <v>15.453678859532101</v>
      </c>
      <c r="AX31" s="147">
        <v>10.892454277712799</v>
      </c>
      <c r="AY31" s="154">
        <v>14.013649500674999</v>
      </c>
      <c r="AZ31" s="147"/>
      <c r="BA31" s="155">
        <v>15.851573146670599</v>
      </c>
      <c r="BB31" s="156">
        <v>18.9832240076056</v>
      </c>
      <c r="BC31" s="157">
        <v>17.485432894828399</v>
      </c>
      <c r="BD31" s="147"/>
      <c r="BE31" s="158">
        <v>15.180414647329</v>
      </c>
    </row>
    <row r="32" spans="1:57" x14ac:dyDescent="0.25">
      <c r="A32" s="24" t="s">
        <v>52</v>
      </c>
      <c r="B32" s="44" t="str">
        <f t="shared" si="0"/>
        <v>Blacksburg &amp; Wytheville, VA</v>
      </c>
      <c r="C32" s="12"/>
      <c r="D32" s="28" t="s">
        <v>16</v>
      </c>
      <c r="E32" s="31" t="s">
        <v>17</v>
      </c>
      <c r="F32" s="12"/>
      <c r="G32" s="174">
        <v>80.536131805157495</v>
      </c>
      <c r="H32" s="169">
        <v>84.457852579852499</v>
      </c>
      <c r="I32" s="169">
        <v>83.785352733685997</v>
      </c>
      <c r="J32" s="169">
        <v>84.229906672888404</v>
      </c>
      <c r="K32" s="169">
        <v>87.755266587677696</v>
      </c>
      <c r="L32" s="175">
        <v>84.256131164742897</v>
      </c>
      <c r="M32" s="169"/>
      <c r="N32" s="176">
        <v>102.229879051765</v>
      </c>
      <c r="O32" s="177">
        <v>99.202330193356403</v>
      </c>
      <c r="P32" s="178">
        <v>100.734637610186</v>
      </c>
      <c r="Q32" s="169"/>
      <c r="R32" s="179">
        <v>89.199441016600503</v>
      </c>
      <c r="S32" s="152"/>
      <c r="T32" s="153">
        <v>18.203170223825001</v>
      </c>
      <c r="U32" s="147">
        <v>24.965962820588601</v>
      </c>
      <c r="V32" s="147">
        <v>21.6424725870326</v>
      </c>
      <c r="W32" s="147">
        <v>21.136527702684798</v>
      </c>
      <c r="X32" s="147">
        <v>24.825389284261199</v>
      </c>
      <c r="Y32" s="154">
        <v>22.097260846659399</v>
      </c>
      <c r="Z32" s="147"/>
      <c r="AA32" s="155">
        <v>35.170205959471097</v>
      </c>
      <c r="AB32" s="156">
        <v>40.789586650792401</v>
      </c>
      <c r="AC32" s="157">
        <v>37.5584338740723</v>
      </c>
      <c r="AD32" s="147"/>
      <c r="AE32" s="158">
        <v>26.986433807285199</v>
      </c>
      <c r="AF32" s="35"/>
      <c r="AG32" s="174">
        <v>81.706426705843896</v>
      </c>
      <c r="AH32" s="169">
        <v>81.889522117777105</v>
      </c>
      <c r="AI32" s="169">
        <v>81.771206421438507</v>
      </c>
      <c r="AJ32" s="169">
        <v>82.423558830814898</v>
      </c>
      <c r="AK32" s="169">
        <v>85.333197453065495</v>
      </c>
      <c r="AL32" s="175">
        <v>82.660168984362301</v>
      </c>
      <c r="AM32" s="169"/>
      <c r="AN32" s="176">
        <v>96.621018216454303</v>
      </c>
      <c r="AO32" s="177">
        <v>92.138514575411904</v>
      </c>
      <c r="AP32" s="178">
        <v>94.567453161290302</v>
      </c>
      <c r="AQ32" s="169"/>
      <c r="AR32" s="179">
        <v>86.178199268041595</v>
      </c>
      <c r="AS32" s="152"/>
      <c r="AT32" s="153">
        <v>18.915784371134901</v>
      </c>
      <c r="AU32" s="147">
        <v>19.5123021754513</v>
      </c>
      <c r="AV32" s="147">
        <v>20.027893303740399</v>
      </c>
      <c r="AW32" s="147">
        <v>19.779091131915202</v>
      </c>
      <c r="AX32" s="147">
        <v>22.564024480564498</v>
      </c>
      <c r="AY32" s="154">
        <v>20.198980938733801</v>
      </c>
      <c r="AZ32" s="147"/>
      <c r="BA32" s="155">
        <v>30.109762383157602</v>
      </c>
      <c r="BB32" s="156">
        <v>26.524561561864498</v>
      </c>
      <c r="BC32" s="157">
        <v>28.602078681650799</v>
      </c>
      <c r="BD32" s="147"/>
      <c r="BE32" s="158">
        <v>22.813434236832801</v>
      </c>
    </row>
    <row r="33" spans="1:64" x14ac:dyDescent="0.25">
      <c r="A33" s="24" t="s">
        <v>53</v>
      </c>
      <c r="B33" s="44" t="str">
        <f t="shared" si="0"/>
        <v>Lynchburg, VA</v>
      </c>
      <c r="C33" s="12"/>
      <c r="D33" s="28" t="s">
        <v>16</v>
      </c>
      <c r="E33" s="31" t="s">
        <v>17</v>
      </c>
      <c r="F33" s="12"/>
      <c r="G33" s="174">
        <v>91.048903365906597</v>
      </c>
      <c r="H33" s="169">
        <v>95.808213740458001</v>
      </c>
      <c r="I33" s="169">
        <v>99.060512640449403</v>
      </c>
      <c r="J33" s="169">
        <v>96.717505454545403</v>
      </c>
      <c r="K33" s="169">
        <v>95.698227009113495</v>
      </c>
      <c r="L33" s="175">
        <v>96.0271444604777</v>
      </c>
      <c r="M33" s="169"/>
      <c r="N33" s="176">
        <v>107.453799323562</v>
      </c>
      <c r="O33" s="177">
        <v>107.79862165963399</v>
      </c>
      <c r="P33" s="178">
        <v>107.60722152690801</v>
      </c>
      <c r="Q33" s="169"/>
      <c r="R33" s="179">
        <v>99.950596840877694</v>
      </c>
      <c r="S33" s="152"/>
      <c r="T33" s="153">
        <v>12.8631475866478</v>
      </c>
      <c r="U33" s="147">
        <v>11.2089346060975</v>
      </c>
      <c r="V33" s="147">
        <v>16.758947197359799</v>
      </c>
      <c r="W33" s="147">
        <v>13.017542404621899</v>
      </c>
      <c r="X33" s="147">
        <v>8.1988114062870601</v>
      </c>
      <c r="Y33" s="154">
        <v>12.4682630344677</v>
      </c>
      <c r="Z33" s="147"/>
      <c r="AA33" s="155">
        <v>16.228808510348902</v>
      </c>
      <c r="AB33" s="156">
        <v>18.765239854661399</v>
      </c>
      <c r="AC33" s="157">
        <v>17.299821270016999</v>
      </c>
      <c r="AD33" s="147"/>
      <c r="AE33" s="158">
        <v>14.546053596659799</v>
      </c>
      <c r="AF33" s="35"/>
      <c r="AG33" s="174">
        <v>92.176668237511706</v>
      </c>
      <c r="AH33" s="169">
        <v>94.404889975550105</v>
      </c>
      <c r="AI33" s="169">
        <v>98.833822332330499</v>
      </c>
      <c r="AJ33" s="169">
        <v>94.948252853380097</v>
      </c>
      <c r="AK33" s="169">
        <v>96.1592977583812</v>
      </c>
      <c r="AL33" s="175">
        <v>95.465077462617501</v>
      </c>
      <c r="AM33" s="169"/>
      <c r="AN33" s="176">
        <v>104.059066275457</v>
      </c>
      <c r="AO33" s="177">
        <v>101.373560956015</v>
      </c>
      <c r="AP33" s="178">
        <v>102.817895665088</v>
      </c>
      <c r="AQ33" s="169"/>
      <c r="AR33" s="179">
        <v>97.622205822281501</v>
      </c>
      <c r="AS33" s="152"/>
      <c r="AT33" s="153">
        <v>12.155222191799901</v>
      </c>
      <c r="AU33" s="147">
        <v>11.434882418924699</v>
      </c>
      <c r="AV33" s="147">
        <v>15.943635075869301</v>
      </c>
      <c r="AW33" s="147">
        <v>11.202207326947001</v>
      </c>
      <c r="AX33" s="147">
        <v>11.338651361186299</v>
      </c>
      <c r="AY33" s="154">
        <v>12.3303465284471</v>
      </c>
      <c r="AZ33" s="147"/>
      <c r="BA33" s="155">
        <v>16.501785370525301</v>
      </c>
      <c r="BB33" s="156">
        <v>14.765560590057</v>
      </c>
      <c r="BC33" s="157">
        <v>15.6951570929225</v>
      </c>
      <c r="BD33" s="147"/>
      <c r="BE33" s="158">
        <v>13.3244219546763</v>
      </c>
    </row>
    <row r="34" spans="1:64" x14ac:dyDescent="0.25">
      <c r="A34" s="24" t="s">
        <v>78</v>
      </c>
      <c r="B34" s="44" t="str">
        <f t="shared" si="0"/>
        <v>Central Virginia</v>
      </c>
      <c r="C34" s="12"/>
      <c r="D34" s="28" t="s">
        <v>16</v>
      </c>
      <c r="E34" s="31" t="s">
        <v>17</v>
      </c>
      <c r="F34" s="12"/>
      <c r="G34" s="174">
        <v>87.840454647760495</v>
      </c>
      <c r="H34" s="169">
        <v>91.402685333662205</v>
      </c>
      <c r="I34" s="169">
        <v>95.790694971940297</v>
      </c>
      <c r="J34" s="169">
        <v>98.544471513418301</v>
      </c>
      <c r="K34" s="169">
        <v>94.597109341500698</v>
      </c>
      <c r="L34" s="175">
        <v>93.997070618045598</v>
      </c>
      <c r="M34" s="169"/>
      <c r="N34" s="176">
        <v>106.270070791366</v>
      </c>
      <c r="O34" s="177">
        <v>108.888689727463</v>
      </c>
      <c r="P34" s="178">
        <v>107.607077828793</v>
      </c>
      <c r="Q34" s="169"/>
      <c r="R34" s="179">
        <v>98.119882929160099</v>
      </c>
      <c r="S34" s="152"/>
      <c r="T34" s="153">
        <v>21.429970132968801</v>
      </c>
      <c r="U34" s="147">
        <v>24.376908311862898</v>
      </c>
      <c r="V34" s="147">
        <v>28.1756357768373</v>
      </c>
      <c r="W34" s="147">
        <v>31.388093742196599</v>
      </c>
      <c r="X34" s="147">
        <v>27.915154939430899</v>
      </c>
      <c r="Y34" s="154">
        <v>27.097949308096101</v>
      </c>
      <c r="Z34" s="147"/>
      <c r="AA34" s="155">
        <v>35.9623745545003</v>
      </c>
      <c r="AB34" s="156">
        <v>35.261730513472301</v>
      </c>
      <c r="AC34" s="157">
        <v>35.633275081682697</v>
      </c>
      <c r="AD34" s="147"/>
      <c r="AE34" s="158">
        <v>29.930452565927801</v>
      </c>
      <c r="AF34" s="35"/>
      <c r="AG34" s="174">
        <v>94.825571055800793</v>
      </c>
      <c r="AH34" s="169">
        <v>93.498522347922801</v>
      </c>
      <c r="AI34" s="169">
        <v>95.235466719586</v>
      </c>
      <c r="AJ34" s="169">
        <v>95.853734351762199</v>
      </c>
      <c r="AK34" s="169">
        <v>94.333569544086998</v>
      </c>
      <c r="AL34" s="175">
        <v>94.7684270395727</v>
      </c>
      <c r="AM34" s="169"/>
      <c r="AN34" s="176">
        <v>105.13691577980001</v>
      </c>
      <c r="AO34" s="177">
        <v>108.39492348684399</v>
      </c>
      <c r="AP34" s="178">
        <v>106.78045715293</v>
      </c>
      <c r="AQ34" s="169"/>
      <c r="AR34" s="179">
        <v>98.302635309626396</v>
      </c>
      <c r="AS34" s="152"/>
      <c r="AT34" s="153">
        <v>28.344031215973398</v>
      </c>
      <c r="AU34" s="147">
        <v>26.418582135543001</v>
      </c>
      <c r="AV34" s="147">
        <v>27.201646048758601</v>
      </c>
      <c r="AW34" s="147">
        <v>28.2484581674975</v>
      </c>
      <c r="AX34" s="147">
        <v>27.4572861482579</v>
      </c>
      <c r="AY34" s="154">
        <v>27.526809750641299</v>
      </c>
      <c r="AZ34" s="147"/>
      <c r="BA34" s="155">
        <v>33.525027778844603</v>
      </c>
      <c r="BB34" s="156">
        <v>34.047100833706402</v>
      </c>
      <c r="BC34" s="157">
        <v>33.771447926478302</v>
      </c>
      <c r="BD34" s="147"/>
      <c r="BE34" s="158">
        <v>29.406946951330099</v>
      </c>
    </row>
    <row r="35" spans="1:64" x14ac:dyDescent="0.25">
      <c r="A35" s="24" t="s">
        <v>79</v>
      </c>
      <c r="B35" s="44" t="str">
        <f t="shared" si="0"/>
        <v>Chesapeake Bay</v>
      </c>
      <c r="C35" s="12"/>
      <c r="D35" s="28" t="s">
        <v>16</v>
      </c>
      <c r="E35" s="31" t="s">
        <v>17</v>
      </c>
      <c r="F35" s="12"/>
      <c r="G35" s="174">
        <v>80.303671232876695</v>
      </c>
      <c r="H35" s="169">
        <v>83.091024590163897</v>
      </c>
      <c r="I35" s="169">
        <v>86.043588785046694</v>
      </c>
      <c r="J35" s="169">
        <v>85.749713740458006</v>
      </c>
      <c r="K35" s="169">
        <v>84.532799097065407</v>
      </c>
      <c r="L35" s="175">
        <v>84.192552016985104</v>
      </c>
      <c r="M35" s="169"/>
      <c r="N35" s="176">
        <v>87.589403341288701</v>
      </c>
      <c r="O35" s="177">
        <v>88.122188183807395</v>
      </c>
      <c r="P35" s="178">
        <v>87.867351598173499</v>
      </c>
      <c r="Q35" s="169"/>
      <c r="R35" s="179">
        <v>85.188876508820698</v>
      </c>
      <c r="S35" s="152"/>
      <c r="T35" s="153">
        <v>17.113592972210601</v>
      </c>
      <c r="U35" s="147">
        <v>17.368168594943899</v>
      </c>
      <c r="V35" s="147">
        <v>19.427196594476499</v>
      </c>
      <c r="W35" s="147">
        <v>16.623350113078601</v>
      </c>
      <c r="X35" s="147">
        <v>14.8335434211177</v>
      </c>
      <c r="Y35" s="154">
        <v>17.231104561393199</v>
      </c>
      <c r="Z35" s="147"/>
      <c r="AA35" s="155">
        <v>19.9994963095711</v>
      </c>
      <c r="AB35" s="156">
        <v>23.733147452388501</v>
      </c>
      <c r="AC35" s="157">
        <v>21.8263192816184</v>
      </c>
      <c r="AD35" s="147"/>
      <c r="AE35" s="158">
        <v>18.492178585041199</v>
      </c>
      <c r="AF35" s="35"/>
      <c r="AG35" s="174">
        <v>81.903949694085597</v>
      </c>
      <c r="AH35" s="169">
        <v>83.787258938244804</v>
      </c>
      <c r="AI35" s="169">
        <v>85.052452357071203</v>
      </c>
      <c r="AJ35" s="169">
        <v>84.616505652620702</v>
      </c>
      <c r="AK35" s="169">
        <v>82.949846938775494</v>
      </c>
      <c r="AL35" s="175">
        <v>83.774950670657304</v>
      </c>
      <c r="AM35" s="169"/>
      <c r="AN35" s="176">
        <v>88.777644314868795</v>
      </c>
      <c r="AO35" s="177">
        <v>87.328220820189202</v>
      </c>
      <c r="AP35" s="178">
        <v>88.0814818181818</v>
      </c>
      <c r="AQ35" s="169"/>
      <c r="AR35" s="179">
        <v>84.928392175959701</v>
      </c>
      <c r="AS35" s="152"/>
      <c r="AT35" s="153">
        <v>11.695081867070099</v>
      </c>
      <c r="AU35" s="147">
        <v>14.6503688436229</v>
      </c>
      <c r="AV35" s="147">
        <v>15.5605170232873</v>
      </c>
      <c r="AW35" s="147">
        <v>14.455148538615299</v>
      </c>
      <c r="AX35" s="147">
        <v>13.8213680465909</v>
      </c>
      <c r="AY35" s="154">
        <v>14.1657838379274</v>
      </c>
      <c r="AZ35" s="147"/>
      <c r="BA35" s="155">
        <v>14.2992172422968</v>
      </c>
      <c r="BB35" s="156">
        <v>6.1761505412006201</v>
      </c>
      <c r="BC35" s="157">
        <v>10.1066219016051</v>
      </c>
      <c r="BD35" s="147"/>
      <c r="BE35" s="158">
        <v>13.057924472742901</v>
      </c>
    </row>
    <row r="36" spans="1:64" x14ac:dyDescent="0.25">
      <c r="A36" s="24" t="s">
        <v>80</v>
      </c>
      <c r="B36" s="44" t="str">
        <f t="shared" si="0"/>
        <v>Coastal Virginia - Eastern Shore</v>
      </c>
      <c r="C36" s="12"/>
      <c r="D36" s="28" t="s">
        <v>16</v>
      </c>
      <c r="E36" s="31" t="s">
        <v>17</v>
      </c>
      <c r="F36" s="12"/>
      <c r="G36" s="174">
        <v>88.515421994884903</v>
      </c>
      <c r="H36" s="169">
        <v>91.881055662188004</v>
      </c>
      <c r="I36" s="169">
        <v>90.944221824686906</v>
      </c>
      <c r="J36" s="169">
        <v>92.536615120274902</v>
      </c>
      <c r="K36" s="169">
        <v>92.900433962264103</v>
      </c>
      <c r="L36" s="175">
        <v>91.525714285714201</v>
      </c>
      <c r="M36" s="169"/>
      <c r="N36" s="176">
        <v>99.083457943925197</v>
      </c>
      <c r="O36" s="177">
        <v>100.599649446494</v>
      </c>
      <c r="P36" s="178">
        <v>99.846480965645299</v>
      </c>
      <c r="Q36" s="169"/>
      <c r="R36" s="179">
        <v>93.974202185792294</v>
      </c>
      <c r="S36" s="152"/>
      <c r="T36" s="153">
        <v>16.034896337441101</v>
      </c>
      <c r="U36" s="147">
        <v>15.765953984757701</v>
      </c>
      <c r="V36" s="147">
        <v>15.331516122326001</v>
      </c>
      <c r="W36" s="147">
        <v>16.338207428766399</v>
      </c>
      <c r="X36" s="147">
        <v>17.0431479089841</v>
      </c>
      <c r="Y36" s="154">
        <v>16.191109629314401</v>
      </c>
      <c r="Z36" s="147"/>
      <c r="AA36" s="155">
        <v>17.978125151921699</v>
      </c>
      <c r="AB36" s="156">
        <v>19.5448063051387</v>
      </c>
      <c r="AC36" s="157">
        <v>18.7645833483733</v>
      </c>
      <c r="AD36" s="147"/>
      <c r="AE36" s="158">
        <v>17.050269843253901</v>
      </c>
      <c r="AF36" s="35"/>
      <c r="AG36" s="174">
        <v>91.027108294930798</v>
      </c>
      <c r="AH36" s="169">
        <v>91.806152758132896</v>
      </c>
      <c r="AI36" s="169">
        <v>91.626269430051806</v>
      </c>
      <c r="AJ36" s="169">
        <v>92.374363480497195</v>
      </c>
      <c r="AK36" s="169">
        <v>92.470362884703704</v>
      </c>
      <c r="AL36" s="175">
        <v>91.900001872133203</v>
      </c>
      <c r="AM36" s="169"/>
      <c r="AN36" s="176">
        <v>97.738635944700405</v>
      </c>
      <c r="AO36" s="177">
        <v>99.839536771728703</v>
      </c>
      <c r="AP36" s="178">
        <v>98.770363508442699</v>
      </c>
      <c r="AQ36" s="169"/>
      <c r="AR36" s="179">
        <v>93.859941794340003</v>
      </c>
      <c r="AS36" s="152"/>
      <c r="AT36" s="153">
        <v>15.6833500445873</v>
      </c>
      <c r="AU36" s="147">
        <v>15.5607251242561</v>
      </c>
      <c r="AV36" s="147">
        <v>16.0042808389674</v>
      </c>
      <c r="AW36" s="147">
        <v>16.311883513533701</v>
      </c>
      <c r="AX36" s="147">
        <v>15.844970602794699</v>
      </c>
      <c r="AY36" s="154">
        <v>15.903712283571499</v>
      </c>
      <c r="AZ36" s="147"/>
      <c r="BA36" s="155">
        <v>16.2102323972208</v>
      </c>
      <c r="BB36" s="156">
        <v>18.160724266269799</v>
      </c>
      <c r="BC36" s="157">
        <v>17.157704784801201</v>
      </c>
      <c r="BD36" s="147"/>
      <c r="BE36" s="158">
        <v>16.253622378010299</v>
      </c>
    </row>
    <row r="37" spans="1:64" x14ac:dyDescent="0.25">
      <c r="A37" s="24" t="s">
        <v>81</v>
      </c>
      <c r="B37" s="44" t="str">
        <f t="shared" si="0"/>
        <v>Coastal Virginia - Hampton Roads</v>
      </c>
      <c r="C37" s="12"/>
      <c r="D37" s="28" t="s">
        <v>16</v>
      </c>
      <c r="E37" s="31" t="s">
        <v>17</v>
      </c>
      <c r="F37" s="12"/>
      <c r="G37" s="174">
        <v>79.6210565021115</v>
      </c>
      <c r="H37" s="169">
        <v>80.521536713627199</v>
      </c>
      <c r="I37" s="169">
        <v>81.981869072545805</v>
      </c>
      <c r="J37" s="169">
        <v>81.674492807082203</v>
      </c>
      <c r="K37" s="169">
        <v>83.617253461258102</v>
      </c>
      <c r="L37" s="175">
        <v>81.559572392425906</v>
      </c>
      <c r="M37" s="169"/>
      <c r="N37" s="176">
        <v>99.253959464701296</v>
      </c>
      <c r="O37" s="177">
        <v>103.581998615597</v>
      </c>
      <c r="P37" s="178">
        <v>101.471498794155</v>
      </c>
      <c r="Q37" s="169"/>
      <c r="R37" s="179">
        <v>88.554041095321494</v>
      </c>
      <c r="S37" s="152"/>
      <c r="T37" s="153">
        <v>14.2550932049463</v>
      </c>
      <c r="U37" s="147">
        <v>14.867285322580599</v>
      </c>
      <c r="V37" s="147">
        <v>16.334433838513501</v>
      </c>
      <c r="W37" s="147">
        <v>16.069985270217</v>
      </c>
      <c r="X37" s="147">
        <v>16.711976059543701</v>
      </c>
      <c r="Y37" s="154">
        <v>15.7083422865275</v>
      </c>
      <c r="Z37" s="147"/>
      <c r="AA37" s="155">
        <v>24.804300179038201</v>
      </c>
      <c r="AB37" s="156">
        <v>25.8172835292449</v>
      </c>
      <c r="AC37" s="157">
        <v>25.3395697377372</v>
      </c>
      <c r="AD37" s="147"/>
      <c r="AE37" s="158">
        <v>19.707518912637401</v>
      </c>
      <c r="AF37" s="35"/>
      <c r="AG37" s="174">
        <v>81.468308835348495</v>
      </c>
      <c r="AH37" s="169">
        <v>80.104759800088303</v>
      </c>
      <c r="AI37" s="169">
        <v>81.109134256664703</v>
      </c>
      <c r="AJ37" s="169">
        <v>80.736347783157001</v>
      </c>
      <c r="AK37" s="169">
        <v>82.101875456479604</v>
      </c>
      <c r="AL37" s="175">
        <v>81.109609531226198</v>
      </c>
      <c r="AM37" s="169"/>
      <c r="AN37" s="176">
        <v>95.908689153785602</v>
      </c>
      <c r="AO37" s="177">
        <v>101.114563675767</v>
      </c>
      <c r="AP37" s="178">
        <v>98.539305214455496</v>
      </c>
      <c r="AQ37" s="169"/>
      <c r="AR37" s="179">
        <v>86.990593658921597</v>
      </c>
      <c r="AS37" s="152"/>
      <c r="AT37" s="153">
        <v>13.0443694977386</v>
      </c>
      <c r="AU37" s="147">
        <v>13.890876633693001</v>
      </c>
      <c r="AV37" s="147">
        <v>15.052895420888101</v>
      </c>
      <c r="AW37" s="147">
        <v>14.456639684797</v>
      </c>
      <c r="AX37" s="147">
        <v>15.593075644238199</v>
      </c>
      <c r="AY37" s="154">
        <v>14.4244000580436</v>
      </c>
      <c r="AZ37" s="147"/>
      <c r="BA37" s="155">
        <v>22.632478019507801</v>
      </c>
      <c r="BB37" s="156">
        <v>25.3071847982939</v>
      </c>
      <c r="BC37" s="157">
        <v>23.953655774834999</v>
      </c>
      <c r="BD37" s="147"/>
      <c r="BE37" s="158">
        <v>17.9918287837266</v>
      </c>
    </row>
    <row r="38" spans="1:64" x14ac:dyDescent="0.25">
      <c r="A38" s="25" t="s">
        <v>82</v>
      </c>
      <c r="B38" s="44" t="str">
        <f t="shared" si="0"/>
        <v>Northern Virginia</v>
      </c>
      <c r="C38" s="12"/>
      <c r="D38" s="28" t="s">
        <v>16</v>
      </c>
      <c r="E38" s="31" t="s">
        <v>17</v>
      </c>
      <c r="F38" s="13"/>
      <c r="G38" s="174">
        <v>94.349935702804004</v>
      </c>
      <c r="H38" s="169">
        <v>100.36051937471299</v>
      </c>
      <c r="I38" s="169">
        <v>104.085569272976</v>
      </c>
      <c r="J38" s="169">
        <v>104.79086895650499</v>
      </c>
      <c r="K38" s="169">
        <v>100.27732823289701</v>
      </c>
      <c r="L38" s="175">
        <v>101.077230919765</v>
      </c>
      <c r="M38" s="169"/>
      <c r="N38" s="176">
        <v>100.645043425758</v>
      </c>
      <c r="O38" s="177">
        <v>102.605191336057</v>
      </c>
      <c r="P38" s="178">
        <v>101.652334281585</v>
      </c>
      <c r="Q38" s="169"/>
      <c r="R38" s="179">
        <v>101.25483106270801</v>
      </c>
      <c r="S38" s="152"/>
      <c r="T38" s="153">
        <v>3.9348284685184902</v>
      </c>
      <c r="U38" s="147">
        <v>16.2297654664834</v>
      </c>
      <c r="V38" s="147">
        <v>22.7626227208982</v>
      </c>
      <c r="W38" s="147">
        <v>24.080461547479299</v>
      </c>
      <c r="X38" s="147">
        <v>20.396761918261198</v>
      </c>
      <c r="Y38" s="154">
        <v>17.322487294111099</v>
      </c>
      <c r="Z38" s="147"/>
      <c r="AA38" s="155">
        <v>20.5920649217591</v>
      </c>
      <c r="AB38" s="156">
        <v>19.965383946343501</v>
      </c>
      <c r="AC38" s="157">
        <v>20.258927680102499</v>
      </c>
      <c r="AD38" s="147"/>
      <c r="AE38" s="158">
        <v>18.154318934931801</v>
      </c>
      <c r="AF38" s="35"/>
      <c r="AG38" s="174">
        <v>96.065282914856397</v>
      </c>
      <c r="AH38" s="169">
        <v>100.877293786617</v>
      </c>
      <c r="AI38" s="169">
        <v>104.294543001444</v>
      </c>
      <c r="AJ38" s="169">
        <v>104.360265065913</v>
      </c>
      <c r="AK38" s="169">
        <v>101.26404267018501</v>
      </c>
      <c r="AL38" s="175">
        <v>101.488178366714</v>
      </c>
      <c r="AM38" s="169"/>
      <c r="AN38" s="176">
        <v>98.674487192890695</v>
      </c>
      <c r="AO38" s="177">
        <v>100.972636504042</v>
      </c>
      <c r="AP38" s="178">
        <v>99.836567551581695</v>
      </c>
      <c r="AQ38" s="169"/>
      <c r="AR38" s="179">
        <v>100.99118995286</v>
      </c>
      <c r="AS38" s="152"/>
      <c r="AT38" s="153">
        <v>-2.7049252638825299</v>
      </c>
      <c r="AU38" s="147">
        <v>1.22212263434977</v>
      </c>
      <c r="AV38" s="147">
        <v>3.21065347763603</v>
      </c>
      <c r="AW38" s="147">
        <v>3.5600334412535202</v>
      </c>
      <c r="AX38" s="147">
        <v>3.6116238727374301</v>
      </c>
      <c r="AY38" s="154">
        <v>1.8866236431907799</v>
      </c>
      <c r="AZ38" s="147"/>
      <c r="BA38" s="155">
        <v>2.22457487179167</v>
      </c>
      <c r="BB38" s="156">
        <v>2.7944297661570898</v>
      </c>
      <c r="BC38" s="157">
        <v>2.48032631343309</v>
      </c>
      <c r="BD38" s="147"/>
      <c r="BE38" s="158">
        <v>2.0403760991539701</v>
      </c>
    </row>
    <row r="39" spans="1:64" x14ac:dyDescent="0.25">
      <c r="A39" s="26" t="s">
        <v>83</v>
      </c>
      <c r="B39" s="44" t="str">
        <f t="shared" si="0"/>
        <v>Shenandoah Valley</v>
      </c>
      <c r="C39" s="12"/>
      <c r="D39" s="29" t="s">
        <v>16</v>
      </c>
      <c r="E39" s="32" t="s">
        <v>17</v>
      </c>
      <c r="F39" s="12"/>
      <c r="G39" s="180">
        <v>80.804930875576005</v>
      </c>
      <c r="H39" s="181">
        <v>81.1120309205903</v>
      </c>
      <c r="I39" s="181">
        <v>82.344391185824605</v>
      </c>
      <c r="J39" s="181">
        <v>86.515265768958102</v>
      </c>
      <c r="K39" s="181">
        <v>81.303429741489595</v>
      </c>
      <c r="L39" s="182">
        <v>82.491426810629505</v>
      </c>
      <c r="M39" s="169"/>
      <c r="N39" s="183">
        <v>91.004516434145103</v>
      </c>
      <c r="O39" s="184">
        <v>94.172646812080501</v>
      </c>
      <c r="P39" s="185">
        <v>92.683481160386705</v>
      </c>
      <c r="Q39" s="169"/>
      <c r="R39" s="186">
        <v>85.623186133879699</v>
      </c>
      <c r="S39" s="152"/>
      <c r="T39" s="159">
        <v>10.6359586676985</v>
      </c>
      <c r="U39" s="160">
        <v>10.2656695119577</v>
      </c>
      <c r="V39" s="160">
        <v>11.1540419743488</v>
      </c>
      <c r="W39" s="160">
        <v>18.494887302800301</v>
      </c>
      <c r="X39" s="160">
        <v>10.767678984655699</v>
      </c>
      <c r="Y39" s="161">
        <v>12.3653839470861</v>
      </c>
      <c r="Z39" s="147"/>
      <c r="AA39" s="162">
        <v>20.4186267021188</v>
      </c>
      <c r="AB39" s="163">
        <v>19.5313916651818</v>
      </c>
      <c r="AC39" s="164">
        <v>20.025469209400502</v>
      </c>
      <c r="AD39" s="147"/>
      <c r="AE39" s="165">
        <v>14.874213538052</v>
      </c>
      <c r="AF39" s="36"/>
      <c r="AG39" s="180">
        <v>82.199036795831901</v>
      </c>
      <c r="AH39" s="181">
        <v>81.803663168112607</v>
      </c>
      <c r="AI39" s="181">
        <v>82.149204452255404</v>
      </c>
      <c r="AJ39" s="181">
        <v>83.170218068535803</v>
      </c>
      <c r="AK39" s="181">
        <v>83.174803334507402</v>
      </c>
      <c r="AL39" s="182">
        <v>82.512309308804404</v>
      </c>
      <c r="AM39" s="169"/>
      <c r="AN39" s="183">
        <v>91.953757078592204</v>
      </c>
      <c r="AO39" s="184">
        <v>95.606555162771002</v>
      </c>
      <c r="AP39" s="185">
        <v>93.7829549778059</v>
      </c>
      <c r="AQ39" s="169"/>
      <c r="AR39" s="186">
        <v>86.034083666325401</v>
      </c>
      <c r="AS39" s="152"/>
      <c r="AT39" s="159">
        <v>11.7951375545885</v>
      </c>
      <c r="AU39" s="160">
        <v>11.722047192811299</v>
      </c>
      <c r="AV39" s="160">
        <v>10.700879561170201</v>
      </c>
      <c r="AW39" s="160">
        <v>13.877011822558201</v>
      </c>
      <c r="AX39" s="160">
        <v>12.829699015906799</v>
      </c>
      <c r="AY39" s="161">
        <v>12.1997123139965</v>
      </c>
      <c r="AZ39" s="147"/>
      <c r="BA39" s="162">
        <v>18.023777620344099</v>
      </c>
      <c r="BB39" s="163">
        <v>19.135392870647301</v>
      </c>
      <c r="BC39" s="164">
        <v>18.5468754611294</v>
      </c>
      <c r="BD39" s="147"/>
      <c r="BE39" s="165">
        <v>14.330679893319299</v>
      </c>
    </row>
    <row r="40" spans="1:64" x14ac:dyDescent="0.25">
      <c r="A40" s="22" t="s">
        <v>84</v>
      </c>
      <c r="B40" s="44" t="str">
        <f t="shared" si="0"/>
        <v>Southern Virginia</v>
      </c>
      <c r="C40" s="10"/>
      <c r="D40" s="27" t="s">
        <v>16</v>
      </c>
      <c r="E40" s="30" t="s">
        <v>17</v>
      </c>
      <c r="F40" s="3"/>
      <c r="G40" s="166">
        <v>81.990723549487996</v>
      </c>
      <c r="H40" s="167">
        <v>83.653006329113893</v>
      </c>
      <c r="I40" s="167">
        <v>85.978717020175793</v>
      </c>
      <c r="J40" s="167">
        <v>84.375584210526299</v>
      </c>
      <c r="K40" s="167">
        <v>82.215383623468696</v>
      </c>
      <c r="L40" s="168">
        <v>83.790627787307002</v>
      </c>
      <c r="M40" s="169"/>
      <c r="N40" s="170">
        <v>84.920331345261701</v>
      </c>
      <c r="O40" s="171">
        <v>84.649593241551898</v>
      </c>
      <c r="P40" s="172">
        <v>84.781084647569998</v>
      </c>
      <c r="Q40" s="169"/>
      <c r="R40" s="173">
        <v>84.050275902801204</v>
      </c>
      <c r="S40" s="152"/>
      <c r="T40" s="144">
        <v>12.8950435134318</v>
      </c>
      <c r="U40" s="145">
        <v>14.067573857398299</v>
      </c>
      <c r="V40" s="145">
        <v>14.834584664802399</v>
      </c>
      <c r="W40" s="145">
        <v>11.2643519441383</v>
      </c>
      <c r="X40" s="145">
        <v>10.312613350807901</v>
      </c>
      <c r="Y40" s="146">
        <v>12.686018507755399</v>
      </c>
      <c r="Z40" s="147"/>
      <c r="AA40" s="148">
        <v>17.548805359760198</v>
      </c>
      <c r="AB40" s="149">
        <v>15.696611475336599</v>
      </c>
      <c r="AC40" s="150">
        <v>16.621108400722399</v>
      </c>
      <c r="AD40" s="147"/>
      <c r="AE40" s="151">
        <v>13.703315299850299</v>
      </c>
      <c r="AF40" s="33"/>
      <c r="AG40" s="166">
        <v>82.662348788705202</v>
      </c>
      <c r="AH40" s="167">
        <v>84.262878499592205</v>
      </c>
      <c r="AI40" s="167">
        <v>84.084678105879206</v>
      </c>
      <c r="AJ40" s="167">
        <v>84.750514559234105</v>
      </c>
      <c r="AK40" s="167">
        <v>82.237287839020098</v>
      </c>
      <c r="AL40" s="168">
        <v>83.655918338593295</v>
      </c>
      <c r="AM40" s="169"/>
      <c r="AN40" s="170">
        <v>84.256455206560403</v>
      </c>
      <c r="AO40" s="171">
        <v>85.605504241281807</v>
      </c>
      <c r="AP40" s="172">
        <v>84.925879647673199</v>
      </c>
      <c r="AQ40" s="169"/>
      <c r="AR40" s="173">
        <v>83.993115052672906</v>
      </c>
      <c r="AS40" s="152"/>
      <c r="AT40" s="144">
        <v>14.272261905036499</v>
      </c>
      <c r="AU40" s="145">
        <v>14.4952140498698</v>
      </c>
      <c r="AV40" s="145">
        <v>12.0533743047858</v>
      </c>
      <c r="AW40" s="145">
        <v>12.1951333411438</v>
      </c>
      <c r="AX40" s="145">
        <v>10.1738238065078</v>
      </c>
      <c r="AY40" s="146">
        <v>12.525939526932699</v>
      </c>
      <c r="AZ40" s="147"/>
      <c r="BA40" s="148">
        <v>14.6106166544203</v>
      </c>
      <c r="BB40" s="149">
        <v>15.024659484001401</v>
      </c>
      <c r="BC40" s="150">
        <v>14.8051187840403</v>
      </c>
      <c r="BD40" s="147"/>
      <c r="BE40" s="151">
        <v>13.1297555519368</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74">
        <v>80.507002320185606</v>
      </c>
      <c r="H41" s="169">
        <v>85.246592377260896</v>
      </c>
      <c r="I41" s="169">
        <v>84.986412914691897</v>
      </c>
      <c r="J41" s="169">
        <v>86.702827306733099</v>
      </c>
      <c r="K41" s="169">
        <v>91.006137130011197</v>
      </c>
      <c r="L41" s="175">
        <v>85.863776889134002</v>
      </c>
      <c r="M41" s="169"/>
      <c r="N41" s="176">
        <v>107.44618733509201</v>
      </c>
      <c r="O41" s="177">
        <v>105.16471717517901</v>
      </c>
      <c r="P41" s="178">
        <v>106.327503782148</v>
      </c>
      <c r="Q41" s="169"/>
      <c r="R41" s="179">
        <v>91.815896934435003</v>
      </c>
      <c r="S41" s="152"/>
      <c r="T41" s="153">
        <v>19.5579226647836</v>
      </c>
      <c r="U41" s="147">
        <v>22.717247024273501</v>
      </c>
      <c r="V41" s="147">
        <v>20.3744259544507</v>
      </c>
      <c r="W41" s="147">
        <v>21.7910260926575</v>
      </c>
      <c r="X41" s="147">
        <v>25.413042903584198</v>
      </c>
      <c r="Y41" s="154">
        <v>21.916296366262099</v>
      </c>
      <c r="Z41" s="147"/>
      <c r="AA41" s="155">
        <v>32.138268085500499</v>
      </c>
      <c r="AB41" s="156">
        <v>35.308911693983099</v>
      </c>
      <c r="AC41" s="157">
        <v>33.618873358398098</v>
      </c>
      <c r="AD41" s="147"/>
      <c r="AE41" s="158">
        <v>25.589189833536</v>
      </c>
      <c r="AF41" s="34"/>
      <c r="AG41" s="174">
        <v>81.879169402494995</v>
      </c>
      <c r="AH41" s="169">
        <v>82.687792326709996</v>
      </c>
      <c r="AI41" s="169">
        <v>83.395603149072997</v>
      </c>
      <c r="AJ41" s="169">
        <v>86.243201699575096</v>
      </c>
      <c r="AK41" s="169">
        <v>90.572354976051002</v>
      </c>
      <c r="AL41" s="175">
        <v>85.091069103700804</v>
      </c>
      <c r="AM41" s="169"/>
      <c r="AN41" s="176">
        <v>101.564415552456</v>
      </c>
      <c r="AO41" s="177">
        <v>98.618546339600996</v>
      </c>
      <c r="AP41" s="178">
        <v>100.202854243868</v>
      </c>
      <c r="AQ41" s="169"/>
      <c r="AR41" s="179">
        <v>89.493114229538506</v>
      </c>
      <c r="AS41" s="152"/>
      <c r="AT41" s="153">
        <v>20.983269526252101</v>
      </c>
      <c r="AU41" s="147">
        <v>20.125947203114499</v>
      </c>
      <c r="AV41" s="147">
        <v>20.856560763917201</v>
      </c>
      <c r="AW41" s="147">
        <v>22.1849609408373</v>
      </c>
      <c r="AX41" s="147">
        <v>24.935562906060799</v>
      </c>
      <c r="AY41" s="154">
        <v>21.8453539289257</v>
      </c>
      <c r="AZ41" s="147"/>
      <c r="BA41" s="155">
        <v>24.826512881375098</v>
      </c>
      <c r="BB41" s="156">
        <v>24.253166776330101</v>
      </c>
      <c r="BC41" s="157">
        <v>24.718301189820799</v>
      </c>
      <c r="BD41" s="147"/>
      <c r="BE41" s="158">
        <v>22.7215369965379</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74">
        <v>75.944717391304295</v>
      </c>
      <c r="H42" s="169">
        <v>81.489706790123407</v>
      </c>
      <c r="I42" s="169">
        <v>81.8668277945619</v>
      </c>
      <c r="J42" s="169">
        <v>79.687364975449995</v>
      </c>
      <c r="K42" s="169">
        <v>81.317619047619004</v>
      </c>
      <c r="L42" s="175">
        <v>80.272740921787701</v>
      </c>
      <c r="M42" s="169"/>
      <c r="N42" s="176">
        <v>84.693022312373202</v>
      </c>
      <c r="O42" s="177">
        <v>85.475399999999993</v>
      </c>
      <c r="P42" s="178">
        <v>85.086968781470205</v>
      </c>
      <c r="Q42" s="169"/>
      <c r="R42" s="179">
        <v>81.512183043816407</v>
      </c>
      <c r="S42" s="152"/>
      <c r="T42" s="153">
        <v>11.074090368136799</v>
      </c>
      <c r="U42" s="147">
        <v>14.0946870562196</v>
      </c>
      <c r="V42" s="147">
        <v>14.7631261635425</v>
      </c>
      <c r="W42" s="147">
        <v>12.175997805625199</v>
      </c>
      <c r="X42" s="147">
        <v>14.515695926022801</v>
      </c>
      <c r="Y42" s="154">
        <v>13.4792771053901</v>
      </c>
      <c r="Z42" s="147"/>
      <c r="AA42" s="155">
        <v>13.718605347465701</v>
      </c>
      <c r="AB42" s="156">
        <v>14.5605513390369</v>
      </c>
      <c r="AC42" s="157">
        <v>14.144845573548899</v>
      </c>
      <c r="AD42" s="147"/>
      <c r="AE42" s="158">
        <v>13.652093514600899</v>
      </c>
      <c r="AF42" s="35"/>
      <c r="AG42" s="174">
        <v>74.270583244962793</v>
      </c>
      <c r="AH42" s="169">
        <v>78.011707317073103</v>
      </c>
      <c r="AI42" s="169">
        <v>79.395044010715594</v>
      </c>
      <c r="AJ42" s="169">
        <v>79.209161006791803</v>
      </c>
      <c r="AK42" s="169">
        <v>78.137219710669001</v>
      </c>
      <c r="AL42" s="175">
        <v>77.9974670207298</v>
      </c>
      <c r="AM42" s="169"/>
      <c r="AN42" s="176">
        <v>83.365919765166296</v>
      </c>
      <c r="AO42" s="177">
        <v>84.725411646586295</v>
      </c>
      <c r="AP42" s="178">
        <v>84.036907829534101</v>
      </c>
      <c r="AQ42" s="169"/>
      <c r="AR42" s="179">
        <v>79.549038192234207</v>
      </c>
      <c r="AS42" s="152"/>
      <c r="AT42" s="153">
        <v>6.9223191551790704</v>
      </c>
      <c r="AU42" s="147">
        <v>9.6894890464018602</v>
      </c>
      <c r="AV42" s="147">
        <v>9.5834994200533004</v>
      </c>
      <c r="AW42" s="147">
        <v>7.43167782626755</v>
      </c>
      <c r="AX42" s="147">
        <v>8.7345390942488699</v>
      </c>
      <c r="AY42" s="154">
        <v>8.5369961003820904</v>
      </c>
      <c r="AZ42" s="147"/>
      <c r="BA42" s="155">
        <v>12.074466248285001</v>
      </c>
      <c r="BB42" s="156">
        <v>13.598533514557801</v>
      </c>
      <c r="BC42" s="157">
        <v>12.826173915015399</v>
      </c>
      <c r="BD42" s="147"/>
      <c r="BE42" s="158">
        <v>9.6401811236549602</v>
      </c>
      <c r="BF42" s="98"/>
      <c r="BG42" s="98"/>
      <c r="BH42" s="98"/>
      <c r="BI42" s="98"/>
      <c r="BJ42" s="98"/>
      <c r="BK42" s="98"/>
      <c r="BL42" s="98"/>
    </row>
    <row r="43" spans="1:64" x14ac:dyDescent="0.25">
      <c r="A43" s="26" t="s">
        <v>87</v>
      </c>
      <c r="B43" s="44" t="str">
        <f t="shared" si="0"/>
        <v>Virginia Mountains</v>
      </c>
      <c r="C43" s="12"/>
      <c r="D43" s="29" t="s">
        <v>16</v>
      </c>
      <c r="E43" s="32" t="s">
        <v>17</v>
      </c>
      <c r="F43" s="12"/>
      <c r="G43" s="180">
        <v>79.343454051606997</v>
      </c>
      <c r="H43" s="181">
        <v>83.0739318258521</v>
      </c>
      <c r="I43" s="181">
        <v>83.595594728171307</v>
      </c>
      <c r="J43" s="181">
        <v>82.438648468708294</v>
      </c>
      <c r="K43" s="181">
        <v>82.275642933049895</v>
      </c>
      <c r="L43" s="182">
        <v>82.302994157047095</v>
      </c>
      <c r="M43" s="169"/>
      <c r="N43" s="183">
        <v>103.784970432617</v>
      </c>
      <c r="O43" s="184">
        <v>109.68476120714899</v>
      </c>
      <c r="P43" s="185">
        <v>106.82390582553499</v>
      </c>
      <c r="Q43" s="169"/>
      <c r="R43" s="186">
        <v>90.167251694094801</v>
      </c>
      <c r="S43" s="152"/>
      <c r="T43" s="159">
        <v>13.873835875745399</v>
      </c>
      <c r="U43" s="160">
        <v>15.4702880045326</v>
      </c>
      <c r="V43" s="160">
        <v>17.165378856461299</v>
      </c>
      <c r="W43" s="160">
        <v>13.5569821666623</v>
      </c>
      <c r="X43" s="160">
        <v>9.2797512182274104</v>
      </c>
      <c r="Y43" s="161">
        <v>13.967115646702799</v>
      </c>
      <c r="Z43" s="147"/>
      <c r="AA43" s="162">
        <v>19.4065705804632</v>
      </c>
      <c r="AB43" s="163">
        <v>23.201193515770498</v>
      </c>
      <c r="AC43" s="164">
        <v>21.449470595529199</v>
      </c>
      <c r="AD43" s="147"/>
      <c r="AE43" s="165">
        <v>17.391550068244801</v>
      </c>
      <c r="AF43" s="36"/>
      <c r="AG43" s="180">
        <v>86.331677322301601</v>
      </c>
      <c r="AH43" s="181">
        <v>82.465178752965002</v>
      </c>
      <c r="AI43" s="181">
        <v>83.478586904188703</v>
      </c>
      <c r="AJ43" s="181">
        <v>82.373422285759602</v>
      </c>
      <c r="AK43" s="181">
        <v>83.517441617007506</v>
      </c>
      <c r="AL43" s="182">
        <v>83.561218974812604</v>
      </c>
      <c r="AM43" s="169"/>
      <c r="AN43" s="183">
        <v>100.520050379727</v>
      </c>
      <c r="AO43" s="184">
        <v>105.552846105821</v>
      </c>
      <c r="AP43" s="185">
        <v>102.989710871979</v>
      </c>
      <c r="AQ43" s="169"/>
      <c r="AR43" s="186">
        <v>89.458831372640105</v>
      </c>
      <c r="AS43" s="152"/>
      <c r="AT43" s="159">
        <v>18.909207151798299</v>
      </c>
      <c r="AU43" s="160">
        <v>15.730747185968699</v>
      </c>
      <c r="AV43" s="160">
        <v>16.349667171052801</v>
      </c>
      <c r="AW43" s="160">
        <v>15.3973109395662</v>
      </c>
      <c r="AX43" s="160">
        <v>15.2727848342422</v>
      </c>
      <c r="AY43" s="161">
        <v>16.296493755453898</v>
      </c>
      <c r="AZ43" s="147"/>
      <c r="BA43" s="162">
        <v>20.297418900007202</v>
      </c>
      <c r="BB43" s="163">
        <v>23.544766423270001</v>
      </c>
      <c r="BC43" s="164">
        <v>21.8662687518861</v>
      </c>
      <c r="BD43" s="147"/>
      <c r="BE43" s="165">
        <v>18.358504525904799</v>
      </c>
      <c r="BF43" s="98"/>
      <c r="BG43" s="98"/>
      <c r="BH43" s="98"/>
      <c r="BI43" s="98"/>
      <c r="BJ43" s="98"/>
      <c r="BK43" s="98"/>
      <c r="BL43" s="98"/>
    </row>
  </sheetData>
  <sheetProtection algorithmName="SHA-512" hashValue="KGoiNVO/HQfc0SeOchxVM0kM9ccNDlpjXqEfqYiZAoUsl2MUIBxRrvt+Tf0YY0P0tqYO9z7nznR6cMEfHdQhIA==" saltValue="YcLbC9XZDV1nmQf6qx5fV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E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E29" sqref="E29"/>
    </sheetView>
  </sheetViews>
  <sheetFormatPr defaultRowHeight="13.2" x14ac:dyDescent="0.25"/>
  <cols>
    <col min="1" max="1" width="20.7773437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4" t="s">
        <v>5</v>
      </c>
      <c r="E2" s="195"/>
      <c r="G2" s="196" t="s">
        <v>97</v>
      </c>
      <c r="H2" s="197"/>
      <c r="I2" s="197"/>
      <c r="J2" s="197"/>
      <c r="K2" s="197"/>
      <c r="L2" s="197"/>
      <c r="M2" s="197"/>
      <c r="N2" s="197"/>
      <c r="O2" s="197"/>
      <c r="P2" s="197"/>
      <c r="Q2" s="197"/>
      <c r="R2" s="197"/>
      <c r="T2" s="196" t="s">
        <v>40</v>
      </c>
      <c r="U2" s="197"/>
      <c r="V2" s="197"/>
      <c r="W2" s="197"/>
      <c r="X2" s="197"/>
      <c r="Y2" s="197"/>
      <c r="Z2" s="197"/>
      <c r="AA2" s="197"/>
      <c r="AB2" s="197"/>
      <c r="AC2" s="197"/>
      <c r="AD2" s="197"/>
      <c r="AE2" s="197"/>
      <c r="AF2" s="4"/>
      <c r="AG2" s="196" t="s">
        <v>41</v>
      </c>
      <c r="AH2" s="197"/>
      <c r="AI2" s="197"/>
      <c r="AJ2" s="197"/>
      <c r="AK2" s="197"/>
      <c r="AL2" s="197"/>
      <c r="AM2" s="197"/>
      <c r="AN2" s="197"/>
      <c r="AO2" s="197"/>
      <c r="AP2" s="197"/>
      <c r="AQ2" s="197"/>
      <c r="AR2" s="197"/>
      <c r="AT2" s="196" t="s">
        <v>42</v>
      </c>
      <c r="AU2" s="197"/>
      <c r="AV2" s="197"/>
      <c r="AW2" s="197"/>
      <c r="AX2" s="197"/>
      <c r="AY2" s="197"/>
      <c r="AZ2" s="197"/>
      <c r="BA2" s="197"/>
      <c r="BB2" s="197"/>
      <c r="BC2" s="197"/>
      <c r="BD2" s="197"/>
      <c r="BE2" s="197"/>
    </row>
    <row r="3" spans="1:57" x14ac:dyDescent="0.25">
      <c r="A3" s="37"/>
      <c r="B3" s="37"/>
      <c r="C3" s="3"/>
      <c r="D3" s="198" t="s">
        <v>8</v>
      </c>
      <c r="E3" s="200" t="s">
        <v>9</v>
      </c>
      <c r="F3" s="5"/>
      <c r="G3" s="202" t="s">
        <v>0</v>
      </c>
      <c r="H3" s="204" t="s">
        <v>1</v>
      </c>
      <c r="I3" s="204" t="s">
        <v>10</v>
      </c>
      <c r="J3" s="204" t="s">
        <v>2</v>
      </c>
      <c r="K3" s="204" t="s">
        <v>11</v>
      </c>
      <c r="L3" s="206" t="s">
        <v>12</v>
      </c>
      <c r="M3" s="5"/>
      <c r="N3" s="202" t="s">
        <v>3</v>
      </c>
      <c r="O3" s="204" t="s">
        <v>4</v>
      </c>
      <c r="P3" s="206" t="s">
        <v>13</v>
      </c>
      <c r="Q3" s="2"/>
      <c r="R3" s="208" t="s">
        <v>14</v>
      </c>
      <c r="S3" s="2"/>
      <c r="T3" s="202" t="s">
        <v>0</v>
      </c>
      <c r="U3" s="204" t="s">
        <v>1</v>
      </c>
      <c r="V3" s="204" t="s">
        <v>10</v>
      </c>
      <c r="W3" s="204" t="s">
        <v>2</v>
      </c>
      <c r="X3" s="204" t="s">
        <v>11</v>
      </c>
      <c r="Y3" s="206" t="s">
        <v>12</v>
      </c>
      <c r="Z3" s="2"/>
      <c r="AA3" s="202" t="s">
        <v>3</v>
      </c>
      <c r="AB3" s="204" t="s">
        <v>4</v>
      </c>
      <c r="AC3" s="206" t="s">
        <v>13</v>
      </c>
      <c r="AD3" s="1"/>
      <c r="AE3" s="210" t="s">
        <v>14</v>
      </c>
      <c r="AF3" s="47"/>
      <c r="AG3" s="202" t="s">
        <v>0</v>
      </c>
      <c r="AH3" s="204" t="s">
        <v>1</v>
      </c>
      <c r="AI3" s="204" t="s">
        <v>10</v>
      </c>
      <c r="AJ3" s="204" t="s">
        <v>2</v>
      </c>
      <c r="AK3" s="204" t="s">
        <v>11</v>
      </c>
      <c r="AL3" s="206" t="s">
        <v>12</v>
      </c>
      <c r="AM3" s="5"/>
      <c r="AN3" s="202" t="s">
        <v>3</v>
      </c>
      <c r="AO3" s="204" t="s">
        <v>4</v>
      </c>
      <c r="AP3" s="206" t="s">
        <v>13</v>
      </c>
      <c r="AQ3" s="2"/>
      <c r="AR3" s="208" t="s">
        <v>14</v>
      </c>
      <c r="AS3" s="2"/>
      <c r="AT3" s="202" t="s">
        <v>0</v>
      </c>
      <c r="AU3" s="204" t="s">
        <v>1</v>
      </c>
      <c r="AV3" s="204" t="s">
        <v>10</v>
      </c>
      <c r="AW3" s="204" t="s">
        <v>2</v>
      </c>
      <c r="AX3" s="204" t="s">
        <v>11</v>
      </c>
      <c r="AY3" s="206" t="s">
        <v>12</v>
      </c>
      <c r="AZ3" s="2"/>
      <c r="BA3" s="202" t="s">
        <v>3</v>
      </c>
      <c r="BB3" s="204" t="s">
        <v>4</v>
      </c>
      <c r="BC3" s="206" t="s">
        <v>13</v>
      </c>
      <c r="BD3" s="1"/>
      <c r="BE3" s="210" t="s">
        <v>14</v>
      </c>
    </row>
    <row r="4" spans="1:57" x14ac:dyDescent="0.25">
      <c r="A4" s="37"/>
      <c r="B4" s="37"/>
      <c r="C4" s="3"/>
      <c r="D4" s="199"/>
      <c r="E4" s="201"/>
      <c r="F4" s="5"/>
      <c r="G4" s="203"/>
      <c r="H4" s="205"/>
      <c r="I4" s="205"/>
      <c r="J4" s="205"/>
      <c r="K4" s="205"/>
      <c r="L4" s="207"/>
      <c r="M4" s="5"/>
      <c r="N4" s="203"/>
      <c r="O4" s="205"/>
      <c r="P4" s="207"/>
      <c r="Q4" s="2"/>
      <c r="R4" s="209"/>
      <c r="S4" s="2"/>
      <c r="T4" s="203"/>
      <c r="U4" s="205"/>
      <c r="V4" s="205"/>
      <c r="W4" s="205"/>
      <c r="X4" s="205"/>
      <c r="Y4" s="207"/>
      <c r="Z4" s="2"/>
      <c r="AA4" s="203"/>
      <c r="AB4" s="205"/>
      <c r="AC4" s="207"/>
      <c r="AD4" s="1"/>
      <c r="AE4" s="211"/>
      <c r="AF4" s="48"/>
      <c r="AG4" s="203"/>
      <c r="AH4" s="205"/>
      <c r="AI4" s="205"/>
      <c r="AJ4" s="205"/>
      <c r="AK4" s="205"/>
      <c r="AL4" s="207"/>
      <c r="AM4" s="5"/>
      <c r="AN4" s="203"/>
      <c r="AO4" s="205"/>
      <c r="AP4" s="207"/>
      <c r="AQ4" s="2"/>
      <c r="AR4" s="209"/>
      <c r="AS4" s="2"/>
      <c r="AT4" s="203"/>
      <c r="AU4" s="205"/>
      <c r="AV4" s="205"/>
      <c r="AW4" s="205"/>
      <c r="AX4" s="205"/>
      <c r="AY4" s="207"/>
      <c r="AZ4" s="2"/>
      <c r="BA4" s="203"/>
      <c r="BB4" s="205"/>
      <c r="BC4" s="207"/>
      <c r="BD4" s="1"/>
      <c r="BE4" s="21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6">
        <v>47.974836442847597</v>
      </c>
      <c r="H6" s="167">
        <v>55.074597769674902</v>
      </c>
      <c r="I6" s="167">
        <v>59.1388854791482</v>
      </c>
      <c r="J6" s="167">
        <v>60.432070993388599</v>
      </c>
      <c r="K6" s="167">
        <v>61.884579496251</v>
      </c>
      <c r="L6" s="168">
        <v>56.901960098924398</v>
      </c>
      <c r="M6" s="169"/>
      <c r="N6" s="170">
        <v>75.3021629020826</v>
      </c>
      <c r="O6" s="171">
        <v>81.541121998153102</v>
      </c>
      <c r="P6" s="172">
        <v>78.421693575754105</v>
      </c>
      <c r="Q6" s="169"/>
      <c r="R6" s="173">
        <v>63.051276512213498</v>
      </c>
      <c r="S6" s="152"/>
      <c r="T6" s="144">
        <v>58.612809906725602</v>
      </c>
      <c r="U6" s="145">
        <v>63.591689645541798</v>
      </c>
      <c r="V6" s="145">
        <v>73.597486062164194</v>
      </c>
      <c r="W6" s="145">
        <v>72.536665139536893</v>
      </c>
      <c r="X6" s="145">
        <v>71.494854284744605</v>
      </c>
      <c r="Y6" s="146">
        <v>68.248507464963794</v>
      </c>
      <c r="Z6" s="147"/>
      <c r="AA6" s="148">
        <v>68.499810573156495</v>
      </c>
      <c r="AB6" s="149">
        <v>67.599288893884193</v>
      </c>
      <c r="AC6" s="150">
        <v>68.030544305889407</v>
      </c>
      <c r="AD6" s="147"/>
      <c r="AE6" s="151">
        <v>68.165765367215798</v>
      </c>
      <c r="AF6" s="97"/>
      <c r="AG6" s="166">
        <v>50.099210918359702</v>
      </c>
      <c r="AH6" s="167">
        <v>52.695600355384698</v>
      </c>
      <c r="AI6" s="167">
        <v>56.373113571499701</v>
      </c>
      <c r="AJ6" s="167">
        <v>57.754512064398</v>
      </c>
      <c r="AK6" s="167">
        <v>58.275293828005502</v>
      </c>
      <c r="AL6" s="168">
        <v>55.039695019534797</v>
      </c>
      <c r="AM6" s="169"/>
      <c r="AN6" s="170">
        <v>71.908284288294197</v>
      </c>
      <c r="AO6" s="171">
        <v>78.156432532083699</v>
      </c>
      <c r="AP6" s="172">
        <v>75.032372204233795</v>
      </c>
      <c r="AQ6" s="169"/>
      <c r="AR6" s="173">
        <v>60.752091692693099</v>
      </c>
      <c r="AS6" s="152"/>
      <c r="AT6" s="144">
        <v>63.549188308663801</v>
      </c>
      <c r="AU6" s="145">
        <v>62.8965574264789</v>
      </c>
      <c r="AV6" s="145">
        <v>68.006062816797495</v>
      </c>
      <c r="AW6" s="145">
        <v>68.843432365984398</v>
      </c>
      <c r="AX6" s="145">
        <v>68.153203831585401</v>
      </c>
      <c r="AY6" s="146">
        <v>66.383887003348207</v>
      </c>
      <c r="AZ6" s="147"/>
      <c r="BA6" s="148">
        <v>69.543315302914294</v>
      </c>
      <c r="BB6" s="149">
        <v>65.165432896545497</v>
      </c>
      <c r="BC6" s="150">
        <v>67.234706575645802</v>
      </c>
      <c r="BD6" s="147"/>
      <c r="BE6" s="151">
        <v>66.681686279339402</v>
      </c>
    </row>
    <row r="7" spans="1:57" x14ac:dyDescent="0.25">
      <c r="A7" s="23" t="s">
        <v>18</v>
      </c>
      <c r="B7" s="44" t="str">
        <f>TRIM(A7)</f>
        <v>Virginia</v>
      </c>
      <c r="C7" s="11"/>
      <c r="D7" s="28" t="s">
        <v>16</v>
      </c>
      <c r="E7" s="31" t="s">
        <v>17</v>
      </c>
      <c r="F7" s="12"/>
      <c r="G7" s="174">
        <v>31.3388147292962</v>
      </c>
      <c r="H7" s="169">
        <v>39.092134760598199</v>
      </c>
      <c r="I7" s="169">
        <v>43.036414471548902</v>
      </c>
      <c r="J7" s="169">
        <v>43.861014566214102</v>
      </c>
      <c r="K7" s="169">
        <v>39.864300591818797</v>
      </c>
      <c r="L7" s="175">
        <v>39.4387751598452</v>
      </c>
      <c r="M7" s="169"/>
      <c r="N7" s="176">
        <v>48.927437462971</v>
      </c>
      <c r="O7" s="177">
        <v>52.992485245743197</v>
      </c>
      <c r="P7" s="178">
        <v>50.959961354357098</v>
      </c>
      <c r="Q7" s="169"/>
      <c r="R7" s="179">
        <v>42.730675896274299</v>
      </c>
      <c r="S7" s="152"/>
      <c r="T7" s="153">
        <v>6.7327216645484604</v>
      </c>
      <c r="U7" s="147">
        <v>38.375384964024498</v>
      </c>
      <c r="V7" s="147">
        <v>47.325099628521997</v>
      </c>
      <c r="W7" s="147">
        <v>43.953696145866999</v>
      </c>
      <c r="X7" s="147">
        <v>36.177397046755601</v>
      </c>
      <c r="Y7" s="154">
        <v>34.541596999003197</v>
      </c>
      <c r="Z7" s="147"/>
      <c r="AA7" s="155">
        <v>52.0466818915556</v>
      </c>
      <c r="AB7" s="156">
        <v>55.367548294018199</v>
      </c>
      <c r="AC7" s="157">
        <v>53.7554248637854</v>
      </c>
      <c r="AD7" s="147"/>
      <c r="AE7" s="158">
        <v>40.525160236773402</v>
      </c>
      <c r="AF7" s="97"/>
      <c r="AG7" s="174">
        <v>35.698729667491101</v>
      </c>
      <c r="AH7" s="169">
        <v>38.409294824797499</v>
      </c>
      <c r="AI7" s="169">
        <v>41.611374981533302</v>
      </c>
      <c r="AJ7" s="169">
        <v>42.265934046788701</v>
      </c>
      <c r="AK7" s="169">
        <v>40.202346277291603</v>
      </c>
      <c r="AL7" s="175">
        <v>39.6375725474999</v>
      </c>
      <c r="AM7" s="169"/>
      <c r="AN7" s="176">
        <v>47.015315744726699</v>
      </c>
      <c r="AO7" s="177">
        <v>49.026190219813898</v>
      </c>
      <c r="AP7" s="178">
        <v>48.020752982270302</v>
      </c>
      <c r="AQ7" s="169"/>
      <c r="AR7" s="179">
        <v>42.032791186475997</v>
      </c>
      <c r="AS7" s="152"/>
      <c r="AT7" s="153">
        <v>11.099832506337</v>
      </c>
      <c r="AU7" s="147">
        <v>13.059764023971599</v>
      </c>
      <c r="AV7" s="147">
        <v>17.298812575617202</v>
      </c>
      <c r="AW7" s="147">
        <v>17.283634249948399</v>
      </c>
      <c r="AX7" s="147">
        <v>17.794991139404001</v>
      </c>
      <c r="AY7" s="154">
        <v>15.395817409134199</v>
      </c>
      <c r="AZ7" s="147"/>
      <c r="BA7" s="155">
        <v>27.093319787300299</v>
      </c>
      <c r="BB7" s="156">
        <v>20.723026483915501</v>
      </c>
      <c r="BC7" s="157">
        <v>23.759687431565801</v>
      </c>
      <c r="BD7" s="147"/>
      <c r="BE7" s="158">
        <v>17.998820843184699</v>
      </c>
    </row>
    <row r="8" spans="1:57" x14ac:dyDescent="0.25">
      <c r="A8" s="24" t="s">
        <v>19</v>
      </c>
      <c r="B8" s="44" t="str">
        <f t="shared" ref="B8:B43" si="0">TRIM(A8)</f>
        <v>Norfolk/Virginia Beach, VA</v>
      </c>
      <c r="C8" s="12"/>
      <c r="D8" s="28" t="s">
        <v>16</v>
      </c>
      <c r="E8" s="31" t="s">
        <v>17</v>
      </c>
      <c r="F8" s="12"/>
      <c r="G8" s="174">
        <v>30.115754432114301</v>
      </c>
      <c r="H8" s="169">
        <v>34.187190907381002</v>
      </c>
      <c r="I8" s="169">
        <v>36.6817735223824</v>
      </c>
      <c r="J8" s="169">
        <v>36.613771441230902</v>
      </c>
      <c r="K8" s="169">
        <v>37.883243062380799</v>
      </c>
      <c r="L8" s="175">
        <v>35.097042744868403</v>
      </c>
      <c r="M8" s="169"/>
      <c r="N8" s="176">
        <v>56.029896643303999</v>
      </c>
      <c r="O8" s="177">
        <v>61.388433972448198</v>
      </c>
      <c r="P8" s="178">
        <v>58.709165307876098</v>
      </c>
      <c r="Q8" s="169"/>
      <c r="R8" s="179">
        <v>41.844502406869502</v>
      </c>
      <c r="S8" s="152"/>
      <c r="T8" s="153">
        <v>15.4841671955196</v>
      </c>
      <c r="U8" s="147">
        <v>21.568167709622202</v>
      </c>
      <c r="V8" s="147">
        <v>23.761162045737901</v>
      </c>
      <c r="W8" s="147">
        <v>19.256088026444299</v>
      </c>
      <c r="X8" s="147">
        <v>19.1563475866588</v>
      </c>
      <c r="Y8" s="154">
        <v>19.919862265413599</v>
      </c>
      <c r="Z8" s="147"/>
      <c r="AA8" s="155">
        <v>39.808327838888999</v>
      </c>
      <c r="AB8" s="156">
        <v>41.697246386878497</v>
      </c>
      <c r="AC8" s="157">
        <v>40.789562618533601</v>
      </c>
      <c r="AD8" s="147"/>
      <c r="AE8" s="158">
        <v>27.498402974340401</v>
      </c>
      <c r="AF8" s="97"/>
      <c r="AG8" s="174">
        <v>31.2985109705801</v>
      </c>
      <c r="AH8" s="169">
        <v>32.395172292897499</v>
      </c>
      <c r="AI8" s="169">
        <v>34.8393686715077</v>
      </c>
      <c r="AJ8" s="169">
        <v>34.8399144911793</v>
      </c>
      <c r="AK8" s="169">
        <v>35.522934303569102</v>
      </c>
      <c r="AL8" s="175">
        <v>33.779294170999499</v>
      </c>
      <c r="AM8" s="169"/>
      <c r="AN8" s="176">
        <v>50.090217450163898</v>
      </c>
      <c r="AO8" s="177">
        <v>53.784749653008198</v>
      </c>
      <c r="AP8" s="178">
        <v>51.937483551586098</v>
      </c>
      <c r="AQ8" s="169"/>
      <c r="AR8" s="179">
        <v>38.967566948231102</v>
      </c>
      <c r="AS8" s="152"/>
      <c r="AT8" s="153">
        <v>11.584259694408299</v>
      </c>
      <c r="AU8" s="147">
        <v>16.523525340485602</v>
      </c>
      <c r="AV8" s="147">
        <v>20.571891213047</v>
      </c>
      <c r="AW8" s="147">
        <v>18.341132875190802</v>
      </c>
      <c r="AX8" s="147">
        <v>19.913950175861501</v>
      </c>
      <c r="AY8" s="154">
        <v>17.444379044091299</v>
      </c>
      <c r="AZ8" s="147"/>
      <c r="BA8" s="155">
        <v>33.965441068000104</v>
      </c>
      <c r="BB8" s="156">
        <v>29.498099647780901</v>
      </c>
      <c r="BC8" s="157">
        <v>31.614521285623798</v>
      </c>
      <c r="BD8" s="147"/>
      <c r="BE8" s="158">
        <v>22.465882537213599</v>
      </c>
    </row>
    <row r="9" spans="1:57" ht="15" x14ac:dyDescent="0.35">
      <c r="A9" s="24" t="s">
        <v>20</v>
      </c>
      <c r="B9" s="79" t="s">
        <v>72</v>
      </c>
      <c r="C9" s="12"/>
      <c r="D9" s="28" t="s">
        <v>16</v>
      </c>
      <c r="E9" s="31" t="s">
        <v>17</v>
      </c>
      <c r="F9" s="12"/>
      <c r="G9" s="174">
        <v>39.380031598628797</v>
      </c>
      <c r="H9" s="169">
        <v>49.022628019409602</v>
      </c>
      <c r="I9" s="169">
        <v>56.954638765970699</v>
      </c>
      <c r="J9" s="169">
        <v>62.1683030405555</v>
      </c>
      <c r="K9" s="169">
        <v>52.983362182255199</v>
      </c>
      <c r="L9" s="175">
        <v>52.101792721363999</v>
      </c>
      <c r="M9" s="169"/>
      <c r="N9" s="176">
        <v>60.3023664648533</v>
      </c>
      <c r="O9" s="177">
        <v>65.712640172728399</v>
      </c>
      <c r="P9" s="178">
        <v>63.007503318790903</v>
      </c>
      <c r="Q9" s="169"/>
      <c r="R9" s="179">
        <v>55.217710034914496</v>
      </c>
      <c r="S9" s="152"/>
      <c r="T9" s="153">
        <v>39.484800737992799</v>
      </c>
      <c r="U9" s="147">
        <v>59.446818825662902</v>
      </c>
      <c r="V9" s="147">
        <v>70.167282645109594</v>
      </c>
      <c r="W9" s="147">
        <v>74.234751218435505</v>
      </c>
      <c r="X9" s="147">
        <v>62.040716276293502</v>
      </c>
      <c r="Y9" s="154">
        <v>61.981813536479898</v>
      </c>
      <c r="Z9" s="147"/>
      <c r="AA9" s="155">
        <v>80.107147878852999</v>
      </c>
      <c r="AB9" s="156">
        <v>84.064818207055694</v>
      </c>
      <c r="AC9" s="157">
        <v>82.149465952586596</v>
      </c>
      <c r="AD9" s="147"/>
      <c r="AE9" s="158">
        <v>68.047867740438903</v>
      </c>
      <c r="AF9" s="97"/>
      <c r="AG9" s="174">
        <v>47.667661564572803</v>
      </c>
      <c r="AH9" s="169">
        <v>50.243940341895502</v>
      </c>
      <c r="AI9" s="169">
        <v>54.5783275842496</v>
      </c>
      <c r="AJ9" s="169">
        <v>56.408287073186997</v>
      </c>
      <c r="AK9" s="169">
        <v>51.713810897921</v>
      </c>
      <c r="AL9" s="175">
        <v>52.122405492365203</v>
      </c>
      <c r="AM9" s="169"/>
      <c r="AN9" s="176">
        <v>58.973800950451803</v>
      </c>
      <c r="AO9" s="177">
        <v>62.135161198415098</v>
      </c>
      <c r="AP9" s="178">
        <v>60.554481074433497</v>
      </c>
      <c r="AQ9" s="169"/>
      <c r="AR9" s="179">
        <v>54.5315699443847</v>
      </c>
      <c r="AS9" s="152"/>
      <c r="AT9" s="153">
        <v>61.428956789455803</v>
      </c>
      <c r="AU9" s="147">
        <v>59.762576228150898</v>
      </c>
      <c r="AV9" s="147">
        <v>63.234130801340903</v>
      </c>
      <c r="AW9" s="147">
        <v>65.934125033522903</v>
      </c>
      <c r="AX9" s="147">
        <v>61.652550594871798</v>
      </c>
      <c r="AY9" s="154">
        <v>62.477933690193098</v>
      </c>
      <c r="AZ9" s="147"/>
      <c r="BA9" s="155">
        <v>65.350240490851803</v>
      </c>
      <c r="BB9" s="156">
        <v>60.4216623175219</v>
      </c>
      <c r="BC9" s="157">
        <v>62.784383057701802</v>
      </c>
      <c r="BD9" s="147"/>
      <c r="BE9" s="158">
        <v>62.575036118769802</v>
      </c>
    </row>
    <row r="10" spans="1:57" x14ac:dyDescent="0.25">
      <c r="A10" s="24" t="s">
        <v>21</v>
      </c>
      <c r="B10" s="44" t="str">
        <f t="shared" si="0"/>
        <v>Virginia Area</v>
      </c>
      <c r="C10" s="12"/>
      <c r="D10" s="28" t="s">
        <v>16</v>
      </c>
      <c r="E10" s="31" t="s">
        <v>17</v>
      </c>
      <c r="F10" s="12"/>
      <c r="G10" s="174">
        <v>27.622449664429499</v>
      </c>
      <c r="H10" s="169">
        <v>37.396647389214102</v>
      </c>
      <c r="I10" s="169">
        <v>39.737519396449102</v>
      </c>
      <c r="J10" s="169">
        <v>38.939940025703201</v>
      </c>
      <c r="K10" s="169">
        <v>33.746949402636901</v>
      </c>
      <c r="L10" s="175">
        <v>35.4887011756866</v>
      </c>
      <c r="M10" s="169"/>
      <c r="N10" s="176">
        <v>43.3030287019848</v>
      </c>
      <c r="O10" s="177">
        <v>46.258778856680401</v>
      </c>
      <c r="P10" s="178">
        <v>44.780903779332597</v>
      </c>
      <c r="Q10" s="169"/>
      <c r="R10" s="179">
        <v>38.143616205299701</v>
      </c>
      <c r="S10" s="152"/>
      <c r="T10" s="153">
        <v>8.2557773658679601</v>
      </c>
      <c r="U10" s="147">
        <v>40.874802057536897</v>
      </c>
      <c r="V10" s="147">
        <v>34.393944506698702</v>
      </c>
      <c r="W10" s="147">
        <v>25.2628131111146</v>
      </c>
      <c r="X10" s="147">
        <v>16.486139841394198</v>
      </c>
      <c r="Y10" s="154">
        <v>25.231680501668901</v>
      </c>
      <c r="Z10" s="147"/>
      <c r="AA10" s="155">
        <v>37.514554336378197</v>
      </c>
      <c r="AB10" s="156">
        <v>48.134429126269502</v>
      </c>
      <c r="AC10" s="157">
        <v>42.802291740908899</v>
      </c>
      <c r="AD10" s="147"/>
      <c r="AE10" s="158">
        <v>30.621765416212799</v>
      </c>
      <c r="AF10" s="97"/>
      <c r="AG10" s="174">
        <v>32.469353403670702</v>
      </c>
      <c r="AH10" s="169">
        <v>36.459498655897903</v>
      </c>
      <c r="AI10" s="169">
        <v>38.219468865601598</v>
      </c>
      <c r="AJ10" s="169">
        <v>38.687404420073499</v>
      </c>
      <c r="AK10" s="169">
        <v>36.699716816738203</v>
      </c>
      <c r="AL10" s="175">
        <v>36.507088432396401</v>
      </c>
      <c r="AM10" s="169"/>
      <c r="AN10" s="176">
        <v>43.535426377704503</v>
      </c>
      <c r="AO10" s="177">
        <v>43.489399983347397</v>
      </c>
      <c r="AP10" s="178">
        <v>43.512413180525897</v>
      </c>
      <c r="AQ10" s="169"/>
      <c r="AR10" s="179">
        <v>38.508609789004801</v>
      </c>
      <c r="AS10" s="152"/>
      <c r="AT10" s="153">
        <v>41.422432899468497</v>
      </c>
      <c r="AU10" s="147">
        <v>30.8965737519875</v>
      </c>
      <c r="AV10" s="147">
        <v>28.122544582787601</v>
      </c>
      <c r="AW10" s="147">
        <v>26.599233576896701</v>
      </c>
      <c r="AX10" s="147">
        <v>27.986927909055201</v>
      </c>
      <c r="AY10" s="154">
        <v>30.4953096592604</v>
      </c>
      <c r="AZ10" s="147"/>
      <c r="BA10" s="155">
        <v>39.955373192478298</v>
      </c>
      <c r="BB10" s="156">
        <v>34.819829401901302</v>
      </c>
      <c r="BC10" s="157">
        <v>37.340967287822401</v>
      </c>
      <c r="BD10" s="147"/>
      <c r="BE10" s="158">
        <v>32.629244200144498</v>
      </c>
    </row>
    <row r="11" spans="1:57" x14ac:dyDescent="0.25">
      <c r="A11" s="41" t="s">
        <v>22</v>
      </c>
      <c r="B11" s="44" t="str">
        <f t="shared" si="0"/>
        <v>Washington, DC</v>
      </c>
      <c r="C11" s="12"/>
      <c r="D11" s="28" t="s">
        <v>16</v>
      </c>
      <c r="E11" s="31" t="s">
        <v>17</v>
      </c>
      <c r="F11" s="12"/>
      <c r="G11" s="174">
        <v>34.831515919746998</v>
      </c>
      <c r="H11" s="169">
        <v>37.6928764584014</v>
      </c>
      <c r="I11" s="169">
        <v>45.871034848608502</v>
      </c>
      <c r="J11" s="169">
        <v>46.143805054544401</v>
      </c>
      <c r="K11" s="169">
        <v>39.899882387079799</v>
      </c>
      <c r="L11" s="175">
        <v>40.891601114468997</v>
      </c>
      <c r="M11" s="169"/>
      <c r="N11" s="176">
        <v>46.576182612874803</v>
      </c>
      <c r="O11" s="177">
        <v>53.989217787934003</v>
      </c>
      <c r="P11" s="178">
        <v>50.282700200404399</v>
      </c>
      <c r="Q11" s="169"/>
      <c r="R11" s="179">
        <v>43.576337342463702</v>
      </c>
      <c r="S11" s="152"/>
      <c r="T11" s="153">
        <v>-3.5744300552742301</v>
      </c>
      <c r="U11" s="147">
        <v>6.0973936470054602</v>
      </c>
      <c r="V11" s="147">
        <v>37.413955003717199</v>
      </c>
      <c r="W11" s="147">
        <v>33.033748194250997</v>
      </c>
      <c r="X11" s="147">
        <v>18.938264814274198</v>
      </c>
      <c r="Y11" s="154">
        <v>18.0050622762279</v>
      </c>
      <c r="Z11" s="147"/>
      <c r="AA11" s="155">
        <v>32.056182939895102</v>
      </c>
      <c r="AB11" s="156">
        <v>41.4647265117</v>
      </c>
      <c r="AC11" s="157">
        <v>36.945876522670297</v>
      </c>
      <c r="AD11" s="147"/>
      <c r="AE11" s="158">
        <v>23.6473246609096</v>
      </c>
      <c r="AF11" s="97"/>
      <c r="AG11" s="174">
        <v>38.302934044815103</v>
      </c>
      <c r="AH11" s="169">
        <v>39.211121197252197</v>
      </c>
      <c r="AI11" s="169">
        <v>44.334016751696602</v>
      </c>
      <c r="AJ11" s="169">
        <v>44.784176594396797</v>
      </c>
      <c r="AK11" s="169">
        <v>42.2155343264469</v>
      </c>
      <c r="AL11" s="175">
        <v>41.770172302046298</v>
      </c>
      <c r="AM11" s="169"/>
      <c r="AN11" s="176">
        <v>46.863194674331801</v>
      </c>
      <c r="AO11" s="177">
        <v>51.916792361153597</v>
      </c>
      <c r="AP11" s="178">
        <v>49.389993517742703</v>
      </c>
      <c r="AQ11" s="169"/>
      <c r="AR11" s="179">
        <v>43.947581893225099</v>
      </c>
      <c r="AS11" s="152"/>
      <c r="AT11" s="153">
        <v>-16.549803850701799</v>
      </c>
      <c r="AU11" s="147">
        <v>-19.2369218865622</v>
      </c>
      <c r="AV11" s="147">
        <v>-14.9473733694907</v>
      </c>
      <c r="AW11" s="147">
        <v>-14.5203952086949</v>
      </c>
      <c r="AX11" s="147">
        <v>-9.3948479855499105</v>
      </c>
      <c r="AY11" s="154">
        <v>-14.949372340903</v>
      </c>
      <c r="AZ11" s="147"/>
      <c r="BA11" s="155">
        <v>0.65195535278266303</v>
      </c>
      <c r="BB11" s="156">
        <v>-0.32096082967712097</v>
      </c>
      <c r="BC11" s="157">
        <v>0.13825426284588599</v>
      </c>
      <c r="BD11" s="147"/>
      <c r="BE11" s="158">
        <v>-10.6248498706387</v>
      </c>
    </row>
    <row r="12" spans="1:57" x14ac:dyDescent="0.25">
      <c r="A12" s="24" t="s">
        <v>23</v>
      </c>
      <c r="B12" s="44" t="str">
        <f t="shared" si="0"/>
        <v>Arlington, VA</v>
      </c>
      <c r="C12" s="12"/>
      <c r="D12" s="28" t="s">
        <v>16</v>
      </c>
      <c r="E12" s="31" t="s">
        <v>17</v>
      </c>
      <c r="F12" s="12"/>
      <c r="G12" s="174">
        <v>28.193102260058701</v>
      </c>
      <c r="H12" s="169">
        <v>37.998587209891497</v>
      </c>
      <c r="I12" s="169">
        <v>43.642230667882799</v>
      </c>
      <c r="J12" s="169">
        <v>45.537995337995298</v>
      </c>
      <c r="K12" s="169">
        <v>41.404215060302</v>
      </c>
      <c r="L12" s="175">
        <v>39.355226107226102</v>
      </c>
      <c r="M12" s="169"/>
      <c r="N12" s="176">
        <v>46.422109050369897</v>
      </c>
      <c r="O12" s="177">
        <v>41.267681159420199</v>
      </c>
      <c r="P12" s="178">
        <v>43.844895104895102</v>
      </c>
      <c r="Q12" s="169"/>
      <c r="R12" s="179">
        <v>40.637988677988602</v>
      </c>
      <c r="S12" s="152"/>
      <c r="T12" s="153">
        <v>-21.521817405899998</v>
      </c>
      <c r="U12" s="147">
        <v>43.486173040433798</v>
      </c>
      <c r="V12" s="147">
        <v>73.868938151163405</v>
      </c>
      <c r="W12" s="147">
        <v>76.026948925862101</v>
      </c>
      <c r="X12" s="147">
        <v>63.623194912288902</v>
      </c>
      <c r="Y12" s="154">
        <v>41.889837702832601</v>
      </c>
      <c r="Z12" s="147"/>
      <c r="AA12" s="155">
        <v>90.260006046011497</v>
      </c>
      <c r="AB12" s="156">
        <v>58.519802557624899</v>
      </c>
      <c r="AC12" s="157">
        <v>73.875766915966395</v>
      </c>
      <c r="AD12" s="147"/>
      <c r="AE12" s="158">
        <v>50.419729094564303</v>
      </c>
      <c r="AF12" s="97"/>
      <c r="AG12" s="174">
        <v>37.233906202493102</v>
      </c>
      <c r="AH12" s="169">
        <v>39.943340681057997</v>
      </c>
      <c r="AI12" s="169">
        <v>46.0589059491233</v>
      </c>
      <c r="AJ12" s="169">
        <v>47.333810175331898</v>
      </c>
      <c r="AK12" s="169">
        <v>46.443582649234799</v>
      </c>
      <c r="AL12" s="175">
        <v>43.402709131448198</v>
      </c>
      <c r="AM12" s="169"/>
      <c r="AN12" s="176">
        <v>44.747000354717699</v>
      </c>
      <c r="AO12" s="177">
        <v>42.709167933515701</v>
      </c>
      <c r="AP12" s="178">
        <v>43.7280841441167</v>
      </c>
      <c r="AQ12" s="169"/>
      <c r="AR12" s="179">
        <v>43.495673420782097</v>
      </c>
      <c r="AS12" s="152"/>
      <c r="AT12" s="153">
        <v>-35.242027660997202</v>
      </c>
      <c r="AU12" s="147">
        <v>-29.6015111389837</v>
      </c>
      <c r="AV12" s="147">
        <v>-23.072360793276601</v>
      </c>
      <c r="AW12" s="147">
        <v>-21.446543668959698</v>
      </c>
      <c r="AX12" s="147">
        <v>-14.9811184351497</v>
      </c>
      <c r="AY12" s="154">
        <v>-24.907029343817999</v>
      </c>
      <c r="AZ12" s="147"/>
      <c r="BA12" s="155">
        <v>-13.934050577232</v>
      </c>
      <c r="BB12" s="156">
        <v>-27.661448138015501</v>
      </c>
      <c r="BC12" s="157">
        <v>-21.233507847180501</v>
      </c>
      <c r="BD12" s="147"/>
      <c r="BE12" s="158">
        <v>-23.8873960508155</v>
      </c>
    </row>
    <row r="13" spans="1:57" x14ac:dyDescent="0.25">
      <c r="A13" s="24" t="s">
        <v>24</v>
      </c>
      <c r="B13" s="44" t="str">
        <f t="shared" si="0"/>
        <v>Suburban Virginia Area</v>
      </c>
      <c r="C13" s="12"/>
      <c r="D13" s="28" t="s">
        <v>16</v>
      </c>
      <c r="E13" s="31" t="s">
        <v>17</v>
      </c>
      <c r="F13" s="12"/>
      <c r="G13" s="174">
        <v>33.8736916893928</v>
      </c>
      <c r="H13" s="169">
        <v>38.954738050810903</v>
      </c>
      <c r="I13" s="169">
        <v>43.9486163341466</v>
      </c>
      <c r="J13" s="169">
        <v>48.765477249892299</v>
      </c>
      <c r="K13" s="169">
        <v>47.219651212860597</v>
      </c>
      <c r="L13" s="175">
        <v>42.552434907420597</v>
      </c>
      <c r="M13" s="169"/>
      <c r="N13" s="176">
        <v>61.335603559638201</v>
      </c>
      <c r="O13" s="177">
        <v>76.451387971867305</v>
      </c>
      <c r="P13" s="178">
        <v>68.893495765752803</v>
      </c>
      <c r="Q13" s="169"/>
      <c r="R13" s="179">
        <v>50.078452295515497</v>
      </c>
      <c r="S13" s="152"/>
      <c r="T13" s="153">
        <v>-4.2348311393311304</v>
      </c>
      <c r="U13" s="147">
        <v>17.784094971863599</v>
      </c>
      <c r="V13" s="147">
        <v>41.3844088261243</v>
      </c>
      <c r="W13" s="147">
        <v>56.635800526735899</v>
      </c>
      <c r="X13" s="147">
        <v>47.2964252125523</v>
      </c>
      <c r="Y13" s="154">
        <v>30.753780776535201</v>
      </c>
      <c r="Z13" s="147"/>
      <c r="AA13" s="155">
        <v>61.066038250313198</v>
      </c>
      <c r="AB13" s="156">
        <v>62.715794406559397</v>
      </c>
      <c r="AC13" s="157">
        <v>61.977254037919202</v>
      </c>
      <c r="AD13" s="147"/>
      <c r="AE13" s="158">
        <v>41.472916390254902</v>
      </c>
      <c r="AF13" s="97"/>
      <c r="AG13" s="174">
        <v>40.363908784268602</v>
      </c>
      <c r="AH13" s="169">
        <v>39.4531903975886</v>
      </c>
      <c r="AI13" s="169">
        <v>40.8333866800631</v>
      </c>
      <c r="AJ13" s="169">
        <v>43.909384239988498</v>
      </c>
      <c r="AK13" s="169">
        <v>44.246114181139603</v>
      </c>
      <c r="AL13" s="175">
        <v>41.7611968566097</v>
      </c>
      <c r="AM13" s="169"/>
      <c r="AN13" s="176">
        <v>54.630286349935403</v>
      </c>
      <c r="AO13" s="177">
        <v>67.162819721544395</v>
      </c>
      <c r="AP13" s="178">
        <v>60.896553035739899</v>
      </c>
      <c r="AQ13" s="169"/>
      <c r="AR13" s="179">
        <v>47.228441479218297</v>
      </c>
      <c r="AS13" s="152"/>
      <c r="AT13" s="153">
        <v>15.3796618828452</v>
      </c>
      <c r="AU13" s="147">
        <v>10.3766882643912</v>
      </c>
      <c r="AV13" s="147">
        <v>9.6725188654168708</v>
      </c>
      <c r="AW13" s="147">
        <v>22.153804589709399</v>
      </c>
      <c r="AX13" s="147">
        <v>30.908051939484501</v>
      </c>
      <c r="AY13" s="154">
        <v>17.5013634703114</v>
      </c>
      <c r="AZ13" s="147"/>
      <c r="BA13" s="155">
        <v>39.152676175269001</v>
      </c>
      <c r="BB13" s="156">
        <v>33.346891141448999</v>
      </c>
      <c r="BC13" s="157">
        <v>35.890016153568197</v>
      </c>
      <c r="BD13" s="147"/>
      <c r="BE13" s="158">
        <v>23.666392172501698</v>
      </c>
    </row>
    <row r="14" spans="1:57" x14ac:dyDescent="0.25">
      <c r="A14" s="24" t="s">
        <v>25</v>
      </c>
      <c r="B14" s="44" t="str">
        <f t="shared" si="0"/>
        <v>Alexandria, VA</v>
      </c>
      <c r="C14" s="12"/>
      <c r="D14" s="28" t="s">
        <v>16</v>
      </c>
      <c r="E14" s="31" t="s">
        <v>17</v>
      </c>
      <c r="F14" s="12"/>
      <c r="G14" s="174">
        <v>30.492438994779601</v>
      </c>
      <c r="H14" s="169">
        <v>35.745032171907198</v>
      </c>
      <c r="I14" s="169">
        <v>38.023676095665799</v>
      </c>
      <c r="J14" s="169">
        <v>39.570751487191899</v>
      </c>
      <c r="K14" s="169">
        <v>34.919592084496699</v>
      </c>
      <c r="L14" s="175">
        <v>35.7502981668083</v>
      </c>
      <c r="M14" s="169"/>
      <c r="N14" s="176">
        <v>41.242116061672903</v>
      </c>
      <c r="O14" s="177">
        <v>46.054767512443803</v>
      </c>
      <c r="P14" s="178">
        <v>43.648441787058303</v>
      </c>
      <c r="Q14" s="169"/>
      <c r="R14" s="179">
        <v>38.0069106297369</v>
      </c>
      <c r="S14" s="152"/>
      <c r="T14" s="153">
        <v>-18.061049572623901</v>
      </c>
      <c r="U14" s="147">
        <v>43.713358309081102</v>
      </c>
      <c r="V14" s="147">
        <v>50.602791923221503</v>
      </c>
      <c r="W14" s="147">
        <v>54.0794459749441</v>
      </c>
      <c r="X14" s="147">
        <v>40.0312610311125</v>
      </c>
      <c r="Y14" s="154">
        <v>29.5744263817143</v>
      </c>
      <c r="Z14" s="147"/>
      <c r="AA14" s="155">
        <v>48.717284746491202</v>
      </c>
      <c r="AB14" s="156">
        <v>48.766078528706601</v>
      </c>
      <c r="AC14" s="157">
        <v>48.743022641513797</v>
      </c>
      <c r="AD14" s="147"/>
      <c r="AE14" s="158">
        <v>35.295467724851299</v>
      </c>
      <c r="AF14" s="97"/>
      <c r="AG14" s="174">
        <v>33.508552264173801</v>
      </c>
      <c r="AH14" s="169">
        <v>34.915239164744399</v>
      </c>
      <c r="AI14" s="169">
        <v>38.287740378778601</v>
      </c>
      <c r="AJ14" s="169">
        <v>38.954127412893001</v>
      </c>
      <c r="AK14" s="169">
        <v>37.714996661405799</v>
      </c>
      <c r="AL14" s="175">
        <v>36.676131176399103</v>
      </c>
      <c r="AM14" s="169"/>
      <c r="AN14" s="176">
        <v>41.445850430982098</v>
      </c>
      <c r="AO14" s="177">
        <v>44.478947735826097</v>
      </c>
      <c r="AP14" s="178">
        <v>42.962399083404101</v>
      </c>
      <c r="AQ14" s="169"/>
      <c r="AR14" s="179">
        <v>38.472207721257703</v>
      </c>
      <c r="AS14" s="152"/>
      <c r="AT14" s="153">
        <v>-27.884969840995399</v>
      </c>
      <c r="AU14" s="147">
        <v>-24.014817149576999</v>
      </c>
      <c r="AV14" s="147">
        <v>-20.048716103454002</v>
      </c>
      <c r="AW14" s="147">
        <v>-19.515919051190298</v>
      </c>
      <c r="AX14" s="147">
        <v>-17.728648889187799</v>
      </c>
      <c r="AY14" s="154">
        <v>-21.8147347922203</v>
      </c>
      <c r="AZ14" s="147"/>
      <c r="BA14" s="155">
        <v>-8.2491559894413609</v>
      </c>
      <c r="BB14" s="156">
        <v>-11.440366127486101</v>
      </c>
      <c r="BC14" s="157">
        <v>-9.9292719119345794</v>
      </c>
      <c r="BD14" s="147"/>
      <c r="BE14" s="158">
        <v>-18.378272518257599</v>
      </c>
    </row>
    <row r="15" spans="1:57" x14ac:dyDescent="0.25">
      <c r="A15" s="24" t="s">
        <v>26</v>
      </c>
      <c r="B15" s="44" t="str">
        <f t="shared" si="0"/>
        <v>Fairfax/Tysons Corner, VA</v>
      </c>
      <c r="C15" s="12"/>
      <c r="D15" s="28" t="s">
        <v>16</v>
      </c>
      <c r="E15" s="31" t="s">
        <v>17</v>
      </c>
      <c r="F15" s="12"/>
      <c r="G15" s="174">
        <v>31.9220087840961</v>
      </c>
      <c r="H15" s="169">
        <v>41.411722145168703</v>
      </c>
      <c r="I15" s="169">
        <v>48.071286407766898</v>
      </c>
      <c r="J15" s="169">
        <v>47.865217290799798</v>
      </c>
      <c r="K15" s="169">
        <v>39.111963707813203</v>
      </c>
      <c r="L15" s="175">
        <v>41.676439667128903</v>
      </c>
      <c r="M15" s="169"/>
      <c r="N15" s="176">
        <v>41.535197642163602</v>
      </c>
      <c r="O15" s="177">
        <v>47.429590846047098</v>
      </c>
      <c r="P15" s="178">
        <v>44.4823942441054</v>
      </c>
      <c r="Q15" s="169"/>
      <c r="R15" s="179">
        <v>42.478140974836499</v>
      </c>
      <c r="S15" s="152"/>
      <c r="T15" s="153">
        <v>-18.5013345212388</v>
      </c>
      <c r="U15" s="147">
        <v>39.063405443313599</v>
      </c>
      <c r="V15" s="147">
        <v>83.125064060719595</v>
      </c>
      <c r="W15" s="147">
        <v>72.501634666251803</v>
      </c>
      <c r="X15" s="147">
        <v>57.823168808884397</v>
      </c>
      <c r="Y15" s="154">
        <v>41.0579028863948</v>
      </c>
      <c r="Z15" s="147"/>
      <c r="AA15" s="155">
        <v>58.166061613953303</v>
      </c>
      <c r="AB15" s="156">
        <v>61.544523871586897</v>
      </c>
      <c r="AC15" s="157">
        <v>59.949428719937302</v>
      </c>
      <c r="AD15" s="147"/>
      <c r="AE15" s="158">
        <v>46.225172152503298</v>
      </c>
      <c r="AF15" s="97"/>
      <c r="AG15" s="174">
        <v>33.7733185968562</v>
      </c>
      <c r="AH15" s="169">
        <v>39.674400716597297</v>
      </c>
      <c r="AI15" s="169">
        <v>46.507130721220499</v>
      </c>
      <c r="AJ15" s="169">
        <v>46.853578363384102</v>
      </c>
      <c r="AK15" s="169">
        <v>41.484087205270399</v>
      </c>
      <c r="AL15" s="175">
        <v>41.658503120665699</v>
      </c>
      <c r="AM15" s="169"/>
      <c r="AN15" s="176">
        <v>41.347422850207998</v>
      </c>
      <c r="AO15" s="177">
        <v>44.573318018955099</v>
      </c>
      <c r="AP15" s="178">
        <v>42.960370434581499</v>
      </c>
      <c r="AQ15" s="169"/>
      <c r="AR15" s="179">
        <v>42.030465210355899</v>
      </c>
      <c r="AS15" s="152"/>
      <c r="AT15" s="153">
        <v>-24.785751670787398</v>
      </c>
      <c r="AU15" s="147">
        <v>-14.497265912838101</v>
      </c>
      <c r="AV15" s="147">
        <v>0.72252750045482395</v>
      </c>
      <c r="AW15" s="147">
        <v>0.38323598716844198</v>
      </c>
      <c r="AX15" s="147">
        <v>-4.5252215032700596</v>
      </c>
      <c r="AY15" s="154">
        <v>-8.4841521236008592</v>
      </c>
      <c r="AZ15" s="147"/>
      <c r="BA15" s="155">
        <v>-9.2717356228353403</v>
      </c>
      <c r="BB15" s="156">
        <v>-10.858811721613201</v>
      </c>
      <c r="BC15" s="157">
        <v>-10.1020566557773</v>
      </c>
      <c r="BD15" s="147"/>
      <c r="BE15" s="158">
        <v>-8.9626264407720502</v>
      </c>
    </row>
    <row r="16" spans="1:57" x14ac:dyDescent="0.25">
      <c r="A16" s="24" t="s">
        <v>27</v>
      </c>
      <c r="B16" s="44" t="str">
        <f t="shared" si="0"/>
        <v>I-95 Fredericksburg, VA</v>
      </c>
      <c r="C16" s="12"/>
      <c r="D16" s="28" t="s">
        <v>16</v>
      </c>
      <c r="E16" s="31" t="s">
        <v>17</v>
      </c>
      <c r="F16" s="12"/>
      <c r="G16" s="174">
        <v>35.954951421800899</v>
      </c>
      <c r="H16" s="169">
        <v>41.176950236966803</v>
      </c>
      <c r="I16" s="169">
        <v>41.965426540284298</v>
      </c>
      <c r="J16" s="169">
        <v>40.343182464454898</v>
      </c>
      <c r="K16" s="169">
        <v>37.948186018957301</v>
      </c>
      <c r="L16" s="175">
        <v>39.477739336492803</v>
      </c>
      <c r="M16" s="169"/>
      <c r="N16" s="176">
        <v>39.400708530805602</v>
      </c>
      <c r="O16" s="177">
        <v>45.0356729857819</v>
      </c>
      <c r="P16" s="178">
        <v>42.218190758293801</v>
      </c>
      <c r="Q16" s="169"/>
      <c r="R16" s="179">
        <v>40.260725457007403</v>
      </c>
      <c r="S16" s="152"/>
      <c r="T16" s="153">
        <v>27.036768930119202</v>
      </c>
      <c r="U16" s="147">
        <v>58.252201227108898</v>
      </c>
      <c r="V16" s="147">
        <v>52.404486629694098</v>
      </c>
      <c r="W16" s="147">
        <v>40.311058754346497</v>
      </c>
      <c r="X16" s="147">
        <v>32.284310198409401</v>
      </c>
      <c r="Y16" s="154">
        <v>41.702777723260901</v>
      </c>
      <c r="Z16" s="147"/>
      <c r="AA16" s="155">
        <v>34.045546097898203</v>
      </c>
      <c r="AB16" s="156">
        <v>52.054860606101101</v>
      </c>
      <c r="AC16" s="157">
        <v>43.084463058769003</v>
      </c>
      <c r="AD16" s="147"/>
      <c r="AE16" s="158">
        <v>42.113930567340603</v>
      </c>
      <c r="AF16" s="97"/>
      <c r="AG16" s="174">
        <v>36.623579087677697</v>
      </c>
      <c r="AH16" s="169">
        <v>37.404479857819901</v>
      </c>
      <c r="AI16" s="169">
        <v>39.621649289099501</v>
      </c>
      <c r="AJ16" s="169">
        <v>39.646164395734502</v>
      </c>
      <c r="AK16" s="169">
        <v>37.270155509478599</v>
      </c>
      <c r="AL16" s="175">
        <v>38.113205627962003</v>
      </c>
      <c r="AM16" s="169"/>
      <c r="AN16" s="176">
        <v>39.207713270142101</v>
      </c>
      <c r="AO16" s="177">
        <v>40.864178317535497</v>
      </c>
      <c r="AP16" s="178">
        <v>40.035945793838799</v>
      </c>
      <c r="AQ16" s="169"/>
      <c r="AR16" s="179">
        <v>38.662559961069697</v>
      </c>
      <c r="AS16" s="152"/>
      <c r="AT16" s="153">
        <v>16.230259827040701</v>
      </c>
      <c r="AU16" s="147">
        <v>19.1106991919651</v>
      </c>
      <c r="AV16" s="147">
        <v>22.402498666122401</v>
      </c>
      <c r="AW16" s="147">
        <v>19.9190505525521</v>
      </c>
      <c r="AX16" s="147">
        <v>15.2008739471328</v>
      </c>
      <c r="AY16" s="154">
        <v>18.5881402282976</v>
      </c>
      <c r="AZ16" s="147"/>
      <c r="BA16" s="155">
        <v>18.251012196478399</v>
      </c>
      <c r="BB16" s="156">
        <v>13.107687087613201</v>
      </c>
      <c r="BC16" s="157">
        <v>15.5690293046326</v>
      </c>
      <c r="BD16" s="147"/>
      <c r="BE16" s="158">
        <v>17.6785903853694</v>
      </c>
    </row>
    <row r="17" spans="1:57" x14ac:dyDescent="0.25">
      <c r="A17" s="24" t="s">
        <v>28</v>
      </c>
      <c r="B17" s="44" t="str">
        <f t="shared" si="0"/>
        <v>Dulles Airport Area, VA</v>
      </c>
      <c r="C17" s="12"/>
      <c r="D17" s="28" t="s">
        <v>16</v>
      </c>
      <c r="E17" s="31" t="s">
        <v>17</v>
      </c>
      <c r="F17" s="12"/>
      <c r="G17" s="174">
        <v>32.401208216619899</v>
      </c>
      <c r="H17" s="169">
        <v>41.445371615312702</v>
      </c>
      <c r="I17" s="169">
        <v>47.849440709617099</v>
      </c>
      <c r="J17" s="169">
        <v>48.029597572362199</v>
      </c>
      <c r="K17" s="169">
        <v>43.084964519140897</v>
      </c>
      <c r="L17" s="175">
        <v>42.562116526610602</v>
      </c>
      <c r="M17" s="169"/>
      <c r="N17" s="176">
        <v>39.109609710550799</v>
      </c>
      <c r="O17" s="177">
        <v>40.503563025209999</v>
      </c>
      <c r="P17" s="178">
        <v>39.806586367880399</v>
      </c>
      <c r="Q17" s="169"/>
      <c r="R17" s="179">
        <v>41.7748221955448</v>
      </c>
      <c r="S17" s="152"/>
      <c r="T17" s="153">
        <v>-14.6024065943125</v>
      </c>
      <c r="U17" s="147">
        <v>20.844953273649502</v>
      </c>
      <c r="V17" s="147">
        <v>73.060085885029693</v>
      </c>
      <c r="W17" s="147">
        <v>68.239512568720301</v>
      </c>
      <c r="X17" s="147">
        <v>70.4880809428128</v>
      </c>
      <c r="Y17" s="154">
        <v>38.452258798690202</v>
      </c>
      <c r="Z17" s="147"/>
      <c r="AA17" s="155">
        <v>76.561411864226002</v>
      </c>
      <c r="AB17" s="156">
        <v>77.218955984890798</v>
      </c>
      <c r="AC17" s="157">
        <v>76.895329524800999</v>
      </c>
      <c r="AD17" s="147"/>
      <c r="AE17" s="158">
        <v>47.159110335177701</v>
      </c>
      <c r="AF17" s="97"/>
      <c r="AG17" s="174">
        <v>38.226197945845001</v>
      </c>
      <c r="AH17" s="169">
        <v>42.5375604575163</v>
      </c>
      <c r="AI17" s="169">
        <v>47.428109943977503</v>
      </c>
      <c r="AJ17" s="169">
        <v>47.369054855275401</v>
      </c>
      <c r="AK17" s="169">
        <v>41.259546451913998</v>
      </c>
      <c r="AL17" s="175">
        <v>43.364093930905597</v>
      </c>
      <c r="AM17" s="169"/>
      <c r="AN17" s="176">
        <v>39.163202614379003</v>
      </c>
      <c r="AO17" s="177">
        <v>39.082034780578802</v>
      </c>
      <c r="AP17" s="178">
        <v>39.122618697478899</v>
      </c>
      <c r="AQ17" s="169"/>
      <c r="AR17" s="179">
        <v>42.152243864212302</v>
      </c>
      <c r="AS17" s="152"/>
      <c r="AT17" s="153">
        <v>-10.7769097816363</v>
      </c>
      <c r="AU17" s="147">
        <v>-7.6273469604818001</v>
      </c>
      <c r="AV17" s="147">
        <v>3.86265894366614</v>
      </c>
      <c r="AW17" s="147">
        <v>0.98944159646545404</v>
      </c>
      <c r="AX17" s="147">
        <v>-2.9432518851488698</v>
      </c>
      <c r="AY17" s="154">
        <v>-3.1936082641208099</v>
      </c>
      <c r="AZ17" s="147"/>
      <c r="BA17" s="155">
        <v>1.6449608589153499</v>
      </c>
      <c r="BB17" s="156">
        <v>-7.7202915039858899</v>
      </c>
      <c r="BC17" s="157">
        <v>-3.25895811080514</v>
      </c>
      <c r="BD17" s="147"/>
      <c r="BE17" s="158">
        <v>-3.2109462733980099</v>
      </c>
    </row>
    <row r="18" spans="1:57" x14ac:dyDescent="0.25">
      <c r="A18" s="24" t="s">
        <v>29</v>
      </c>
      <c r="B18" s="44" t="str">
        <f t="shared" si="0"/>
        <v>Williamsburg, VA</v>
      </c>
      <c r="C18" s="12"/>
      <c r="D18" s="28" t="s">
        <v>16</v>
      </c>
      <c r="E18" s="31" t="s">
        <v>17</v>
      </c>
      <c r="F18" s="12"/>
      <c r="G18" s="174">
        <v>22.316306319070499</v>
      </c>
      <c r="H18" s="169">
        <v>22.135096344573501</v>
      </c>
      <c r="I18" s="169">
        <v>18.660617231638401</v>
      </c>
      <c r="J18" s="169">
        <v>20.104655367231601</v>
      </c>
      <c r="K18" s="169">
        <v>22.782387005649699</v>
      </c>
      <c r="L18" s="175">
        <v>21.1985357506505</v>
      </c>
      <c r="M18" s="169"/>
      <c r="N18" s="176">
        <v>44.013026836158097</v>
      </c>
      <c r="O18" s="177">
        <v>56.451255649717503</v>
      </c>
      <c r="P18" s="178">
        <v>50.2321412429378</v>
      </c>
      <c r="Q18" s="169"/>
      <c r="R18" s="179">
        <v>29.501222837062699</v>
      </c>
      <c r="S18" s="152"/>
      <c r="T18" s="153">
        <v>58.036188960076899</v>
      </c>
      <c r="U18" s="147">
        <v>68.087655072492794</v>
      </c>
      <c r="V18" s="147">
        <v>44.705588864126902</v>
      </c>
      <c r="W18" s="147">
        <v>46.696645048723703</v>
      </c>
      <c r="X18" s="147">
        <v>55.938067960033798</v>
      </c>
      <c r="Y18" s="154">
        <v>54.7363812586728</v>
      </c>
      <c r="Z18" s="147"/>
      <c r="AA18" s="155">
        <v>70.300340470836503</v>
      </c>
      <c r="AB18" s="156">
        <v>71.936163365640795</v>
      </c>
      <c r="AC18" s="157">
        <v>71.215663657319695</v>
      </c>
      <c r="AD18" s="147"/>
      <c r="AE18" s="158">
        <v>62.362561462065599</v>
      </c>
      <c r="AF18" s="97"/>
      <c r="AG18" s="174">
        <v>24.366707282516199</v>
      </c>
      <c r="AH18" s="169">
        <v>19.778476197223</v>
      </c>
      <c r="AI18" s="169">
        <v>18.173355277128898</v>
      </c>
      <c r="AJ18" s="169">
        <v>19.1612617682452</v>
      </c>
      <c r="AK18" s="169">
        <v>22.2329160472853</v>
      </c>
      <c r="AL18" s="175">
        <v>20.742128928101</v>
      </c>
      <c r="AM18" s="169"/>
      <c r="AN18" s="176">
        <v>38.853553479153298</v>
      </c>
      <c r="AO18" s="177">
        <v>50.522389396191599</v>
      </c>
      <c r="AP18" s="178">
        <v>44.687971437672502</v>
      </c>
      <c r="AQ18" s="169"/>
      <c r="AR18" s="179">
        <v>27.5853206327692</v>
      </c>
      <c r="AS18" s="152"/>
      <c r="AT18" s="153">
        <v>43.538045910022298</v>
      </c>
      <c r="AU18" s="147">
        <v>40.553604984606203</v>
      </c>
      <c r="AV18" s="147">
        <v>33.639063866592103</v>
      </c>
      <c r="AW18" s="147">
        <v>42.8372168126091</v>
      </c>
      <c r="AX18" s="147">
        <v>53.142718746775401</v>
      </c>
      <c r="AY18" s="154">
        <v>42.897249344113803</v>
      </c>
      <c r="AZ18" s="147"/>
      <c r="BA18" s="155">
        <v>55.917377905709301</v>
      </c>
      <c r="BB18" s="156">
        <v>74.4781039090511</v>
      </c>
      <c r="BC18" s="157">
        <v>65.893130617773295</v>
      </c>
      <c r="BD18" s="147"/>
      <c r="BE18" s="158">
        <v>52.6998249875179</v>
      </c>
    </row>
    <row r="19" spans="1:57" x14ac:dyDescent="0.25">
      <c r="A19" s="24" t="s">
        <v>30</v>
      </c>
      <c r="B19" s="44" t="str">
        <f t="shared" si="0"/>
        <v>Virginia Beach, VA</v>
      </c>
      <c r="C19" s="12"/>
      <c r="D19" s="28" t="s">
        <v>16</v>
      </c>
      <c r="E19" s="31" t="s">
        <v>17</v>
      </c>
      <c r="F19" s="12"/>
      <c r="G19" s="174">
        <v>27.9210531554643</v>
      </c>
      <c r="H19" s="169">
        <v>31.3823723961005</v>
      </c>
      <c r="I19" s="169">
        <v>34.0437224559603</v>
      </c>
      <c r="J19" s="169">
        <v>34.642347990422401</v>
      </c>
      <c r="K19" s="169">
        <v>35.815446032153197</v>
      </c>
      <c r="L19" s="175">
        <v>32.760988406020097</v>
      </c>
      <c r="M19" s="169"/>
      <c r="N19" s="176">
        <v>55.3874159312467</v>
      </c>
      <c r="O19" s="177">
        <v>60.778504173080201</v>
      </c>
      <c r="P19" s="178">
        <v>58.0829600521635</v>
      </c>
      <c r="Q19" s="169"/>
      <c r="R19" s="179">
        <v>39.995837447775401</v>
      </c>
      <c r="S19" s="152"/>
      <c r="T19" s="153">
        <v>3.93918460948727</v>
      </c>
      <c r="U19" s="147">
        <v>21.527246785519001</v>
      </c>
      <c r="V19" s="147">
        <v>25.1212524095323</v>
      </c>
      <c r="W19" s="147">
        <v>18.977365440885801</v>
      </c>
      <c r="X19" s="147">
        <v>2.7789903811841299</v>
      </c>
      <c r="Y19" s="154">
        <v>13.8652515889298</v>
      </c>
      <c r="Z19" s="147"/>
      <c r="AA19" s="155">
        <v>4.5027704836612603</v>
      </c>
      <c r="AB19" s="156">
        <v>9.1793097700454105</v>
      </c>
      <c r="AC19" s="157">
        <v>6.8984398544510901</v>
      </c>
      <c r="AD19" s="147"/>
      <c r="AE19" s="158">
        <v>10.8672498230416</v>
      </c>
      <c r="AF19" s="97"/>
      <c r="AG19" s="174">
        <v>28.261256665603401</v>
      </c>
      <c r="AH19" s="169">
        <v>28.208467521531102</v>
      </c>
      <c r="AI19" s="169">
        <v>30.731468918660202</v>
      </c>
      <c r="AJ19" s="169">
        <v>31.112797175970201</v>
      </c>
      <c r="AK19" s="169">
        <v>31.6315572865497</v>
      </c>
      <c r="AL19" s="175">
        <v>29.9891095136629</v>
      </c>
      <c r="AM19" s="169"/>
      <c r="AN19" s="176">
        <v>47.663245558745302</v>
      </c>
      <c r="AO19" s="177">
        <v>51.474744333864898</v>
      </c>
      <c r="AP19" s="178">
        <v>49.568994946305097</v>
      </c>
      <c r="AQ19" s="169"/>
      <c r="AR19" s="179">
        <v>35.583362494417798</v>
      </c>
      <c r="AS19" s="152"/>
      <c r="AT19" s="153">
        <v>-2.1313764357561902</v>
      </c>
      <c r="AU19" s="147">
        <v>9.8141462394849093</v>
      </c>
      <c r="AV19" s="147">
        <v>12.967557230318899</v>
      </c>
      <c r="AW19" s="147">
        <v>10.838916398600899</v>
      </c>
      <c r="AX19" s="147">
        <v>4.6516858637537801</v>
      </c>
      <c r="AY19" s="154">
        <v>7.0551505328296704</v>
      </c>
      <c r="AZ19" s="147"/>
      <c r="BA19" s="155">
        <v>2.6978624584666102</v>
      </c>
      <c r="BB19" s="156">
        <v>-6.02127183707203</v>
      </c>
      <c r="BC19" s="157">
        <v>-2.0219701376786698</v>
      </c>
      <c r="BD19" s="147"/>
      <c r="BE19" s="158">
        <v>3.24803306207528</v>
      </c>
    </row>
    <row r="20" spans="1:57" x14ac:dyDescent="0.25">
      <c r="A20" s="41" t="s">
        <v>31</v>
      </c>
      <c r="B20" s="44" t="str">
        <f t="shared" si="0"/>
        <v>Norfolk/Portsmouth, VA</v>
      </c>
      <c r="C20" s="12"/>
      <c r="D20" s="28" t="s">
        <v>16</v>
      </c>
      <c r="E20" s="31" t="s">
        <v>17</v>
      </c>
      <c r="F20" s="12"/>
      <c r="G20" s="174">
        <v>35.4607206605762</v>
      </c>
      <c r="H20" s="169">
        <v>41.108990952213603</v>
      </c>
      <c r="I20" s="169">
        <v>45.618070643007698</v>
      </c>
      <c r="J20" s="169">
        <v>43.916999754040702</v>
      </c>
      <c r="K20" s="169">
        <v>44.761416268446901</v>
      </c>
      <c r="L20" s="175">
        <v>42.173239655657</v>
      </c>
      <c r="M20" s="169"/>
      <c r="N20" s="176">
        <v>51.1553723471539</v>
      </c>
      <c r="O20" s="177">
        <v>54.766094413211498</v>
      </c>
      <c r="P20" s="178">
        <v>52.960733380182702</v>
      </c>
      <c r="Q20" s="169"/>
      <c r="R20" s="179">
        <v>45.255380719807199</v>
      </c>
      <c r="S20" s="152"/>
      <c r="T20" s="153">
        <v>14.488272698405</v>
      </c>
      <c r="U20" s="147">
        <v>6.05345747266953</v>
      </c>
      <c r="V20" s="147">
        <v>10.6780882267895</v>
      </c>
      <c r="W20" s="147">
        <v>6.7020542523245998</v>
      </c>
      <c r="X20" s="147">
        <v>13.071142927203001</v>
      </c>
      <c r="Y20" s="154">
        <v>9.9990905325766501</v>
      </c>
      <c r="Z20" s="147"/>
      <c r="AA20" s="155">
        <v>20.0764089774366</v>
      </c>
      <c r="AB20" s="156">
        <v>26.0515917667929</v>
      </c>
      <c r="AC20" s="157">
        <v>23.0933387256492</v>
      </c>
      <c r="AD20" s="147"/>
      <c r="AE20" s="158">
        <v>14.0558504580925</v>
      </c>
      <c r="AF20" s="97"/>
      <c r="AG20" s="174">
        <v>38.971619329760998</v>
      </c>
      <c r="AH20" s="169">
        <v>42.033992660751899</v>
      </c>
      <c r="AI20" s="169">
        <v>45.5100712579058</v>
      </c>
      <c r="AJ20" s="169">
        <v>45.001298735066698</v>
      </c>
      <c r="AK20" s="169">
        <v>46.530359552881201</v>
      </c>
      <c r="AL20" s="175">
        <v>43.609468307273303</v>
      </c>
      <c r="AM20" s="169"/>
      <c r="AN20" s="176">
        <v>56.562465956605699</v>
      </c>
      <c r="AO20" s="177">
        <v>58.067914902494699</v>
      </c>
      <c r="AP20" s="178">
        <v>57.315190429550199</v>
      </c>
      <c r="AQ20" s="169"/>
      <c r="AR20" s="179">
        <v>47.525388913638103</v>
      </c>
      <c r="AS20" s="152"/>
      <c r="AT20" s="153">
        <v>12.2739917681668</v>
      </c>
      <c r="AU20" s="147">
        <v>18.9039954907904</v>
      </c>
      <c r="AV20" s="147">
        <v>25.7502037718981</v>
      </c>
      <c r="AW20" s="147">
        <v>20.534410031841801</v>
      </c>
      <c r="AX20" s="147">
        <v>27.461729079279799</v>
      </c>
      <c r="AY20" s="154">
        <v>21.074587289799801</v>
      </c>
      <c r="AZ20" s="147"/>
      <c r="BA20" s="155">
        <v>43.979579888615298</v>
      </c>
      <c r="BB20" s="156">
        <v>42.039849660639597</v>
      </c>
      <c r="BC20" s="157">
        <v>42.990401743587498</v>
      </c>
      <c r="BD20" s="147"/>
      <c r="BE20" s="158">
        <v>27.825200533848701</v>
      </c>
    </row>
    <row r="21" spans="1:57" x14ac:dyDescent="0.25">
      <c r="A21" s="42" t="s">
        <v>32</v>
      </c>
      <c r="B21" s="44" t="str">
        <f t="shared" si="0"/>
        <v>Newport News/Hampton, VA</v>
      </c>
      <c r="C21" s="12"/>
      <c r="D21" s="28" t="s">
        <v>16</v>
      </c>
      <c r="E21" s="31" t="s">
        <v>17</v>
      </c>
      <c r="F21" s="13"/>
      <c r="G21" s="174">
        <v>29.4703343643586</v>
      </c>
      <c r="H21" s="169">
        <v>32.680190437003397</v>
      </c>
      <c r="I21" s="169">
        <v>36.298001503972699</v>
      </c>
      <c r="J21" s="169">
        <v>35.602723297389304</v>
      </c>
      <c r="K21" s="169">
        <v>39.855026305334803</v>
      </c>
      <c r="L21" s="175">
        <v>34.781255181611797</v>
      </c>
      <c r="M21" s="169"/>
      <c r="N21" s="176">
        <v>76.240837897275796</v>
      </c>
      <c r="O21" s="177">
        <v>78.104204653802398</v>
      </c>
      <c r="P21" s="178">
        <v>77.172521275539097</v>
      </c>
      <c r="Q21" s="169"/>
      <c r="R21" s="179">
        <v>46.893045494162401</v>
      </c>
      <c r="S21" s="152"/>
      <c r="T21" s="153">
        <v>13.9307774678112</v>
      </c>
      <c r="U21" s="147">
        <v>15.6309202271401</v>
      </c>
      <c r="V21" s="147">
        <v>20.968070643079901</v>
      </c>
      <c r="W21" s="147">
        <v>16.5450119623777</v>
      </c>
      <c r="X21" s="147">
        <v>34.420592237776702</v>
      </c>
      <c r="Y21" s="154">
        <v>20.4891021878903</v>
      </c>
      <c r="Z21" s="147"/>
      <c r="AA21" s="155">
        <v>142.40166760919399</v>
      </c>
      <c r="AB21" s="156">
        <v>125.559831090936</v>
      </c>
      <c r="AC21" s="157">
        <v>133.576194526932</v>
      </c>
      <c r="AD21" s="147"/>
      <c r="AE21" s="158">
        <v>56.003558425535601</v>
      </c>
      <c r="AF21" s="97"/>
      <c r="AG21" s="174">
        <v>29.816434907065801</v>
      </c>
      <c r="AH21" s="169">
        <v>32.543206892026099</v>
      </c>
      <c r="AI21" s="169">
        <v>35.841248627270097</v>
      </c>
      <c r="AJ21" s="169">
        <v>35.010511996311003</v>
      </c>
      <c r="AK21" s="169">
        <v>36.505600762627601</v>
      </c>
      <c r="AL21" s="175">
        <v>33.943400637060101</v>
      </c>
      <c r="AM21" s="169"/>
      <c r="AN21" s="176">
        <v>59.5697733931611</v>
      </c>
      <c r="AO21" s="177">
        <v>58.325900457576601</v>
      </c>
      <c r="AP21" s="178">
        <v>58.947836925368797</v>
      </c>
      <c r="AQ21" s="169"/>
      <c r="AR21" s="179">
        <v>41.087525290862601</v>
      </c>
      <c r="AS21" s="152"/>
      <c r="AT21" s="153">
        <v>12.918747628112101</v>
      </c>
      <c r="AU21" s="147">
        <v>15.128713776117699</v>
      </c>
      <c r="AV21" s="147">
        <v>21.7679633754211</v>
      </c>
      <c r="AW21" s="147">
        <v>19.200468187430602</v>
      </c>
      <c r="AX21" s="147">
        <v>26.573103654318398</v>
      </c>
      <c r="AY21" s="154">
        <v>19.2513689133932</v>
      </c>
      <c r="AZ21" s="147"/>
      <c r="BA21" s="155">
        <v>91.065545858158004</v>
      </c>
      <c r="BB21" s="156">
        <v>77.011281776852897</v>
      </c>
      <c r="BC21" s="157">
        <v>83.844159463530204</v>
      </c>
      <c r="BD21" s="147"/>
      <c r="BE21" s="158">
        <v>39.315669264409401</v>
      </c>
    </row>
    <row r="22" spans="1:57" x14ac:dyDescent="0.25">
      <c r="A22" s="43" t="s">
        <v>33</v>
      </c>
      <c r="B22" s="44" t="str">
        <f t="shared" si="0"/>
        <v>Chesapeake/Suffolk, VA</v>
      </c>
      <c r="C22" s="12"/>
      <c r="D22" s="29" t="s">
        <v>16</v>
      </c>
      <c r="E22" s="32" t="s">
        <v>17</v>
      </c>
      <c r="F22" s="12"/>
      <c r="G22" s="180">
        <v>39.694569170305599</v>
      </c>
      <c r="H22" s="181">
        <v>49.7480091703056</v>
      </c>
      <c r="I22" s="181">
        <v>55.944407179039302</v>
      </c>
      <c r="J22" s="181">
        <v>55.040716314410403</v>
      </c>
      <c r="K22" s="181">
        <v>51.515939860262002</v>
      </c>
      <c r="L22" s="182">
        <v>50.388728338864603</v>
      </c>
      <c r="M22" s="169"/>
      <c r="N22" s="183">
        <v>52.168182410480298</v>
      </c>
      <c r="O22" s="184">
        <v>54.745525082969401</v>
      </c>
      <c r="P22" s="185">
        <v>53.456853746724804</v>
      </c>
      <c r="Q22" s="169"/>
      <c r="R22" s="186">
        <v>51.265335598253202</v>
      </c>
      <c r="S22" s="152"/>
      <c r="T22" s="159">
        <v>14.410188483679001</v>
      </c>
      <c r="U22" s="160">
        <v>22.847356549321699</v>
      </c>
      <c r="V22" s="160">
        <v>29.2413238874265</v>
      </c>
      <c r="W22" s="160">
        <v>23.052597880227101</v>
      </c>
      <c r="X22" s="160">
        <v>22.8750198120817</v>
      </c>
      <c r="Y22" s="161">
        <v>22.819994559925401</v>
      </c>
      <c r="Z22" s="147"/>
      <c r="AA22" s="162">
        <v>30.099697664529</v>
      </c>
      <c r="AB22" s="163">
        <v>29.305154972624202</v>
      </c>
      <c r="AC22" s="164">
        <v>29.6916333719292</v>
      </c>
      <c r="AD22" s="147"/>
      <c r="AE22" s="165">
        <v>24.789872194016201</v>
      </c>
      <c r="AF22" s="97"/>
      <c r="AG22" s="180">
        <v>40.2769792096069</v>
      </c>
      <c r="AH22" s="181">
        <v>46.7813863755458</v>
      </c>
      <c r="AI22" s="181">
        <v>51.994825969432299</v>
      </c>
      <c r="AJ22" s="181">
        <v>51.5250002751091</v>
      </c>
      <c r="AK22" s="181">
        <v>47.757335576419202</v>
      </c>
      <c r="AL22" s="182">
        <v>47.667105481222698</v>
      </c>
      <c r="AM22" s="169"/>
      <c r="AN22" s="183">
        <v>50.832630633187698</v>
      </c>
      <c r="AO22" s="184">
        <v>52.704378340611299</v>
      </c>
      <c r="AP22" s="185">
        <v>51.768504486899502</v>
      </c>
      <c r="AQ22" s="169"/>
      <c r="AR22" s="186">
        <v>48.838933768558903</v>
      </c>
      <c r="AS22" s="152"/>
      <c r="AT22" s="159">
        <v>13.4607310545366</v>
      </c>
      <c r="AU22" s="160">
        <v>14.3282838003236</v>
      </c>
      <c r="AV22" s="160">
        <v>20.155094860442599</v>
      </c>
      <c r="AW22" s="160">
        <v>16.484052486488899</v>
      </c>
      <c r="AX22" s="160">
        <v>15.795505337791401</v>
      </c>
      <c r="AY22" s="161">
        <v>16.166872419868898</v>
      </c>
      <c r="AZ22" s="147"/>
      <c r="BA22" s="162">
        <v>25.098976052884598</v>
      </c>
      <c r="BB22" s="163">
        <v>25.5941332595105</v>
      </c>
      <c r="BC22" s="164">
        <v>25.350541532498401</v>
      </c>
      <c r="BD22" s="147"/>
      <c r="BE22" s="165">
        <v>18.802890726066298</v>
      </c>
    </row>
    <row r="23" spans="1:57" x14ac:dyDescent="0.25">
      <c r="A23" s="22" t="s">
        <v>43</v>
      </c>
      <c r="B23" s="44" t="str">
        <f t="shared" si="0"/>
        <v>Richmond CBD/Airport, VA</v>
      </c>
      <c r="C23" s="10"/>
      <c r="D23" s="27" t="s">
        <v>16</v>
      </c>
      <c r="E23" s="30" t="s">
        <v>17</v>
      </c>
      <c r="F23" s="3"/>
      <c r="G23" s="166">
        <v>40.748369359120197</v>
      </c>
      <c r="H23" s="167">
        <v>56.223902161547201</v>
      </c>
      <c r="I23" s="167">
        <v>73.241397421312001</v>
      </c>
      <c r="J23" s="167">
        <v>93.200159271899807</v>
      </c>
      <c r="K23" s="167">
        <v>78.418947667804304</v>
      </c>
      <c r="L23" s="168">
        <v>68.366555176336703</v>
      </c>
      <c r="M23" s="169"/>
      <c r="N23" s="170">
        <v>96.472789154341996</v>
      </c>
      <c r="O23" s="171">
        <v>100.905669321198</v>
      </c>
      <c r="P23" s="172">
        <v>98.689229237770107</v>
      </c>
      <c r="Q23" s="169"/>
      <c r="R23" s="173">
        <v>77.030176336746294</v>
      </c>
      <c r="S23" s="152"/>
      <c r="T23" s="144">
        <v>63.101901721986202</v>
      </c>
      <c r="U23" s="145">
        <v>116.0210417097</v>
      </c>
      <c r="V23" s="145">
        <v>150.992115426819</v>
      </c>
      <c r="W23" s="145">
        <v>188.643759284525</v>
      </c>
      <c r="X23" s="145">
        <v>174.45768781659299</v>
      </c>
      <c r="Y23" s="146">
        <v>142.34435041085601</v>
      </c>
      <c r="Z23" s="147"/>
      <c r="AA23" s="148">
        <v>188.698710960597</v>
      </c>
      <c r="AB23" s="149">
        <v>167.42906378063299</v>
      </c>
      <c r="AC23" s="150">
        <v>177.41885705567</v>
      </c>
      <c r="AD23" s="147"/>
      <c r="AE23" s="151">
        <v>154.10438426456901</v>
      </c>
      <c r="AF23" s="97"/>
      <c r="AG23" s="166">
        <v>55.9317979711793</v>
      </c>
      <c r="AH23" s="167">
        <v>56.633425767917998</v>
      </c>
      <c r="AI23" s="167">
        <v>64.897469662495197</v>
      </c>
      <c r="AJ23" s="167">
        <v>71.207730849450101</v>
      </c>
      <c r="AK23" s="167">
        <v>68.929617937049599</v>
      </c>
      <c r="AL23" s="168">
        <v>63.5200084376185</v>
      </c>
      <c r="AM23" s="169"/>
      <c r="AN23" s="170">
        <v>88.804995733788303</v>
      </c>
      <c r="AO23" s="171">
        <v>92.663695487296096</v>
      </c>
      <c r="AP23" s="172">
        <v>90.734345610542206</v>
      </c>
      <c r="AQ23" s="169"/>
      <c r="AR23" s="173">
        <v>71.295533344168106</v>
      </c>
      <c r="AS23" s="152"/>
      <c r="AT23" s="144">
        <v>91.1904511127549</v>
      </c>
      <c r="AU23" s="145">
        <v>107.99620649293399</v>
      </c>
      <c r="AV23" s="145">
        <v>118.33346151020601</v>
      </c>
      <c r="AW23" s="145">
        <v>131.62286121599601</v>
      </c>
      <c r="AX23" s="145">
        <v>133.340842052933</v>
      </c>
      <c r="AY23" s="146">
        <v>116.80679900011</v>
      </c>
      <c r="AZ23" s="147"/>
      <c r="BA23" s="148">
        <v>140.209513698845</v>
      </c>
      <c r="BB23" s="149">
        <v>113.607563248741</v>
      </c>
      <c r="BC23" s="150">
        <v>125.84735341604799</v>
      </c>
      <c r="BD23" s="147"/>
      <c r="BE23" s="151">
        <v>120.009099231063</v>
      </c>
    </row>
    <row r="24" spans="1:57" x14ac:dyDescent="0.25">
      <c r="A24" s="23" t="s">
        <v>44</v>
      </c>
      <c r="B24" s="44" t="str">
        <f t="shared" si="0"/>
        <v>Richmond North/Glen Allen, VA</v>
      </c>
      <c r="C24" s="11"/>
      <c r="D24" s="28" t="s">
        <v>16</v>
      </c>
      <c r="E24" s="31" t="s">
        <v>17</v>
      </c>
      <c r="F24" s="12"/>
      <c r="G24" s="174">
        <v>35.0365140329802</v>
      </c>
      <c r="H24" s="169">
        <v>43.176452877579898</v>
      </c>
      <c r="I24" s="169">
        <v>51.247940264278597</v>
      </c>
      <c r="J24" s="169">
        <v>52.194110407338599</v>
      </c>
      <c r="K24" s="169">
        <v>43.111412908157597</v>
      </c>
      <c r="L24" s="175">
        <v>44.953286098066997</v>
      </c>
      <c r="M24" s="169"/>
      <c r="N24" s="176">
        <v>50.131751446980402</v>
      </c>
      <c r="O24" s="177">
        <v>56.531301517964302</v>
      </c>
      <c r="P24" s="178">
        <v>53.331526482472398</v>
      </c>
      <c r="Q24" s="169"/>
      <c r="R24" s="179">
        <v>47.347069065040003</v>
      </c>
      <c r="S24" s="152"/>
      <c r="T24" s="153">
        <v>35.647593872878097</v>
      </c>
      <c r="U24" s="147">
        <v>55.125911072256997</v>
      </c>
      <c r="V24" s="147">
        <v>64.594047569309097</v>
      </c>
      <c r="W24" s="147">
        <v>62.961649763052101</v>
      </c>
      <c r="X24" s="147">
        <v>41.219699828169801</v>
      </c>
      <c r="Y24" s="154">
        <v>52.534419486672597</v>
      </c>
      <c r="Z24" s="147"/>
      <c r="AA24" s="155">
        <v>61.339326381655503</v>
      </c>
      <c r="AB24" s="156">
        <v>74.961226971460505</v>
      </c>
      <c r="AC24" s="157">
        <v>68.283363753092104</v>
      </c>
      <c r="AD24" s="147"/>
      <c r="AE24" s="158">
        <v>57.271189552388797</v>
      </c>
      <c r="AF24" s="97"/>
      <c r="AG24" s="174">
        <v>44.481917849732397</v>
      </c>
      <c r="AH24" s="169">
        <v>45.778355274653201</v>
      </c>
      <c r="AI24" s="169">
        <v>49.760710440100397</v>
      </c>
      <c r="AJ24" s="169">
        <v>50.565170416075098</v>
      </c>
      <c r="AK24" s="169">
        <v>43.194029239925698</v>
      </c>
      <c r="AL24" s="175">
        <v>46.756036644097399</v>
      </c>
      <c r="AM24" s="169"/>
      <c r="AN24" s="176">
        <v>49.555638118379299</v>
      </c>
      <c r="AO24" s="177">
        <v>53.328213743584101</v>
      </c>
      <c r="AP24" s="178">
        <v>51.441925930981697</v>
      </c>
      <c r="AQ24" s="169"/>
      <c r="AR24" s="179">
        <v>48.094862154635699</v>
      </c>
      <c r="AS24" s="152"/>
      <c r="AT24" s="153">
        <v>63.981492685152901</v>
      </c>
      <c r="AU24" s="147">
        <v>60.823430112901697</v>
      </c>
      <c r="AV24" s="147">
        <v>62.155463412070702</v>
      </c>
      <c r="AW24" s="147">
        <v>64.1920078864554</v>
      </c>
      <c r="AX24" s="147">
        <v>46.471286990083499</v>
      </c>
      <c r="AY24" s="154">
        <v>59.506882230155199</v>
      </c>
      <c r="AZ24" s="147"/>
      <c r="BA24" s="155">
        <v>49.398363483105598</v>
      </c>
      <c r="BB24" s="156">
        <v>47.856077367292599</v>
      </c>
      <c r="BC24" s="157">
        <v>48.594949034645502</v>
      </c>
      <c r="BD24" s="147"/>
      <c r="BE24" s="158">
        <v>56.005905841845298</v>
      </c>
    </row>
    <row r="25" spans="1:57" x14ac:dyDescent="0.25">
      <c r="A25" s="24" t="s">
        <v>45</v>
      </c>
      <c r="B25" s="44" t="str">
        <f t="shared" si="0"/>
        <v>Richmond West/Midlothian, VA</v>
      </c>
      <c r="C25" s="12"/>
      <c r="D25" s="28" t="s">
        <v>16</v>
      </c>
      <c r="E25" s="31" t="s">
        <v>17</v>
      </c>
      <c r="F25" s="12"/>
      <c r="G25" s="174">
        <v>33.359634350086601</v>
      </c>
      <c r="H25" s="169">
        <v>45.176945580589198</v>
      </c>
      <c r="I25" s="169">
        <v>45.386005684575302</v>
      </c>
      <c r="J25" s="169">
        <v>46.2018324783362</v>
      </c>
      <c r="K25" s="169">
        <v>41.244079480069303</v>
      </c>
      <c r="L25" s="175">
        <v>42.273699514731298</v>
      </c>
      <c r="M25" s="169"/>
      <c r="N25" s="176">
        <v>45.7014891507798</v>
      </c>
      <c r="O25" s="177">
        <v>53.017632651646402</v>
      </c>
      <c r="P25" s="178">
        <v>49.359560901213101</v>
      </c>
      <c r="Q25" s="169"/>
      <c r="R25" s="179">
        <v>44.298231339440399</v>
      </c>
      <c r="S25" s="152"/>
      <c r="T25" s="153">
        <v>23.3106089195871</v>
      </c>
      <c r="U25" s="147">
        <v>49.512610045460299</v>
      </c>
      <c r="V25" s="147">
        <v>43.794335509861803</v>
      </c>
      <c r="W25" s="147">
        <v>25.596920423123201</v>
      </c>
      <c r="X25" s="147">
        <v>24.884214529735399</v>
      </c>
      <c r="Y25" s="154">
        <v>33.234242248262099</v>
      </c>
      <c r="Z25" s="147"/>
      <c r="AA25" s="155">
        <v>32.337965358646898</v>
      </c>
      <c r="AB25" s="156">
        <v>42.633585983872401</v>
      </c>
      <c r="AC25" s="157">
        <v>37.675061903951203</v>
      </c>
      <c r="AD25" s="147"/>
      <c r="AE25" s="158">
        <v>34.616609254927901</v>
      </c>
      <c r="AF25" s="97"/>
      <c r="AG25" s="174">
        <v>40.934851741767702</v>
      </c>
      <c r="AH25" s="169">
        <v>44.208791308492202</v>
      </c>
      <c r="AI25" s="169">
        <v>44.943503102252997</v>
      </c>
      <c r="AJ25" s="169">
        <v>46.1229576429809</v>
      </c>
      <c r="AK25" s="169">
        <v>42.326723934142102</v>
      </c>
      <c r="AL25" s="175">
        <v>43.707365545927203</v>
      </c>
      <c r="AM25" s="169"/>
      <c r="AN25" s="176">
        <v>48.354872383015497</v>
      </c>
      <c r="AO25" s="177">
        <v>52.033860389948003</v>
      </c>
      <c r="AP25" s="178">
        <v>50.194366386481803</v>
      </c>
      <c r="AQ25" s="169"/>
      <c r="AR25" s="179">
        <v>45.560794357514197</v>
      </c>
      <c r="AS25" s="152"/>
      <c r="AT25" s="153">
        <v>46.9427941528674</v>
      </c>
      <c r="AU25" s="147">
        <v>42.152184669613703</v>
      </c>
      <c r="AV25" s="147">
        <v>38.694081101807598</v>
      </c>
      <c r="AW25" s="147">
        <v>34.878872466984802</v>
      </c>
      <c r="AX25" s="147">
        <v>31.7524896412923</v>
      </c>
      <c r="AY25" s="154">
        <v>38.591764487433203</v>
      </c>
      <c r="AZ25" s="147"/>
      <c r="BA25" s="155">
        <v>25.358587672542001</v>
      </c>
      <c r="BB25" s="156">
        <v>35.559925112691701</v>
      </c>
      <c r="BC25" s="157">
        <v>30.4467399263429</v>
      </c>
      <c r="BD25" s="147"/>
      <c r="BE25" s="158">
        <v>35.920361942560199</v>
      </c>
    </row>
    <row r="26" spans="1:57" x14ac:dyDescent="0.25">
      <c r="A26" s="24" t="s">
        <v>46</v>
      </c>
      <c r="B26" s="44" t="str">
        <f t="shared" si="0"/>
        <v>Petersburg/Chester, VA</v>
      </c>
      <c r="C26" s="12"/>
      <c r="D26" s="28" t="s">
        <v>16</v>
      </c>
      <c r="E26" s="31" t="s">
        <v>17</v>
      </c>
      <c r="F26" s="12"/>
      <c r="G26" s="174">
        <v>49.080016650475997</v>
      </c>
      <c r="H26" s="169">
        <v>54.2001488634155</v>
      </c>
      <c r="I26" s="169">
        <v>56.903226190013598</v>
      </c>
      <c r="J26" s="169">
        <v>57.065318729356903</v>
      </c>
      <c r="K26" s="169">
        <v>51.063407305226299</v>
      </c>
      <c r="L26" s="175">
        <v>53.6624235476976</v>
      </c>
      <c r="M26" s="169"/>
      <c r="N26" s="176">
        <v>49.518034524965898</v>
      </c>
      <c r="O26" s="177">
        <v>53.101522828832302</v>
      </c>
      <c r="P26" s="178">
        <v>51.3097786768991</v>
      </c>
      <c r="Q26" s="169"/>
      <c r="R26" s="179">
        <v>52.990239298898103</v>
      </c>
      <c r="S26" s="152"/>
      <c r="T26" s="153">
        <v>34.291097645313997</v>
      </c>
      <c r="U26" s="147">
        <v>31.6538026245073</v>
      </c>
      <c r="V26" s="147">
        <v>31.693793196623599</v>
      </c>
      <c r="W26" s="147">
        <v>26.6938828226561</v>
      </c>
      <c r="X26" s="147">
        <v>25.598333170852399</v>
      </c>
      <c r="Y26" s="154">
        <v>29.855930430911702</v>
      </c>
      <c r="Z26" s="147"/>
      <c r="AA26" s="155">
        <v>33.068752963022703</v>
      </c>
      <c r="AB26" s="156">
        <v>37.119502428004303</v>
      </c>
      <c r="AC26" s="157">
        <v>35.134510115233603</v>
      </c>
      <c r="AD26" s="147"/>
      <c r="AE26" s="158">
        <v>31.2745553443572</v>
      </c>
      <c r="AF26" s="102"/>
      <c r="AG26" s="174">
        <v>48.6412298814843</v>
      </c>
      <c r="AH26" s="169">
        <v>55.0243213959588</v>
      </c>
      <c r="AI26" s="169">
        <v>57.9760803526326</v>
      </c>
      <c r="AJ26" s="169">
        <v>57.404270783951802</v>
      </c>
      <c r="AK26" s="169">
        <v>54.492365436176399</v>
      </c>
      <c r="AL26" s="175">
        <v>54.707653570040797</v>
      </c>
      <c r="AM26" s="169"/>
      <c r="AN26" s="176">
        <v>51.114466325043701</v>
      </c>
      <c r="AO26" s="177">
        <v>52.183729458908097</v>
      </c>
      <c r="AP26" s="178">
        <v>51.649097891975899</v>
      </c>
      <c r="AQ26" s="169"/>
      <c r="AR26" s="179">
        <v>53.833780519165103</v>
      </c>
      <c r="AS26" s="152"/>
      <c r="AT26" s="153">
        <v>38.945873671793201</v>
      </c>
      <c r="AU26" s="147">
        <v>33.0608764262319</v>
      </c>
      <c r="AV26" s="147">
        <v>35.489189612390199</v>
      </c>
      <c r="AW26" s="147">
        <v>33.673918051845803</v>
      </c>
      <c r="AX26" s="147">
        <v>40.093774892995697</v>
      </c>
      <c r="AY26" s="154">
        <v>36.094901645177501</v>
      </c>
      <c r="AZ26" s="147"/>
      <c r="BA26" s="155">
        <v>37.9667238729442</v>
      </c>
      <c r="BB26" s="156">
        <v>34.584072780923201</v>
      </c>
      <c r="BC26" s="157">
        <v>36.236904791507499</v>
      </c>
      <c r="BD26" s="147"/>
      <c r="BE26" s="158">
        <v>36.133798006563097</v>
      </c>
    </row>
    <row r="27" spans="1:57" x14ac:dyDescent="0.25">
      <c r="A27" s="99" t="s">
        <v>100</v>
      </c>
      <c r="B27" s="45" t="s">
        <v>71</v>
      </c>
      <c r="C27" s="12"/>
      <c r="D27" s="28" t="s">
        <v>16</v>
      </c>
      <c r="E27" s="31" t="s">
        <v>17</v>
      </c>
      <c r="F27" s="12"/>
      <c r="G27" s="174">
        <v>26.8129313797828</v>
      </c>
      <c r="H27" s="169">
        <v>35.871509960999198</v>
      </c>
      <c r="I27" s="169">
        <v>37.507702645725701</v>
      </c>
      <c r="J27" s="169">
        <v>36.951628017286801</v>
      </c>
      <c r="K27" s="169">
        <v>32.044105618214303</v>
      </c>
      <c r="L27" s="175">
        <v>33.837575524401799</v>
      </c>
      <c r="M27" s="169"/>
      <c r="N27" s="176">
        <v>39.233547486033501</v>
      </c>
      <c r="O27" s="177">
        <v>42.1820728365131</v>
      </c>
      <c r="P27" s="178">
        <v>40.707810161273301</v>
      </c>
      <c r="Q27" s="169"/>
      <c r="R27" s="179">
        <v>35.800499706365102</v>
      </c>
      <c r="S27" s="152"/>
      <c r="T27" s="153">
        <v>4.66767172007114</v>
      </c>
      <c r="U27" s="147">
        <v>25.401765157210701</v>
      </c>
      <c r="V27" s="147">
        <v>24.385115137765801</v>
      </c>
      <c r="W27" s="147">
        <v>16.0598091467904</v>
      </c>
      <c r="X27" s="147">
        <v>8.8067395891588909</v>
      </c>
      <c r="Y27" s="154">
        <v>16.1479111644455</v>
      </c>
      <c r="Z27" s="147"/>
      <c r="AA27" s="155">
        <v>26.803806732919</v>
      </c>
      <c r="AB27" s="156">
        <v>33.253098812008702</v>
      </c>
      <c r="AC27" s="157">
        <v>30.0652990009932</v>
      </c>
      <c r="AD27" s="147"/>
      <c r="AE27" s="158">
        <v>20.330973376650402</v>
      </c>
      <c r="AF27" s="102"/>
      <c r="AG27" s="174">
        <v>31.2178865545112</v>
      </c>
      <c r="AH27" s="169">
        <v>35.3160833794065</v>
      </c>
      <c r="AI27" s="169">
        <v>36.4294418555669</v>
      </c>
      <c r="AJ27" s="169">
        <v>36.873881736566297</v>
      </c>
      <c r="AK27" s="169">
        <v>35.438432061711801</v>
      </c>
      <c r="AL27" s="175">
        <v>35.055145117552499</v>
      </c>
      <c r="AM27" s="169"/>
      <c r="AN27" s="176">
        <v>41.018218545138602</v>
      </c>
      <c r="AO27" s="177">
        <v>40.893434562830699</v>
      </c>
      <c r="AP27" s="178">
        <v>40.9558265539846</v>
      </c>
      <c r="AQ27" s="169"/>
      <c r="AR27" s="179">
        <v>36.741054099390297</v>
      </c>
      <c r="AS27" s="152"/>
      <c r="AT27" s="153">
        <v>34.164891040133398</v>
      </c>
      <c r="AU27" s="147">
        <v>22.109250661339399</v>
      </c>
      <c r="AV27" s="147">
        <v>19.395558963236802</v>
      </c>
      <c r="AW27" s="147">
        <v>18.305137790186901</v>
      </c>
      <c r="AX27" s="147">
        <v>24.062711714750201</v>
      </c>
      <c r="AY27" s="154">
        <v>23.056682798660599</v>
      </c>
      <c r="AZ27" s="147"/>
      <c r="BA27" s="155">
        <v>33.935415475569698</v>
      </c>
      <c r="BB27" s="156">
        <v>27.922129112220301</v>
      </c>
      <c r="BC27" s="157">
        <v>30.8643059145639</v>
      </c>
      <c r="BD27" s="147"/>
      <c r="BE27" s="158">
        <v>25.4402678133739</v>
      </c>
    </row>
    <row r="28" spans="1:57" x14ac:dyDescent="0.25">
      <c r="A28" s="24" t="s">
        <v>48</v>
      </c>
      <c r="B28" s="44" t="str">
        <f t="shared" si="0"/>
        <v>Roanoke, VA</v>
      </c>
      <c r="C28" s="12"/>
      <c r="D28" s="28" t="s">
        <v>16</v>
      </c>
      <c r="E28" s="31" t="s">
        <v>17</v>
      </c>
      <c r="F28" s="12"/>
      <c r="G28" s="174">
        <v>22.623892432339201</v>
      </c>
      <c r="H28" s="169">
        <v>34.057910705050801</v>
      </c>
      <c r="I28" s="169">
        <v>35.541594552663298</v>
      </c>
      <c r="J28" s="169">
        <v>34.644309601792699</v>
      </c>
      <c r="K28" s="169">
        <v>30.888281330805</v>
      </c>
      <c r="L28" s="175">
        <v>31.551197724530201</v>
      </c>
      <c r="M28" s="169"/>
      <c r="N28" s="176">
        <v>37.593954490605</v>
      </c>
      <c r="O28" s="177">
        <v>41.630455093949301</v>
      </c>
      <c r="P28" s="178">
        <v>39.612204792277097</v>
      </c>
      <c r="Q28" s="169"/>
      <c r="R28" s="179">
        <v>33.854342601029302</v>
      </c>
      <c r="S28" s="152"/>
      <c r="T28" s="153">
        <v>9.7710491126054109</v>
      </c>
      <c r="U28" s="147">
        <v>78.9133178894498</v>
      </c>
      <c r="V28" s="147">
        <v>46.746089751070699</v>
      </c>
      <c r="W28" s="147">
        <v>35.509042710005801</v>
      </c>
      <c r="X28" s="147">
        <v>33.0564144846037</v>
      </c>
      <c r="Y28" s="154">
        <v>40.048319974426299</v>
      </c>
      <c r="Z28" s="147"/>
      <c r="AA28" s="155">
        <v>56.825138306883701</v>
      </c>
      <c r="AB28" s="156">
        <v>75.639461190474194</v>
      </c>
      <c r="AC28" s="157">
        <v>66.179087664662802</v>
      </c>
      <c r="AD28" s="147"/>
      <c r="AE28" s="158">
        <v>47.819301553802902</v>
      </c>
      <c r="AF28" s="102"/>
      <c r="AG28" s="174">
        <v>29.168155921392799</v>
      </c>
      <c r="AH28" s="169">
        <v>33.053474831925499</v>
      </c>
      <c r="AI28" s="169">
        <v>36.062991294604302</v>
      </c>
      <c r="AJ28" s="169">
        <v>36.203737286674702</v>
      </c>
      <c r="AK28" s="169">
        <v>35.403437338389899</v>
      </c>
      <c r="AL28" s="175">
        <v>33.9783593345974</v>
      </c>
      <c r="AM28" s="169"/>
      <c r="AN28" s="176">
        <v>39.440337872780503</v>
      </c>
      <c r="AO28" s="177">
        <v>38.201481210136102</v>
      </c>
      <c r="AP28" s="178">
        <v>38.820909541458299</v>
      </c>
      <c r="AQ28" s="169"/>
      <c r="AR28" s="179">
        <v>35.361945107986301</v>
      </c>
      <c r="AS28" s="152"/>
      <c r="AT28" s="153">
        <v>48.576012755119699</v>
      </c>
      <c r="AU28" s="147">
        <v>45.285559148759901</v>
      </c>
      <c r="AV28" s="147">
        <v>41.142773130184501</v>
      </c>
      <c r="AW28" s="147">
        <v>39.039062588751001</v>
      </c>
      <c r="AX28" s="147">
        <v>43.510409978878897</v>
      </c>
      <c r="AY28" s="154">
        <v>43.199305138888199</v>
      </c>
      <c r="AZ28" s="147"/>
      <c r="BA28" s="155">
        <v>52.489432050625801</v>
      </c>
      <c r="BB28" s="156">
        <v>41.320972720811</v>
      </c>
      <c r="BC28" s="157">
        <v>46.781959511878298</v>
      </c>
      <c r="BD28" s="147"/>
      <c r="BE28" s="158">
        <v>44.304276345489697</v>
      </c>
    </row>
    <row r="29" spans="1:57" x14ac:dyDescent="0.25">
      <c r="A29" s="24" t="s">
        <v>49</v>
      </c>
      <c r="B29" s="44" t="str">
        <f t="shared" si="0"/>
        <v>Charlottesville, VA</v>
      </c>
      <c r="C29" s="12"/>
      <c r="D29" s="28" t="s">
        <v>16</v>
      </c>
      <c r="E29" s="31" t="s">
        <v>17</v>
      </c>
      <c r="F29" s="12"/>
      <c r="G29" s="174">
        <v>43.187712739793398</v>
      </c>
      <c r="H29" s="169">
        <v>52.627614363010302</v>
      </c>
      <c r="I29" s="169">
        <v>56.765004918839097</v>
      </c>
      <c r="J29" s="169">
        <v>55.808812100344298</v>
      </c>
      <c r="K29" s="169">
        <v>51.453954746679699</v>
      </c>
      <c r="L29" s="175">
        <v>51.968619773733302</v>
      </c>
      <c r="M29" s="169"/>
      <c r="N29" s="176">
        <v>67.290181997048606</v>
      </c>
      <c r="O29" s="177">
        <v>79.333411214953202</v>
      </c>
      <c r="P29" s="178">
        <v>73.311796606000897</v>
      </c>
      <c r="Q29" s="169"/>
      <c r="R29" s="179">
        <v>58.066670297238403</v>
      </c>
      <c r="S29" s="152"/>
      <c r="T29" s="153">
        <v>-1.07495539744683</v>
      </c>
      <c r="U29" s="147">
        <v>37.967339704397602</v>
      </c>
      <c r="V29" s="147">
        <v>40.716478058702599</v>
      </c>
      <c r="W29" s="147">
        <v>40.155435701149898</v>
      </c>
      <c r="X29" s="147">
        <v>37.856682192984501</v>
      </c>
      <c r="Y29" s="154">
        <v>30.387400753738898</v>
      </c>
      <c r="Z29" s="147"/>
      <c r="AA29" s="155">
        <v>43.497109677064103</v>
      </c>
      <c r="AB29" s="156">
        <v>50.445887739792603</v>
      </c>
      <c r="AC29" s="157">
        <v>47.175136024056698</v>
      </c>
      <c r="AD29" s="147"/>
      <c r="AE29" s="158">
        <v>35.982658388992498</v>
      </c>
      <c r="AF29" s="102"/>
      <c r="AG29" s="174">
        <v>54.619607722577399</v>
      </c>
      <c r="AH29" s="169">
        <v>55.3464842597147</v>
      </c>
      <c r="AI29" s="169">
        <v>54.2936712985735</v>
      </c>
      <c r="AJ29" s="169">
        <v>55.658110550909903</v>
      </c>
      <c r="AK29" s="169">
        <v>51.642594687653698</v>
      </c>
      <c r="AL29" s="175">
        <v>54.3120937038858</v>
      </c>
      <c r="AM29" s="169"/>
      <c r="AN29" s="176">
        <v>63.733428430890299</v>
      </c>
      <c r="AO29" s="177">
        <v>75.262802508607905</v>
      </c>
      <c r="AP29" s="178">
        <v>69.498115469749095</v>
      </c>
      <c r="AQ29" s="169"/>
      <c r="AR29" s="179">
        <v>58.650957065561002</v>
      </c>
      <c r="AS29" s="152"/>
      <c r="AT29" s="153">
        <v>69.782319956076705</v>
      </c>
      <c r="AU29" s="147">
        <v>53.535926122860701</v>
      </c>
      <c r="AV29" s="147">
        <v>45.124221036920098</v>
      </c>
      <c r="AW29" s="147">
        <v>48.076286508034997</v>
      </c>
      <c r="AX29" s="147">
        <v>42.748631991852299</v>
      </c>
      <c r="AY29" s="154">
        <v>51.375808504026303</v>
      </c>
      <c r="AZ29" s="147"/>
      <c r="BA29" s="155">
        <v>55.771064985859098</v>
      </c>
      <c r="BB29" s="156">
        <v>58.641498045659397</v>
      </c>
      <c r="BC29" s="157">
        <v>57.312306439664901</v>
      </c>
      <c r="BD29" s="147"/>
      <c r="BE29" s="158">
        <v>53.334825969056503</v>
      </c>
    </row>
    <row r="30" spans="1:57" x14ac:dyDescent="0.25">
      <c r="A30" s="24" t="s">
        <v>50</v>
      </c>
      <c r="B30" s="46" t="s">
        <v>73</v>
      </c>
      <c r="C30" s="12"/>
      <c r="D30" s="28" t="s">
        <v>16</v>
      </c>
      <c r="E30" s="31" t="s">
        <v>17</v>
      </c>
      <c r="F30" s="12"/>
      <c r="G30" s="174">
        <v>25.057083012474902</v>
      </c>
      <c r="H30" s="169">
        <v>41.209516402279299</v>
      </c>
      <c r="I30" s="169">
        <v>46.288435237948498</v>
      </c>
      <c r="J30" s="169">
        <v>45.389354689665701</v>
      </c>
      <c r="K30" s="169">
        <v>41.068412136146598</v>
      </c>
      <c r="L30" s="175">
        <v>39.802560295703003</v>
      </c>
      <c r="M30" s="169"/>
      <c r="N30" s="176">
        <v>45.610947173879502</v>
      </c>
      <c r="O30" s="177">
        <v>43.848050207916202</v>
      </c>
      <c r="P30" s="178">
        <v>44.729498690897799</v>
      </c>
      <c r="Q30" s="169"/>
      <c r="R30" s="179">
        <v>41.210256980044399</v>
      </c>
      <c r="S30" s="152"/>
      <c r="T30" s="153">
        <v>29.108845018921699</v>
      </c>
      <c r="U30" s="147">
        <v>62.471954970978103</v>
      </c>
      <c r="V30" s="147">
        <v>54.603147243605697</v>
      </c>
      <c r="W30" s="147">
        <v>37.398292327429097</v>
      </c>
      <c r="X30" s="147">
        <v>30.625774505225099</v>
      </c>
      <c r="Y30" s="154">
        <v>42.982746018116202</v>
      </c>
      <c r="Z30" s="147"/>
      <c r="AA30" s="155">
        <v>55.948891358843902</v>
      </c>
      <c r="AB30" s="156">
        <v>65.349261000519107</v>
      </c>
      <c r="AC30" s="157">
        <v>60.419070508633901</v>
      </c>
      <c r="AD30" s="147"/>
      <c r="AE30" s="158">
        <v>47.9703779158393</v>
      </c>
      <c r="AF30" s="102"/>
      <c r="AG30" s="174">
        <v>25.747814954566401</v>
      </c>
      <c r="AH30" s="169">
        <v>36.508425997227697</v>
      </c>
      <c r="AI30" s="169">
        <v>41.7005155552133</v>
      </c>
      <c r="AJ30" s="169">
        <v>40.940292237794502</v>
      </c>
      <c r="AK30" s="169">
        <v>37.642505775450402</v>
      </c>
      <c r="AL30" s="175">
        <v>36.507910904050497</v>
      </c>
      <c r="AM30" s="169"/>
      <c r="AN30" s="176">
        <v>40.931438087170697</v>
      </c>
      <c r="AO30" s="177">
        <v>35.322766825812401</v>
      </c>
      <c r="AP30" s="178">
        <v>38.127102456491599</v>
      </c>
      <c r="AQ30" s="169"/>
      <c r="AR30" s="179">
        <v>36.970537061890802</v>
      </c>
      <c r="AS30" s="152"/>
      <c r="AT30" s="153">
        <v>25.8802588902773</v>
      </c>
      <c r="AU30" s="147">
        <v>37.390275913855298</v>
      </c>
      <c r="AV30" s="147">
        <v>39.967091210602398</v>
      </c>
      <c r="AW30" s="147">
        <v>34.246010708326899</v>
      </c>
      <c r="AX30" s="147">
        <v>37.592250567842598</v>
      </c>
      <c r="AY30" s="154">
        <v>35.541222939971199</v>
      </c>
      <c r="AZ30" s="147"/>
      <c r="BA30" s="155">
        <v>49.985493899816603</v>
      </c>
      <c r="BB30" s="156">
        <v>26.185356187375</v>
      </c>
      <c r="BC30" s="157">
        <v>37.934207354350598</v>
      </c>
      <c r="BD30" s="147"/>
      <c r="BE30" s="158">
        <v>36.237649017396102</v>
      </c>
    </row>
    <row r="31" spans="1:57" x14ac:dyDescent="0.25">
      <c r="A31" s="24" t="s">
        <v>51</v>
      </c>
      <c r="B31" s="44" t="str">
        <f t="shared" si="0"/>
        <v>Staunton &amp; Harrisonburg, VA</v>
      </c>
      <c r="C31" s="12"/>
      <c r="D31" s="28" t="s">
        <v>16</v>
      </c>
      <c r="E31" s="31" t="s">
        <v>17</v>
      </c>
      <c r="F31" s="12"/>
      <c r="G31" s="174">
        <v>29.198157016682998</v>
      </c>
      <c r="H31" s="169">
        <v>35.676543670264898</v>
      </c>
      <c r="I31" s="169">
        <v>37.281509322865503</v>
      </c>
      <c r="J31" s="169">
        <v>38.0130873405299</v>
      </c>
      <c r="K31" s="169">
        <v>30.9992365063788</v>
      </c>
      <c r="L31" s="175">
        <v>34.233706771344401</v>
      </c>
      <c r="M31" s="169"/>
      <c r="N31" s="176">
        <v>35.617805691854699</v>
      </c>
      <c r="O31" s="177">
        <v>44.335634936211903</v>
      </c>
      <c r="P31" s="178">
        <v>39.976720314033301</v>
      </c>
      <c r="Q31" s="169"/>
      <c r="R31" s="179">
        <v>35.874567783541202</v>
      </c>
      <c r="S31" s="152"/>
      <c r="T31" s="153">
        <v>9.9331728284505303</v>
      </c>
      <c r="U31" s="147">
        <v>35.495066293969202</v>
      </c>
      <c r="V31" s="147">
        <v>21.332506679577602</v>
      </c>
      <c r="W31" s="147">
        <v>21.623653352031901</v>
      </c>
      <c r="X31" s="147">
        <v>7.6422837287230703</v>
      </c>
      <c r="Y31" s="154">
        <v>19.110670579798999</v>
      </c>
      <c r="Z31" s="147"/>
      <c r="AA31" s="155">
        <v>16.232502973643701</v>
      </c>
      <c r="AB31" s="156">
        <v>31.7746421336747</v>
      </c>
      <c r="AC31" s="157">
        <v>24.366382281557499</v>
      </c>
      <c r="AD31" s="147"/>
      <c r="AE31" s="158">
        <v>20.726012940999301</v>
      </c>
      <c r="AF31" s="102"/>
      <c r="AG31" s="174">
        <v>30.9657266928361</v>
      </c>
      <c r="AH31" s="169">
        <v>33.664562315996001</v>
      </c>
      <c r="AI31" s="169">
        <v>35.9989739941118</v>
      </c>
      <c r="AJ31" s="169">
        <v>36.913793424926297</v>
      </c>
      <c r="AK31" s="169">
        <v>33.489173209028401</v>
      </c>
      <c r="AL31" s="175">
        <v>34.206445927379697</v>
      </c>
      <c r="AM31" s="169"/>
      <c r="AN31" s="176">
        <v>41.117342001962697</v>
      </c>
      <c r="AO31" s="177">
        <v>45.945441609421003</v>
      </c>
      <c r="AP31" s="178">
        <v>43.531391805691797</v>
      </c>
      <c r="AQ31" s="169"/>
      <c r="AR31" s="179">
        <v>36.870716178325999</v>
      </c>
      <c r="AS31" s="152"/>
      <c r="AT31" s="153">
        <v>28.4511160229852</v>
      </c>
      <c r="AU31" s="147">
        <v>19.608383716291801</v>
      </c>
      <c r="AV31" s="147">
        <v>17.873876212333801</v>
      </c>
      <c r="AW31" s="147">
        <v>20.993433201124802</v>
      </c>
      <c r="AX31" s="147">
        <v>15.911884774609399</v>
      </c>
      <c r="AY31" s="154">
        <v>20.2661153492033</v>
      </c>
      <c r="AZ31" s="147"/>
      <c r="BA31" s="155">
        <v>23.071382745336901</v>
      </c>
      <c r="BB31" s="156">
        <v>28.2175038273501</v>
      </c>
      <c r="BC31" s="157">
        <v>25.7345421936298</v>
      </c>
      <c r="BD31" s="147"/>
      <c r="BE31" s="158">
        <v>22.052646279968599</v>
      </c>
    </row>
    <row r="32" spans="1:57" x14ac:dyDescent="0.25">
      <c r="A32" s="24" t="s">
        <v>52</v>
      </c>
      <c r="B32" s="44" t="str">
        <f t="shared" si="0"/>
        <v>Blacksburg &amp; Wytheville, VA</v>
      </c>
      <c r="C32" s="12"/>
      <c r="D32" s="28" t="s">
        <v>16</v>
      </c>
      <c r="E32" s="31" t="s">
        <v>17</v>
      </c>
      <c r="F32" s="12"/>
      <c r="G32" s="174">
        <v>21.9030664328852</v>
      </c>
      <c r="H32" s="169">
        <v>33.483680109097897</v>
      </c>
      <c r="I32" s="169">
        <v>37.020296123124801</v>
      </c>
      <c r="J32" s="169">
        <v>35.165534774985304</v>
      </c>
      <c r="K32" s="169">
        <v>28.8585408143385</v>
      </c>
      <c r="L32" s="175">
        <v>31.286223650886399</v>
      </c>
      <c r="M32" s="169"/>
      <c r="N32" s="176">
        <v>41.166795246444501</v>
      </c>
      <c r="O32" s="177">
        <v>38.981316968634303</v>
      </c>
      <c r="P32" s="178">
        <v>40.074056107539398</v>
      </c>
      <c r="Q32" s="169"/>
      <c r="R32" s="179">
        <v>33.797032924215799</v>
      </c>
      <c r="S32" s="152"/>
      <c r="T32" s="153">
        <v>27.416139864541101</v>
      </c>
      <c r="U32" s="147">
        <v>103.76351180108399</v>
      </c>
      <c r="V32" s="147">
        <v>87.482074322571805</v>
      </c>
      <c r="W32" s="147">
        <v>56.029696875041701</v>
      </c>
      <c r="X32" s="147">
        <v>22.778948322315301</v>
      </c>
      <c r="Y32" s="154">
        <v>57.357901273871803</v>
      </c>
      <c r="Z32" s="147"/>
      <c r="AA32" s="155">
        <v>70.479684121263702</v>
      </c>
      <c r="AB32" s="156">
        <v>99.909723098550003</v>
      </c>
      <c r="AC32" s="157">
        <v>83.627638181724905</v>
      </c>
      <c r="AD32" s="147"/>
      <c r="AE32" s="158">
        <v>65.372807725336997</v>
      </c>
      <c r="AF32" s="102"/>
      <c r="AG32" s="174">
        <v>24.3782179037599</v>
      </c>
      <c r="AH32" s="169">
        <v>28.851977547243301</v>
      </c>
      <c r="AI32" s="169">
        <v>31.506527079680399</v>
      </c>
      <c r="AJ32" s="169">
        <v>32.412225501655897</v>
      </c>
      <c r="AK32" s="169">
        <v>31.657070183128699</v>
      </c>
      <c r="AL32" s="175">
        <v>29.761203643093701</v>
      </c>
      <c r="AM32" s="169"/>
      <c r="AN32" s="176">
        <v>39.524641145528904</v>
      </c>
      <c r="AO32" s="177">
        <v>31.8661402688486</v>
      </c>
      <c r="AP32" s="178">
        <v>35.6953907071887</v>
      </c>
      <c r="AQ32" s="169"/>
      <c r="AR32" s="179">
        <v>31.4566856614065</v>
      </c>
      <c r="AS32" s="152"/>
      <c r="AT32" s="153">
        <v>38.430683669874902</v>
      </c>
      <c r="AU32" s="147">
        <v>41.354601967038299</v>
      </c>
      <c r="AV32" s="147">
        <v>44.367016034201903</v>
      </c>
      <c r="AW32" s="147">
        <v>37.9172481080751</v>
      </c>
      <c r="AX32" s="147">
        <v>38.305242335968899</v>
      </c>
      <c r="AY32" s="154">
        <v>40.071340734297799</v>
      </c>
      <c r="AZ32" s="147"/>
      <c r="BA32" s="155">
        <v>67.168915815907198</v>
      </c>
      <c r="BB32" s="156">
        <v>34.804748573822799</v>
      </c>
      <c r="BC32" s="157">
        <v>50.988474214152603</v>
      </c>
      <c r="BD32" s="147"/>
      <c r="BE32" s="158">
        <v>43.433724123174997</v>
      </c>
    </row>
    <row r="33" spans="1:57" x14ac:dyDescent="0.25">
      <c r="A33" s="24" t="s">
        <v>53</v>
      </c>
      <c r="B33" s="44" t="str">
        <f t="shared" si="0"/>
        <v>Lynchburg, VA</v>
      </c>
      <c r="C33" s="12"/>
      <c r="D33" s="28" t="s">
        <v>16</v>
      </c>
      <c r="E33" s="31" t="s">
        <v>17</v>
      </c>
      <c r="F33" s="12"/>
      <c r="G33" s="174">
        <v>28.435415395049102</v>
      </c>
      <c r="H33" s="169">
        <v>42.559769413360399</v>
      </c>
      <c r="I33" s="169">
        <v>47.833899626992199</v>
      </c>
      <c r="J33" s="169">
        <v>45.095479823669002</v>
      </c>
      <c r="K33" s="169">
        <v>39.168450322143002</v>
      </c>
      <c r="L33" s="175">
        <v>40.6186029162427</v>
      </c>
      <c r="M33" s="169"/>
      <c r="N33" s="176">
        <v>64.639891488640203</v>
      </c>
      <c r="O33" s="177">
        <v>51.980210240759497</v>
      </c>
      <c r="P33" s="178">
        <v>58.310050864699797</v>
      </c>
      <c r="Q33" s="169"/>
      <c r="R33" s="179">
        <v>45.673302330087601</v>
      </c>
      <c r="S33" s="152"/>
      <c r="T33" s="153">
        <v>21.219439485478102</v>
      </c>
      <c r="U33" s="147">
        <v>38.519428945141101</v>
      </c>
      <c r="V33" s="147">
        <v>28.614253698485001</v>
      </c>
      <c r="W33" s="147">
        <v>13.0662805636932</v>
      </c>
      <c r="X33" s="147">
        <v>9.4552448533351008</v>
      </c>
      <c r="Y33" s="154">
        <v>21.5810356082537</v>
      </c>
      <c r="Z33" s="147"/>
      <c r="AA33" s="155">
        <v>47.983509159276899</v>
      </c>
      <c r="AB33" s="156">
        <v>64.952714482164893</v>
      </c>
      <c r="AC33" s="157">
        <v>55.095065141122902</v>
      </c>
      <c r="AD33" s="147"/>
      <c r="AE33" s="158">
        <v>31.984150951923201</v>
      </c>
      <c r="AF33" s="102"/>
      <c r="AG33" s="174">
        <v>33.163596134282798</v>
      </c>
      <c r="AH33" s="169">
        <v>42.552628009494697</v>
      </c>
      <c r="AI33" s="169">
        <v>47.347399966090201</v>
      </c>
      <c r="AJ33" s="169">
        <v>45.840140725669698</v>
      </c>
      <c r="AK33" s="169">
        <v>41.093507968802903</v>
      </c>
      <c r="AL33" s="175">
        <v>41.999454560868003</v>
      </c>
      <c r="AM33" s="169"/>
      <c r="AN33" s="176">
        <v>51.112091386910798</v>
      </c>
      <c r="AO33" s="177">
        <v>42.788992878941997</v>
      </c>
      <c r="AP33" s="178">
        <v>46.950542132926401</v>
      </c>
      <c r="AQ33" s="169"/>
      <c r="AR33" s="179">
        <v>43.414051010027599</v>
      </c>
      <c r="AS33" s="152"/>
      <c r="AT33" s="153">
        <v>45.6640161201979</v>
      </c>
      <c r="AU33" s="147">
        <v>30.720776450313199</v>
      </c>
      <c r="AV33" s="147">
        <v>29.704967601865601</v>
      </c>
      <c r="AW33" s="147">
        <v>19.256107638464702</v>
      </c>
      <c r="AX33" s="147">
        <v>11.3939513078506</v>
      </c>
      <c r="AY33" s="154">
        <v>25.632472788981001</v>
      </c>
      <c r="AZ33" s="147"/>
      <c r="BA33" s="155">
        <v>25.696974108649901</v>
      </c>
      <c r="BB33" s="156">
        <v>27.356920193247799</v>
      </c>
      <c r="BC33" s="157">
        <v>26.447982511459799</v>
      </c>
      <c r="BD33" s="147"/>
      <c r="BE33" s="158">
        <v>25.8833306520532</v>
      </c>
    </row>
    <row r="34" spans="1:57" x14ac:dyDescent="0.25">
      <c r="A34" s="24" t="s">
        <v>78</v>
      </c>
      <c r="B34" s="44" t="str">
        <f t="shared" si="0"/>
        <v>Central Virginia</v>
      </c>
      <c r="C34" s="12"/>
      <c r="D34" s="28" t="s">
        <v>16</v>
      </c>
      <c r="E34" s="31" t="s">
        <v>17</v>
      </c>
      <c r="F34" s="12"/>
      <c r="G34" s="174">
        <v>38.983332889392003</v>
      </c>
      <c r="H34" s="169">
        <v>49.344181261237203</v>
      </c>
      <c r="I34" s="169">
        <v>56.264355397216399</v>
      </c>
      <c r="J34" s="169">
        <v>59.663470400213001</v>
      </c>
      <c r="K34" s="169">
        <v>51.418319571152601</v>
      </c>
      <c r="L34" s="175">
        <v>51.134731903842301</v>
      </c>
      <c r="M34" s="169"/>
      <c r="N34" s="176">
        <v>61.478407138576202</v>
      </c>
      <c r="O34" s="177">
        <v>65.716068122794098</v>
      </c>
      <c r="P34" s="178">
        <v>63.5972376306852</v>
      </c>
      <c r="Q34" s="169"/>
      <c r="R34" s="179">
        <v>54.695447825797402</v>
      </c>
      <c r="S34" s="152"/>
      <c r="T34" s="153">
        <v>30.935671709448599</v>
      </c>
      <c r="U34" s="147">
        <v>56.016477224919797</v>
      </c>
      <c r="V34" s="147">
        <v>62.268705962392403</v>
      </c>
      <c r="W34" s="147">
        <v>63.783177357986403</v>
      </c>
      <c r="X34" s="147">
        <v>53.571499656975398</v>
      </c>
      <c r="Y34" s="154">
        <v>54.035111556582002</v>
      </c>
      <c r="Z34" s="147"/>
      <c r="AA34" s="155">
        <v>72.258181149693797</v>
      </c>
      <c r="AB34" s="156">
        <v>77.261264681607599</v>
      </c>
      <c r="AC34" s="157">
        <v>74.8072804275848</v>
      </c>
      <c r="AD34" s="147"/>
      <c r="AE34" s="158">
        <v>60.365832902757802</v>
      </c>
      <c r="AF34" s="102"/>
      <c r="AG34" s="174">
        <v>47.188619065059498</v>
      </c>
      <c r="AH34" s="169">
        <v>50.357331607511398</v>
      </c>
      <c r="AI34" s="169">
        <v>53.927867833122399</v>
      </c>
      <c r="AJ34" s="169">
        <v>55.258557634680599</v>
      </c>
      <c r="AK34" s="169">
        <v>50.894239112339299</v>
      </c>
      <c r="AL34" s="175">
        <v>51.525323050542703</v>
      </c>
      <c r="AM34" s="169"/>
      <c r="AN34" s="176">
        <v>59.042811147366301</v>
      </c>
      <c r="AO34" s="177">
        <v>61.968699973363499</v>
      </c>
      <c r="AP34" s="178">
        <v>60.505755560364904</v>
      </c>
      <c r="AQ34" s="169"/>
      <c r="AR34" s="179">
        <v>54.091160910491901</v>
      </c>
      <c r="AS34" s="152"/>
      <c r="AT34" s="153">
        <v>63.125690299553803</v>
      </c>
      <c r="AU34" s="147">
        <v>56.356183403226296</v>
      </c>
      <c r="AV34" s="147">
        <v>57.004988316186797</v>
      </c>
      <c r="AW34" s="147">
        <v>58.552129739443899</v>
      </c>
      <c r="AX34" s="147">
        <v>54.703022445887399</v>
      </c>
      <c r="AY34" s="154">
        <v>57.828066815477399</v>
      </c>
      <c r="AZ34" s="147"/>
      <c r="BA34" s="155">
        <v>62.870585738278301</v>
      </c>
      <c r="BB34" s="156">
        <v>59.797757530832897</v>
      </c>
      <c r="BC34" s="157">
        <v>61.282403668022901</v>
      </c>
      <c r="BD34" s="147"/>
      <c r="BE34" s="158">
        <v>58.915862394333097</v>
      </c>
    </row>
    <row r="35" spans="1:57" x14ac:dyDescent="0.25">
      <c r="A35" s="24" t="s">
        <v>79</v>
      </c>
      <c r="B35" s="44" t="str">
        <f t="shared" si="0"/>
        <v>Chesapeake Bay</v>
      </c>
      <c r="C35" s="12"/>
      <c r="D35" s="28" t="s">
        <v>16</v>
      </c>
      <c r="E35" s="31" t="s">
        <v>17</v>
      </c>
      <c r="F35" s="12"/>
      <c r="G35" s="174">
        <v>29.1940637450199</v>
      </c>
      <c r="H35" s="169">
        <v>40.386872509960099</v>
      </c>
      <c r="I35" s="169">
        <v>45.849920318724998</v>
      </c>
      <c r="J35" s="169">
        <v>44.753834661354503</v>
      </c>
      <c r="K35" s="169">
        <v>37.298834661354498</v>
      </c>
      <c r="L35" s="175">
        <v>39.496705179282799</v>
      </c>
      <c r="M35" s="169"/>
      <c r="N35" s="176">
        <v>36.553745019920299</v>
      </c>
      <c r="O35" s="177">
        <v>40.111394422310703</v>
      </c>
      <c r="P35" s="178">
        <v>38.332569721115497</v>
      </c>
      <c r="Q35" s="169"/>
      <c r="R35" s="179">
        <v>39.164095048377902</v>
      </c>
      <c r="S35" s="152"/>
      <c r="T35" s="153">
        <v>4.7707388109237199</v>
      </c>
      <c r="U35" s="147">
        <v>24.512317987679701</v>
      </c>
      <c r="V35" s="147">
        <v>29.601521659320301</v>
      </c>
      <c r="W35" s="147">
        <v>22.466203325156702</v>
      </c>
      <c r="X35" s="147">
        <v>10.1109518085609</v>
      </c>
      <c r="Y35" s="154">
        <v>18.8971796908187</v>
      </c>
      <c r="Z35" s="147"/>
      <c r="AA35" s="155">
        <v>27.938394284250101</v>
      </c>
      <c r="AB35" s="156">
        <v>50.388426557823301</v>
      </c>
      <c r="AC35" s="157">
        <v>38.7774456315965</v>
      </c>
      <c r="AD35" s="147"/>
      <c r="AE35" s="158">
        <v>23.859019413868701</v>
      </c>
      <c r="AF35" s="102"/>
      <c r="AG35" s="174">
        <v>29.486223690650998</v>
      </c>
      <c r="AH35" s="169">
        <v>37.853959862946603</v>
      </c>
      <c r="AI35" s="169">
        <v>41.506262848751803</v>
      </c>
      <c r="AJ35" s="169">
        <v>40.299490944689097</v>
      </c>
      <c r="AK35" s="169">
        <v>35.810947136563797</v>
      </c>
      <c r="AL35" s="175">
        <v>36.991376896720503</v>
      </c>
      <c r="AM35" s="169"/>
      <c r="AN35" s="176">
        <v>37.262276064610802</v>
      </c>
      <c r="AO35" s="177">
        <v>33.875484581497702</v>
      </c>
      <c r="AP35" s="178">
        <v>35.568880323054302</v>
      </c>
      <c r="AQ35" s="169"/>
      <c r="AR35" s="179">
        <v>36.584949304244397</v>
      </c>
      <c r="AS35" s="152"/>
      <c r="AT35" s="153">
        <v>7.0107371753244196</v>
      </c>
      <c r="AU35" s="147">
        <v>11.284306428238599</v>
      </c>
      <c r="AV35" s="147">
        <v>13.649447864147101</v>
      </c>
      <c r="AW35" s="147">
        <v>9.9051444435186209</v>
      </c>
      <c r="AX35" s="147">
        <v>10.870430800217999</v>
      </c>
      <c r="AY35" s="154">
        <v>10.7137500791554</v>
      </c>
      <c r="AZ35" s="147"/>
      <c r="BA35" s="155">
        <v>20.106377558600599</v>
      </c>
      <c r="BB35" s="156">
        <v>-0.14036239825740099</v>
      </c>
      <c r="BC35" s="157">
        <v>9.5311861514458602</v>
      </c>
      <c r="BD35" s="147"/>
      <c r="BE35" s="158">
        <v>10.3827046772348</v>
      </c>
    </row>
    <row r="36" spans="1:57" x14ac:dyDescent="0.25">
      <c r="A36" s="24" t="s">
        <v>80</v>
      </c>
      <c r="B36" s="44" t="str">
        <f t="shared" si="0"/>
        <v>Coastal Virginia - Eastern Shore</v>
      </c>
      <c r="C36" s="12"/>
      <c r="D36" s="28" t="s">
        <v>16</v>
      </c>
      <c r="E36" s="31" t="s">
        <v>17</v>
      </c>
      <c r="F36" s="12"/>
      <c r="G36" s="174">
        <v>24.3215249472944</v>
      </c>
      <c r="H36" s="169">
        <v>33.6402178496134</v>
      </c>
      <c r="I36" s="169">
        <v>35.725804638088498</v>
      </c>
      <c r="J36" s="169">
        <v>37.8470203794799</v>
      </c>
      <c r="K36" s="169">
        <v>34.601004919184803</v>
      </c>
      <c r="L36" s="175">
        <v>33.227114546732203</v>
      </c>
      <c r="M36" s="169"/>
      <c r="N36" s="176">
        <v>37.252037947997103</v>
      </c>
      <c r="O36" s="177">
        <v>38.316943078004201</v>
      </c>
      <c r="P36" s="178">
        <v>37.784490513000698</v>
      </c>
      <c r="Q36" s="169"/>
      <c r="R36" s="179">
        <v>34.529221965665997</v>
      </c>
      <c r="S36" s="152"/>
      <c r="T36" s="153">
        <v>5.7567470115139203</v>
      </c>
      <c r="U36" s="147">
        <v>24.1030082840715</v>
      </c>
      <c r="V36" s="147">
        <v>18.5116130742284</v>
      </c>
      <c r="W36" s="147">
        <v>20.908637006325101</v>
      </c>
      <c r="X36" s="147">
        <v>23.571450979604698</v>
      </c>
      <c r="Y36" s="154">
        <v>19.048645843918699</v>
      </c>
      <c r="Z36" s="147"/>
      <c r="AA36" s="155">
        <v>29.076271894229301</v>
      </c>
      <c r="AB36" s="156">
        <v>24.842553020010001</v>
      </c>
      <c r="AC36" s="157">
        <v>26.894301851386999</v>
      </c>
      <c r="AD36" s="147"/>
      <c r="AE36" s="158">
        <v>21.3952926115923</v>
      </c>
      <c r="AF36" s="102"/>
      <c r="AG36" s="174">
        <v>27.762308503162298</v>
      </c>
      <c r="AH36" s="169">
        <v>34.209566057624698</v>
      </c>
      <c r="AI36" s="169">
        <v>37.2815249472944</v>
      </c>
      <c r="AJ36" s="169">
        <v>37.861804286718197</v>
      </c>
      <c r="AK36" s="169">
        <v>35.3668271257905</v>
      </c>
      <c r="AL36" s="175">
        <v>34.496406184118001</v>
      </c>
      <c r="AM36" s="169"/>
      <c r="AN36" s="176">
        <v>37.261567111735701</v>
      </c>
      <c r="AO36" s="177">
        <v>36.729443078004202</v>
      </c>
      <c r="AP36" s="178">
        <v>36.995505094869898</v>
      </c>
      <c r="AQ36" s="169"/>
      <c r="AR36" s="179">
        <v>35.210434444332797</v>
      </c>
      <c r="AS36" s="152"/>
      <c r="AT36" s="153">
        <v>18.411730941865301</v>
      </c>
      <c r="AU36" s="147">
        <v>16.771938060289301</v>
      </c>
      <c r="AV36" s="147">
        <v>19.195170551485599</v>
      </c>
      <c r="AW36" s="147">
        <v>22.232263169853201</v>
      </c>
      <c r="AX36" s="147">
        <v>22.187258237540799</v>
      </c>
      <c r="AY36" s="154">
        <v>19.829609825355099</v>
      </c>
      <c r="AZ36" s="147"/>
      <c r="BA36" s="155">
        <v>23.919510713498401</v>
      </c>
      <c r="BB36" s="156">
        <v>14.7627813606535</v>
      </c>
      <c r="BC36" s="157">
        <v>19.198390169981501</v>
      </c>
      <c r="BD36" s="147"/>
      <c r="BE36" s="158">
        <v>19.639417080977701</v>
      </c>
    </row>
    <row r="37" spans="1:57" x14ac:dyDescent="0.25">
      <c r="A37" s="24" t="s">
        <v>81</v>
      </c>
      <c r="B37" s="44" t="str">
        <f t="shared" si="0"/>
        <v>Coastal Virginia - Hampton Roads</v>
      </c>
      <c r="C37" s="12"/>
      <c r="D37" s="28" t="s">
        <v>16</v>
      </c>
      <c r="E37" s="31" t="s">
        <v>17</v>
      </c>
      <c r="F37" s="12"/>
      <c r="G37" s="174">
        <v>29.9077097065339</v>
      </c>
      <c r="H37" s="169">
        <v>33.921538987501002</v>
      </c>
      <c r="I37" s="169">
        <v>36.3870873308733</v>
      </c>
      <c r="J37" s="169">
        <v>36.313169331693302</v>
      </c>
      <c r="K37" s="169">
        <v>37.638620472871303</v>
      </c>
      <c r="L37" s="175">
        <v>34.834327458839297</v>
      </c>
      <c r="M37" s="169"/>
      <c r="N37" s="176">
        <v>55.952266229328899</v>
      </c>
      <c r="O37" s="177">
        <v>61.353612409457398</v>
      </c>
      <c r="P37" s="178">
        <v>58.652939319393099</v>
      </c>
      <c r="Q37" s="169"/>
      <c r="R37" s="179">
        <v>41.640814564286003</v>
      </c>
      <c r="S37" s="152"/>
      <c r="T37" s="153">
        <v>14.7482488172266</v>
      </c>
      <c r="U37" s="147">
        <v>20.982842254176202</v>
      </c>
      <c r="V37" s="147">
        <v>23.253400326493299</v>
      </c>
      <c r="W37" s="147">
        <v>18.780778304569299</v>
      </c>
      <c r="X37" s="147">
        <v>18.399003161901401</v>
      </c>
      <c r="Y37" s="154">
        <v>19.305960022484101</v>
      </c>
      <c r="Z37" s="147"/>
      <c r="AA37" s="155">
        <v>38.962299951858199</v>
      </c>
      <c r="AB37" s="156">
        <v>41.063701690408898</v>
      </c>
      <c r="AC37" s="157">
        <v>40.053509528635303</v>
      </c>
      <c r="AD37" s="147"/>
      <c r="AE37" s="158">
        <v>26.8722145196555</v>
      </c>
      <c r="AF37" s="102"/>
      <c r="AG37" s="174">
        <v>31.136252175753</v>
      </c>
      <c r="AH37" s="169">
        <v>32.165258940211999</v>
      </c>
      <c r="AI37" s="169">
        <v>34.572531138456</v>
      </c>
      <c r="AJ37" s="169">
        <v>34.599323996915103</v>
      </c>
      <c r="AK37" s="169">
        <v>35.290980392156797</v>
      </c>
      <c r="AL37" s="175">
        <v>33.552983574288298</v>
      </c>
      <c r="AM37" s="169"/>
      <c r="AN37" s="176">
        <v>49.969420022794999</v>
      </c>
      <c r="AO37" s="177">
        <v>53.814177910635102</v>
      </c>
      <c r="AP37" s="178">
        <v>51.891798966715101</v>
      </c>
      <c r="AQ37" s="169"/>
      <c r="AR37" s="179">
        <v>38.7928699017274</v>
      </c>
      <c r="AS37" s="152"/>
      <c r="AT37" s="153">
        <v>11.225412300964701</v>
      </c>
      <c r="AU37" s="147">
        <v>16.271300770997101</v>
      </c>
      <c r="AV37" s="147">
        <v>20.275796393496499</v>
      </c>
      <c r="AW37" s="147">
        <v>18.060092740972099</v>
      </c>
      <c r="AX37" s="147">
        <v>19.5098610091868</v>
      </c>
      <c r="AY37" s="154">
        <v>17.122718165203501</v>
      </c>
      <c r="AZ37" s="147"/>
      <c r="BA37" s="155">
        <v>33.406286895904799</v>
      </c>
      <c r="BB37" s="156">
        <v>29.2826598566717</v>
      </c>
      <c r="BC37" s="157">
        <v>31.235788975164098</v>
      </c>
      <c r="BD37" s="147"/>
      <c r="BE37" s="158">
        <v>22.143340202950601</v>
      </c>
    </row>
    <row r="38" spans="1:57" x14ac:dyDescent="0.25">
      <c r="A38" s="25" t="s">
        <v>82</v>
      </c>
      <c r="B38" s="44" t="str">
        <f t="shared" si="0"/>
        <v>Northern Virginia</v>
      </c>
      <c r="C38" s="12"/>
      <c r="D38" s="28" t="s">
        <v>16</v>
      </c>
      <c r="E38" s="31" t="s">
        <v>17</v>
      </c>
      <c r="F38" s="13"/>
      <c r="G38" s="174">
        <v>31.807242749623601</v>
      </c>
      <c r="H38" s="169">
        <v>39.558058003010501</v>
      </c>
      <c r="I38" s="169">
        <v>44.164034520822803</v>
      </c>
      <c r="J38" s="169">
        <v>45.066908981434999</v>
      </c>
      <c r="K38" s="169">
        <v>40.511436828901097</v>
      </c>
      <c r="L38" s="175">
        <v>40.221536216758601</v>
      </c>
      <c r="M38" s="169"/>
      <c r="N38" s="176">
        <v>43.491990566984398</v>
      </c>
      <c r="O38" s="177">
        <v>46.871987155042603</v>
      </c>
      <c r="P38" s="178">
        <v>45.181988861013501</v>
      </c>
      <c r="Q38" s="169"/>
      <c r="R38" s="179">
        <v>41.638808400831401</v>
      </c>
      <c r="S38" s="152"/>
      <c r="T38" s="153">
        <v>-11.0341989065238</v>
      </c>
      <c r="U38" s="147">
        <v>37.3709147873573</v>
      </c>
      <c r="V38" s="147">
        <v>64.995459174789403</v>
      </c>
      <c r="W38" s="147">
        <v>63.618904269896802</v>
      </c>
      <c r="X38" s="147">
        <v>54.801163693126099</v>
      </c>
      <c r="Y38" s="154">
        <v>38.666863437734399</v>
      </c>
      <c r="Z38" s="147"/>
      <c r="AA38" s="155">
        <v>64.034713739649504</v>
      </c>
      <c r="AB38" s="156">
        <v>61.579335987870998</v>
      </c>
      <c r="AC38" s="157">
        <v>62.751861935763998</v>
      </c>
      <c r="AD38" s="147"/>
      <c r="AE38" s="158">
        <v>45.3347649683502</v>
      </c>
      <c r="AF38" s="102"/>
      <c r="AG38" s="174">
        <v>36.724123632714502</v>
      </c>
      <c r="AH38" s="169">
        <v>39.395291169091799</v>
      </c>
      <c r="AI38" s="169">
        <v>43.828303361766103</v>
      </c>
      <c r="AJ38" s="169">
        <v>44.487948419468097</v>
      </c>
      <c r="AK38" s="169">
        <v>41.581261716005997</v>
      </c>
      <c r="AL38" s="175">
        <v>41.2033856598093</v>
      </c>
      <c r="AM38" s="169"/>
      <c r="AN38" s="176">
        <v>42.621140140491697</v>
      </c>
      <c r="AO38" s="177">
        <v>44.6123757150025</v>
      </c>
      <c r="AP38" s="178">
        <v>43.616757927747102</v>
      </c>
      <c r="AQ38" s="169"/>
      <c r="AR38" s="179">
        <v>41.892920593505799</v>
      </c>
      <c r="AS38" s="152"/>
      <c r="AT38" s="153">
        <v>-16.786891105812</v>
      </c>
      <c r="AU38" s="147">
        <v>-12.3172567345242</v>
      </c>
      <c r="AV38" s="147">
        <v>-4.9060624526929297</v>
      </c>
      <c r="AW38" s="147">
        <v>-4.4033866753778801</v>
      </c>
      <c r="AX38" s="147">
        <v>-3.5971224939505899</v>
      </c>
      <c r="AY38" s="154">
        <v>-8.3641889836063701</v>
      </c>
      <c r="AZ38" s="147"/>
      <c r="BA38" s="155">
        <v>0.327494544620962</v>
      </c>
      <c r="BB38" s="156">
        <v>-6.6897118207267496</v>
      </c>
      <c r="BC38" s="157">
        <v>-3.3881741402096699</v>
      </c>
      <c r="BD38" s="147"/>
      <c r="BE38" s="158">
        <v>-6.9383622057233696</v>
      </c>
    </row>
    <row r="39" spans="1:57" x14ac:dyDescent="0.25">
      <c r="A39" s="26" t="s">
        <v>83</v>
      </c>
      <c r="B39" s="44" t="str">
        <f t="shared" si="0"/>
        <v>Shenandoah Valley</v>
      </c>
      <c r="C39" s="12"/>
      <c r="D39" s="29" t="s">
        <v>16</v>
      </c>
      <c r="E39" s="32" t="s">
        <v>17</v>
      </c>
      <c r="F39" s="12"/>
      <c r="G39" s="180">
        <v>26.7704885496183</v>
      </c>
      <c r="H39" s="181">
        <v>33.040769083969401</v>
      </c>
      <c r="I39" s="181">
        <v>34.587787213740398</v>
      </c>
      <c r="J39" s="181">
        <v>34.944572519083898</v>
      </c>
      <c r="K39" s="181">
        <v>30.310353053435101</v>
      </c>
      <c r="L39" s="182">
        <v>31.930794083969399</v>
      </c>
      <c r="M39" s="169"/>
      <c r="N39" s="183">
        <v>36.7231011450381</v>
      </c>
      <c r="O39" s="184">
        <v>42.844959923664099</v>
      </c>
      <c r="P39" s="185">
        <v>39.784030534351103</v>
      </c>
      <c r="Q39" s="169"/>
      <c r="R39" s="186">
        <v>34.174575926935603</v>
      </c>
      <c r="S39" s="152"/>
      <c r="T39" s="159">
        <v>-4.5735664460850503</v>
      </c>
      <c r="U39" s="160">
        <v>20.563326516566299</v>
      </c>
      <c r="V39" s="160">
        <v>21.7351091890852</v>
      </c>
      <c r="W39" s="160">
        <v>19.4998800144166</v>
      </c>
      <c r="X39" s="160">
        <v>7.16394923487774</v>
      </c>
      <c r="Y39" s="161">
        <v>12.911341750427701</v>
      </c>
      <c r="Z39" s="147"/>
      <c r="AA39" s="162">
        <v>23.712774472906101</v>
      </c>
      <c r="AB39" s="163">
        <v>31.609998438486301</v>
      </c>
      <c r="AC39" s="164">
        <v>27.8434886961739</v>
      </c>
      <c r="AD39" s="147"/>
      <c r="AE39" s="165">
        <v>17.475148489928799</v>
      </c>
      <c r="AF39" s="102"/>
      <c r="AG39" s="180">
        <v>30.1089267652671</v>
      </c>
      <c r="AH39" s="181">
        <v>32.165309637404498</v>
      </c>
      <c r="AI39" s="181">
        <v>33.451500954198401</v>
      </c>
      <c r="AJ39" s="181">
        <v>34.391043893129698</v>
      </c>
      <c r="AK39" s="181">
        <v>33.797700381679299</v>
      </c>
      <c r="AL39" s="182">
        <v>32.782896326335802</v>
      </c>
      <c r="AM39" s="169"/>
      <c r="AN39" s="183">
        <v>41.447190839694599</v>
      </c>
      <c r="AO39" s="184">
        <v>43.225931297709899</v>
      </c>
      <c r="AP39" s="185">
        <v>42.336561068702203</v>
      </c>
      <c r="AQ39" s="169"/>
      <c r="AR39" s="186">
        <v>35.512514824154799</v>
      </c>
      <c r="AS39" s="152"/>
      <c r="AT39" s="159">
        <v>26.6940166867976</v>
      </c>
      <c r="AU39" s="160">
        <v>16.688136048561201</v>
      </c>
      <c r="AV39" s="160">
        <v>16.3117083814988</v>
      </c>
      <c r="AW39" s="160">
        <v>19.303419335431499</v>
      </c>
      <c r="AX39" s="160">
        <v>23.2053918265986</v>
      </c>
      <c r="AY39" s="161">
        <v>20.216839518634199</v>
      </c>
      <c r="AZ39" s="147"/>
      <c r="BA39" s="162">
        <v>32.9426152876974</v>
      </c>
      <c r="BB39" s="163">
        <v>27.947276755570801</v>
      </c>
      <c r="BC39" s="164">
        <v>30.3446938113889</v>
      </c>
      <c r="BD39" s="147"/>
      <c r="BE39" s="165">
        <v>23.485007930621901</v>
      </c>
    </row>
    <row r="40" spans="1:57" x14ac:dyDescent="0.25">
      <c r="A40" s="22" t="s">
        <v>84</v>
      </c>
      <c r="B40" s="44" t="str">
        <f t="shared" si="0"/>
        <v>Southern Virginia</v>
      </c>
      <c r="C40" s="10"/>
      <c r="D40" s="27" t="s">
        <v>16</v>
      </c>
      <c r="E40" s="30" t="s">
        <v>17</v>
      </c>
      <c r="F40" s="3"/>
      <c r="G40" s="166">
        <v>30.340088406163101</v>
      </c>
      <c r="H40" s="167">
        <v>40.062162162162103</v>
      </c>
      <c r="I40" s="167">
        <v>41.979504925486196</v>
      </c>
      <c r="J40" s="167">
        <v>40.493460469815602</v>
      </c>
      <c r="K40" s="167">
        <v>32.209158878504603</v>
      </c>
      <c r="L40" s="168">
        <v>37.016874968426301</v>
      </c>
      <c r="M40" s="169"/>
      <c r="N40" s="170">
        <v>32.367966658246999</v>
      </c>
      <c r="O40" s="171">
        <v>34.167731750442002</v>
      </c>
      <c r="P40" s="172">
        <v>33.2678492043445</v>
      </c>
      <c r="Q40" s="169"/>
      <c r="R40" s="173">
        <v>35.945724750117201</v>
      </c>
      <c r="S40" s="152"/>
      <c r="T40" s="144">
        <v>16.1028700182328</v>
      </c>
      <c r="U40" s="145">
        <v>32.472819166846598</v>
      </c>
      <c r="V40" s="145">
        <v>18.545712617143302</v>
      </c>
      <c r="W40" s="145">
        <v>8.3486891911857004</v>
      </c>
      <c r="X40" s="145">
        <v>0.62808177442163204</v>
      </c>
      <c r="Y40" s="146">
        <v>14.839864559200601</v>
      </c>
      <c r="Z40" s="147"/>
      <c r="AA40" s="148">
        <v>14.2228390301701</v>
      </c>
      <c r="AB40" s="149">
        <v>22.186694422466299</v>
      </c>
      <c r="AC40" s="150">
        <v>18.178314261501299</v>
      </c>
      <c r="AD40" s="147"/>
      <c r="AE40" s="151">
        <v>15.7041664841943</v>
      </c>
      <c r="AF40" s="100"/>
      <c r="AG40" s="166">
        <v>32.535641576155498</v>
      </c>
      <c r="AH40" s="167">
        <v>39.151696135387702</v>
      </c>
      <c r="AI40" s="167">
        <v>39.918452260671799</v>
      </c>
      <c r="AJ40" s="167">
        <v>40.250607476635501</v>
      </c>
      <c r="AK40" s="167">
        <v>35.614001010356098</v>
      </c>
      <c r="AL40" s="168">
        <v>37.4940796918413</v>
      </c>
      <c r="AM40" s="169"/>
      <c r="AN40" s="170">
        <v>34.386806643091603</v>
      </c>
      <c r="AO40" s="171">
        <v>34.413023490780503</v>
      </c>
      <c r="AP40" s="172">
        <v>34.399915066936003</v>
      </c>
      <c r="AQ40" s="169"/>
      <c r="AR40" s="173">
        <v>36.610032656154097</v>
      </c>
      <c r="AS40" s="152"/>
      <c r="AT40" s="144">
        <v>30.398645374332698</v>
      </c>
      <c r="AU40" s="145">
        <v>21.470661218107502</v>
      </c>
      <c r="AV40" s="145">
        <v>14.249683357594099</v>
      </c>
      <c r="AW40" s="145">
        <v>12.2425993513833</v>
      </c>
      <c r="AX40" s="145">
        <v>11.438462740217799</v>
      </c>
      <c r="AY40" s="146">
        <v>17.212382649591699</v>
      </c>
      <c r="AZ40" s="147"/>
      <c r="BA40" s="148">
        <v>20.520928609395</v>
      </c>
      <c r="BB40" s="149">
        <v>16.832309143156799</v>
      </c>
      <c r="BC40" s="150">
        <v>18.647254517941999</v>
      </c>
      <c r="BD40" s="147"/>
      <c r="BE40" s="151">
        <v>17.594177843966801</v>
      </c>
    </row>
    <row r="41" spans="1:57" x14ac:dyDescent="0.25">
      <c r="A41" s="23" t="s">
        <v>85</v>
      </c>
      <c r="B41" s="44" t="str">
        <f t="shared" si="0"/>
        <v>Southwest Virginia - Blue Ridge Highlands</v>
      </c>
      <c r="C41" s="11"/>
      <c r="D41" s="28" t="s">
        <v>16</v>
      </c>
      <c r="E41" s="31" t="s">
        <v>17</v>
      </c>
      <c r="F41" s="12"/>
      <c r="G41" s="174">
        <v>22.552007019368201</v>
      </c>
      <c r="H41" s="169">
        <v>34.306960873521298</v>
      </c>
      <c r="I41" s="169">
        <v>37.295480306772298</v>
      </c>
      <c r="J41" s="169">
        <v>36.155293123618797</v>
      </c>
      <c r="K41" s="169">
        <v>31.573557779799799</v>
      </c>
      <c r="L41" s="175">
        <v>32.376659820616098</v>
      </c>
      <c r="M41" s="169"/>
      <c r="N41" s="176">
        <v>42.347177953984101</v>
      </c>
      <c r="O41" s="177">
        <v>39.875923566878903</v>
      </c>
      <c r="P41" s="178">
        <v>41.111550760431498</v>
      </c>
      <c r="Q41" s="169"/>
      <c r="R41" s="179">
        <v>34.872342946277598</v>
      </c>
      <c r="S41" s="152"/>
      <c r="T41" s="153">
        <v>30.201317489695601</v>
      </c>
      <c r="U41" s="147">
        <v>81.153499594664893</v>
      </c>
      <c r="V41" s="147">
        <v>65.690361043385806</v>
      </c>
      <c r="W41" s="147">
        <v>46.642368149069803</v>
      </c>
      <c r="X41" s="147">
        <v>25.861577379847098</v>
      </c>
      <c r="Y41" s="154">
        <v>49.1882195443509</v>
      </c>
      <c r="Z41" s="147"/>
      <c r="AA41" s="155">
        <v>58.0924840396573</v>
      </c>
      <c r="AB41" s="156">
        <v>66.052470029631607</v>
      </c>
      <c r="AC41" s="157">
        <v>61.855280583191103</v>
      </c>
      <c r="AD41" s="147"/>
      <c r="AE41" s="158">
        <v>53.227465473561999</v>
      </c>
      <c r="AF41" s="101"/>
      <c r="AG41" s="174">
        <v>24.314696802287699</v>
      </c>
      <c r="AH41" s="169">
        <v>29.345943715065602</v>
      </c>
      <c r="AI41" s="169">
        <v>32.014567138957403</v>
      </c>
      <c r="AJ41" s="169">
        <v>33.6402297543221</v>
      </c>
      <c r="AK41" s="169">
        <v>33.183177239048398</v>
      </c>
      <c r="AL41" s="175">
        <v>30.499722929936301</v>
      </c>
      <c r="AM41" s="169"/>
      <c r="AN41" s="176">
        <v>40.236961848433602</v>
      </c>
      <c r="AO41" s="177">
        <v>33.576839659430597</v>
      </c>
      <c r="AP41" s="178">
        <v>36.906900753932099</v>
      </c>
      <c r="AQ41" s="169"/>
      <c r="AR41" s="179">
        <v>32.330345165363603</v>
      </c>
      <c r="AS41" s="152"/>
      <c r="AT41" s="153">
        <v>36.489803545066401</v>
      </c>
      <c r="AU41" s="147">
        <v>36.393863713650298</v>
      </c>
      <c r="AV41" s="147">
        <v>38.909995227284099</v>
      </c>
      <c r="AW41" s="147">
        <v>34.679720367493701</v>
      </c>
      <c r="AX41" s="147">
        <v>36.273799900390799</v>
      </c>
      <c r="AY41" s="154">
        <v>36.518826280737301</v>
      </c>
      <c r="AZ41" s="147"/>
      <c r="BA41" s="155">
        <v>52.116524158342997</v>
      </c>
      <c r="BB41" s="156">
        <v>24.163804250097101</v>
      </c>
      <c r="BC41" s="157">
        <v>37.985762114899501</v>
      </c>
      <c r="BD41" s="147"/>
      <c r="BE41" s="158">
        <v>36.993841008315599</v>
      </c>
    </row>
    <row r="42" spans="1:57" x14ac:dyDescent="0.25">
      <c r="A42" s="24" t="s">
        <v>86</v>
      </c>
      <c r="B42" s="44" t="str">
        <f t="shared" si="0"/>
        <v>Southwest Virginia - Heart of Appalachia</v>
      </c>
      <c r="C42" s="12"/>
      <c r="D42" s="28" t="s">
        <v>16</v>
      </c>
      <c r="E42" s="31" t="s">
        <v>17</v>
      </c>
      <c r="F42" s="12"/>
      <c r="G42" s="174">
        <v>24.327694986072402</v>
      </c>
      <c r="H42" s="169">
        <v>36.772513927576597</v>
      </c>
      <c r="I42" s="169">
        <v>37.740835654596097</v>
      </c>
      <c r="J42" s="169">
        <v>33.905974930362099</v>
      </c>
      <c r="K42" s="169">
        <v>27.351260445682399</v>
      </c>
      <c r="L42" s="175">
        <v>32.019655988857899</v>
      </c>
      <c r="M42" s="169"/>
      <c r="N42" s="176">
        <v>29.076364902506899</v>
      </c>
      <c r="O42" s="177">
        <v>29.761629526462301</v>
      </c>
      <c r="P42" s="178">
        <v>29.418997214484602</v>
      </c>
      <c r="Q42" s="169"/>
      <c r="R42" s="179">
        <v>31.2766106247512</v>
      </c>
      <c r="S42" s="152"/>
      <c r="T42" s="153">
        <v>23.714483218748001</v>
      </c>
      <c r="U42" s="147">
        <v>38.972475963214897</v>
      </c>
      <c r="V42" s="147">
        <v>46.102287538971403</v>
      </c>
      <c r="W42" s="147">
        <v>22.392026177208901</v>
      </c>
      <c r="X42" s="147">
        <v>12.8797574127939</v>
      </c>
      <c r="Y42" s="154">
        <v>29.226500846853799</v>
      </c>
      <c r="Z42" s="147"/>
      <c r="AA42" s="155">
        <v>26.553662384425699</v>
      </c>
      <c r="AB42" s="156">
        <v>32.287010784107302</v>
      </c>
      <c r="AC42" s="157">
        <v>29.390218783714701</v>
      </c>
      <c r="AD42" s="147"/>
      <c r="AE42" s="158">
        <v>29.270458474142</v>
      </c>
      <c r="AF42" s="101"/>
      <c r="AG42" s="174">
        <v>24.3861977715877</v>
      </c>
      <c r="AH42" s="169">
        <v>33.410306406685201</v>
      </c>
      <c r="AI42" s="169">
        <v>36.117557451253397</v>
      </c>
      <c r="AJ42" s="169">
        <v>34.516108983286898</v>
      </c>
      <c r="AK42" s="169">
        <v>30.090447423398299</v>
      </c>
      <c r="AL42" s="175">
        <v>31.704123607242298</v>
      </c>
      <c r="AM42" s="169"/>
      <c r="AN42" s="176">
        <v>29.665727715877399</v>
      </c>
      <c r="AO42" s="177">
        <v>29.382489554317502</v>
      </c>
      <c r="AP42" s="178">
        <v>29.524108635097399</v>
      </c>
      <c r="AQ42" s="169"/>
      <c r="AR42" s="179">
        <v>31.081262186629498</v>
      </c>
      <c r="AS42" s="152"/>
      <c r="AT42" s="153">
        <v>23.639174694462099</v>
      </c>
      <c r="AU42" s="147">
        <v>28.371143222715698</v>
      </c>
      <c r="AV42" s="147">
        <v>31.651348958436401</v>
      </c>
      <c r="AW42" s="147">
        <v>19.6181003554927</v>
      </c>
      <c r="AX42" s="147">
        <v>23.3440002443479</v>
      </c>
      <c r="AY42" s="154">
        <v>25.377092071626802</v>
      </c>
      <c r="AZ42" s="147"/>
      <c r="BA42" s="155">
        <v>26.006715627884802</v>
      </c>
      <c r="BB42" s="156">
        <v>25.159446217366799</v>
      </c>
      <c r="BC42" s="157">
        <v>25.583683927468901</v>
      </c>
      <c r="BD42" s="147"/>
      <c r="BE42" s="158">
        <v>25.4330939012976</v>
      </c>
    </row>
    <row r="43" spans="1:57" x14ac:dyDescent="0.25">
      <c r="A43" s="26" t="s">
        <v>87</v>
      </c>
      <c r="B43" s="44" t="str">
        <f t="shared" si="0"/>
        <v>Virginia Mountains</v>
      </c>
      <c r="C43" s="12"/>
      <c r="D43" s="29" t="s">
        <v>16</v>
      </c>
      <c r="E43" s="32" t="s">
        <v>17</v>
      </c>
      <c r="F43" s="12"/>
      <c r="G43" s="180">
        <v>23.694699202379301</v>
      </c>
      <c r="H43" s="181">
        <v>33.276741922400902</v>
      </c>
      <c r="I43" s="181">
        <v>34.299395700959799</v>
      </c>
      <c r="J43" s="181">
        <v>33.479207786940599</v>
      </c>
      <c r="K43" s="181">
        <v>31.3997755846964</v>
      </c>
      <c r="L43" s="182">
        <v>31.229964039475401</v>
      </c>
      <c r="M43" s="169"/>
      <c r="N43" s="183">
        <v>45.080588076247103</v>
      </c>
      <c r="O43" s="184">
        <v>50.608907665269697</v>
      </c>
      <c r="P43" s="185">
        <v>47.844747870758397</v>
      </c>
      <c r="Q43" s="169"/>
      <c r="R43" s="186">
        <v>35.9770451341277</v>
      </c>
      <c r="S43" s="152"/>
      <c r="T43" s="159">
        <v>11.5127006951074</v>
      </c>
      <c r="U43" s="160">
        <v>49.064470677132299</v>
      </c>
      <c r="V43" s="160">
        <v>28.130956002323199</v>
      </c>
      <c r="W43" s="160">
        <v>17.903778143465299</v>
      </c>
      <c r="X43" s="160">
        <v>23.600398793899501</v>
      </c>
      <c r="Y43" s="161">
        <v>25.7879058701993</v>
      </c>
      <c r="Z43" s="147"/>
      <c r="AA43" s="162">
        <v>44.323829668588402</v>
      </c>
      <c r="AB43" s="163">
        <v>62.939138951407799</v>
      </c>
      <c r="AC43" s="164">
        <v>53.605230784777902</v>
      </c>
      <c r="AD43" s="147"/>
      <c r="AE43" s="165">
        <v>35.084179521729702</v>
      </c>
      <c r="AF43" s="103"/>
      <c r="AG43" s="180">
        <v>31.033652832229201</v>
      </c>
      <c r="AH43" s="181">
        <v>32.899113491956101</v>
      </c>
      <c r="AI43" s="181">
        <v>35.159867175882098</v>
      </c>
      <c r="AJ43" s="181">
        <v>35.053527105583299</v>
      </c>
      <c r="AK43" s="181">
        <v>35.052034270650203</v>
      </c>
      <c r="AL43" s="182">
        <v>33.8396389752602</v>
      </c>
      <c r="AM43" s="169"/>
      <c r="AN43" s="183">
        <v>45.181024401784498</v>
      </c>
      <c r="AO43" s="184">
        <v>45.712929904015098</v>
      </c>
      <c r="AP43" s="185">
        <v>45.446977152899798</v>
      </c>
      <c r="AQ43" s="169"/>
      <c r="AR43" s="186">
        <v>37.156021311728601</v>
      </c>
      <c r="AS43" s="152"/>
      <c r="AT43" s="159">
        <v>46.392371011506</v>
      </c>
      <c r="AU43" s="160">
        <v>32.396238899936598</v>
      </c>
      <c r="AV43" s="160">
        <v>26.880555289286399</v>
      </c>
      <c r="AW43" s="160">
        <v>25.332087328703199</v>
      </c>
      <c r="AX43" s="160">
        <v>36.663003538196897</v>
      </c>
      <c r="AY43" s="161">
        <v>32.834752070896997</v>
      </c>
      <c r="AZ43" s="147"/>
      <c r="BA43" s="162">
        <v>47.872707735227799</v>
      </c>
      <c r="BB43" s="163">
        <v>42.580960908413097</v>
      </c>
      <c r="BC43" s="164">
        <v>45.163152724818801</v>
      </c>
      <c r="BD43" s="147"/>
      <c r="BE43" s="165">
        <v>36.898111581707496</v>
      </c>
    </row>
  </sheetData>
  <sheetProtection algorithmName="SHA-512" hashValue="a3XQUMCgNU4C1/YpE4dGHJ+JakRHiTwkLAvDsIp+2yUTV4URiDXZV1/jqLz30NmtnioborgSyVrqM1dr1jHD7g==" saltValue="Gn46Skkuavr2BgohMPq0s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B13" sqref="AB13"/>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4"/>
      <c r="B1" s="105" t="s">
        <v>102</v>
      </c>
      <c r="D1" s="140"/>
      <c r="E1" s="140"/>
      <c r="F1" s="140"/>
      <c r="G1" s="140"/>
      <c r="H1" s="140"/>
      <c r="I1" s="140"/>
      <c r="J1" s="140"/>
      <c r="K1" s="140"/>
      <c r="L1" s="140"/>
      <c r="M1" s="140"/>
      <c r="N1" s="140"/>
      <c r="O1" s="140"/>
      <c r="P1" s="140"/>
      <c r="Q1" s="140"/>
      <c r="R1" s="140"/>
      <c r="S1" s="140"/>
      <c r="T1" s="140"/>
      <c r="U1" s="140"/>
      <c r="V1" s="140"/>
      <c r="W1" s="140"/>
      <c r="X1" s="140"/>
      <c r="Y1" s="141"/>
      <c r="Z1" s="141"/>
      <c r="AA1" s="141"/>
      <c r="AB1" s="141"/>
      <c r="AC1" s="141"/>
      <c r="AD1" s="141"/>
      <c r="AE1" s="141"/>
      <c r="AF1" s="141"/>
      <c r="AG1" s="141"/>
      <c r="AH1" s="141"/>
      <c r="AI1" s="141"/>
      <c r="AJ1" s="141"/>
      <c r="AK1" s="141"/>
      <c r="AL1" s="141"/>
    </row>
    <row r="2" spans="1:50" ht="15" customHeight="1" x14ac:dyDescent="0.25">
      <c r="A2" s="140"/>
      <c r="B2" s="97" t="s">
        <v>118</v>
      </c>
      <c r="C2" s="140"/>
      <c r="D2" s="140"/>
      <c r="E2" s="140"/>
      <c r="F2" s="140"/>
      <c r="G2" s="140"/>
      <c r="H2" s="140"/>
      <c r="I2" s="140"/>
      <c r="J2" s="140"/>
      <c r="K2" s="140"/>
      <c r="L2" s="140"/>
      <c r="M2" s="140"/>
      <c r="N2" s="140"/>
      <c r="O2" s="140"/>
      <c r="P2" s="140"/>
      <c r="Q2" s="140"/>
      <c r="R2" s="140"/>
      <c r="S2" s="140"/>
      <c r="T2" s="140"/>
      <c r="U2" s="140"/>
      <c r="V2" s="140"/>
      <c r="W2" s="140"/>
      <c r="X2" s="140"/>
      <c r="Y2" s="141"/>
      <c r="Z2" s="141"/>
      <c r="AA2" s="141"/>
      <c r="AB2" s="141"/>
      <c r="AC2" s="141"/>
      <c r="AD2" s="141"/>
      <c r="AE2" s="141"/>
      <c r="AF2" s="141"/>
      <c r="AG2" s="141"/>
      <c r="AH2" s="141"/>
      <c r="AI2" s="141"/>
      <c r="AJ2" s="141"/>
      <c r="AK2" s="141"/>
      <c r="AL2" s="141"/>
    </row>
    <row r="3" spans="1:50" x14ac:dyDescent="0.25">
      <c r="A3" s="140"/>
      <c r="B3" s="140"/>
      <c r="C3" s="140"/>
      <c r="D3" s="140"/>
      <c r="E3" s="140"/>
      <c r="F3" s="140"/>
      <c r="G3" s="140"/>
      <c r="H3" s="140"/>
      <c r="I3" s="140"/>
      <c r="J3" s="140"/>
      <c r="K3" s="140"/>
      <c r="L3" s="140"/>
      <c r="M3" s="140"/>
      <c r="N3" s="140"/>
      <c r="O3" s="140"/>
      <c r="P3" s="140"/>
      <c r="Q3" s="140"/>
      <c r="R3" s="140"/>
      <c r="S3" s="140"/>
      <c r="T3" s="140"/>
      <c r="U3" s="140"/>
      <c r="V3" s="140"/>
      <c r="W3" s="140"/>
      <c r="X3" s="140"/>
      <c r="Y3" s="141"/>
      <c r="Z3" s="141"/>
      <c r="AA3" s="141"/>
      <c r="AB3" s="141"/>
      <c r="AC3" s="141"/>
      <c r="AD3" s="141"/>
      <c r="AE3" s="141"/>
      <c r="AF3" s="141"/>
      <c r="AG3" s="141"/>
      <c r="AH3" s="141"/>
      <c r="AI3" s="141"/>
      <c r="AJ3" s="141"/>
      <c r="AK3" s="141"/>
      <c r="AL3" s="141"/>
    </row>
    <row r="4" spans="1:50" x14ac:dyDescent="0.25">
      <c r="A4" s="140"/>
      <c r="B4" s="140"/>
      <c r="C4" s="140"/>
      <c r="D4" s="140"/>
      <c r="E4" s="140"/>
      <c r="F4" s="140"/>
      <c r="G4" s="140"/>
      <c r="H4" s="140"/>
      <c r="I4" s="140"/>
      <c r="J4" s="140"/>
      <c r="K4" s="140"/>
      <c r="L4" s="140"/>
      <c r="M4" s="140"/>
      <c r="N4" s="140"/>
      <c r="O4" s="140"/>
      <c r="P4" s="140"/>
      <c r="Q4" s="140"/>
      <c r="R4" s="140"/>
      <c r="S4" s="140"/>
      <c r="T4" s="140"/>
      <c r="U4" s="140"/>
      <c r="V4" s="140"/>
      <c r="W4" s="140"/>
      <c r="X4" s="140"/>
      <c r="Y4" s="141"/>
      <c r="Z4" s="141"/>
      <c r="AA4" s="141"/>
      <c r="AB4" s="141"/>
      <c r="AC4" s="141"/>
      <c r="AD4" s="141"/>
      <c r="AE4" s="141"/>
      <c r="AF4" s="141"/>
      <c r="AG4" s="141"/>
      <c r="AH4" s="141"/>
      <c r="AI4" s="141"/>
      <c r="AJ4" s="141"/>
      <c r="AK4" s="141"/>
      <c r="AL4" s="141"/>
    </row>
    <row r="5" spans="1:50" x14ac:dyDescent="0.25">
      <c r="A5" s="140"/>
      <c r="B5" s="140"/>
      <c r="C5" s="140"/>
      <c r="D5" s="140"/>
      <c r="E5" s="140"/>
      <c r="F5" s="140"/>
      <c r="G5" s="140"/>
      <c r="H5" s="140"/>
      <c r="I5" s="140"/>
      <c r="J5" s="140"/>
      <c r="K5" s="140"/>
      <c r="L5" s="140"/>
      <c r="M5" s="140"/>
      <c r="N5" s="140"/>
      <c r="O5" s="140"/>
      <c r="P5" s="140"/>
      <c r="Q5" s="140"/>
      <c r="R5" s="140"/>
      <c r="S5" s="140"/>
      <c r="T5" s="140"/>
      <c r="U5" s="140"/>
      <c r="V5" s="140"/>
      <c r="W5" s="140"/>
      <c r="X5" s="140"/>
      <c r="Y5" s="141"/>
      <c r="Z5" s="141"/>
      <c r="AA5" s="141"/>
      <c r="AB5" s="141"/>
      <c r="AC5" s="141"/>
      <c r="AD5" s="141"/>
      <c r="AE5" s="141"/>
      <c r="AF5" s="141"/>
      <c r="AG5" s="141"/>
      <c r="AH5" s="141"/>
      <c r="AI5" s="141"/>
      <c r="AJ5" s="141"/>
      <c r="AK5" s="141"/>
      <c r="AL5" s="141"/>
    </row>
    <row r="6" spans="1:50" x14ac:dyDescent="0.25">
      <c r="A6" s="140"/>
      <c r="B6" s="140"/>
      <c r="C6" s="140"/>
      <c r="D6" s="140"/>
      <c r="E6" s="140"/>
      <c r="F6" s="140"/>
      <c r="G6" s="140"/>
      <c r="H6" s="140"/>
      <c r="I6" s="140"/>
      <c r="J6" s="140"/>
      <c r="K6" s="140"/>
      <c r="L6" s="140"/>
      <c r="M6" s="140"/>
      <c r="N6" s="140"/>
      <c r="O6" s="140"/>
      <c r="P6" s="140"/>
      <c r="Q6" s="140"/>
      <c r="R6" s="140"/>
      <c r="S6" s="140"/>
      <c r="T6" s="140"/>
      <c r="U6" s="140"/>
      <c r="V6" s="140"/>
      <c r="W6" s="140"/>
      <c r="X6" s="140"/>
      <c r="Y6" s="141"/>
      <c r="Z6" s="141"/>
      <c r="AA6" s="141"/>
      <c r="AB6" s="141"/>
      <c r="AC6" s="141"/>
      <c r="AD6" s="141"/>
      <c r="AE6" s="141"/>
      <c r="AF6" s="141"/>
      <c r="AG6" s="141"/>
      <c r="AH6" s="141"/>
      <c r="AI6" s="141"/>
      <c r="AJ6" s="141"/>
      <c r="AK6" s="141"/>
      <c r="AL6" s="141"/>
    </row>
    <row r="7" spans="1:50" x14ac:dyDescent="0.25">
      <c r="A7" s="140"/>
      <c r="B7" s="140"/>
      <c r="C7" s="140"/>
      <c r="D7" s="140"/>
      <c r="E7" s="140"/>
      <c r="F7" s="140"/>
      <c r="G7" s="140"/>
      <c r="H7" s="140"/>
      <c r="I7" s="140"/>
      <c r="J7" s="140"/>
      <c r="K7" s="140"/>
      <c r="L7" s="140"/>
      <c r="M7" s="140"/>
      <c r="N7" s="140"/>
      <c r="O7" s="140"/>
      <c r="P7" s="140"/>
      <c r="Q7" s="140"/>
      <c r="R7" s="140"/>
      <c r="S7" s="140"/>
      <c r="T7" s="140"/>
      <c r="U7" s="140"/>
      <c r="V7" s="140"/>
      <c r="W7" s="140"/>
      <c r="X7" s="140"/>
      <c r="Y7" s="141"/>
      <c r="Z7" s="141"/>
      <c r="AA7" s="141"/>
      <c r="AB7" s="141"/>
      <c r="AC7" s="141"/>
      <c r="AD7" s="141"/>
      <c r="AE7" s="141"/>
      <c r="AF7" s="141"/>
      <c r="AG7" s="141"/>
      <c r="AH7" s="141"/>
      <c r="AI7" s="141"/>
      <c r="AJ7" s="141"/>
      <c r="AK7" s="141"/>
      <c r="AL7" s="141"/>
    </row>
    <row r="8" spans="1:50" ht="18" customHeight="1" x14ac:dyDescent="0.3">
      <c r="A8" s="106"/>
      <c r="B8" s="140"/>
      <c r="C8" s="140"/>
      <c r="D8" s="215">
        <v>2022</v>
      </c>
      <c r="E8" s="215"/>
      <c r="F8" s="215"/>
      <c r="G8" s="215"/>
      <c r="H8" s="215"/>
      <c r="I8" s="215"/>
      <c r="J8" s="215"/>
      <c r="K8" s="106"/>
      <c r="L8" s="106"/>
      <c r="M8" s="106"/>
      <c r="N8" s="106"/>
      <c r="O8" s="140"/>
      <c r="P8" s="215">
        <v>2021</v>
      </c>
      <c r="Q8" s="215"/>
      <c r="R8" s="215"/>
      <c r="S8" s="215"/>
      <c r="T8" s="215"/>
      <c r="U8" s="215"/>
      <c r="V8" s="215"/>
      <c r="W8" s="106"/>
      <c r="X8" s="106"/>
      <c r="Y8" s="141"/>
      <c r="Z8" s="141"/>
      <c r="AA8" s="141"/>
      <c r="AB8" s="141"/>
      <c r="AC8" s="141"/>
      <c r="AD8" s="141"/>
      <c r="AE8" s="141"/>
      <c r="AF8" s="141"/>
      <c r="AG8" s="141"/>
      <c r="AH8" s="141"/>
      <c r="AI8" s="141"/>
      <c r="AJ8" s="141"/>
      <c r="AK8" s="141"/>
      <c r="AL8" s="141"/>
    </row>
    <row r="9" spans="1:50" ht="15.75" customHeight="1" x14ac:dyDescent="0.3">
      <c r="A9" s="107"/>
      <c r="B9" s="108"/>
      <c r="C9" s="108"/>
      <c r="D9" s="109" t="s">
        <v>0</v>
      </c>
      <c r="E9" s="109" t="s">
        <v>1</v>
      </c>
      <c r="F9" s="109" t="s">
        <v>103</v>
      </c>
      <c r="G9" s="109" t="s">
        <v>2</v>
      </c>
      <c r="H9" s="109" t="s">
        <v>104</v>
      </c>
      <c r="I9" s="109" t="s">
        <v>3</v>
      </c>
      <c r="J9" s="109" t="s">
        <v>4</v>
      </c>
      <c r="K9" s="107"/>
      <c r="L9" s="107"/>
      <c r="M9" s="108"/>
      <c r="N9" s="108"/>
      <c r="O9" s="108"/>
      <c r="P9" s="109" t="s">
        <v>0</v>
      </c>
      <c r="Q9" s="109" t="s">
        <v>1</v>
      </c>
      <c r="R9" s="109" t="s">
        <v>103</v>
      </c>
      <c r="S9" s="109" t="s">
        <v>2</v>
      </c>
      <c r="T9" s="109" t="s">
        <v>104</v>
      </c>
      <c r="U9" s="109" t="s">
        <v>3</v>
      </c>
      <c r="V9" s="109" t="s">
        <v>4</v>
      </c>
      <c r="W9" s="107"/>
      <c r="X9" s="107"/>
      <c r="Y9" s="110"/>
      <c r="Z9" s="110"/>
      <c r="AA9" s="110"/>
      <c r="AB9" s="110"/>
      <c r="AC9" s="110"/>
      <c r="AD9" s="110"/>
      <c r="AE9" s="110"/>
      <c r="AF9" s="110"/>
      <c r="AG9" s="110"/>
      <c r="AH9" s="110"/>
      <c r="AI9" s="110"/>
      <c r="AJ9" s="110"/>
      <c r="AK9" s="110"/>
      <c r="AL9" s="110"/>
      <c r="AM9" s="111"/>
      <c r="AN9" s="111"/>
      <c r="AO9" s="111"/>
      <c r="AP9" s="111"/>
      <c r="AQ9" s="111"/>
      <c r="AR9" s="111"/>
      <c r="AS9" s="111"/>
      <c r="AT9" s="111"/>
      <c r="AU9" s="111"/>
      <c r="AV9" s="111"/>
      <c r="AW9" s="111"/>
      <c r="AX9" s="111"/>
    </row>
    <row r="10" spans="1:50" ht="20.100000000000001" customHeight="1" x14ac:dyDescent="0.25">
      <c r="A10" s="142"/>
      <c r="B10" s="140"/>
      <c r="C10" s="112" t="s">
        <v>106</v>
      </c>
      <c r="D10" s="113">
        <v>9</v>
      </c>
      <c r="E10" s="114">
        <v>10</v>
      </c>
      <c r="F10" s="114">
        <v>11</v>
      </c>
      <c r="G10" s="114">
        <v>12</v>
      </c>
      <c r="H10" s="114">
        <v>13</v>
      </c>
      <c r="I10" s="114">
        <v>14</v>
      </c>
      <c r="J10" s="115">
        <v>15</v>
      </c>
      <c r="K10" s="142"/>
      <c r="L10" s="142"/>
      <c r="M10" s="216" t="s">
        <v>105</v>
      </c>
      <c r="N10" s="217"/>
      <c r="O10" s="112" t="s">
        <v>106</v>
      </c>
      <c r="P10" s="113">
        <v>10</v>
      </c>
      <c r="Q10" s="114">
        <v>11</v>
      </c>
      <c r="R10" s="114">
        <v>12</v>
      </c>
      <c r="S10" s="114">
        <v>13</v>
      </c>
      <c r="T10" s="114">
        <v>14</v>
      </c>
      <c r="U10" s="114">
        <v>15</v>
      </c>
      <c r="V10" s="115">
        <v>16</v>
      </c>
      <c r="W10" s="142"/>
      <c r="X10" s="142"/>
      <c r="Y10" s="141"/>
      <c r="Z10" s="141"/>
      <c r="AA10" s="141"/>
      <c r="AB10" s="141"/>
      <c r="AC10" s="141"/>
      <c r="AD10" s="141"/>
      <c r="AE10" s="141"/>
      <c r="AF10" s="141"/>
      <c r="AG10" s="141"/>
      <c r="AH10" s="141"/>
      <c r="AI10" s="141"/>
      <c r="AJ10" s="141"/>
      <c r="AK10" s="141"/>
      <c r="AL10" s="141"/>
    </row>
    <row r="11" spans="1:50" ht="20.100000000000001" customHeight="1" x14ac:dyDescent="0.25">
      <c r="A11" s="142"/>
      <c r="B11" s="140"/>
      <c r="C11" s="112" t="s">
        <v>106</v>
      </c>
      <c r="D11" s="116">
        <v>16</v>
      </c>
      <c r="E11" s="117">
        <v>17</v>
      </c>
      <c r="F11" s="117">
        <v>18</v>
      </c>
      <c r="G11" s="117">
        <v>19</v>
      </c>
      <c r="H11" s="117">
        <v>20</v>
      </c>
      <c r="I11" s="117">
        <v>21</v>
      </c>
      <c r="J11" s="118">
        <v>22</v>
      </c>
      <c r="K11" s="142"/>
      <c r="L11" s="142"/>
      <c r="M11" s="216" t="s">
        <v>105</v>
      </c>
      <c r="N11" s="217"/>
      <c r="O11" s="112" t="s">
        <v>106</v>
      </c>
      <c r="P11" s="116">
        <v>17</v>
      </c>
      <c r="Q11" s="117">
        <v>18</v>
      </c>
      <c r="R11" s="117">
        <v>19</v>
      </c>
      <c r="S11" s="117">
        <v>20</v>
      </c>
      <c r="T11" s="117">
        <v>21</v>
      </c>
      <c r="U11" s="117">
        <v>22</v>
      </c>
      <c r="V11" s="118">
        <v>23</v>
      </c>
      <c r="W11" s="142"/>
      <c r="X11" s="142"/>
      <c r="Y11" s="141"/>
      <c r="Z11" s="141"/>
      <c r="AA11" s="141"/>
      <c r="AB11" s="141"/>
      <c r="AC11" s="141"/>
      <c r="AD11" s="141"/>
      <c r="AE11" s="141"/>
      <c r="AF11" s="141"/>
      <c r="AG11" s="141"/>
      <c r="AH11" s="141"/>
      <c r="AI11" s="141"/>
      <c r="AJ11" s="141"/>
      <c r="AK11" s="141"/>
      <c r="AL11" s="141"/>
    </row>
    <row r="12" spans="1:50" ht="20.100000000000001" customHeight="1" x14ac:dyDescent="0.25">
      <c r="A12" s="142"/>
      <c r="B12" s="140"/>
      <c r="C12" s="112" t="s">
        <v>106</v>
      </c>
      <c r="D12" s="119">
        <v>23</v>
      </c>
      <c r="E12" s="120">
        <v>24</v>
      </c>
      <c r="F12" s="120">
        <v>25</v>
      </c>
      <c r="G12" s="120">
        <v>26</v>
      </c>
      <c r="H12" s="120">
        <v>27</v>
      </c>
      <c r="I12" s="120">
        <v>28</v>
      </c>
      <c r="J12" s="121">
        <v>29</v>
      </c>
      <c r="K12" s="142"/>
      <c r="L12" s="142"/>
      <c r="M12" s="216" t="s">
        <v>105</v>
      </c>
      <c r="N12" s="217"/>
      <c r="O12" s="112" t="s">
        <v>106</v>
      </c>
      <c r="P12" s="119">
        <v>24</v>
      </c>
      <c r="Q12" s="120">
        <v>25</v>
      </c>
      <c r="R12" s="120">
        <v>26</v>
      </c>
      <c r="S12" s="120">
        <v>27</v>
      </c>
      <c r="T12" s="120">
        <v>28</v>
      </c>
      <c r="U12" s="120">
        <v>29</v>
      </c>
      <c r="V12" s="121">
        <v>30</v>
      </c>
      <c r="W12" s="142"/>
      <c r="X12" s="142"/>
      <c r="Y12" s="141"/>
      <c r="Z12" s="141"/>
      <c r="AA12" s="141"/>
      <c r="AB12" s="141"/>
      <c r="AC12" s="141"/>
      <c r="AD12" s="141"/>
      <c r="AE12" s="141"/>
      <c r="AF12" s="141"/>
      <c r="AG12" s="141"/>
      <c r="AH12" s="141"/>
      <c r="AI12" s="141"/>
      <c r="AJ12" s="141"/>
      <c r="AK12" s="141"/>
      <c r="AL12" s="141"/>
    </row>
    <row r="13" spans="1:50" ht="20.100000000000001" customHeight="1" x14ac:dyDescent="0.25">
      <c r="A13" s="142"/>
      <c r="B13" s="140"/>
      <c r="C13" s="112" t="s">
        <v>114</v>
      </c>
      <c r="D13" s="122">
        <v>30</v>
      </c>
      <c r="E13" s="123">
        <v>31</v>
      </c>
      <c r="F13" s="123">
        <v>1</v>
      </c>
      <c r="G13" s="123">
        <v>2</v>
      </c>
      <c r="H13" s="123">
        <v>3</v>
      </c>
      <c r="I13" s="123">
        <v>4</v>
      </c>
      <c r="J13" s="124">
        <v>5</v>
      </c>
      <c r="K13" s="142"/>
      <c r="L13" s="142"/>
      <c r="M13" s="216" t="s">
        <v>105</v>
      </c>
      <c r="N13" s="217"/>
      <c r="O13" s="112" t="s">
        <v>114</v>
      </c>
      <c r="P13" s="122">
        <v>31</v>
      </c>
      <c r="Q13" s="123">
        <v>1</v>
      </c>
      <c r="R13" s="123">
        <v>2</v>
      </c>
      <c r="S13" s="123">
        <v>3</v>
      </c>
      <c r="T13" s="123">
        <v>4</v>
      </c>
      <c r="U13" s="123">
        <v>5</v>
      </c>
      <c r="V13" s="124">
        <v>6</v>
      </c>
      <c r="W13" s="142"/>
      <c r="X13" s="142"/>
      <c r="Y13" s="141"/>
      <c r="Z13" s="141"/>
      <c r="AA13" s="141"/>
      <c r="AB13" s="141"/>
      <c r="AC13" s="141"/>
      <c r="AD13" s="141"/>
      <c r="AE13" s="141"/>
      <c r="AF13" s="141"/>
      <c r="AG13" s="141"/>
      <c r="AH13" s="141"/>
      <c r="AI13" s="141"/>
      <c r="AJ13" s="141"/>
      <c r="AK13" s="141"/>
      <c r="AL13" s="141"/>
    </row>
    <row r="14" spans="1:50" ht="20.100000000000001" customHeight="1" x14ac:dyDescent="0.25">
      <c r="A14" s="142"/>
      <c r="B14" s="140"/>
      <c r="C14" s="112" t="s">
        <v>115</v>
      </c>
      <c r="D14" s="125">
        <v>6</v>
      </c>
      <c r="E14" s="126">
        <v>7</v>
      </c>
      <c r="F14" s="126">
        <v>8</v>
      </c>
      <c r="G14" s="126">
        <v>9</v>
      </c>
      <c r="H14" s="126">
        <v>10</v>
      </c>
      <c r="I14" s="126">
        <v>11</v>
      </c>
      <c r="J14" s="127">
        <v>12</v>
      </c>
      <c r="K14" s="142"/>
      <c r="L14" s="142"/>
      <c r="M14" s="216" t="s">
        <v>105</v>
      </c>
      <c r="N14" s="217"/>
      <c r="O14" s="112" t="s">
        <v>115</v>
      </c>
      <c r="P14" s="125">
        <v>7</v>
      </c>
      <c r="Q14" s="126">
        <v>8</v>
      </c>
      <c r="R14" s="126">
        <v>9</v>
      </c>
      <c r="S14" s="126">
        <v>10</v>
      </c>
      <c r="T14" s="126">
        <v>11</v>
      </c>
      <c r="U14" s="126">
        <v>12</v>
      </c>
      <c r="V14" s="127">
        <v>13</v>
      </c>
      <c r="W14" s="142"/>
      <c r="X14" s="142"/>
      <c r="Y14" s="141"/>
      <c r="Z14" s="141"/>
      <c r="AA14" s="141"/>
      <c r="AB14" s="141"/>
      <c r="AC14" s="141"/>
      <c r="AD14" s="141"/>
      <c r="AE14" s="141"/>
      <c r="AF14" s="141"/>
      <c r="AG14" s="141"/>
      <c r="AH14" s="141"/>
      <c r="AI14" s="141"/>
      <c r="AJ14" s="141"/>
      <c r="AK14" s="141"/>
      <c r="AL14" s="141"/>
    </row>
    <row r="15" spans="1:50" ht="20.100000000000001" customHeight="1" x14ac:dyDescent="0.25">
      <c r="A15" s="142"/>
      <c r="B15" s="140"/>
      <c r="C15" s="112" t="s">
        <v>115</v>
      </c>
      <c r="D15" s="128">
        <v>13</v>
      </c>
      <c r="E15" s="129">
        <v>14</v>
      </c>
      <c r="F15" s="129">
        <v>15</v>
      </c>
      <c r="G15" s="129">
        <v>16</v>
      </c>
      <c r="H15" s="129">
        <v>17</v>
      </c>
      <c r="I15" s="129">
        <v>18</v>
      </c>
      <c r="J15" s="130">
        <v>19</v>
      </c>
      <c r="K15" s="142"/>
      <c r="L15" s="142"/>
      <c r="M15" s="216" t="s">
        <v>105</v>
      </c>
      <c r="N15" s="217"/>
      <c r="O15" s="112" t="s">
        <v>115</v>
      </c>
      <c r="P15" s="128">
        <v>14</v>
      </c>
      <c r="Q15" s="129">
        <v>15</v>
      </c>
      <c r="R15" s="129">
        <v>16</v>
      </c>
      <c r="S15" s="129">
        <v>17</v>
      </c>
      <c r="T15" s="129">
        <v>18</v>
      </c>
      <c r="U15" s="129">
        <v>19</v>
      </c>
      <c r="V15" s="130">
        <v>20</v>
      </c>
      <c r="W15" s="142"/>
      <c r="X15" s="142"/>
      <c r="Y15" s="141"/>
      <c r="Z15" s="141"/>
      <c r="AA15" s="141"/>
      <c r="AB15" s="141"/>
      <c r="AC15" s="141"/>
      <c r="AD15" s="141"/>
      <c r="AE15" s="141"/>
      <c r="AF15" s="141"/>
      <c r="AG15" s="141"/>
      <c r="AH15" s="141"/>
      <c r="AI15" s="141"/>
      <c r="AJ15" s="141"/>
      <c r="AK15" s="141"/>
      <c r="AL15" s="141"/>
    </row>
    <row r="16" spans="1:50" x14ac:dyDescent="0.25">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1"/>
      <c r="Z16" s="141"/>
      <c r="AA16" s="141"/>
      <c r="AB16" s="141"/>
      <c r="AC16" s="141"/>
      <c r="AD16" s="141"/>
      <c r="AE16" s="141"/>
      <c r="AF16" s="141"/>
      <c r="AG16" s="141"/>
      <c r="AH16" s="141"/>
      <c r="AI16" s="141"/>
      <c r="AJ16" s="141"/>
      <c r="AK16" s="141"/>
      <c r="AL16" s="141"/>
    </row>
    <row r="17" spans="1:50" x14ac:dyDescent="0.25">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1"/>
      <c r="Z17" s="141"/>
      <c r="AA17" s="141"/>
      <c r="AB17" s="141"/>
      <c r="AC17" s="141"/>
      <c r="AD17" s="141"/>
      <c r="AE17" s="141"/>
      <c r="AF17" s="141"/>
      <c r="AG17" s="141"/>
      <c r="AH17" s="141"/>
      <c r="AI17" s="141"/>
      <c r="AJ17" s="141"/>
      <c r="AK17" s="141"/>
      <c r="AL17" s="141"/>
    </row>
    <row r="18" spans="1:50" x14ac:dyDescent="0.25">
      <c r="A18" s="140"/>
      <c r="B18" s="140"/>
      <c r="C18" s="140"/>
      <c r="D18" s="218" t="s">
        <v>107</v>
      </c>
      <c r="E18" s="218"/>
      <c r="F18" s="218"/>
      <c r="G18" s="218"/>
      <c r="H18" s="218"/>
      <c r="I18" s="218"/>
      <c r="J18" s="218"/>
      <c r="K18" s="140"/>
      <c r="L18" s="140"/>
      <c r="M18" s="140"/>
      <c r="N18" s="140"/>
      <c r="O18" s="140"/>
      <c r="P18" s="218" t="s">
        <v>108</v>
      </c>
      <c r="Q18" s="218"/>
      <c r="R18" s="218"/>
      <c r="S18" s="218"/>
      <c r="T18" s="218"/>
      <c r="U18" s="218"/>
      <c r="V18" s="218"/>
      <c r="W18" s="140"/>
      <c r="X18" s="140"/>
      <c r="Y18" s="141"/>
      <c r="Z18" s="141"/>
      <c r="AA18" s="141"/>
      <c r="AB18" s="141"/>
      <c r="AC18" s="141"/>
      <c r="AD18" s="141"/>
      <c r="AE18" s="141"/>
      <c r="AF18" s="141"/>
      <c r="AG18" s="141"/>
      <c r="AH18" s="141"/>
      <c r="AI18" s="141"/>
      <c r="AJ18" s="141"/>
      <c r="AK18" s="141"/>
      <c r="AL18" s="141"/>
    </row>
    <row r="19" spans="1:50" ht="13.2" customHeight="1" x14ac:dyDescent="0.25">
      <c r="A19" s="140"/>
      <c r="B19" s="140"/>
      <c r="C19" s="212" t="s">
        <v>109</v>
      </c>
      <c r="D19" s="212"/>
      <c r="E19" s="212"/>
      <c r="F19" s="212"/>
      <c r="G19" s="140"/>
      <c r="H19" s="140" t="s">
        <v>110</v>
      </c>
      <c r="I19" s="140"/>
      <c r="J19" s="140"/>
      <c r="K19" s="140"/>
      <c r="L19" s="140"/>
      <c r="M19" s="140"/>
      <c r="N19" s="140"/>
      <c r="O19" s="212" t="s">
        <v>111</v>
      </c>
      <c r="P19" s="212"/>
      <c r="Q19" s="212"/>
      <c r="R19" s="212"/>
      <c r="S19" s="140"/>
      <c r="T19" s="140" t="s">
        <v>110</v>
      </c>
      <c r="U19" s="140"/>
      <c r="V19" s="140"/>
      <c r="W19" s="140"/>
      <c r="X19" s="140"/>
      <c r="Y19" s="141"/>
      <c r="Z19" s="141"/>
      <c r="AA19" s="141"/>
      <c r="AB19" s="141"/>
      <c r="AC19" s="141"/>
      <c r="AD19" s="141"/>
      <c r="AE19" s="141"/>
      <c r="AF19" s="141"/>
      <c r="AG19" s="141"/>
      <c r="AH19" s="141"/>
      <c r="AI19" s="141"/>
      <c r="AJ19" s="141"/>
      <c r="AK19" s="141"/>
      <c r="AL19" s="141"/>
    </row>
    <row r="20" spans="1:50" x14ac:dyDescent="0.25">
      <c r="A20" s="131"/>
      <c r="B20" s="131"/>
      <c r="C20" s="212" t="s">
        <v>119</v>
      </c>
      <c r="D20" s="212"/>
      <c r="E20" s="212"/>
      <c r="F20" s="212"/>
      <c r="G20" s="39"/>
      <c r="H20" s="39" t="s">
        <v>120</v>
      </c>
      <c r="I20" s="39"/>
      <c r="J20" s="39"/>
      <c r="K20" s="131"/>
      <c r="L20" s="131"/>
      <c r="M20" s="131"/>
      <c r="N20" s="131"/>
      <c r="O20" s="212" t="s">
        <v>121</v>
      </c>
      <c r="P20" s="212"/>
      <c r="Q20" s="212"/>
      <c r="R20" s="212"/>
      <c r="S20" s="39"/>
      <c r="T20" s="39" t="s">
        <v>120</v>
      </c>
      <c r="U20" s="39"/>
      <c r="V20" s="39"/>
      <c r="W20" s="39"/>
      <c r="X20" s="39"/>
      <c r="Y20" s="132"/>
      <c r="Z20" s="132"/>
      <c r="AA20" s="132"/>
      <c r="AB20" s="132"/>
      <c r="AC20" s="132"/>
      <c r="AD20" s="132"/>
      <c r="AE20" s="132"/>
      <c r="AF20" s="132"/>
      <c r="AG20" s="132"/>
      <c r="AH20" s="132"/>
      <c r="AI20" s="132"/>
      <c r="AJ20" s="132"/>
      <c r="AK20" s="132"/>
      <c r="AL20" s="132"/>
      <c r="AM20" s="133"/>
      <c r="AN20" s="133"/>
      <c r="AO20" s="133"/>
      <c r="AP20" s="133"/>
      <c r="AQ20" s="133"/>
      <c r="AR20" s="133"/>
      <c r="AS20" s="133"/>
      <c r="AT20" s="133"/>
      <c r="AU20" s="133"/>
      <c r="AV20" s="133"/>
      <c r="AW20" s="133"/>
      <c r="AX20" s="133"/>
    </row>
    <row r="21" spans="1:50" x14ac:dyDescent="0.25">
      <c r="A21" s="134"/>
      <c r="B21" s="134"/>
      <c r="C21" s="212"/>
      <c r="D21" s="212"/>
      <c r="E21" s="212"/>
      <c r="F21" s="212"/>
      <c r="G21" s="39"/>
      <c r="H21" s="39"/>
      <c r="I21" s="39"/>
      <c r="J21" s="39"/>
      <c r="K21" s="131"/>
      <c r="L21" s="131"/>
      <c r="M21" s="131"/>
      <c r="N21" s="131"/>
      <c r="O21" s="212" t="s">
        <v>122</v>
      </c>
      <c r="P21" s="212"/>
      <c r="Q21" s="212"/>
      <c r="R21" s="212"/>
      <c r="S21" s="135"/>
      <c r="T21" s="135" t="s">
        <v>123</v>
      </c>
      <c r="U21" s="135"/>
      <c r="V21" s="135"/>
      <c r="W21" s="135"/>
      <c r="X21" s="135"/>
      <c r="Y21" s="132"/>
      <c r="Z21" s="132"/>
      <c r="AA21" s="132"/>
      <c r="AB21" s="132"/>
      <c r="AC21" s="132"/>
      <c r="AD21" s="132"/>
      <c r="AE21" s="132"/>
      <c r="AF21" s="132"/>
      <c r="AG21" s="132"/>
      <c r="AH21" s="132"/>
      <c r="AI21" s="132"/>
      <c r="AJ21" s="132"/>
      <c r="AK21" s="132"/>
      <c r="AL21" s="132"/>
      <c r="AM21" s="133"/>
      <c r="AN21" s="133"/>
      <c r="AO21" s="133"/>
      <c r="AP21" s="133"/>
      <c r="AQ21" s="133"/>
      <c r="AR21" s="133"/>
      <c r="AS21" s="133"/>
      <c r="AT21" s="133"/>
      <c r="AU21" s="133"/>
      <c r="AV21" s="133"/>
      <c r="AW21" s="133"/>
      <c r="AX21" s="133"/>
    </row>
    <row r="22" spans="1:50" x14ac:dyDescent="0.25">
      <c r="A22" s="131"/>
      <c r="B22" s="131"/>
      <c r="C22" s="212"/>
      <c r="D22" s="212"/>
      <c r="E22" s="212"/>
      <c r="F22" s="212"/>
      <c r="G22" s="39"/>
      <c r="H22" s="39"/>
      <c r="I22" s="39"/>
      <c r="J22" s="39"/>
      <c r="K22" s="131"/>
      <c r="L22" s="131"/>
      <c r="M22" s="131"/>
      <c r="N22" s="131"/>
      <c r="O22" s="212"/>
      <c r="P22" s="212"/>
      <c r="Q22" s="212"/>
      <c r="R22" s="212"/>
      <c r="S22" s="39"/>
      <c r="T22" s="39"/>
      <c r="U22" s="39"/>
      <c r="V22" s="39"/>
      <c r="W22" s="39"/>
      <c r="X22" s="39"/>
      <c r="Y22" s="132"/>
      <c r="Z22" s="132"/>
      <c r="AA22" s="132"/>
      <c r="AB22" s="132"/>
      <c r="AC22" s="132"/>
      <c r="AD22" s="132"/>
      <c r="AE22" s="132"/>
      <c r="AF22" s="132"/>
      <c r="AG22" s="132"/>
      <c r="AH22" s="132"/>
      <c r="AI22" s="132"/>
      <c r="AJ22" s="132"/>
      <c r="AK22" s="132"/>
      <c r="AL22" s="132"/>
      <c r="AM22" s="133"/>
      <c r="AN22" s="133"/>
      <c r="AO22" s="133"/>
      <c r="AP22" s="133"/>
      <c r="AQ22" s="133"/>
      <c r="AR22" s="133"/>
      <c r="AS22" s="133"/>
      <c r="AT22" s="133"/>
      <c r="AU22" s="133"/>
      <c r="AV22" s="133"/>
      <c r="AW22" s="133"/>
      <c r="AX22" s="133"/>
    </row>
    <row r="23" spans="1:50" x14ac:dyDescent="0.25">
      <c r="A23" s="131"/>
      <c r="B23" s="131"/>
      <c r="C23" s="212"/>
      <c r="D23" s="212"/>
      <c r="E23" s="212"/>
      <c r="F23" s="212"/>
      <c r="G23" s="39"/>
      <c r="H23" s="39"/>
      <c r="I23" s="39"/>
      <c r="J23" s="131"/>
      <c r="K23" s="131"/>
      <c r="L23" s="131"/>
      <c r="M23" s="131"/>
      <c r="N23" s="131"/>
      <c r="O23" s="212"/>
      <c r="P23" s="212"/>
      <c r="Q23" s="212"/>
      <c r="R23" s="212"/>
      <c r="S23" s="39"/>
      <c r="T23" s="39"/>
      <c r="U23" s="39"/>
      <c r="V23" s="39"/>
      <c r="W23" s="39"/>
      <c r="X23" s="131"/>
      <c r="Y23" s="132"/>
      <c r="Z23" s="132"/>
      <c r="AA23" s="132"/>
      <c r="AB23" s="132"/>
      <c r="AC23" s="132"/>
      <c r="AD23" s="132"/>
      <c r="AE23" s="132"/>
      <c r="AF23" s="132"/>
      <c r="AG23" s="132"/>
      <c r="AH23" s="132"/>
      <c r="AI23" s="132"/>
      <c r="AJ23" s="132"/>
      <c r="AK23" s="132"/>
      <c r="AL23" s="132"/>
      <c r="AM23" s="133"/>
      <c r="AN23" s="133"/>
      <c r="AO23" s="133"/>
      <c r="AP23" s="133"/>
      <c r="AQ23" s="133"/>
      <c r="AR23" s="133"/>
      <c r="AS23" s="133"/>
      <c r="AT23" s="133"/>
      <c r="AU23" s="133"/>
      <c r="AV23" s="133"/>
      <c r="AW23" s="133"/>
      <c r="AX23" s="133"/>
    </row>
    <row r="24" spans="1:50" x14ac:dyDescent="0.25">
      <c r="A24" s="140"/>
      <c r="B24" s="140"/>
      <c r="C24" s="212"/>
      <c r="D24" s="212"/>
      <c r="E24" s="212"/>
      <c r="F24" s="212"/>
      <c r="G24" s="39"/>
      <c r="H24" s="39"/>
      <c r="I24" s="39"/>
      <c r="J24" s="140"/>
      <c r="K24" s="140"/>
      <c r="L24" s="140"/>
      <c r="M24" s="140"/>
      <c r="N24" s="140"/>
      <c r="O24" s="212"/>
      <c r="P24" s="212"/>
      <c r="Q24" s="212"/>
      <c r="R24" s="212"/>
      <c r="S24" s="39"/>
      <c r="T24" s="39"/>
      <c r="U24" s="39"/>
      <c r="V24" s="39"/>
      <c r="W24" s="39"/>
      <c r="X24" s="140"/>
      <c r="Y24" s="141"/>
      <c r="Z24" s="141"/>
      <c r="AA24" s="141"/>
      <c r="AB24" s="141"/>
      <c r="AC24" s="141"/>
      <c r="AD24" s="141"/>
      <c r="AE24" s="141"/>
      <c r="AF24" s="141"/>
      <c r="AG24" s="141"/>
      <c r="AH24" s="141"/>
      <c r="AI24" s="141"/>
      <c r="AJ24" s="141"/>
      <c r="AK24" s="141"/>
      <c r="AL24" s="141"/>
    </row>
    <row r="25" spans="1:50" ht="12.75" customHeight="1" x14ac:dyDescent="0.25">
      <c r="Y25" s="141"/>
      <c r="Z25" s="141"/>
      <c r="AA25" s="141"/>
      <c r="AB25" s="141"/>
      <c r="AC25" s="141"/>
      <c r="AD25" s="141"/>
      <c r="AE25" s="141"/>
      <c r="AF25" s="141"/>
      <c r="AG25" s="141"/>
      <c r="AH25" s="141"/>
      <c r="AI25" s="141"/>
      <c r="AJ25" s="141"/>
      <c r="AK25" s="141"/>
      <c r="AL25" s="141"/>
    </row>
    <row r="26" spans="1:50" x14ac:dyDescent="0.25">
      <c r="A26" s="140"/>
      <c r="B26" s="140"/>
      <c r="C26" s="212"/>
      <c r="D26" s="212"/>
      <c r="E26" s="212"/>
      <c r="F26" s="212"/>
      <c r="G26" s="39"/>
      <c r="H26" s="39"/>
      <c r="I26" s="39"/>
      <c r="J26" s="140"/>
      <c r="K26" s="140"/>
      <c r="L26" s="140"/>
      <c r="M26" s="140"/>
      <c r="N26" s="140"/>
      <c r="O26" s="212"/>
      <c r="P26" s="212"/>
      <c r="Q26" s="212"/>
      <c r="R26" s="212"/>
      <c r="S26" s="39"/>
      <c r="T26" s="39"/>
      <c r="U26" s="39"/>
      <c r="V26" s="39"/>
      <c r="W26" s="39"/>
      <c r="X26" s="140"/>
      <c r="Y26" s="141"/>
      <c r="Z26" s="141"/>
      <c r="AA26" s="141"/>
      <c r="AB26" s="141"/>
      <c r="AC26" s="141"/>
      <c r="AD26" s="141"/>
      <c r="AE26" s="141"/>
      <c r="AF26" s="141"/>
      <c r="AG26" s="141"/>
      <c r="AH26" s="141"/>
      <c r="AI26" s="141"/>
      <c r="AJ26" s="141"/>
      <c r="AK26" s="141"/>
      <c r="AL26" s="141"/>
    </row>
    <row r="27" spans="1:50" x14ac:dyDescent="0.25">
      <c r="A27" s="140"/>
      <c r="B27" s="140"/>
      <c r="C27" s="212"/>
      <c r="D27" s="214"/>
      <c r="E27" s="214"/>
      <c r="F27" s="39"/>
      <c r="G27" s="39"/>
      <c r="H27" s="39"/>
      <c r="I27" s="39"/>
      <c r="J27" s="140"/>
      <c r="K27" s="140"/>
      <c r="L27" s="140"/>
      <c r="M27" s="140"/>
      <c r="N27" s="140"/>
      <c r="O27" s="212"/>
      <c r="P27" s="214"/>
      <c r="Q27" s="214"/>
      <c r="R27" s="39"/>
      <c r="S27" s="39"/>
      <c r="T27" s="39"/>
      <c r="U27" s="39"/>
      <c r="V27" s="39"/>
      <c r="W27" s="39"/>
      <c r="X27" s="140"/>
      <c r="Y27" s="141"/>
      <c r="Z27" s="141"/>
      <c r="AA27" s="141"/>
      <c r="AB27" s="141"/>
      <c r="AC27" s="141"/>
      <c r="AD27" s="141"/>
      <c r="AE27" s="141"/>
      <c r="AF27" s="141"/>
      <c r="AG27" s="141"/>
      <c r="AH27" s="141"/>
      <c r="AI27" s="141"/>
      <c r="AJ27" s="141"/>
      <c r="AK27" s="141"/>
      <c r="AL27" s="141"/>
    </row>
    <row r="28" spans="1:50" x14ac:dyDescent="0.25">
      <c r="A28" s="140"/>
      <c r="B28" s="140"/>
      <c r="C28" s="212"/>
      <c r="D28" s="214"/>
      <c r="E28" s="214"/>
      <c r="F28" s="140"/>
      <c r="G28" s="140"/>
      <c r="H28" s="140"/>
      <c r="I28" s="140"/>
      <c r="J28" s="140"/>
      <c r="K28" s="140"/>
      <c r="L28" s="140"/>
      <c r="M28" s="140"/>
      <c r="N28" s="140"/>
      <c r="O28" s="212"/>
      <c r="P28" s="214"/>
      <c r="Q28" s="214"/>
      <c r="R28" s="140"/>
      <c r="S28" s="140"/>
      <c r="T28" s="140"/>
      <c r="U28" s="140"/>
      <c r="V28" s="140"/>
      <c r="W28" s="140"/>
      <c r="X28" s="140"/>
      <c r="Y28" s="141"/>
      <c r="Z28" s="141"/>
      <c r="AA28" s="141"/>
      <c r="AB28" s="141"/>
      <c r="AC28" s="141"/>
      <c r="AD28" s="141"/>
      <c r="AE28" s="141"/>
      <c r="AF28" s="141"/>
      <c r="AG28" s="141"/>
      <c r="AH28" s="141"/>
      <c r="AI28" s="141"/>
      <c r="AJ28" s="141"/>
      <c r="AK28" s="141"/>
      <c r="AL28" s="141"/>
    </row>
    <row r="29" spans="1:50" x14ac:dyDescent="0.25">
      <c r="A29" s="140"/>
      <c r="B29" s="140"/>
      <c r="C29" s="212"/>
      <c r="D29" s="214"/>
      <c r="E29" s="214"/>
      <c r="F29" s="140"/>
      <c r="G29" s="140"/>
      <c r="H29" s="140"/>
      <c r="I29" s="140"/>
      <c r="J29" s="140"/>
      <c r="K29" s="140"/>
      <c r="L29" s="140"/>
      <c r="M29" s="140"/>
      <c r="N29" s="140"/>
      <c r="O29" s="212"/>
      <c r="P29" s="214"/>
      <c r="Q29" s="214"/>
      <c r="R29" s="140"/>
      <c r="T29" s="140"/>
      <c r="U29" s="140"/>
      <c r="V29" s="140"/>
      <c r="W29" s="140"/>
      <c r="X29" s="140"/>
      <c r="Y29" s="141"/>
      <c r="Z29" s="141"/>
      <c r="AA29" s="141"/>
      <c r="AB29" s="141"/>
      <c r="AC29" s="141"/>
      <c r="AD29" s="141"/>
      <c r="AE29" s="141"/>
      <c r="AF29" s="141"/>
      <c r="AG29" s="141"/>
      <c r="AH29" s="141"/>
      <c r="AI29" s="141"/>
      <c r="AJ29" s="141"/>
      <c r="AK29" s="141"/>
      <c r="AL29" s="141"/>
    </row>
    <row r="30" spans="1:50" x14ac:dyDescent="0.25">
      <c r="A30" s="140"/>
      <c r="B30" s="140"/>
      <c r="C30" s="143"/>
      <c r="D30" s="140"/>
      <c r="E30" s="140"/>
      <c r="F30" s="140"/>
      <c r="G30" s="136" t="s">
        <v>112</v>
      </c>
      <c r="H30" s="140">
        <v>30</v>
      </c>
      <c r="I30" s="140"/>
      <c r="J30" s="140"/>
      <c r="K30" s="140"/>
      <c r="L30" s="140"/>
      <c r="M30" s="140"/>
      <c r="N30" s="140"/>
      <c r="O30" s="143"/>
      <c r="P30" s="140"/>
      <c r="Q30" s="140"/>
      <c r="R30" s="140"/>
      <c r="S30" s="136" t="s">
        <v>112</v>
      </c>
      <c r="T30" s="140">
        <v>30</v>
      </c>
      <c r="U30" s="140"/>
      <c r="V30" s="140"/>
      <c r="W30" s="140"/>
      <c r="X30" s="140"/>
      <c r="Y30" s="141"/>
      <c r="Z30" s="141"/>
      <c r="AA30" s="141"/>
      <c r="AB30" s="141"/>
      <c r="AC30" s="141"/>
      <c r="AD30" s="141"/>
      <c r="AE30" s="141"/>
      <c r="AF30" s="141"/>
      <c r="AG30" s="141"/>
      <c r="AH30" s="141"/>
      <c r="AI30" s="141"/>
      <c r="AJ30" s="141"/>
      <c r="AK30" s="141"/>
      <c r="AL30" s="141"/>
    </row>
    <row r="31" spans="1:50" x14ac:dyDescent="0.25">
      <c r="A31" s="140"/>
      <c r="B31" s="140"/>
      <c r="C31" s="143"/>
      <c r="D31" s="140"/>
      <c r="E31" s="140"/>
      <c r="F31" s="140"/>
      <c r="G31" s="136" t="s">
        <v>113</v>
      </c>
      <c r="H31" s="140">
        <v>12</v>
      </c>
      <c r="I31" s="140"/>
      <c r="J31" s="140"/>
      <c r="K31" s="140"/>
      <c r="L31" s="140"/>
      <c r="M31" s="140"/>
      <c r="N31" s="140"/>
      <c r="O31" s="143"/>
      <c r="P31" s="140"/>
      <c r="Q31" s="140"/>
      <c r="R31" s="140"/>
      <c r="S31" s="136" t="s">
        <v>113</v>
      </c>
      <c r="T31" s="140">
        <v>12</v>
      </c>
      <c r="U31" s="140"/>
      <c r="V31" s="140"/>
      <c r="W31" s="140"/>
      <c r="X31" s="140"/>
      <c r="Y31" s="141"/>
      <c r="Z31" s="141"/>
      <c r="AA31" s="141"/>
      <c r="AB31" s="141"/>
      <c r="AC31" s="141"/>
      <c r="AD31" s="141"/>
      <c r="AE31" s="141"/>
      <c r="AF31" s="141"/>
      <c r="AG31" s="141"/>
      <c r="AH31" s="141"/>
      <c r="AI31" s="141"/>
      <c r="AJ31" s="141"/>
      <c r="AK31" s="141"/>
      <c r="AL31" s="141"/>
    </row>
    <row r="32" spans="1:50" x14ac:dyDescent="0.25">
      <c r="A32" s="140"/>
      <c r="B32" s="140"/>
      <c r="C32" s="143"/>
      <c r="D32" s="140"/>
      <c r="E32" s="140"/>
      <c r="F32" s="140"/>
      <c r="G32" s="140"/>
      <c r="H32" s="140"/>
      <c r="I32" s="140"/>
      <c r="J32" s="140"/>
      <c r="K32" s="140"/>
      <c r="L32" s="140"/>
      <c r="M32" s="140"/>
      <c r="N32" s="140"/>
      <c r="O32" s="143"/>
      <c r="P32" s="140"/>
      <c r="Q32" s="140"/>
      <c r="R32" s="140"/>
      <c r="S32" s="140"/>
      <c r="T32" s="140"/>
      <c r="U32" s="140"/>
      <c r="V32" s="140"/>
      <c r="W32" s="140"/>
      <c r="X32" s="140"/>
      <c r="Y32" s="141"/>
      <c r="Z32" s="141"/>
      <c r="AA32" s="141"/>
      <c r="AB32" s="141"/>
      <c r="AC32" s="141"/>
      <c r="AD32" s="141"/>
      <c r="AE32" s="141"/>
      <c r="AF32" s="141"/>
      <c r="AG32" s="141"/>
      <c r="AH32" s="141"/>
      <c r="AI32" s="141"/>
      <c r="AJ32" s="141"/>
      <c r="AK32" s="141"/>
      <c r="AL32" s="141"/>
    </row>
    <row r="33" spans="1:38" x14ac:dyDescent="0.25">
      <c r="A33" s="140"/>
      <c r="B33" s="140"/>
      <c r="C33" s="143"/>
      <c r="D33" s="140"/>
      <c r="E33" s="140"/>
      <c r="F33" s="140"/>
      <c r="G33" s="140"/>
      <c r="H33" s="140"/>
      <c r="I33" s="140"/>
      <c r="J33" s="140"/>
      <c r="K33" s="140"/>
      <c r="L33" s="140"/>
      <c r="M33" s="140"/>
      <c r="N33" s="140"/>
      <c r="O33" s="143"/>
      <c r="P33" s="140"/>
      <c r="Q33" s="140"/>
      <c r="R33" s="140"/>
      <c r="S33" s="140"/>
      <c r="T33" s="140"/>
      <c r="U33" s="140"/>
      <c r="V33" s="140"/>
      <c r="W33" s="140"/>
      <c r="X33" s="140"/>
      <c r="Y33" s="141"/>
      <c r="Z33" s="141"/>
      <c r="AA33" s="141"/>
      <c r="AB33" s="141"/>
      <c r="AC33" s="141"/>
      <c r="AD33" s="141"/>
      <c r="AE33" s="141"/>
      <c r="AF33" s="141"/>
      <c r="AG33" s="141"/>
      <c r="AH33" s="141"/>
      <c r="AI33" s="141"/>
      <c r="AJ33" s="141"/>
      <c r="AK33" s="141"/>
      <c r="AL33" s="141"/>
    </row>
    <row r="34" spans="1:38" x14ac:dyDescent="0.25">
      <c r="A34" s="140"/>
      <c r="B34" s="137"/>
      <c r="C34" s="138"/>
      <c r="D34" s="140"/>
      <c r="E34" s="140"/>
      <c r="F34" s="140"/>
      <c r="G34" s="140"/>
      <c r="H34" s="140"/>
      <c r="I34" s="140"/>
      <c r="J34" s="140"/>
      <c r="K34" s="140"/>
      <c r="L34" s="140"/>
      <c r="M34" s="140"/>
      <c r="N34" s="140"/>
      <c r="O34" s="143"/>
      <c r="P34" s="140"/>
      <c r="Q34" s="140"/>
      <c r="R34" s="140"/>
      <c r="S34" s="140"/>
      <c r="T34" s="140"/>
      <c r="U34" s="140"/>
      <c r="V34" s="140"/>
      <c r="W34" s="140"/>
      <c r="X34" s="140"/>
      <c r="Y34" s="141"/>
      <c r="Z34" s="141"/>
      <c r="AA34" s="141"/>
      <c r="AB34" s="141"/>
      <c r="AC34" s="141"/>
      <c r="AD34" s="141"/>
      <c r="AE34" s="141"/>
      <c r="AF34" s="141"/>
      <c r="AG34" s="141"/>
      <c r="AH34" s="141"/>
      <c r="AI34" s="141"/>
      <c r="AJ34" s="141"/>
      <c r="AK34" s="141"/>
      <c r="AL34" s="141"/>
    </row>
    <row r="35" spans="1:38" x14ac:dyDescent="0.25">
      <c r="A35" s="140"/>
      <c r="B35" s="137"/>
      <c r="C35" s="138"/>
      <c r="D35" s="140"/>
      <c r="E35" s="140"/>
      <c r="F35" s="140"/>
      <c r="G35" s="140"/>
      <c r="H35" s="140"/>
      <c r="I35" s="140"/>
      <c r="J35" s="140"/>
      <c r="K35" s="140"/>
      <c r="L35" s="140"/>
      <c r="M35" s="140"/>
      <c r="N35" s="140"/>
      <c r="O35" s="140"/>
      <c r="P35" s="140"/>
      <c r="Q35" s="140"/>
      <c r="R35" s="140"/>
      <c r="S35" s="140"/>
      <c r="T35" s="140"/>
      <c r="U35" s="140"/>
      <c r="V35" s="140"/>
      <c r="W35" s="140"/>
      <c r="X35" s="140"/>
      <c r="Y35" s="141"/>
      <c r="Z35" s="141"/>
      <c r="AA35" s="141"/>
      <c r="AB35" s="141"/>
      <c r="AC35" s="141"/>
      <c r="AD35" s="141"/>
      <c r="AE35" s="141"/>
      <c r="AF35" s="141"/>
      <c r="AG35" s="141"/>
      <c r="AH35" s="141"/>
      <c r="AI35" s="141"/>
      <c r="AJ35" s="141"/>
      <c r="AK35" s="141"/>
      <c r="AL35" s="141"/>
    </row>
    <row r="36" spans="1:38" x14ac:dyDescent="0.25">
      <c r="A36" s="140"/>
      <c r="B36" s="140"/>
      <c r="C36" s="138"/>
      <c r="D36" s="140"/>
      <c r="E36" s="140"/>
      <c r="F36" s="140"/>
      <c r="G36" s="140"/>
      <c r="H36" s="140"/>
      <c r="I36" s="140"/>
      <c r="J36" s="140"/>
      <c r="K36" s="140"/>
      <c r="L36" s="140"/>
      <c r="M36" s="140"/>
      <c r="N36" s="140"/>
      <c r="O36" s="140"/>
      <c r="P36" s="140"/>
      <c r="Q36" s="140"/>
      <c r="R36" s="140"/>
      <c r="S36" s="140"/>
      <c r="T36" s="140"/>
      <c r="U36" s="140"/>
      <c r="V36" s="140"/>
      <c r="W36" s="140"/>
      <c r="X36" s="140"/>
      <c r="Y36" s="141"/>
      <c r="Z36" s="141"/>
      <c r="AA36" s="141"/>
      <c r="AB36" s="141"/>
      <c r="AC36" s="141"/>
      <c r="AD36" s="141"/>
      <c r="AE36" s="141"/>
      <c r="AF36" s="141"/>
      <c r="AG36" s="141"/>
      <c r="AH36" s="141"/>
      <c r="AI36" s="141"/>
      <c r="AJ36" s="141"/>
      <c r="AK36" s="141"/>
      <c r="AL36" s="141"/>
    </row>
    <row r="37" spans="1:38" x14ac:dyDescent="0.25">
      <c r="A37" s="140"/>
      <c r="C37" s="139" t="s">
        <v>124</v>
      </c>
      <c r="D37" s="140"/>
      <c r="E37" s="140"/>
      <c r="F37" s="140"/>
      <c r="G37" s="140"/>
      <c r="H37" s="140"/>
      <c r="I37" s="140"/>
      <c r="J37" s="140"/>
      <c r="K37" s="140"/>
      <c r="L37" s="140"/>
      <c r="M37" s="140"/>
      <c r="N37" s="140"/>
      <c r="O37" s="140"/>
      <c r="P37" s="140"/>
      <c r="Q37" s="140"/>
      <c r="R37" s="140"/>
      <c r="S37" s="140"/>
      <c r="T37" s="140"/>
      <c r="U37" s="140"/>
      <c r="V37" s="140"/>
      <c r="W37" s="140"/>
      <c r="X37" s="140"/>
      <c r="Y37" s="141"/>
      <c r="Z37" s="141"/>
      <c r="AA37" s="141"/>
      <c r="AB37" s="141"/>
      <c r="AC37" s="141"/>
      <c r="AD37" s="141"/>
      <c r="AE37" s="141"/>
      <c r="AF37" s="141"/>
      <c r="AG37" s="141"/>
      <c r="AH37" s="141"/>
      <c r="AI37" s="141"/>
      <c r="AJ37" s="141"/>
      <c r="AK37" s="141"/>
      <c r="AL37" s="141"/>
    </row>
    <row r="38" spans="1:38" x14ac:dyDescent="0.25">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1"/>
      <c r="Z38" s="141"/>
      <c r="AA38" s="141"/>
      <c r="AB38" s="141"/>
      <c r="AC38" s="141"/>
      <c r="AD38" s="141"/>
      <c r="AE38" s="141"/>
      <c r="AF38" s="141"/>
      <c r="AG38" s="141"/>
      <c r="AH38" s="141"/>
      <c r="AI38" s="141"/>
      <c r="AJ38" s="141"/>
      <c r="AK38" s="141"/>
      <c r="AL38" s="141"/>
    </row>
    <row r="39" spans="1:38" x14ac:dyDescent="0.25">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row>
    <row r="40" spans="1:38" x14ac:dyDescent="0.25">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1"/>
      <c r="Z40" s="141"/>
      <c r="AA40" s="141"/>
      <c r="AB40" s="141"/>
      <c r="AC40" s="141"/>
      <c r="AD40" s="141"/>
      <c r="AE40" s="141"/>
      <c r="AF40" s="141"/>
      <c r="AG40" s="141"/>
      <c r="AH40" s="141"/>
      <c r="AI40" s="141"/>
      <c r="AJ40" s="141"/>
      <c r="AK40" s="141"/>
      <c r="AL40" s="141"/>
    </row>
    <row r="41" spans="1:38" x14ac:dyDescent="0.25">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1"/>
      <c r="Z41" s="141"/>
      <c r="AA41" s="141"/>
      <c r="AB41" s="141"/>
      <c r="AC41" s="141"/>
      <c r="AD41" s="141"/>
      <c r="AE41" s="141"/>
      <c r="AF41" s="141"/>
      <c r="AG41" s="141"/>
      <c r="AH41" s="141"/>
      <c r="AI41" s="141"/>
      <c r="AJ41" s="141"/>
      <c r="AK41" s="141"/>
      <c r="AL41" s="141"/>
    </row>
    <row r="42" spans="1:38" x14ac:dyDescent="0.25">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1"/>
      <c r="Z42" s="141"/>
      <c r="AA42" s="141"/>
      <c r="AB42" s="141"/>
      <c r="AC42" s="141"/>
      <c r="AD42" s="141"/>
      <c r="AE42" s="141"/>
      <c r="AF42" s="141"/>
      <c r="AG42" s="141"/>
      <c r="AH42" s="141"/>
      <c r="AI42" s="141"/>
      <c r="AJ42" s="141"/>
      <c r="AK42" s="141"/>
      <c r="AL42" s="141"/>
    </row>
    <row r="43" spans="1:38" ht="12.75" customHeight="1" x14ac:dyDescent="0.25">
      <c r="A43" s="140"/>
      <c r="X43" s="140"/>
      <c r="Y43" s="141"/>
      <c r="Z43" s="141"/>
      <c r="AA43" s="141"/>
      <c r="AB43" s="141"/>
      <c r="AC43" s="141"/>
      <c r="AD43" s="141"/>
      <c r="AE43" s="141"/>
      <c r="AF43" s="141"/>
      <c r="AG43" s="141"/>
      <c r="AH43" s="141"/>
      <c r="AI43" s="141"/>
      <c r="AJ43" s="141"/>
      <c r="AK43" s="141"/>
      <c r="AL43" s="141"/>
    </row>
    <row r="44" spans="1:38" ht="41.25" customHeight="1" x14ac:dyDescent="0.25">
      <c r="A44" s="140"/>
      <c r="B44" s="213" t="s">
        <v>101</v>
      </c>
      <c r="C44" s="213"/>
      <c r="D44" s="213"/>
      <c r="E44" s="213"/>
      <c r="F44" s="213"/>
      <c r="G44" s="213"/>
      <c r="H44" s="213"/>
      <c r="I44" s="213"/>
      <c r="J44" s="213"/>
      <c r="K44" s="213"/>
      <c r="L44" s="213"/>
      <c r="M44" s="213"/>
      <c r="N44" s="213"/>
      <c r="O44" s="213"/>
      <c r="P44" s="213"/>
      <c r="Q44" s="213"/>
      <c r="R44" s="213"/>
      <c r="S44" s="213"/>
      <c r="T44" s="213"/>
      <c r="U44" s="213"/>
      <c r="V44" s="213"/>
      <c r="W44" s="213"/>
      <c r="X44" s="140"/>
      <c r="Y44" s="141"/>
      <c r="Z44" s="141"/>
      <c r="AA44" s="141"/>
      <c r="AB44" s="141"/>
      <c r="AC44" s="141"/>
      <c r="AD44" s="141"/>
      <c r="AE44" s="141"/>
      <c r="AF44" s="141"/>
      <c r="AG44" s="141"/>
      <c r="AH44" s="141"/>
      <c r="AI44" s="141"/>
      <c r="AJ44" s="141"/>
      <c r="AK44" s="141"/>
      <c r="AL44" s="141"/>
    </row>
    <row r="45" spans="1:38" x14ac:dyDescent="0.25">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1"/>
      <c r="Z45" s="141"/>
      <c r="AA45" s="141"/>
      <c r="AB45" s="141"/>
      <c r="AC45" s="141"/>
      <c r="AD45" s="141"/>
      <c r="AE45" s="141"/>
      <c r="AF45" s="141"/>
      <c r="AG45" s="141"/>
      <c r="AH45" s="141"/>
      <c r="AI45" s="141"/>
      <c r="AJ45" s="141"/>
      <c r="AK45" s="141"/>
      <c r="AL45" s="141"/>
    </row>
    <row r="46" spans="1:38" x14ac:dyDescent="0.25">
      <c r="A46" s="141"/>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row>
    <row r="47" spans="1:38" x14ac:dyDescent="0.25">
      <c r="A47" s="141"/>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row>
    <row r="48" spans="1:38" x14ac:dyDescent="0.25">
      <c r="A48" s="141"/>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row>
    <row r="49" spans="1:38" x14ac:dyDescent="0.25">
      <c r="A49" s="141"/>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row>
    <row r="50" spans="1:38" x14ac:dyDescent="0.25">
      <c r="A50" s="141"/>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row>
    <row r="51" spans="1:38" x14ac:dyDescent="0.25">
      <c r="A51" s="141"/>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row>
    <row r="52" spans="1:38" x14ac:dyDescent="0.25">
      <c r="A52" s="141"/>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row>
    <row r="53" spans="1:38" x14ac:dyDescent="0.25">
      <c r="A53" s="141"/>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row>
    <row r="54" spans="1:38" x14ac:dyDescent="0.25">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row>
    <row r="55" spans="1:38" x14ac:dyDescent="0.25">
      <c r="A55" s="141"/>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row>
    <row r="56" spans="1:38" x14ac:dyDescent="0.25">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row>
    <row r="57" spans="1:38" x14ac:dyDescent="0.25">
      <c r="A57" s="141"/>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row>
    <row r="58" spans="1:38" x14ac:dyDescent="0.25">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0" t="str">
        <f>HYPERLINK("http://www.str.com/data-insights/resources/glossary", "For all STR definitions, please visit www.str.com/data-insights/resources/glossary")</f>
        <v>For all STR definitions, please visit www.str.com/data-insights/resources/glossary</v>
      </c>
      <c r="B5" s="220"/>
      <c r="C5" s="220"/>
      <c r="D5" s="220"/>
      <c r="E5" s="220"/>
      <c r="F5" s="220"/>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0" t="str">
        <f>HYPERLINK("http://www.str.com/data-insights/resources/FAQ", "For all STR FAQs, please click here or visit http://www.str.com/data-insights/resources/FAQ")</f>
        <v>For all STR FAQs, please click here or visit http://www.str.com/data-insights/resources/FAQ</v>
      </c>
      <c r="B9" s="220"/>
      <c r="C9" s="220"/>
      <c r="D9" s="220"/>
      <c r="E9" s="220"/>
      <c r="F9" s="220"/>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0" t="str">
        <f>HYPERLINK("http://www.str.com/contact", "For additional support, please contact your regional office")</f>
        <v>For additional support, please contact your regional office</v>
      </c>
      <c r="B12" s="220"/>
      <c r="C12" s="220"/>
      <c r="D12" s="220"/>
      <c r="E12" s="220"/>
      <c r="F12" s="220"/>
      <c r="G12" s="220"/>
      <c r="H12" s="220"/>
      <c r="I12" s="220"/>
      <c r="J12" s="220"/>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19" t="str">
        <f>HYPERLINK("http://www.hotelnewsnow.com/", "For the latest in industry news, visit HotelNewsNow.com.")</f>
        <v>For the latest in industry news, visit HotelNewsNow.com.</v>
      </c>
      <c r="B14" s="219"/>
      <c r="C14" s="219"/>
      <c r="D14" s="219"/>
      <c r="E14" s="219"/>
      <c r="F14" s="219"/>
      <c r="G14" s="219"/>
      <c r="H14" s="219"/>
      <c r="I14" s="219"/>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19" t="str">
        <f>HYPERLINK("http://www.hoteldataconference.com/", "To learn more about the Hotel Data Conference, visit HotelDataConference.com.")</f>
        <v>To learn more about the Hotel Data Conference, visit HotelDataConference.com.</v>
      </c>
      <c r="B15" s="219"/>
      <c r="C15" s="219"/>
      <c r="D15" s="219"/>
      <c r="E15" s="219"/>
      <c r="F15" s="219"/>
      <c r="G15" s="219"/>
      <c r="H15" s="219"/>
      <c r="I15" s="219"/>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569D865-677F-43D2-B713-415A466B4449}"/>
</file>

<file path=customXml/itemProps2.xml><?xml version="1.0" encoding="utf-8"?>
<ds:datastoreItem xmlns:ds="http://schemas.openxmlformats.org/officeDocument/2006/customXml" ds:itemID="{4EE35664-718F-4ABD-9235-C31C084A24D7}"/>
</file>

<file path=customXml/itemProps3.xml><?xml version="1.0" encoding="utf-8"?>
<ds:datastoreItem xmlns:ds="http://schemas.openxmlformats.org/officeDocument/2006/customXml" ds:itemID="{765F1229-6B65-4914-9FA7-D968F5E9C8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2022-02-10T16:46:04Z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