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heckCompatibility="1"/>
  <xr:revisionPtr revIDLastSave="0" documentId="13_ncr:1_{6BF898F6-8FCC-4B60-A144-81F082900CB3}"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<sst xmlns="http://schemas.openxmlformats.org/spreadsheetml/2006/main" count="778" uniqueCount="137">
  <si>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</si>
  <si>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</si>
  <si>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</si>
  <si>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</si>
  <si>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</si>
  <si>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</si>
  <si>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</si>
  <si>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</si>
  <si>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</si>
  <si>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</si>
  <si>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</si>
  <si>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</si>
  <si>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</si>
  <si>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</si>
  <si>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</si>
  <si>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</si>
  <si>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</si>
  <si>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</si>
  <si>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</si>
  <si>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</si>
  <si>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</si>
  <si>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</si>
  <si>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</si>
  <si>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</si>
  <si>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</si>
  <si>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</si>
  <si>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</si>
  <si>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</si>
  <si>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</si>
  <si>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</si>
  <si>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</si>
  <si>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</si>
  <si>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</si>
  <si>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</si>
  <si>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</si>
  <si>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</si>
  <si>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</si>
  <si>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</si>
  <si>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</si>
  <si>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</si>
  <si>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</si>
  <si>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</si>
  <si>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</si>
  <si>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</si>
  <si>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</si>
  <si>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</si>
  <si>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</si>
  <si>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</si>
  <si>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</si>
  <si>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</si>
  <si>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</si>
  <si>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</si>
  <si>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</si>
  <si>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</si>
  <si>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</si>
  <si>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</si>
  <si>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</si>
  <si>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</si>
  <si>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</si>
  <si>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</si>
  <si>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</si>
  <si>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</si>
  <si>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</si>
  <si>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</si>
  <si>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</si>
  <si>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</si>
  <si>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</si>
  <si>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</si>
  <si>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</si>
  <si>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</si>
  <si>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</si>
  <si>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</si>
  <si>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</si>
  <si>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</si>
  <si>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</si>
  <si>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</si>
  <si>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</si>
  <si>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</si>
  <si>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</si>
  <si>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</si>
  <si>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</si>
  <si>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</si>
  <si>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</si>
  <si>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</si>
  <si>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</si>
  <si>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</si>
  <si>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</si>
  <si>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</si>
  <si>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</si>
  <si>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</si>
  <si>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</si>
  <si>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</si>
  <si>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</si>
  <si>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</si>
  <si>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</si>
  <si>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</si>
  <si>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</si>
  <si>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</si>
  <si>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</si>
  <si>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</si>
  <si>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</si>
  <si>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</si>
  <si>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</si>
  <si>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For the Week of January 02, 2022 to January 08, 2022</t>
  </si>
  <si>
    <t>2021/2022</t>
  </si>
  <si>
    <t>2020/2021</t>
  </si>
  <si>
    <t>Tue</t>
  </si>
  <si>
    <t>Thu</t>
  </si>
  <si>
    <t>Dec</t>
  </si>
  <si>
    <t>→</t>
  </si>
  <si>
    <t>Dec / Jan</t>
  </si>
  <si>
    <t>Jan</t>
  </si>
  <si>
    <t>This Year</t>
  </si>
  <si>
    <t>Last Year</t>
  </si>
  <si>
    <t>Friday, Dec 24th</t>
  </si>
  <si>
    <t xml:space="preserve"> - Christmas Eve</t>
  </si>
  <si>
    <t>Thursday, Dec 24th</t>
  </si>
  <si>
    <t>Saturday, Dec 25th</t>
  </si>
  <si>
    <t xml:space="preserve"> - Christmas Day</t>
  </si>
  <si>
    <t>Friday, Dec 25th</t>
  </si>
  <si>
    <t>Sunday, Dec 26th</t>
  </si>
  <si>
    <t xml:space="preserve"> - First Day of Kwanzaa</t>
  </si>
  <si>
    <t>Saturday, Dec 26th</t>
  </si>
  <si>
    <t>Friday, Dec 31st</t>
  </si>
  <si>
    <t xml:space="preserve"> - New Year's Eve</t>
  </si>
  <si>
    <t>Thursday, Dec 31st</t>
  </si>
  <si>
    <t>Saturday, Jan 1st</t>
  </si>
  <si>
    <t xml:space="preserve"> - New Year's Day</t>
  </si>
  <si>
    <t>Friday, Jan 1st</t>
  </si>
  <si>
    <t>Monday, Jan 17th</t>
  </si>
  <si>
    <t xml:space="preserve"> - Martin Luther King Day</t>
  </si>
  <si>
    <t>Monday, Jan 18th</t>
  </si>
  <si>
    <t>Number of Weekdays:</t>
  </si>
  <si>
    <t>Number of Weekend Days:</t>
  </si>
  <si>
    <r>
      <t>Note:</t>
    </r>
    <r>
      <rPr>
        <sz val="10"/>
        <rFont val="Arial"/>
        <family val="2"/>
      </rPr>
      <t xml:space="preserve"> Weekdays - Sunday through Thursday,  Weekends - Friday and Saturday</t>
    </r>
  </si>
  <si>
    <t>Week of January 02, 2022 - January 08, 2022</t>
  </si>
  <si>
    <t>December 12, 2021 - January 08,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</si>
</sst>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7"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sz val="26"/>
      <name val="Arial"/>
      <family val="2"/>
    </font>
    <font>
      <b/>
      <sz val="10"/>
      <color indexed="10"/>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9">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0" fontId="20" fillId="0" borderId="0" xfId="0" applyFont="1" applyAlignment="1">
      <alignment horizontal="center"/>
    </xf>
    <xf numFmtId="165" fontId="20" fillId="0" borderId="16" xfId="0" applyNumberFormat="1" applyFont="1" applyBorder="1" applyAlignment="1">
      <alignment horizontal="center"/>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1" fillId="3" borderId="0" xfId="0" applyFont="1" applyFill="1"/>
    <xf numFmtId="0" fontId="21" fillId="3" borderId="0" xfId="0" applyFont="1" applyFill="1" applyAlignment="1">
      <alignment vertical="center"/>
    </xf>
    <xf numFmtId="0" fontId="1" fillId="7" borderId="0" xfId="0" applyFont="1" applyFill="1"/>
    <xf numFmtId="0" fontId="22" fillId="3" borderId="0" xfId="0" applyFont="1" applyFill="1" applyAlignment="1">
      <alignment horizontal="center"/>
    </xf>
    <xf numFmtId="49" fontId="23" fillId="2" borderId="0" xfId="0" applyNumberFormat="1"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1"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25" fillId="3" borderId="0" xfId="0" applyFont="1" applyFill="1" applyAlignment="1">
      <alignment horizontal="center" vertical="center"/>
    </xf>
    <xf numFmtId="0" fontId="1" fillId="3" borderId="0" xfId="0" applyFont="1" applyFill="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6" fillId="3" borderId="0" xfId="0" applyFont="1" applyFill="1" applyAlignment="1">
      <alignment horizontal="center"/>
    </xf>
    <xf numFmtId="0" fontId="1" fillId="3" borderId="0" xfId="0" applyFont="1" applyFill="1" applyAlignment="1">
      <alignment horizontal="right"/>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1" fillId="0" borderId="0" xfId="0" applyFont="1" applyAlignment="1">
      <alignment horizontal="right"/>
    </xf>
    <xf numFmtId="0" fontId="1" fillId="3" borderId="0" xfId="0" applyFont="1" applyFill="1" applyAlignment="1">
      <alignment horizontal="left"/>
    </xf>
    <xf numFmtId="0" fontId="6" fillId="3" borderId="0" xfId="0" applyFont="1" applyFill="1" applyAlignment="1">
      <alignment horizontal="right"/>
    </xf>
    <xf numFmtId="0" fontId="26" fillId="3" borderId="0" xfId="0" applyFont="1" applyFill="1" applyAlignment="1">
      <alignment horizontal="left" indent="2"/>
    </xf>
    <xf numFmtId="0" fontId="26" fillId="3" borderId="0" xfId="0" applyFont="1" applyFill="1"/>
    <xf numFmtId="0" fontId="6" fillId="3" borderId="0" xfId="0" applyFont="1" applyFill="1" applyAlignment="1">
      <alignment horizontal="left" indent="2"/>
    </xf>
    <xf numFmtId="0" fontId="7"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6" t="s">
        <v>135</v>
      </c>
      <c r="B1" s="149" t="s">
        <v>67</v>
      </c>
      <c r="C1" s="150"/>
      <c r="D1" s="150"/>
      <c r="E1" s="150"/>
      <c r="F1" s="150"/>
      <c r="G1" s="150"/>
      <c r="H1" s="150"/>
      <c r="I1" s="150"/>
      <c r="J1" s="150"/>
      <c r="K1" s="151"/>
      <c r="L1" s="49"/>
      <c r="M1" s="149" t="s">
        <v>74</v>
      </c>
      <c r="N1" s="150"/>
      <c r="O1" s="150"/>
      <c r="P1" s="150"/>
      <c r="Q1" s="150"/>
      <c r="R1" s="150"/>
      <c r="S1" s="150"/>
      <c r="T1" s="150"/>
      <c r="U1" s="150"/>
      <c r="V1" s="151"/>
      <c r="W1" s="49"/>
      <c r="X1" s="149" t="s">
        <v>68</v>
      </c>
      <c r="Y1" s="150"/>
      <c r="Z1" s="150"/>
      <c r="AA1" s="150"/>
      <c r="AB1" s="150"/>
      <c r="AC1" s="150"/>
      <c r="AD1" s="150"/>
      <c r="AE1" s="150"/>
      <c r="AF1" s="150"/>
      <c r="AG1" s="151"/>
      <c r="AH1" s="49"/>
      <c r="AI1" s="149" t="s">
        <v>75</v>
      </c>
      <c r="AJ1" s="150"/>
      <c r="AK1" s="150"/>
      <c r="AL1" s="150"/>
      <c r="AM1" s="150"/>
      <c r="AN1" s="150"/>
      <c r="AO1" s="150"/>
      <c r="AP1" s="150"/>
      <c r="AQ1" s="150"/>
      <c r="AR1" s="151"/>
      <c r="AS1" s="50"/>
      <c r="AT1" s="149" t="s">
        <v>69</v>
      </c>
      <c r="AU1" s="150"/>
      <c r="AV1" s="150"/>
      <c r="AW1" s="150"/>
      <c r="AX1" s="150"/>
      <c r="AY1" s="150"/>
      <c r="AZ1" s="150"/>
      <c r="BA1" s="150"/>
      <c r="BB1" s="150"/>
      <c r="BC1" s="151"/>
      <c r="BD1" s="50"/>
      <c r="BE1" s="149" t="s">
        <v>76</v>
      </c>
      <c r="BF1" s="150"/>
      <c r="BG1" s="150"/>
      <c r="BH1" s="150"/>
      <c r="BI1" s="150"/>
      <c r="BJ1" s="150"/>
      <c r="BK1" s="150"/>
      <c r="BL1" s="150"/>
      <c r="BM1" s="150"/>
      <c r="BN1" s="151"/>
    </row>
    <row r="2" spans="1:66" x14ac:dyDescent="0.35">
      <c r="A2" s="146"/>
      <c r="B2" s="52"/>
      <c r="C2" s="53"/>
      <c r="D2" s="53"/>
      <c r="E2" s="53"/>
      <c r="F2" s="53"/>
      <c r="G2" s="147" t="s">
        <v>65</v>
      </c>
      <c r="H2" s="53"/>
      <c r="I2" s="53"/>
      <c r="J2" s="147" t="s">
        <v>66</v>
      </c>
      <c r="K2" s="148" t="s">
        <v>57</v>
      </c>
      <c r="L2" s="54"/>
      <c r="M2" s="52"/>
      <c r="N2" s="53"/>
      <c r="O2" s="53"/>
      <c r="P2" s="53"/>
      <c r="Q2" s="53"/>
      <c r="R2" s="147" t="s">
        <v>65</v>
      </c>
      <c r="S2" s="53"/>
      <c r="T2" s="53"/>
      <c r="U2" s="147" t="s">
        <v>66</v>
      </c>
      <c r="V2" s="148" t="s">
        <v>57</v>
      </c>
      <c r="W2" s="54"/>
      <c r="X2" s="52"/>
      <c r="Y2" s="53"/>
      <c r="Z2" s="53"/>
      <c r="AA2" s="53"/>
      <c r="AB2" s="53"/>
      <c r="AC2" s="147" t="s">
        <v>65</v>
      </c>
      <c r="AD2" s="53"/>
      <c r="AE2" s="53"/>
      <c r="AF2" s="147" t="s">
        <v>66</v>
      </c>
      <c r="AG2" s="148" t="s">
        <v>57</v>
      </c>
      <c r="AH2" s="54"/>
      <c r="AI2" s="52"/>
      <c r="AJ2" s="53"/>
      <c r="AK2" s="53"/>
      <c r="AL2" s="53"/>
      <c r="AM2" s="53"/>
      <c r="AN2" s="147" t="s">
        <v>65</v>
      </c>
      <c r="AO2" s="53"/>
      <c r="AP2" s="53"/>
      <c r="AQ2" s="147" t="s">
        <v>66</v>
      </c>
      <c r="AR2" s="148" t="s">
        <v>57</v>
      </c>
      <c r="AS2" s="50"/>
      <c r="AT2" s="52"/>
      <c r="AU2" s="53"/>
      <c r="AV2" s="53"/>
      <c r="AW2" s="53"/>
      <c r="AX2" s="53"/>
      <c r="AY2" s="147" t="s">
        <v>65</v>
      </c>
      <c r="AZ2" s="53"/>
      <c r="BA2" s="53"/>
      <c r="BB2" s="147" t="s">
        <v>66</v>
      </c>
      <c r="BC2" s="148" t="s">
        <v>57</v>
      </c>
      <c r="BD2" s="54"/>
      <c r="BE2" s="52"/>
      <c r="BF2" s="53"/>
      <c r="BG2" s="53"/>
      <c r="BH2" s="53"/>
      <c r="BI2" s="53"/>
      <c r="BJ2" s="147" t="s">
        <v>65</v>
      </c>
      <c r="BK2" s="53"/>
      <c r="BL2" s="53"/>
      <c r="BM2" s="147" t="s">
        <v>66</v>
      </c>
      <c r="BN2" s="148" t="s">
        <v>57</v>
      </c>
    </row>
    <row r="3" spans="1:66" x14ac:dyDescent="0.35">
      <c r="A3" s="146"/>
      <c r="B3" s="56" t="s">
        <v>58</v>
      </c>
      <c r="C3" s="57" t="s">
        <v>59</v>
      </c>
      <c r="D3" s="57" t="s">
        <v>60</v>
      </c>
      <c r="E3" s="57" t="s">
        <v>61</v>
      </c>
      <c r="F3" s="57" t="s">
        <v>62</v>
      </c>
      <c r="G3" s="147"/>
      <c r="H3" s="57" t="s">
        <v>63</v>
      </c>
      <c r="I3" s="57" t="s">
        <v>64</v>
      </c>
      <c r="J3" s="147"/>
      <c r="K3" s="148"/>
      <c r="L3" s="54"/>
      <c r="M3" s="56" t="s">
        <v>58</v>
      </c>
      <c r="N3" s="57" t="s">
        <v>59</v>
      </c>
      <c r="O3" s="57" t="s">
        <v>60</v>
      </c>
      <c r="P3" s="57" t="s">
        <v>61</v>
      </c>
      <c r="Q3" s="57" t="s">
        <v>62</v>
      </c>
      <c r="R3" s="147"/>
      <c r="S3" s="57" t="s">
        <v>63</v>
      </c>
      <c r="T3" s="57" t="s">
        <v>64</v>
      </c>
      <c r="U3" s="147"/>
      <c r="V3" s="148"/>
      <c r="W3" s="54"/>
      <c r="X3" s="56" t="s">
        <v>58</v>
      </c>
      <c r="Y3" s="57" t="s">
        <v>59</v>
      </c>
      <c r="Z3" s="57" t="s">
        <v>60</v>
      </c>
      <c r="AA3" s="57" t="s">
        <v>61</v>
      </c>
      <c r="AB3" s="57" t="s">
        <v>62</v>
      </c>
      <c r="AC3" s="147"/>
      <c r="AD3" s="57" t="s">
        <v>63</v>
      </c>
      <c r="AE3" s="57" t="s">
        <v>64</v>
      </c>
      <c r="AF3" s="147"/>
      <c r="AG3" s="148"/>
      <c r="AH3" s="54"/>
      <c r="AI3" s="56" t="s">
        <v>58</v>
      </c>
      <c r="AJ3" s="57" t="s">
        <v>59</v>
      </c>
      <c r="AK3" s="57" t="s">
        <v>60</v>
      </c>
      <c r="AL3" s="57" t="s">
        <v>61</v>
      </c>
      <c r="AM3" s="57" t="s">
        <v>62</v>
      </c>
      <c r="AN3" s="147"/>
      <c r="AO3" s="57" t="s">
        <v>63</v>
      </c>
      <c r="AP3" s="57" t="s">
        <v>64</v>
      </c>
      <c r="AQ3" s="147"/>
      <c r="AR3" s="148"/>
      <c r="AS3" s="50"/>
      <c r="AT3" s="56" t="s">
        <v>58</v>
      </c>
      <c r="AU3" s="57" t="s">
        <v>59</v>
      </c>
      <c r="AV3" s="57" t="s">
        <v>60</v>
      </c>
      <c r="AW3" s="57" t="s">
        <v>61</v>
      </c>
      <c r="AX3" s="57" t="s">
        <v>62</v>
      </c>
      <c r="AY3" s="147"/>
      <c r="AZ3" s="57" t="s">
        <v>63</v>
      </c>
      <c r="BA3" s="57" t="s">
        <v>64</v>
      </c>
      <c r="BB3" s="147"/>
      <c r="BC3" s="148"/>
      <c r="BD3" s="54"/>
      <c r="BE3" s="56" t="s">
        <v>58</v>
      </c>
      <c r="BF3" s="57" t="s">
        <v>59</v>
      </c>
      <c r="BG3" s="57" t="s">
        <v>60</v>
      </c>
      <c r="BH3" s="57" t="s">
        <v>61</v>
      </c>
      <c r="BI3" s="57" t="s">
        <v>62</v>
      </c>
      <c r="BJ3" s="147"/>
      <c r="BK3" s="57" t="s">
        <v>63</v>
      </c>
      <c r="BL3" s="57" t="s">
        <v>64</v>
      </c>
      <c r="BM3" s="147"/>
      <c r="BN3" s="148"/>
    </row>
    <row r="4" spans="1:66" x14ac:dyDescent="0.35">
      <c r="A4" s="58" t="s">
        <v>15</v>
      </c>
      <c r="B4" s="59">
        <f>VLOOKUP($A4,'Occupancy Raw Data'!$B$6:$BE$43,'Occupancy Raw Data'!G$1,FALSE)</f>
        <v>39.795545766422698</v>
      </c>
      <c r="C4" s="60">
        <f>VLOOKUP($A4,'Occupancy Raw Data'!$B$6:$BE$43,'Occupancy Raw Data'!H$1,FALSE)</f>
        <v>41.863995480083503</v>
      </c>
      <c r="D4" s="60">
        <f>VLOOKUP($A4,'Occupancy Raw Data'!$B$6:$BE$43,'Occupancy Raw Data'!I$1,FALSE)</f>
        <v>43.839081029414302</v>
      </c>
      <c r="E4" s="60">
        <f>VLOOKUP($A4,'Occupancy Raw Data'!$B$6:$BE$43,'Occupancy Raw Data'!J$1,FALSE)</f>
        <v>44.810520003870003</v>
      </c>
      <c r="F4" s="60">
        <f>VLOOKUP($A4,'Occupancy Raw Data'!$B$6:$BE$43,'Occupancy Raw Data'!K$1,FALSE)</f>
        <v>45.986580879137499</v>
      </c>
      <c r="G4" s="61">
        <f>VLOOKUP($A4,'Occupancy Raw Data'!$B$6:$BE$43,'Occupancy Raw Data'!L$1,FALSE)</f>
        <v>43.259110452771303</v>
      </c>
      <c r="H4" s="60">
        <f>VLOOKUP($A4,'Occupancy Raw Data'!$B$6:$BE$43,'Occupancy Raw Data'!N$1,FALSE)</f>
        <v>49.5341311881472</v>
      </c>
      <c r="I4" s="60">
        <f>VLOOKUP($A4,'Occupancy Raw Data'!$B$6:$BE$43,'Occupancy Raw Data'!O$1,FALSE)</f>
        <v>52.142202993344398</v>
      </c>
      <c r="J4" s="61">
        <f>VLOOKUP($A4,'Occupancy Raw Data'!$B$6:$BE$43,'Occupancy Raw Data'!P$1,FALSE)</f>
        <v>50.838156279396003</v>
      </c>
      <c r="K4" s="62">
        <f>VLOOKUP($A4,'Occupancy Raw Data'!$B$6:$BE$43,'Occupancy Raw Data'!R$1,FALSE)</f>
        <v>45.4245450998121</v>
      </c>
      <c r="L4" s="63"/>
      <c r="M4" s="59">
        <f>VLOOKUP($A4,'Occupancy Raw Data'!$B$6:$BE$43,'Occupancy Raw Data'!T$1,FALSE)</f>
        <v>25.932772790606698</v>
      </c>
      <c r="N4" s="60">
        <f>VLOOKUP($A4,'Occupancy Raw Data'!$B$6:$BE$43,'Occupancy Raw Data'!U$1,FALSE)</f>
        <v>18.4945074867444</v>
      </c>
      <c r="O4" s="60">
        <f>VLOOKUP($A4,'Occupancy Raw Data'!$B$6:$BE$43,'Occupancy Raw Data'!V$1,FALSE)</f>
        <v>18.6333196124769</v>
      </c>
      <c r="P4" s="60">
        <f>VLOOKUP($A4,'Occupancy Raw Data'!$B$6:$BE$43,'Occupancy Raw Data'!W$1,FALSE)</f>
        <v>20.716365616286499</v>
      </c>
      <c r="Q4" s="60">
        <f>VLOOKUP($A4,'Occupancy Raw Data'!$B$6:$BE$43,'Occupancy Raw Data'!X$1,FALSE)</f>
        <v>26.551510088087699</v>
      </c>
      <c r="R4" s="61">
        <f>VLOOKUP($A4,'Occupancy Raw Data'!$B$6:$BE$43,'Occupancy Raw Data'!Y$1,FALSE)</f>
        <v>21.964649686026</v>
      </c>
      <c r="S4" s="60">
        <f>VLOOKUP($A4,'Occupancy Raw Data'!$B$6:$BE$43,'Occupancy Raw Data'!AA$1,FALSE)</f>
        <v>24.714240771143299</v>
      </c>
      <c r="T4" s="60">
        <f>VLOOKUP($A4,'Occupancy Raw Data'!$B$6:$BE$43,'Occupancy Raw Data'!AB$1,FALSE)</f>
        <v>22.521284061568199</v>
      </c>
      <c r="U4" s="61">
        <f>VLOOKUP($A4,'Occupancy Raw Data'!$B$6:$BE$43,'Occupancy Raw Data'!AC$1,FALSE)</f>
        <v>23.579870929850301</v>
      </c>
      <c r="V4" s="62">
        <f>VLOOKUP($A4,'Occupancy Raw Data'!$B$6:$BE$43,'Occupancy Raw Data'!AE$1,FALSE)</f>
        <v>22.476480381279199</v>
      </c>
      <c r="W4" s="63"/>
      <c r="X4" s="64">
        <f>VLOOKUP($A4,'ADR Raw Data'!$B$6:$BE$43,'ADR Raw Data'!G$1,FALSE)</f>
        <v>123.897378425291</v>
      </c>
      <c r="Y4" s="65">
        <f>VLOOKUP($A4,'ADR Raw Data'!$B$6:$BE$43,'ADR Raw Data'!H$1,FALSE)</f>
        <v>114.633363211033</v>
      </c>
      <c r="Z4" s="65">
        <f>VLOOKUP($A4,'ADR Raw Data'!$B$6:$BE$43,'ADR Raw Data'!I$1,FALSE)</f>
        <v>114.501580249452</v>
      </c>
      <c r="AA4" s="65">
        <f>VLOOKUP($A4,'ADR Raw Data'!$B$6:$BE$43,'ADR Raw Data'!J$1,FALSE)</f>
        <v>115.596049459779</v>
      </c>
      <c r="AB4" s="65">
        <f>VLOOKUP($A4,'ADR Raw Data'!$B$6:$BE$43,'ADR Raw Data'!K$1,FALSE)</f>
        <v>117.039585224313</v>
      </c>
      <c r="AC4" s="66">
        <f>VLOOKUP($A4,'ADR Raw Data'!$B$6:$BE$43,'ADR Raw Data'!L$1,FALSE)</f>
        <v>117.02214282427801</v>
      </c>
      <c r="AD4" s="65">
        <f>VLOOKUP($A4,'ADR Raw Data'!$B$6:$BE$43,'ADR Raw Data'!N$1,FALSE)</f>
        <v>125.02423937051201</v>
      </c>
      <c r="AE4" s="65">
        <f>VLOOKUP($A4,'ADR Raw Data'!$B$6:$BE$43,'ADR Raw Data'!O$1,FALSE)</f>
        <v>127.07498119221199</v>
      </c>
      <c r="AF4" s="66">
        <f>VLOOKUP($A4,'ADR Raw Data'!$B$6:$BE$43,'ADR Raw Data'!P$1,FALSE)</f>
        <v>126.075903294376</v>
      </c>
      <c r="AG4" s="67">
        <f>VLOOKUP($A4,'ADR Raw Data'!$B$6:$BE$43,'ADR Raw Data'!R$1,FALSE)</f>
        <v>119.917210722237</v>
      </c>
      <c r="AH4" s="63"/>
      <c r="AI4" s="59">
        <f>VLOOKUP($A4,'ADR Raw Data'!$B$6:$BE$43,'ADR Raw Data'!T$1,FALSE)</f>
        <v>41.1138477944437</v>
      </c>
      <c r="AJ4" s="60">
        <f>VLOOKUP($A4,'ADR Raw Data'!$B$6:$BE$43,'ADR Raw Data'!U$1,FALSE)</f>
        <v>34.4057919754447</v>
      </c>
      <c r="AK4" s="60">
        <f>VLOOKUP($A4,'ADR Raw Data'!$B$6:$BE$43,'ADR Raw Data'!V$1,FALSE)</f>
        <v>32.997014345515602</v>
      </c>
      <c r="AL4" s="60">
        <f>VLOOKUP($A4,'ADR Raw Data'!$B$6:$BE$43,'ADR Raw Data'!W$1,FALSE)</f>
        <v>34.287172616939202</v>
      </c>
      <c r="AM4" s="60">
        <f>VLOOKUP($A4,'ADR Raw Data'!$B$6:$BE$43,'ADR Raw Data'!X$1,FALSE)</f>
        <v>36.397327641334101</v>
      </c>
      <c r="AN4" s="61">
        <f>VLOOKUP($A4,'ADR Raw Data'!$B$6:$BE$43,'ADR Raw Data'!Y$1,FALSE)</f>
        <v>35.794207270639703</v>
      </c>
      <c r="AO4" s="60">
        <f>VLOOKUP($A4,'ADR Raw Data'!$B$6:$BE$43,'ADR Raw Data'!AA$1,FALSE)</f>
        <v>37.782587195639501</v>
      </c>
      <c r="AP4" s="60">
        <f>VLOOKUP($A4,'ADR Raw Data'!$B$6:$BE$43,'ADR Raw Data'!AB$1,FALSE)</f>
        <v>37.051528322193803</v>
      </c>
      <c r="AQ4" s="61">
        <f>VLOOKUP($A4,'ADR Raw Data'!$B$6:$BE$43,'ADR Raw Data'!AC$1,FALSE)</f>
        <v>37.390583273570797</v>
      </c>
      <c r="AR4" s="62">
        <f>VLOOKUP($A4,'ADR Raw Data'!$B$6:$BE$43,'ADR Raw Data'!AE$1,FALSE)</f>
        <v>36.351439549785397</v>
      </c>
      <c r="AS4" s="50"/>
      <c r="AT4" s="64">
        <f>VLOOKUP($A4,'RevPAR Raw Data'!$B$6:$BE$43,'RevPAR Raw Data'!G$1,FALSE)</f>
        <v>49.305637934634703</v>
      </c>
      <c r="AU4" s="65">
        <f>VLOOKUP($A4,'RevPAR Raw Data'!$B$6:$BE$43,'RevPAR Raw Data'!H$1,FALSE)</f>
        <v>47.9901059933349</v>
      </c>
      <c r="AV4" s="65">
        <f>VLOOKUP($A4,'RevPAR Raw Data'!$B$6:$BE$43,'RevPAR Raw Data'!I$1,FALSE)</f>
        <v>50.196440545517603</v>
      </c>
      <c r="AW4" s="65">
        <f>VLOOKUP($A4,'RevPAR Raw Data'!$B$6:$BE$43,'RevPAR Raw Data'!J$1,FALSE)</f>
        <v>51.7991908668577</v>
      </c>
      <c r="AX4" s="65">
        <f>VLOOKUP($A4,'RevPAR Raw Data'!$B$6:$BE$43,'RevPAR Raw Data'!K$1,FALSE)</f>
        <v>53.822503519786103</v>
      </c>
      <c r="AY4" s="66">
        <f>VLOOKUP($A4,'RevPAR Raw Data'!$B$6:$BE$43,'RevPAR Raw Data'!L$1,FALSE)</f>
        <v>50.622738018554699</v>
      </c>
      <c r="AZ4" s="65">
        <f>VLOOKUP($A4,'RevPAR Raw Data'!$B$6:$BE$43,'RevPAR Raw Data'!N$1,FALSE)</f>
        <v>61.929670746772999</v>
      </c>
      <c r="BA4" s="65">
        <f>VLOOKUP($A4,'RevPAR Raw Data'!$B$6:$BE$43,'RevPAR Raw Data'!O$1,FALSE)</f>
        <v>66.2596946469979</v>
      </c>
      <c r="BB4" s="66">
        <f>VLOOKUP($A4,'RevPAR Raw Data'!$B$6:$BE$43,'RevPAR Raw Data'!P$1,FALSE)</f>
        <v>64.094664747455198</v>
      </c>
      <c r="BC4" s="67">
        <f>VLOOKUP($A4,'RevPAR Raw Data'!$B$6:$BE$43,'RevPAR Raw Data'!R$1,FALSE)</f>
        <v>54.471847466959701</v>
      </c>
      <c r="BD4" s="63"/>
      <c r="BE4" s="59">
        <f>VLOOKUP($A4,'RevPAR Raw Data'!$B$6:$BE$43,'RevPAR Raw Data'!T$1,FALSE)</f>
        <v>77.708581319059405</v>
      </c>
      <c r="BF4" s="60">
        <f>VLOOKUP($A4,'RevPAR Raw Data'!$B$6:$BE$43,'RevPAR Raw Data'!U$1,FALSE)</f>
        <v>59.263481234961397</v>
      </c>
      <c r="BG4" s="60">
        <f>VLOOKUP($A4,'RevPAR Raw Data'!$B$6:$BE$43,'RevPAR Raw Data'!V$1,FALSE)</f>
        <v>57.778773103567403</v>
      </c>
      <c r="BH4" s="60">
        <f>VLOOKUP($A4,'RevPAR Raw Data'!$B$6:$BE$43,'RevPAR Raw Data'!W$1,FALSE)</f>
        <v>62.106594272038201</v>
      </c>
      <c r="BI4" s="60">
        <f>VLOOKUP($A4,'RevPAR Raw Data'!$B$6:$BE$43,'RevPAR Raw Data'!X$1,FALSE)</f>
        <v>72.612877849905004</v>
      </c>
      <c r="BJ4" s="61">
        <f>VLOOKUP($A4,'RevPAR Raw Data'!$B$6:$BE$43,'RevPAR Raw Data'!Y$1,FALSE)</f>
        <v>65.620929191551895</v>
      </c>
      <c r="BK4" s="60">
        <f>VLOOKUP($A4,'RevPAR Raw Data'!$B$6:$BE$43,'RevPAR Raw Data'!AA$1,FALSE)</f>
        <v>71.834507535880505</v>
      </c>
      <c r="BL4" s="60">
        <f>VLOOKUP($A4,'RevPAR Raw Data'!$B$6:$BE$43,'RevPAR Raw Data'!AB$1,FALSE)</f>
        <v>67.917292326355707</v>
      </c>
      <c r="BM4" s="61">
        <f>VLOOKUP($A4,'RevPAR Raw Data'!$B$6:$BE$43,'RevPAR Raw Data'!AC$1,FALSE)</f>
        <v>69.787105479247401</v>
      </c>
      <c r="BN4" s="62">
        <f>VLOOKUP($A4,'RevPAR Raw Data'!$B$6:$BE$43,'RevPAR Raw Data'!AE$1,FALSE)</f>
        <v>66.9984441097847</v>
      </c>
    </row>
    <row r="5" spans="1:66" x14ac:dyDescent="0.35">
      <c r="A5" s="58" t="s">
        <v>70</v>
      </c>
      <c r="B5" s="59">
        <f>VLOOKUP($A5,'Occupancy Raw Data'!$B$6:$BE$43,'Occupancy Raw Data'!G$1,FALSE)</f>
        <v>34.141587551551197</v>
      </c>
      <c r="C5" s="60">
        <f>VLOOKUP($A5,'Occupancy Raw Data'!$B$6:$BE$43,'Occupancy Raw Data'!H$1,FALSE)</f>
        <v>46.4144879084566</v>
      </c>
      <c r="D5" s="60">
        <f>VLOOKUP($A5,'Occupancy Raw Data'!$B$6:$BE$43,'Occupancy Raw Data'!I$1,FALSE)</f>
        <v>49.704084727932198</v>
      </c>
      <c r="E5" s="60">
        <f>VLOOKUP($A5,'Occupancy Raw Data'!$B$6:$BE$43,'Occupancy Raw Data'!J$1,FALSE)</f>
        <v>48.690163479473</v>
      </c>
      <c r="F5" s="60">
        <f>VLOOKUP($A5,'Occupancy Raw Data'!$B$6:$BE$43,'Occupancy Raw Data'!K$1,FALSE)</f>
        <v>48.748249356214799</v>
      </c>
      <c r="G5" s="61">
        <f>VLOOKUP($A5,'Occupancy Raw Data'!$B$6:$BE$43,'Occupancy Raw Data'!L$1,FALSE)</f>
        <v>45.539714604725603</v>
      </c>
      <c r="H5" s="60">
        <f>VLOOKUP($A5,'Occupancy Raw Data'!$B$6:$BE$43,'Occupancy Raw Data'!N$1,FALSE)</f>
        <v>46.672647360642301</v>
      </c>
      <c r="I5" s="60">
        <f>VLOOKUP($A5,'Occupancy Raw Data'!$B$6:$BE$43,'Occupancy Raw Data'!O$1,FALSE)</f>
        <v>47.9576360338963</v>
      </c>
      <c r="J5" s="61">
        <f>VLOOKUP($A5,'Occupancy Raw Data'!$B$6:$BE$43,'Occupancy Raw Data'!P$1,FALSE)</f>
        <v>47.315141697269297</v>
      </c>
      <c r="K5" s="62">
        <f>VLOOKUP($A5,'Occupancy Raw Data'!$B$6:$BE$43,'Occupancy Raw Data'!R$1,FALSE)</f>
        <v>46.046979488309503</v>
      </c>
      <c r="L5" s="63"/>
      <c r="M5" s="59">
        <f>VLOOKUP($A5,'Occupancy Raw Data'!$B$6:$BE$43,'Occupancy Raw Data'!T$1,FALSE)</f>
        <v>13.789168946741601</v>
      </c>
      <c r="N5" s="60">
        <f>VLOOKUP($A5,'Occupancy Raw Data'!$B$6:$BE$43,'Occupancy Raw Data'!U$1,FALSE)</f>
        <v>27.631077998515799</v>
      </c>
      <c r="O5" s="60">
        <f>VLOOKUP($A5,'Occupancy Raw Data'!$B$6:$BE$43,'Occupancy Raw Data'!V$1,FALSE)</f>
        <v>12.786946301936601</v>
      </c>
      <c r="P5" s="60">
        <f>VLOOKUP($A5,'Occupancy Raw Data'!$B$6:$BE$43,'Occupancy Raw Data'!W$1,FALSE)</f>
        <v>13.0117591607939</v>
      </c>
      <c r="Q5" s="60">
        <f>VLOOKUP($A5,'Occupancy Raw Data'!$B$6:$BE$43,'Occupancy Raw Data'!X$1,FALSE)</f>
        <v>34.372269933021599</v>
      </c>
      <c r="R5" s="61">
        <f>VLOOKUP($A5,'Occupancy Raw Data'!$B$6:$BE$43,'Occupancy Raw Data'!Y$1,FALSE)</f>
        <v>19.9662748382638</v>
      </c>
      <c r="S5" s="60">
        <f>VLOOKUP($A5,'Occupancy Raw Data'!$B$6:$BE$43,'Occupancy Raw Data'!AA$1,FALSE)</f>
        <v>27.1746474776788</v>
      </c>
      <c r="T5" s="60">
        <f>VLOOKUP($A5,'Occupancy Raw Data'!$B$6:$BE$43,'Occupancy Raw Data'!AB$1,FALSE)</f>
        <v>18.7309819220173</v>
      </c>
      <c r="U5" s="61">
        <f>VLOOKUP($A5,'Occupancy Raw Data'!$B$6:$BE$43,'Occupancy Raw Data'!AC$1,FALSE)</f>
        <v>22.750615389805901</v>
      </c>
      <c r="V5" s="62">
        <f>VLOOKUP($A5,'Occupancy Raw Data'!$B$6:$BE$43,'Occupancy Raw Data'!AE$1,FALSE)</f>
        <v>20.770522940187199</v>
      </c>
      <c r="W5" s="63"/>
      <c r="X5" s="64">
        <f>VLOOKUP($A5,'ADR Raw Data'!$B$6:$BE$43,'ADR Raw Data'!G$1,FALSE)</f>
        <v>84.521819015122801</v>
      </c>
      <c r="Y5" s="65">
        <f>VLOOKUP($A5,'ADR Raw Data'!$B$6:$BE$43,'ADR Raw Data'!H$1,FALSE)</f>
        <v>91.248476446131505</v>
      </c>
      <c r="Z5" s="65">
        <f>VLOOKUP($A5,'ADR Raw Data'!$B$6:$BE$43,'ADR Raw Data'!I$1,FALSE)</f>
        <v>93.835527055172506</v>
      </c>
      <c r="AA5" s="65">
        <f>VLOOKUP($A5,'ADR Raw Data'!$B$6:$BE$43,'ADR Raw Data'!J$1,FALSE)</f>
        <v>93.542638896105601</v>
      </c>
      <c r="AB5" s="65">
        <f>VLOOKUP($A5,'ADR Raw Data'!$B$6:$BE$43,'ADR Raw Data'!K$1,FALSE)</f>
        <v>92.617003039771205</v>
      </c>
      <c r="AC5" s="66">
        <f>VLOOKUP($A5,'ADR Raw Data'!$B$6:$BE$43,'ADR Raw Data'!L$1,FALSE)</f>
        <v>91.588156394078197</v>
      </c>
      <c r="AD5" s="65">
        <f>VLOOKUP($A5,'ADR Raw Data'!$B$6:$BE$43,'ADR Raw Data'!N$1,FALSE)</f>
        <v>96.432494253000698</v>
      </c>
      <c r="AE5" s="65">
        <f>VLOOKUP($A5,'ADR Raw Data'!$B$6:$BE$43,'ADR Raw Data'!O$1,FALSE)</f>
        <v>97.330293283270706</v>
      </c>
      <c r="AF5" s="66">
        <f>VLOOKUP($A5,'ADR Raw Data'!$B$6:$BE$43,'ADR Raw Data'!P$1,FALSE)</f>
        <v>96.887489393887705</v>
      </c>
      <c r="AG5" s="67">
        <f>VLOOKUP($A5,'ADR Raw Data'!$B$6:$BE$43,'ADR Raw Data'!R$1,FALSE)</f>
        <v>93.143950650747001</v>
      </c>
      <c r="AH5" s="63"/>
      <c r="AI5" s="59">
        <f>VLOOKUP($A5,'ADR Raw Data'!$B$6:$BE$43,'ADR Raw Data'!T$1,FALSE)</f>
        <v>17.254263650709198</v>
      </c>
      <c r="AJ5" s="60">
        <f>VLOOKUP($A5,'ADR Raw Data'!$B$6:$BE$43,'ADR Raw Data'!U$1,FALSE)</f>
        <v>24.1005472274882</v>
      </c>
      <c r="AK5" s="60">
        <f>VLOOKUP($A5,'ADR Raw Data'!$B$6:$BE$43,'ADR Raw Data'!V$1,FALSE)</f>
        <v>19.021314992962001</v>
      </c>
      <c r="AL5" s="60">
        <f>VLOOKUP($A5,'ADR Raw Data'!$B$6:$BE$43,'ADR Raw Data'!W$1,FALSE)</f>
        <v>19.630086055898001</v>
      </c>
      <c r="AM5" s="60">
        <f>VLOOKUP($A5,'ADR Raw Data'!$B$6:$BE$43,'ADR Raw Data'!X$1,FALSE)</f>
        <v>22.910400629612401</v>
      </c>
      <c r="AN5" s="61">
        <f>VLOOKUP($A5,'ADR Raw Data'!$B$6:$BE$43,'ADR Raw Data'!Y$1,FALSE)</f>
        <v>20.604673904918901</v>
      </c>
      <c r="AO5" s="60">
        <f>VLOOKUP($A5,'ADR Raw Data'!$B$6:$BE$43,'ADR Raw Data'!AA$1,FALSE)</f>
        <v>24.265757405927701</v>
      </c>
      <c r="AP5" s="60">
        <f>VLOOKUP($A5,'ADR Raw Data'!$B$6:$BE$43,'ADR Raw Data'!AB$1,FALSE)</f>
        <v>20.314756056759499</v>
      </c>
      <c r="AQ5" s="61">
        <f>VLOOKUP($A5,'ADR Raw Data'!$B$6:$BE$43,'ADR Raw Data'!AC$1,FALSE)</f>
        <v>22.135296634695301</v>
      </c>
      <c r="AR5" s="62">
        <f>VLOOKUP($A5,'ADR Raw Data'!$B$6:$BE$43,'ADR Raw Data'!AE$1,FALSE)</f>
        <v>21.093259738153002</v>
      </c>
      <c r="AS5" s="50"/>
      <c r="AT5" s="64">
        <f>VLOOKUP($A5,'RevPAR Raw Data'!$B$6:$BE$43,'RevPAR Raw Data'!G$1,FALSE)</f>
        <v>28.8570908392118</v>
      </c>
      <c r="AU5" s="65">
        <f>VLOOKUP($A5,'RevPAR Raw Data'!$B$6:$BE$43,'RevPAR Raw Data'!H$1,FALSE)</f>
        <v>42.352513066740599</v>
      </c>
      <c r="AV5" s="65">
        <f>VLOOKUP($A5,'RevPAR Raw Data'!$B$6:$BE$43,'RevPAR Raw Data'!I$1,FALSE)</f>
        <v>46.640089872404602</v>
      </c>
      <c r="AW5" s="65">
        <f>VLOOKUP($A5,'RevPAR Raw Data'!$B$6:$BE$43,'RevPAR Raw Data'!J$1,FALSE)</f>
        <v>45.546063801526998</v>
      </c>
      <c r="AX5" s="65">
        <f>VLOOKUP($A5,'RevPAR Raw Data'!$B$6:$BE$43,'RevPAR Raw Data'!K$1,FALSE)</f>
        <v>45.149167588080701</v>
      </c>
      <c r="AY5" s="66">
        <f>VLOOKUP($A5,'RevPAR Raw Data'!$B$6:$BE$43,'RevPAR Raw Data'!L$1,FALSE)</f>
        <v>41.708985033592903</v>
      </c>
      <c r="AZ5" s="65">
        <f>VLOOKUP($A5,'RevPAR Raw Data'!$B$6:$BE$43,'RevPAR Raw Data'!N$1,FALSE)</f>
        <v>45.007597983774602</v>
      </c>
      <c r="BA5" s="65">
        <f>VLOOKUP($A5,'RevPAR Raw Data'!$B$6:$BE$43,'RevPAR Raw Data'!O$1,FALSE)</f>
        <v>46.6773078035148</v>
      </c>
      <c r="BB5" s="66">
        <f>VLOOKUP($A5,'RevPAR Raw Data'!$B$6:$BE$43,'RevPAR Raw Data'!P$1,FALSE)</f>
        <v>45.842452893644698</v>
      </c>
      <c r="BC5" s="67">
        <f>VLOOKUP($A5,'RevPAR Raw Data'!$B$6:$BE$43,'RevPAR Raw Data'!R$1,FALSE)</f>
        <v>42.889975850750602</v>
      </c>
      <c r="BD5" s="63"/>
      <c r="BE5" s="59">
        <f>VLOOKUP($A5,'RevPAR Raw Data'!$B$6:$BE$43,'RevPAR Raw Data'!T$1,FALSE)</f>
        <v>33.422652162763299</v>
      </c>
      <c r="BF5" s="60">
        <f>VLOOKUP($A5,'RevPAR Raw Data'!$B$6:$BE$43,'RevPAR Raw Data'!U$1,FALSE)</f>
        <v>58.390866228500499</v>
      </c>
      <c r="BG5" s="60">
        <f>VLOOKUP($A5,'RevPAR Raw Data'!$B$6:$BE$43,'RevPAR Raw Data'!V$1,FALSE)</f>
        <v>34.240506628970898</v>
      </c>
      <c r="BH5" s="60">
        <f>VLOOKUP($A5,'RevPAR Raw Data'!$B$6:$BE$43,'RevPAR Raw Data'!W$1,FALSE)</f>
        <v>35.196064737341899</v>
      </c>
      <c r="BI5" s="60">
        <f>VLOOKUP($A5,'RevPAR Raw Data'!$B$6:$BE$43,'RevPAR Raw Data'!X$1,FALSE)</f>
        <v>65.157495309781098</v>
      </c>
      <c r="BJ5" s="61">
        <f>VLOOKUP($A5,'RevPAR Raw Data'!$B$6:$BE$43,'RevPAR Raw Data'!Y$1,FALSE)</f>
        <v>44.684934564566902</v>
      </c>
      <c r="BK5" s="60">
        <f>VLOOKUP($A5,'RevPAR Raw Data'!$B$6:$BE$43,'RevPAR Raw Data'!AA$1,FALSE)</f>
        <v>58.034538916456199</v>
      </c>
      <c r="BL5" s="60">
        <f>VLOOKUP($A5,'RevPAR Raw Data'!$B$6:$BE$43,'RevPAR Raw Data'!AB$1,FALSE)</f>
        <v>42.850891263270398</v>
      </c>
      <c r="BM5" s="61">
        <f>VLOOKUP($A5,'RevPAR Raw Data'!$B$6:$BE$43,'RevPAR Raw Data'!AC$1,FALSE)</f>
        <v>49.921828227253499</v>
      </c>
      <c r="BN5" s="62">
        <f>VLOOKUP($A5,'RevPAR Raw Data'!$B$6:$BE$43,'RevPAR Raw Data'!AE$1,FALSE)</f>
        <v>46.244963031086698</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30.126164367409501</v>
      </c>
      <c r="C7" s="60">
        <f>VLOOKUP($A7,'Occupancy Raw Data'!$B$6:$BE$43,'Occupancy Raw Data'!H$1,FALSE)</f>
        <v>38.641125411553404</v>
      </c>
      <c r="D7" s="60">
        <f>VLOOKUP($A7,'Occupancy Raw Data'!$B$6:$BE$43,'Occupancy Raw Data'!I$1,FALSE)</f>
        <v>38.438863341587002</v>
      </c>
      <c r="E7" s="60">
        <f>VLOOKUP($A7,'Occupancy Raw Data'!$B$6:$BE$43,'Occupancy Raw Data'!J$1,FALSE)</f>
        <v>37.921870606695499</v>
      </c>
      <c r="F7" s="60">
        <f>VLOOKUP($A7,'Occupancy Raw Data'!$B$6:$BE$43,'Occupancy Raw Data'!K$1,FALSE)</f>
        <v>41.142644644590099</v>
      </c>
      <c r="G7" s="61">
        <f>VLOOKUP($A7,'Occupancy Raw Data'!$B$6:$BE$43,'Occupancy Raw Data'!L$1,FALSE)</f>
        <v>37.254133674367097</v>
      </c>
      <c r="H7" s="60">
        <f>VLOOKUP($A7,'Occupancy Raw Data'!$B$6:$BE$43,'Occupancy Raw Data'!N$1,FALSE)</f>
        <v>39.522734075263202</v>
      </c>
      <c r="I7" s="60">
        <f>VLOOKUP($A7,'Occupancy Raw Data'!$B$6:$BE$43,'Occupancy Raw Data'!O$1,FALSE)</f>
        <v>43.729422328644098</v>
      </c>
      <c r="J7" s="61">
        <f>VLOOKUP($A7,'Occupancy Raw Data'!$B$6:$BE$43,'Occupancy Raw Data'!P$1,FALSE)</f>
        <v>41.626078201953597</v>
      </c>
      <c r="K7" s="62">
        <f>VLOOKUP($A7,'Occupancy Raw Data'!$B$6:$BE$43,'Occupancy Raw Data'!R$1,FALSE)</f>
        <v>38.503260682249</v>
      </c>
      <c r="L7" s="63"/>
      <c r="M7" s="59">
        <f>VLOOKUP($A7,'Occupancy Raw Data'!$B$6:$BE$43,'Occupancy Raw Data'!T$1,FALSE)</f>
        <v>27.196050140356899</v>
      </c>
      <c r="N7" s="60">
        <f>VLOOKUP($A7,'Occupancy Raw Data'!$B$6:$BE$43,'Occupancy Raw Data'!U$1,FALSE)</f>
        <v>28.155000401933801</v>
      </c>
      <c r="O7" s="60">
        <f>VLOOKUP($A7,'Occupancy Raw Data'!$B$6:$BE$43,'Occupancy Raw Data'!V$1,FALSE)</f>
        <v>-30.6771622148079</v>
      </c>
      <c r="P7" s="60">
        <f>VLOOKUP($A7,'Occupancy Raw Data'!$B$6:$BE$43,'Occupancy Raw Data'!W$1,FALSE)</f>
        <v>-24.9676724287737</v>
      </c>
      <c r="Q7" s="60">
        <f>VLOOKUP($A7,'Occupancy Raw Data'!$B$6:$BE$43,'Occupancy Raw Data'!X$1,FALSE)</f>
        <v>40.611530904814003</v>
      </c>
      <c r="R7" s="61">
        <f>VLOOKUP($A7,'Occupancy Raw Data'!$B$6:$BE$43,'Occupancy Raw Data'!Y$1,FALSE)</f>
        <v>-1.4890512762780801</v>
      </c>
      <c r="S7" s="60">
        <f>VLOOKUP($A7,'Occupancy Raw Data'!$B$6:$BE$43,'Occupancy Raw Data'!AA$1,FALSE)</f>
        <v>29.0775305330652</v>
      </c>
      <c r="T7" s="60">
        <f>VLOOKUP($A7,'Occupancy Raw Data'!$B$6:$BE$43,'Occupancy Raw Data'!AB$1,FALSE)</f>
        <v>21.7507921996798</v>
      </c>
      <c r="U7" s="61">
        <f>VLOOKUP($A7,'Occupancy Raw Data'!$B$6:$BE$43,'Occupancy Raw Data'!AC$1,FALSE)</f>
        <v>25.122476102087901</v>
      </c>
      <c r="V7" s="62">
        <f>VLOOKUP($A7,'Occupancy Raw Data'!$B$6:$BE$43,'Occupancy Raw Data'!AE$1,FALSE)</f>
        <v>5.4377126941462999</v>
      </c>
      <c r="W7" s="63"/>
      <c r="X7" s="64">
        <f>VLOOKUP($A7,'ADR Raw Data'!$B$6:$BE$43,'ADR Raw Data'!G$1,FALSE)</f>
        <v>100.48379467108199</v>
      </c>
      <c r="Y7" s="65">
        <f>VLOOKUP($A7,'ADR Raw Data'!$B$6:$BE$43,'ADR Raw Data'!H$1,FALSE)</f>
        <v>104.49293711710401</v>
      </c>
      <c r="Z7" s="65">
        <f>VLOOKUP($A7,'ADR Raw Data'!$B$6:$BE$43,'ADR Raw Data'!I$1,FALSE)</f>
        <v>106.42684072675701</v>
      </c>
      <c r="AA7" s="65">
        <f>VLOOKUP($A7,'ADR Raw Data'!$B$6:$BE$43,'ADR Raw Data'!J$1,FALSE)</f>
        <v>108.59653145180501</v>
      </c>
      <c r="AB7" s="65">
        <f>VLOOKUP($A7,'ADR Raw Data'!$B$6:$BE$43,'ADR Raw Data'!K$1,FALSE)</f>
        <v>110.879471792949</v>
      </c>
      <c r="AC7" s="66">
        <f>VLOOKUP($A7,'ADR Raw Data'!$B$6:$BE$43,'ADR Raw Data'!L$1,FALSE)</f>
        <v>106.489665188027</v>
      </c>
      <c r="AD7" s="65">
        <f>VLOOKUP($A7,'ADR Raw Data'!$B$6:$BE$43,'ADR Raw Data'!N$1,FALSE)</f>
        <v>113.030236833046</v>
      </c>
      <c r="AE7" s="65">
        <f>VLOOKUP($A7,'ADR Raw Data'!$B$6:$BE$43,'ADR Raw Data'!O$1,FALSE)</f>
        <v>117.862709435214</v>
      </c>
      <c r="AF7" s="66">
        <f>VLOOKUP($A7,'ADR Raw Data'!$B$6:$BE$43,'ADR Raw Data'!P$1,FALSE)</f>
        <v>115.56856430034399</v>
      </c>
      <c r="AG7" s="67">
        <f>VLOOKUP($A7,'ADR Raw Data'!$B$6:$BE$43,'ADR Raw Data'!R$1,FALSE)</f>
        <v>109.294021106687</v>
      </c>
      <c r="AH7" s="63"/>
      <c r="AI7" s="59">
        <f>VLOOKUP($A7,'ADR Raw Data'!$B$6:$BE$43,'ADR Raw Data'!T$1,FALSE)</f>
        <v>17.0044076874693</v>
      </c>
      <c r="AJ7" s="60">
        <f>VLOOKUP($A7,'ADR Raw Data'!$B$6:$BE$43,'ADR Raw Data'!U$1,FALSE)</f>
        <v>8.6707463754225103</v>
      </c>
      <c r="AK7" s="60">
        <f>VLOOKUP($A7,'ADR Raw Data'!$B$6:$BE$43,'ADR Raw Data'!V$1,FALSE)</f>
        <v>-17.755592380758198</v>
      </c>
      <c r="AL7" s="60">
        <f>VLOOKUP($A7,'ADR Raw Data'!$B$6:$BE$43,'ADR Raw Data'!W$1,FALSE)</f>
        <v>-15.7894907278156</v>
      </c>
      <c r="AM7" s="60">
        <f>VLOOKUP($A7,'ADR Raw Data'!$B$6:$BE$43,'ADR Raw Data'!X$1,FALSE)</f>
        <v>17.361820136407601</v>
      </c>
      <c r="AN7" s="61">
        <f>VLOOKUP($A7,'ADR Raw Data'!$B$6:$BE$43,'ADR Raw Data'!Y$1,FALSE)</f>
        <v>-5.86656750788931</v>
      </c>
      <c r="AO7" s="60">
        <f>VLOOKUP($A7,'ADR Raw Data'!$B$6:$BE$43,'ADR Raw Data'!AA$1,FALSE)</f>
        <v>22.873299531097501</v>
      </c>
      <c r="AP7" s="60">
        <f>VLOOKUP($A7,'ADR Raw Data'!$B$6:$BE$43,'ADR Raw Data'!AB$1,FALSE)</f>
        <v>23.841517425500001</v>
      </c>
      <c r="AQ7" s="61">
        <f>VLOOKUP($A7,'ADR Raw Data'!$B$6:$BE$43,'ADR Raw Data'!AC$1,FALSE)</f>
        <v>23.329108901491001</v>
      </c>
      <c r="AR7" s="62">
        <f>VLOOKUP($A7,'ADR Raw Data'!$B$6:$BE$43,'ADR Raw Data'!AE$1,FALSE)</f>
        <v>1.1310012721272</v>
      </c>
      <c r="AS7" s="50"/>
      <c r="AT7" s="64">
        <f>VLOOKUP($A7,'RevPAR Raw Data'!$B$6:$BE$43,'RevPAR Raw Data'!G$1,FALSE)</f>
        <v>30.271913145220498</v>
      </c>
      <c r="AU7" s="65">
        <f>VLOOKUP($A7,'RevPAR Raw Data'!$B$6:$BE$43,'RevPAR Raw Data'!H$1,FALSE)</f>
        <v>40.377246877635898</v>
      </c>
      <c r="AV7" s="65">
        <f>VLOOKUP($A7,'RevPAR Raw Data'!$B$6:$BE$43,'RevPAR Raw Data'!I$1,FALSE)</f>
        <v>40.909267865727003</v>
      </c>
      <c r="AW7" s="65">
        <f>VLOOKUP($A7,'RevPAR Raw Data'!$B$6:$BE$43,'RevPAR Raw Data'!J$1,FALSE)</f>
        <v>41.181836140513099</v>
      </c>
      <c r="AX7" s="65">
        <f>VLOOKUP($A7,'RevPAR Raw Data'!$B$6:$BE$43,'RevPAR Raw Data'!K$1,FALSE)</f>
        <v>45.618747063571902</v>
      </c>
      <c r="AY7" s="66">
        <f>VLOOKUP($A7,'RevPAR Raw Data'!$B$6:$BE$43,'RevPAR Raw Data'!L$1,FALSE)</f>
        <v>39.671802218533699</v>
      </c>
      <c r="AZ7" s="65">
        <f>VLOOKUP($A7,'RevPAR Raw Data'!$B$6:$BE$43,'RevPAR Raw Data'!N$1,FALSE)</f>
        <v>44.672639928165196</v>
      </c>
      <c r="BA7" s="65">
        <f>VLOOKUP($A7,'RevPAR Raw Data'!$B$6:$BE$43,'RevPAR Raw Data'!O$1,FALSE)</f>
        <v>51.540681976907599</v>
      </c>
      <c r="BB7" s="66">
        <f>VLOOKUP($A7,'RevPAR Raw Data'!$B$6:$BE$43,'RevPAR Raw Data'!P$1,FALSE)</f>
        <v>48.106660952536402</v>
      </c>
      <c r="BC7" s="67">
        <f>VLOOKUP($A7,'RevPAR Raw Data'!$B$6:$BE$43,'RevPAR Raw Data'!R$1,FALSE)</f>
        <v>42.081761856820201</v>
      </c>
      <c r="BD7" s="63"/>
      <c r="BE7" s="59">
        <f>VLOOKUP($A7,'RevPAR Raw Data'!$B$6:$BE$43,'RevPAR Raw Data'!T$1,FALSE)</f>
        <v>48.824985068581199</v>
      </c>
      <c r="BF7" s="60">
        <f>VLOOKUP($A7,'RevPAR Raw Data'!$B$6:$BE$43,'RevPAR Raw Data'!U$1,FALSE)</f>
        <v>39.266995454207098</v>
      </c>
      <c r="BG7" s="60">
        <f>VLOOKUP($A7,'RevPAR Raw Data'!$B$6:$BE$43,'RevPAR Raw Data'!V$1,FALSE)</f>
        <v>-42.985842718720903</v>
      </c>
      <c r="BH7" s="60">
        <f>VLOOKUP($A7,'RevPAR Raw Data'!$B$6:$BE$43,'RevPAR Raw Data'!W$1,FALSE)</f>
        <v>-36.814894833496702</v>
      </c>
      <c r="BI7" s="60">
        <f>VLOOKUP($A7,'RevPAR Raw Data'!$B$6:$BE$43,'RevPAR Raw Data'!X$1,FALSE)</f>
        <v>65.024251991556994</v>
      </c>
      <c r="BJ7" s="61">
        <f>VLOOKUP($A7,'RevPAR Raw Data'!$B$6:$BE$43,'RevPAR Raw Data'!Y$1,FALSE)</f>
        <v>-7.2682625858174497</v>
      </c>
      <c r="BK7" s="60">
        <f>VLOOKUP($A7,'RevPAR Raw Data'!$B$6:$BE$43,'RevPAR Raw Data'!AA$1,FALSE)</f>
        <v>58.601820719237097</v>
      </c>
      <c r="BL7" s="60">
        <f>VLOOKUP($A7,'RevPAR Raw Data'!$B$6:$BE$43,'RevPAR Raw Data'!AB$1,FALSE)</f>
        <v>50.778028537650897</v>
      </c>
      <c r="BM7" s="61">
        <f>VLOOKUP($A7,'RevPAR Raw Data'!$B$6:$BE$43,'RevPAR Raw Data'!AC$1,FALSE)</f>
        <v>54.312434812186197</v>
      </c>
      <c r="BN7" s="62">
        <f>VLOOKUP($A7,'RevPAR Raw Data'!$B$6:$BE$43,'RevPAR Raw Data'!AE$1,FALSE)</f>
        <v>6.63021456601893</v>
      </c>
    </row>
    <row r="8" spans="1:66" x14ac:dyDescent="0.35">
      <c r="A8" s="76" t="s">
        <v>89</v>
      </c>
      <c r="B8" s="59">
        <f>VLOOKUP($A8,'Occupancy Raw Data'!$B$6:$BE$43,'Occupancy Raw Data'!G$1,FALSE)</f>
        <v>28.4280936454849</v>
      </c>
      <c r="C8" s="60">
        <f>VLOOKUP($A8,'Occupancy Raw Data'!$B$6:$BE$43,'Occupancy Raw Data'!H$1,FALSE)</f>
        <v>40.9040235127191</v>
      </c>
      <c r="D8" s="60">
        <f>VLOOKUP($A8,'Occupancy Raw Data'!$B$6:$BE$43,'Occupancy Raw Data'!I$1,FALSE)</f>
        <v>36.049457788588199</v>
      </c>
      <c r="E8" s="60">
        <f>VLOOKUP($A8,'Occupancy Raw Data'!$B$6:$BE$43,'Occupancy Raw Data'!J$1,FALSE)</f>
        <v>31.5597446032228</v>
      </c>
      <c r="F8" s="60">
        <f>VLOOKUP($A8,'Occupancy Raw Data'!$B$6:$BE$43,'Occupancy Raw Data'!K$1,FALSE)</f>
        <v>37.741968176750703</v>
      </c>
      <c r="G8" s="61">
        <f>VLOOKUP($A8,'Occupancy Raw Data'!$B$6:$BE$43,'Occupancy Raw Data'!L$1,FALSE)</f>
        <v>34.9366575453531</v>
      </c>
      <c r="H8" s="60">
        <f>VLOOKUP($A8,'Occupancy Raw Data'!$B$6:$BE$43,'Occupancy Raw Data'!N$1,FALSE)</f>
        <v>31.397587919327002</v>
      </c>
      <c r="I8" s="60">
        <f>VLOOKUP($A8,'Occupancy Raw Data'!$B$6:$BE$43,'Occupancy Raw Data'!O$1,FALSE)</f>
        <v>34.052903618121</v>
      </c>
      <c r="J8" s="61">
        <f>VLOOKUP($A8,'Occupancy Raw Data'!$B$6:$BE$43,'Occupancy Raw Data'!P$1,FALSE)</f>
        <v>32.725245768724001</v>
      </c>
      <c r="K8" s="62">
        <f>VLOOKUP($A8,'Occupancy Raw Data'!$B$6:$BE$43,'Occupancy Raw Data'!R$1,FALSE)</f>
        <v>34.304825609173399</v>
      </c>
      <c r="L8" s="63"/>
      <c r="M8" s="59">
        <f>VLOOKUP($A8,'Occupancy Raw Data'!$B$6:$BE$43,'Occupancy Raw Data'!T$1,FALSE)</f>
        <v>64.407821801548295</v>
      </c>
      <c r="N8" s="60">
        <f>VLOOKUP($A8,'Occupancy Raw Data'!$B$6:$BE$43,'Occupancy Raw Data'!U$1,FALSE)</f>
        <v>70.875117941866193</v>
      </c>
      <c r="O8" s="60">
        <f>VLOOKUP($A8,'Occupancy Raw Data'!$B$6:$BE$43,'Occupancy Raw Data'!V$1,FALSE)</f>
        <v>-47.045504272911501</v>
      </c>
      <c r="P8" s="60">
        <f>VLOOKUP($A8,'Occupancy Raw Data'!$B$6:$BE$43,'Occupancy Raw Data'!W$1,FALSE)</f>
        <v>-46.554370517772099</v>
      </c>
      <c r="Q8" s="60">
        <f>VLOOKUP($A8,'Occupancy Raw Data'!$B$6:$BE$43,'Occupancy Raw Data'!X$1,FALSE)</f>
        <v>75.537352886581402</v>
      </c>
      <c r="R8" s="61">
        <f>VLOOKUP($A8,'Occupancy Raw Data'!$B$6:$BE$43,'Occupancy Raw Data'!Y$1,FALSE)</f>
        <v>-7.99192197008687</v>
      </c>
      <c r="S8" s="60">
        <f>VLOOKUP($A8,'Occupancy Raw Data'!$B$6:$BE$43,'Occupancy Raw Data'!AA$1,FALSE)</f>
        <v>35.694571269997503</v>
      </c>
      <c r="T8" s="60">
        <f>VLOOKUP($A8,'Occupancy Raw Data'!$B$6:$BE$43,'Occupancy Raw Data'!AB$1,FALSE)</f>
        <v>2.6432033855151502</v>
      </c>
      <c r="U8" s="61">
        <f>VLOOKUP($A8,'Occupancy Raw Data'!$B$6:$BE$43,'Occupancy Raw Data'!AC$1,FALSE)</f>
        <v>16.223324093439601</v>
      </c>
      <c r="V8" s="62">
        <f>VLOOKUP($A8,'Occupancy Raw Data'!$B$6:$BE$43,'Occupancy Raw Data'!AE$1,FALSE)</f>
        <v>-2.45240608327896</v>
      </c>
      <c r="W8" s="63"/>
      <c r="X8" s="64">
        <f>VLOOKUP($A8,'ADR Raw Data'!$B$6:$BE$43,'ADR Raw Data'!G$1,FALSE)</f>
        <v>100.65860962566801</v>
      </c>
      <c r="Y8" s="65">
        <f>VLOOKUP($A8,'ADR Raw Data'!$B$6:$BE$43,'ADR Raw Data'!H$1,FALSE)</f>
        <v>114.542244796828</v>
      </c>
      <c r="Z8" s="65">
        <f>VLOOKUP($A8,'ADR Raw Data'!$B$6:$BE$43,'ADR Raw Data'!I$1,FALSE)</f>
        <v>115.153668822041</v>
      </c>
      <c r="AA8" s="65">
        <f>VLOOKUP($A8,'ADR Raw Data'!$B$6:$BE$43,'ADR Raw Data'!J$1,FALSE)</f>
        <v>119.880748233782</v>
      </c>
      <c r="AB8" s="65">
        <f>VLOOKUP($A8,'ADR Raw Data'!$B$6:$BE$43,'ADR Raw Data'!K$1,FALSE)</f>
        <v>116.058458646616</v>
      </c>
      <c r="AC8" s="66">
        <f>VLOOKUP($A8,'ADR Raw Data'!$B$6:$BE$43,'ADR Raw Data'!L$1,FALSE)</f>
        <v>113.701082037595</v>
      </c>
      <c r="AD8" s="65">
        <f>VLOOKUP($A8,'ADR Raw Data'!$B$6:$BE$43,'ADR Raw Data'!N$1,FALSE)</f>
        <v>104.16206584893401</v>
      </c>
      <c r="AE8" s="65">
        <f>VLOOKUP($A8,'ADR Raw Data'!$B$6:$BE$43,'ADR Raw Data'!O$1,FALSE)</f>
        <v>104.891892857142</v>
      </c>
      <c r="AF8" s="66">
        <f>VLOOKUP($A8,'ADR Raw Data'!$B$6:$BE$43,'ADR Raw Data'!P$1,FALSE)</f>
        <v>104.54178383400399</v>
      </c>
      <c r="AG8" s="67">
        <f>VLOOKUP($A8,'ADR Raw Data'!$B$6:$BE$43,'ADR Raw Data'!R$1,FALSE)</f>
        <v>111.204637883008</v>
      </c>
      <c r="AH8" s="63"/>
      <c r="AI8" s="59">
        <f>VLOOKUP($A8,'ADR Raw Data'!$B$6:$BE$43,'ADR Raw Data'!T$1,FALSE)</f>
        <v>1.11559578681662</v>
      </c>
      <c r="AJ8" s="60">
        <f>VLOOKUP($A8,'ADR Raw Data'!$B$6:$BE$43,'ADR Raw Data'!U$1,FALSE)</f>
        <v>10.108654468414199</v>
      </c>
      <c r="AK8" s="60">
        <f>VLOOKUP($A8,'ADR Raw Data'!$B$6:$BE$43,'ADR Raw Data'!V$1,FALSE)</f>
        <v>1.76169192847572</v>
      </c>
      <c r="AL8" s="60">
        <f>VLOOKUP($A8,'ADR Raw Data'!$B$6:$BE$43,'ADR Raw Data'!W$1,FALSE)</f>
        <v>6.9333490419638304</v>
      </c>
      <c r="AM8" s="60">
        <f>VLOOKUP($A8,'ADR Raw Data'!$B$6:$BE$43,'ADR Raw Data'!X$1,FALSE)</f>
        <v>8.2082732416744193</v>
      </c>
      <c r="AN8" s="61">
        <f>VLOOKUP($A8,'ADR Raw Data'!$B$6:$BE$43,'ADR Raw Data'!Y$1,FALSE)</f>
        <v>3.5785886817920098</v>
      </c>
      <c r="AO8" s="60">
        <f>VLOOKUP($A8,'ADR Raw Data'!$B$6:$BE$43,'ADR Raw Data'!AA$1,FALSE)</f>
        <v>2.0166081617522198</v>
      </c>
      <c r="AP8" s="60">
        <f>VLOOKUP($A8,'ADR Raw Data'!$B$6:$BE$43,'ADR Raw Data'!AB$1,FALSE)</f>
        <v>-1.17738796083639</v>
      </c>
      <c r="AQ8" s="61">
        <f>VLOOKUP($A8,'ADR Raw Data'!$B$6:$BE$43,'ADR Raw Data'!AC$1,FALSE)</f>
        <v>5.6991894670182501E-2</v>
      </c>
      <c r="AR8" s="62">
        <f>VLOOKUP($A8,'ADR Raw Data'!$B$6:$BE$43,'ADR Raw Data'!AE$1,FALSE)</f>
        <v>2.4337510553742998</v>
      </c>
      <c r="AS8" s="50"/>
      <c r="AT8" s="64">
        <f>VLOOKUP($A8,'RevPAR Raw Data'!$B$6:$BE$43,'RevPAR Raw Data'!G$1,FALSE)</f>
        <v>28.615323806628101</v>
      </c>
      <c r="AU8" s="65">
        <f>VLOOKUP($A8,'RevPAR Raw Data'!$B$6:$BE$43,'RevPAR Raw Data'!H$1,FALSE)</f>
        <v>46.852386743691</v>
      </c>
      <c r="AV8" s="65">
        <f>VLOOKUP($A8,'RevPAR Raw Data'!$B$6:$BE$43,'RevPAR Raw Data'!I$1,FALSE)</f>
        <v>41.512273234012298</v>
      </c>
      <c r="AW8" s="65">
        <f>VLOOKUP($A8,'RevPAR Raw Data'!$B$6:$BE$43,'RevPAR Raw Data'!J$1,FALSE)</f>
        <v>37.834057971014403</v>
      </c>
      <c r="AX8" s="65">
        <f>VLOOKUP($A8,'RevPAR Raw Data'!$B$6:$BE$43,'RevPAR Raw Data'!K$1,FALSE)</f>
        <v>43.802746528833403</v>
      </c>
      <c r="AY8" s="66">
        <f>VLOOKUP($A8,'RevPAR Raw Data'!$B$6:$BE$43,'RevPAR Raw Data'!L$1,FALSE)</f>
        <v>39.723357656835901</v>
      </c>
      <c r="AZ8" s="65">
        <f>VLOOKUP($A8,'RevPAR Raw Data'!$B$6:$BE$43,'RevPAR Raw Data'!N$1,FALSE)</f>
        <v>32.704376203506598</v>
      </c>
      <c r="BA8" s="65">
        <f>VLOOKUP($A8,'RevPAR Raw Data'!$B$6:$BE$43,'RevPAR Raw Data'!O$1,FALSE)</f>
        <v>35.718735177865597</v>
      </c>
      <c r="BB8" s="66">
        <f>VLOOKUP($A8,'RevPAR Raw Data'!$B$6:$BE$43,'RevPAR Raw Data'!P$1,FALSE)</f>
        <v>34.211555690686097</v>
      </c>
      <c r="BC8" s="67">
        <f>VLOOKUP($A8,'RevPAR Raw Data'!$B$6:$BE$43,'RevPAR Raw Data'!R$1,FALSE)</f>
        <v>38.1485570950788</v>
      </c>
      <c r="BD8" s="63"/>
      <c r="BE8" s="59">
        <f>VLOOKUP($A8,'RevPAR Raw Data'!$B$6:$BE$43,'RevPAR Raw Data'!T$1,FALSE)</f>
        <v>66.241948534763296</v>
      </c>
      <c r="BF8" s="60">
        <f>VLOOKUP($A8,'RevPAR Raw Data'!$B$6:$BE$43,'RevPAR Raw Data'!U$1,FALSE)</f>
        <v>88.148293187104798</v>
      </c>
      <c r="BG8" s="60">
        <f>VLOOKUP($A8,'RevPAR Raw Data'!$B$6:$BE$43,'RevPAR Raw Data'!V$1,FALSE)</f>
        <v>-46.112609195922303</v>
      </c>
      <c r="BH8" s="60">
        <f>VLOOKUP($A8,'RevPAR Raw Data'!$B$6:$BE$43,'RevPAR Raw Data'!W$1,FALSE)</f>
        <v>-42.848798478094501</v>
      </c>
      <c r="BI8" s="60">
        <f>VLOOKUP($A8,'RevPAR Raw Data'!$B$6:$BE$43,'RevPAR Raw Data'!X$1,FALSE)</f>
        <v>89.945938452714302</v>
      </c>
      <c r="BJ8" s="61">
        <f>VLOOKUP($A8,'RevPAR Raw Data'!$B$6:$BE$43,'RevPAR Raw Data'!Y$1,FALSE)</f>
        <v>-4.6993313033740396</v>
      </c>
      <c r="BK8" s="60">
        <f>VLOOKUP($A8,'RevPAR Raw Data'!$B$6:$BE$43,'RevPAR Raw Data'!AA$1,FALSE)</f>
        <v>38.430999069282997</v>
      </c>
      <c r="BL8" s="60">
        <f>VLOOKUP($A8,'RevPAR Raw Data'!$B$6:$BE$43,'RevPAR Raw Data'!AB$1,FALSE)</f>
        <v>1.4346946662372799</v>
      </c>
      <c r="BM8" s="61">
        <f>VLOOKUP($A8,'RevPAR Raw Data'!$B$6:$BE$43,'RevPAR Raw Data'!AC$1,FALSE)</f>
        <v>16.289561967889099</v>
      </c>
      <c r="BN8" s="62">
        <f>VLOOKUP($A8,'RevPAR Raw Data'!$B$6:$BE$43,'RevPAR Raw Data'!AE$1,FALSE)</f>
        <v>-7.8340486838525999E-2</v>
      </c>
    </row>
    <row r="9" spans="1:66" x14ac:dyDescent="0.35">
      <c r="A9" s="76" t="s">
        <v>90</v>
      </c>
      <c r="B9" s="59">
        <f>VLOOKUP($A9,'Occupancy Raw Data'!$B$6:$BE$43,'Occupancy Raw Data'!G$1,FALSE)</f>
        <v>33.786572781352397</v>
      </c>
      <c r="C9" s="60">
        <f>VLOOKUP($A9,'Occupancy Raw Data'!$B$6:$BE$43,'Occupancy Raw Data'!H$1,FALSE)</f>
        <v>53.587471166686903</v>
      </c>
      <c r="D9" s="60">
        <f>VLOOKUP($A9,'Occupancy Raw Data'!$B$6:$BE$43,'Occupancy Raw Data'!I$1,FALSE)</f>
        <v>52.9197523370159</v>
      </c>
      <c r="E9" s="60">
        <f>VLOOKUP($A9,'Occupancy Raw Data'!$B$6:$BE$43,'Occupancy Raw Data'!J$1,FALSE)</f>
        <v>46.121160616729298</v>
      </c>
      <c r="F9" s="60">
        <f>VLOOKUP($A9,'Occupancy Raw Data'!$B$6:$BE$43,'Occupancy Raw Data'!K$1,FALSE)</f>
        <v>45.817652057788003</v>
      </c>
      <c r="G9" s="61">
        <f>VLOOKUP($A9,'Occupancy Raw Data'!$B$6:$BE$43,'Occupancy Raw Data'!L$1,FALSE)</f>
        <v>46.446521791914499</v>
      </c>
      <c r="H9" s="60">
        <f>VLOOKUP($A9,'Occupancy Raw Data'!$B$6:$BE$43,'Occupancy Raw Data'!N$1,FALSE)</f>
        <v>41.131479907733301</v>
      </c>
      <c r="I9" s="60">
        <f>VLOOKUP($A9,'Occupancy Raw Data'!$B$6:$BE$43,'Occupancy Raw Data'!O$1,FALSE)</f>
        <v>44.020881388855102</v>
      </c>
      <c r="J9" s="61">
        <f>VLOOKUP($A9,'Occupancy Raw Data'!$B$6:$BE$43,'Occupancy Raw Data'!P$1,FALSE)</f>
        <v>42.576180648294198</v>
      </c>
      <c r="K9" s="62">
        <f>VLOOKUP($A9,'Occupancy Raw Data'!$B$6:$BE$43,'Occupancy Raw Data'!R$1,FALSE)</f>
        <v>45.340710036594402</v>
      </c>
      <c r="L9" s="63"/>
      <c r="M9" s="59">
        <f>VLOOKUP($A9,'Occupancy Raw Data'!$B$6:$BE$43,'Occupancy Raw Data'!T$1,FALSE)</f>
        <v>38.505285994554797</v>
      </c>
      <c r="N9" s="60">
        <f>VLOOKUP($A9,'Occupancy Raw Data'!$B$6:$BE$43,'Occupancy Raw Data'!U$1,FALSE)</f>
        <v>83.9865531161674</v>
      </c>
      <c r="O9" s="60">
        <f>VLOOKUP($A9,'Occupancy Raw Data'!$B$6:$BE$43,'Occupancy Raw Data'!V$1,FALSE)</f>
        <v>-8.5213360930888609</v>
      </c>
      <c r="P9" s="60">
        <f>VLOOKUP($A9,'Occupancy Raw Data'!$B$6:$BE$43,'Occupancy Raw Data'!W$1,FALSE)</f>
        <v>-4.7723080866601002</v>
      </c>
      <c r="Q9" s="60">
        <f>VLOOKUP($A9,'Occupancy Raw Data'!$B$6:$BE$43,'Occupancy Raw Data'!X$1,FALSE)</f>
        <v>43.602748551902899</v>
      </c>
      <c r="R9" s="61">
        <f>VLOOKUP($A9,'Occupancy Raw Data'!$B$6:$BE$43,'Occupancy Raw Data'!Y$1,FALSE)</f>
        <v>21.1392930290199</v>
      </c>
      <c r="S9" s="60">
        <f>VLOOKUP($A9,'Occupancy Raw Data'!$B$6:$BE$43,'Occupancy Raw Data'!AA$1,FALSE)</f>
        <v>12.156257954861401</v>
      </c>
      <c r="T9" s="60">
        <f>VLOOKUP($A9,'Occupancy Raw Data'!$B$6:$BE$43,'Occupancy Raw Data'!AB$1,FALSE)</f>
        <v>7.51473862467284</v>
      </c>
      <c r="U9" s="61">
        <f>VLOOKUP($A9,'Occupancy Raw Data'!$B$6:$BE$43,'Occupancy Raw Data'!AC$1,FALSE)</f>
        <v>9.7078052187262802</v>
      </c>
      <c r="V9" s="62">
        <f>VLOOKUP($A9,'Occupancy Raw Data'!$B$6:$BE$43,'Occupancy Raw Data'!AE$1,FALSE)</f>
        <v>17.844819185422502</v>
      </c>
      <c r="W9" s="63"/>
      <c r="X9" s="64">
        <f>VLOOKUP($A9,'ADR Raw Data'!$B$6:$BE$43,'ADR Raw Data'!G$1,FALSE)</f>
        <v>92.265702479338799</v>
      </c>
      <c r="Y9" s="65">
        <f>VLOOKUP($A9,'ADR Raw Data'!$B$6:$BE$43,'ADR Raw Data'!H$1,FALSE)</f>
        <v>100.52119166289</v>
      </c>
      <c r="Z9" s="65">
        <f>VLOOKUP($A9,'ADR Raw Data'!$B$6:$BE$43,'ADR Raw Data'!I$1,FALSE)</f>
        <v>107.79988529479201</v>
      </c>
      <c r="AA9" s="65">
        <f>VLOOKUP($A9,'ADR Raw Data'!$B$6:$BE$43,'ADR Raw Data'!J$1,FALSE)</f>
        <v>103.41631218741701</v>
      </c>
      <c r="AB9" s="65">
        <f>VLOOKUP($A9,'ADR Raw Data'!$B$6:$BE$43,'ADR Raw Data'!K$1,FALSE)</f>
        <v>102.19169581346</v>
      </c>
      <c r="AC9" s="66">
        <f>VLOOKUP($A9,'ADR Raw Data'!$B$6:$BE$43,'ADR Raw Data'!L$1,FALSE)</f>
        <v>101.883303884154</v>
      </c>
      <c r="AD9" s="65">
        <f>VLOOKUP($A9,'ADR Raw Data'!$B$6:$BE$43,'ADR Raw Data'!N$1,FALSE)</f>
        <v>102.909226682408</v>
      </c>
      <c r="AE9" s="65">
        <f>VLOOKUP($A9,'ADR Raw Data'!$B$6:$BE$43,'ADR Raw Data'!O$1,FALSE)</f>
        <v>103.52554605626</v>
      </c>
      <c r="AF9" s="66">
        <f>VLOOKUP($A9,'ADR Raw Data'!$B$6:$BE$43,'ADR Raw Data'!P$1,FALSE)</f>
        <v>103.227842885657</v>
      </c>
      <c r="AG9" s="67">
        <f>VLOOKUP($A9,'ADR Raw Data'!$B$6:$BE$43,'ADR Raw Data'!R$1,FALSE)</f>
        <v>102.244035114562</v>
      </c>
      <c r="AH9" s="63"/>
      <c r="AI9" s="59">
        <f>VLOOKUP($A9,'ADR Raw Data'!$B$6:$BE$43,'ADR Raw Data'!T$1,FALSE)</f>
        <v>14.915038616445401</v>
      </c>
      <c r="AJ9" s="60">
        <f>VLOOKUP($A9,'ADR Raw Data'!$B$6:$BE$43,'ADR Raw Data'!U$1,FALSE)</f>
        <v>21.301741895787899</v>
      </c>
      <c r="AK9" s="60">
        <f>VLOOKUP($A9,'ADR Raw Data'!$B$6:$BE$43,'ADR Raw Data'!V$1,FALSE)</f>
        <v>20.283159368073299</v>
      </c>
      <c r="AL9" s="60">
        <f>VLOOKUP($A9,'ADR Raw Data'!$B$6:$BE$43,'ADR Raw Data'!W$1,FALSE)</f>
        <v>15.6810809078814</v>
      </c>
      <c r="AM9" s="60">
        <f>VLOOKUP($A9,'ADR Raw Data'!$B$6:$BE$43,'ADR Raw Data'!X$1,FALSE)</f>
        <v>23.401277863645099</v>
      </c>
      <c r="AN9" s="61">
        <f>VLOOKUP($A9,'ADR Raw Data'!$B$6:$BE$43,'ADR Raw Data'!Y$1,FALSE)</f>
        <v>18.1686468581686</v>
      </c>
      <c r="AO9" s="60">
        <f>VLOOKUP($A9,'ADR Raw Data'!$B$6:$BE$43,'ADR Raw Data'!AA$1,FALSE)</f>
        <v>15.4884399067654</v>
      </c>
      <c r="AP9" s="60">
        <f>VLOOKUP($A9,'ADR Raw Data'!$B$6:$BE$43,'ADR Raw Data'!AB$1,FALSE)</f>
        <v>13.0517446714962</v>
      </c>
      <c r="AQ9" s="61">
        <f>VLOOKUP($A9,'ADR Raw Data'!$B$6:$BE$43,'ADR Raw Data'!AC$1,FALSE)</f>
        <v>14.1793035358938</v>
      </c>
      <c r="AR9" s="62">
        <f>VLOOKUP($A9,'ADR Raw Data'!$B$6:$BE$43,'ADR Raw Data'!AE$1,FALSE)</f>
        <v>16.949121955407801</v>
      </c>
      <c r="AS9" s="50"/>
      <c r="AT9" s="64">
        <f>VLOOKUP($A9,'RevPAR Raw Data'!$B$6:$BE$43,'RevPAR Raw Data'!G$1,FALSE)</f>
        <v>31.173418720407899</v>
      </c>
      <c r="AU9" s="65">
        <f>VLOOKUP($A9,'RevPAR Raw Data'!$B$6:$BE$43,'RevPAR Raw Data'!H$1,FALSE)</f>
        <v>53.866764598761598</v>
      </c>
      <c r="AV9" s="65">
        <f>VLOOKUP($A9,'RevPAR Raw Data'!$B$6:$BE$43,'RevPAR Raw Data'!I$1,FALSE)</f>
        <v>57.047432317591301</v>
      </c>
      <c r="AW9" s="65">
        <f>VLOOKUP($A9,'RevPAR Raw Data'!$B$6:$BE$43,'RevPAR Raw Data'!J$1,FALSE)</f>
        <v>47.696803447857199</v>
      </c>
      <c r="AX9" s="65">
        <f>VLOOKUP($A9,'RevPAR Raw Data'!$B$6:$BE$43,'RevPAR Raw Data'!K$1,FALSE)</f>
        <v>46.8218356197644</v>
      </c>
      <c r="AY9" s="66">
        <f>VLOOKUP($A9,'RevPAR Raw Data'!$B$6:$BE$43,'RevPAR Raw Data'!L$1,FALSE)</f>
        <v>47.321250940876503</v>
      </c>
      <c r="AZ9" s="65">
        <f>VLOOKUP($A9,'RevPAR Raw Data'!$B$6:$BE$43,'RevPAR Raw Data'!N$1,FALSE)</f>
        <v>42.3280878960786</v>
      </c>
      <c r="BA9" s="65">
        <f>VLOOKUP($A9,'RevPAR Raw Data'!$B$6:$BE$43,'RevPAR Raw Data'!O$1,FALSE)</f>
        <v>45.572857836590899</v>
      </c>
      <c r="BB9" s="66">
        <f>VLOOKUP($A9,'RevPAR Raw Data'!$B$6:$BE$43,'RevPAR Raw Data'!P$1,FALSE)</f>
        <v>43.950472866334799</v>
      </c>
      <c r="BC9" s="67">
        <f>VLOOKUP($A9,'RevPAR Raw Data'!$B$6:$BE$43,'RevPAR Raw Data'!R$1,FALSE)</f>
        <v>46.358171491007397</v>
      </c>
      <c r="BD9" s="63"/>
      <c r="BE9" s="59">
        <f>VLOOKUP($A9,'RevPAR Raw Data'!$B$6:$BE$43,'RevPAR Raw Data'!T$1,FALSE)</f>
        <v>59.163402886460901</v>
      </c>
      <c r="BF9" s="60">
        <f>VLOOKUP($A9,'RevPAR Raw Data'!$B$6:$BE$43,'RevPAR Raw Data'!U$1,FALSE)</f>
        <v>123.17889378392999</v>
      </c>
      <c r="BG9" s="60">
        <f>VLOOKUP($A9,'RevPAR Raw Data'!$B$6:$BE$43,'RevPAR Raw Data'!V$1,FALSE)</f>
        <v>10.033427094934</v>
      </c>
      <c r="BH9" s="60">
        <f>VLOOKUP($A9,'RevPAR Raw Data'!$B$6:$BE$43,'RevPAR Raw Data'!W$1,FALSE)</f>
        <v>10.1604233289788</v>
      </c>
      <c r="BI9" s="60">
        <f>VLOOKUP($A9,'RevPAR Raw Data'!$B$6:$BE$43,'RevPAR Raw Data'!X$1,FALSE)</f>
        <v>77.2076267603654</v>
      </c>
      <c r="BJ9" s="61">
        <f>VLOOKUP($A9,'RevPAR Raw Data'!$B$6:$BE$43,'RevPAR Raw Data'!Y$1,FALSE)</f>
        <v>43.148663385944701</v>
      </c>
      <c r="BK9" s="60">
        <f>VLOOKUP($A9,'RevPAR Raw Data'!$B$6:$BE$43,'RevPAR Raw Data'!AA$1,FALSE)</f>
        <v>29.527512569877</v>
      </c>
      <c r="BL9" s="60">
        <f>VLOOKUP($A9,'RevPAR Raw Data'!$B$6:$BE$43,'RevPAR Raw Data'!AB$1,FALSE)</f>
        <v>21.5472877941916</v>
      </c>
      <c r="BM9" s="61">
        <f>VLOOKUP($A9,'RevPAR Raw Data'!$B$6:$BE$43,'RevPAR Raw Data'!AC$1,FALSE)</f>
        <v>25.2636079232567</v>
      </c>
      <c r="BN9" s="62">
        <f>VLOOKUP($A9,'RevPAR Raw Data'!$B$6:$BE$43,'RevPAR Raw Data'!AE$1,FALSE)</f>
        <v>37.818481307289701</v>
      </c>
    </row>
    <row r="10" spans="1:66" x14ac:dyDescent="0.35">
      <c r="A10" s="76" t="s">
        <v>26</v>
      </c>
      <c r="B10" s="59">
        <f>VLOOKUP($A10,'Occupancy Raw Data'!$B$6:$BE$43,'Occupancy Raw Data'!G$1,FALSE)</f>
        <v>28.8603791030975</v>
      </c>
      <c r="C10" s="60">
        <f>VLOOKUP($A10,'Occupancy Raw Data'!$B$6:$BE$43,'Occupancy Raw Data'!H$1,FALSE)</f>
        <v>39.401294498381802</v>
      </c>
      <c r="D10" s="60">
        <f>VLOOKUP($A10,'Occupancy Raw Data'!$B$6:$BE$43,'Occupancy Raw Data'!I$1,FALSE)</f>
        <v>42.556634304207101</v>
      </c>
      <c r="E10" s="60">
        <f>VLOOKUP($A10,'Occupancy Raw Data'!$B$6:$BE$43,'Occupancy Raw Data'!J$1,FALSE)</f>
        <v>38.534442903374902</v>
      </c>
      <c r="F10" s="60">
        <f>VLOOKUP($A10,'Occupancy Raw Data'!$B$6:$BE$43,'Occupancy Raw Data'!K$1,FALSE)</f>
        <v>40.221914008321697</v>
      </c>
      <c r="G10" s="61">
        <f>VLOOKUP($A10,'Occupancy Raw Data'!$B$6:$BE$43,'Occupancy Raw Data'!L$1,FALSE)</f>
        <v>37.914932963476602</v>
      </c>
      <c r="H10" s="60">
        <f>VLOOKUP($A10,'Occupancy Raw Data'!$B$6:$BE$43,'Occupancy Raw Data'!N$1,FALSE)</f>
        <v>35.6911696717521</v>
      </c>
      <c r="I10" s="60">
        <f>VLOOKUP($A10,'Occupancy Raw Data'!$B$6:$BE$43,'Occupancy Raw Data'!O$1,FALSE)</f>
        <v>36.8354137771613</v>
      </c>
      <c r="J10" s="61">
        <f>VLOOKUP($A10,'Occupancy Raw Data'!$B$6:$BE$43,'Occupancy Raw Data'!P$1,FALSE)</f>
        <v>36.2632917244567</v>
      </c>
      <c r="K10" s="62">
        <f>VLOOKUP($A10,'Occupancy Raw Data'!$B$6:$BE$43,'Occupancy Raw Data'!R$1,FALSE)</f>
        <v>37.4430354666138</v>
      </c>
      <c r="L10" s="63"/>
      <c r="M10" s="59">
        <f>VLOOKUP($A10,'Occupancy Raw Data'!$B$6:$BE$43,'Occupancy Raw Data'!T$1,FALSE)</f>
        <v>9.8738570700405308</v>
      </c>
      <c r="N10" s="60">
        <f>VLOOKUP($A10,'Occupancy Raw Data'!$B$6:$BE$43,'Occupancy Raw Data'!U$1,FALSE)</f>
        <v>29.4365002218656</v>
      </c>
      <c r="O10" s="60">
        <f>VLOOKUP($A10,'Occupancy Raw Data'!$B$6:$BE$43,'Occupancy Raw Data'!V$1,FALSE)</f>
        <v>-3.6609303781179898</v>
      </c>
      <c r="P10" s="60">
        <f>VLOOKUP($A10,'Occupancy Raw Data'!$B$6:$BE$43,'Occupancy Raw Data'!W$1,FALSE)</f>
        <v>-7.8107178563474999</v>
      </c>
      <c r="Q10" s="60">
        <f>VLOOKUP($A10,'Occupancy Raw Data'!$B$6:$BE$43,'Occupancy Raw Data'!X$1,FALSE)</f>
        <v>33.257517213296303</v>
      </c>
      <c r="R10" s="61">
        <f>VLOOKUP($A10,'Occupancy Raw Data'!$B$6:$BE$43,'Occupancy Raw Data'!Y$1,FALSE)</f>
        <v>9.6668563023452005</v>
      </c>
      <c r="S10" s="60">
        <f>VLOOKUP($A10,'Occupancy Raw Data'!$B$6:$BE$43,'Occupancy Raw Data'!AA$1,FALSE)</f>
        <v>5.15573610465756</v>
      </c>
      <c r="T10" s="60">
        <f>VLOOKUP($A10,'Occupancy Raw Data'!$B$6:$BE$43,'Occupancy Raw Data'!AB$1,FALSE)</f>
        <v>-9.0524839651229208</v>
      </c>
      <c r="U10" s="61">
        <f>VLOOKUP($A10,'Occupancy Raw Data'!$B$6:$BE$43,'Occupancy Raw Data'!AC$1,FALSE)</f>
        <v>-2.5744513683617698</v>
      </c>
      <c r="V10" s="62">
        <f>VLOOKUP($A10,'Occupancy Raw Data'!$B$6:$BE$43,'Occupancy Raw Data'!AE$1,FALSE)</f>
        <v>5.98204396612942</v>
      </c>
      <c r="W10" s="63"/>
      <c r="X10" s="64">
        <f>VLOOKUP($A10,'ADR Raw Data'!$B$6:$BE$43,'ADR Raw Data'!G$1,FALSE)</f>
        <v>98.539639567480904</v>
      </c>
      <c r="Y10" s="65">
        <f>VLOOKUP($A10,'ADR Raw Data'!$B$6:$BE$43,'ADR Raw Data'!H$1,FALSE)</f>
        <v>112.06829862129599</v>
      </c>
      <c r="Z10" s="65">
        <f>VLOOKUP($A10,'ADR Raw Data'!$B$6:$BE$43,'ADR Raw Data'!I$1,FALSE)</f>
        <v>114.493082563824</v>
      </c>
      <c r="AA10" s="65">
        <f>VLOOKUP($A10,'ADR Raw Data'!$B$6:$BE$43,'ADR Raw Data'!J$1,FALSE)</f>
        <v>109.394313137372</v>
      </c>
      <c r="AB10" s="65">
        <f>VLOOKUP($A10,'ADR Raw Data'!$B$6:$BE$43,'ADR Raw Data'!K$1,FALSE)</f>
        <v>106.605522988505</v>
      </c>
      <c r="AC10" s="66">
        <f>VLOOKUP($A10,'ADR Raw Data'!$B$6:$BE$43,'ADR Raw Data'!L$1,FALSE)</f>
        <v>108.85048774539599</v>
      </c>
      <c r="AD10" s="65">
        <f>VLOOKUP($A10,'ADR Raw Data'!$B$6:$BE$43,'ADR Raw Data'!N$1,FALSE)</f>
        <v>104.181900906735</v>
      </c>
      <c r="AE10" s="65">
        <f>VLOOKUP($A10,'ADR Raw Data'!$B$6:$BE$43,'ADR Raw Data'!O$1,FALSE)</f>
        <v>103.209224976466</v>
      </c>
      <c r="AF10" s="66">
        <f>VLOOKUP($A10,'ADR Raw Data'!$B$6:$BE$43,'ADR Raw Data'!P$1,FALSE)</f>
        <v>103.68789003984</v>
      </c>
      <c r="AG10" s="67">
        <f>VLOOKUP($A10,'ADR Raw Data'!$B$6:$BE$43,'ADR Raw Data'!R$1,FALSE)</f>
        <v>107.421934559245</v>
      </c>
      <c r="AH10" s="63"/>
      <c r="AI10" s="59">
        <f>VLOOKUP($A10,'ADR Raw Data'!$B$6:$BE$43,'ADR Raw Data'!T$1,FALSE)</f>
        <v>23.692142862381999</v>
      </c>
      <c r="AJ10" s="60">
        <f>VLOOKUP($A10,'ADR Raw Data'!$B$6:$BE$43,'ADR Raw Data'!U$1,FALSE)</f>
        <v>32.159947915905001</v>
      </c>
      <c r="AK10" s="60">
        <f>VLOOKUP($A10,'ADR Raw Data'!$B$6:$BE$43,'ADR Raw Data'!V$1,FALSE)</f>
        <v>27.379681521411101</v>
      </c>
      <c r="AL10" s="60">
        <f>VLOOKUP($A10,'ADR Raw Data'!$B$6:$BE$43,'ADR Raw Data'!W$1,FALSE)</f>
        <v>19.904953103209401</v>
      </c>
      <c r="AM10" s="60">
        <f>VLOOKUP($A10,'ADR Raw Data'!$B$6:$BE$43,'ADR Raw Data'!X$1,FALSE)</f>
        <v>21.757120242034301</v>
      </c>
      <c r="AN10" s="61">
        <f>VLOOKUP($A10,'ADR Raw Data'!$B$6:$BE$43,'ADR Raw Data'!Y$1,FALSE)</f>
        <v>24.606572884365299</v>
      </c>
      <c r="AO10" s="60">
        <f>VLOOKUP($A10,'ADR Raw Data'!$B$6:$BE$43,'ADR Raw Data'!AA$1,FALSE)</f>
        <v>19.584050631737</v>
      </c>
      <c r="AP10" s="60">
        <f>VLOOKUP($A10,'ADR Raw Data'!$B$6:$BE$43,'ADR Raw Data'!AB$1,FALSE)</f>
        <v>10.5359692487008</v>
      </c>
      <c r="AQ10" s="61">
        <f>VLOOKUP($A10,'ADR Raw Data'!$B$6:$BE$43,'ADR Raw Data'!AC$1,FALSE)</f>
        <v>14.5451818508452</v>
      </c>
      <c r="AR10" s="62">
        <f>VLOOKUP($A10,'ADR Raw Data'!$B$6:$BE$43,'ADR Raw Data'!AE$1,FALSE)</f>
        <v>21.644124266067401</v>
      </c>
      <c r="AS10" s="50"/>
      <c r="AT10" s="64">
        <f>VLOOKUP($A10,'RevPAR Raw Data'!$B$6:$BE$43,'RevPAR Raw Data'!G$1,FALSE)</f>
        <v>28.438913546000901</v>
      </c>
      <c r="AU10" s="65">
        <f>VLOOKUP($A10,'RevPAR Raw Data'!$B$6:$BE$43,'RevPAR Raw Data'!H$1,FALSE)</f>
        <v>44.156360379102999</v>
      </c>
      <c r="AV10" s="65">
        <f>VLOOKUP($A10,'RevPAR Raw Data'!$B$6:$BE$43,'RevPAR Raw Data'!I$1,FALSE)</f>
        <v>48.724402450300502</v>
      </c>
      <c r="AW10" s="65">
        <f>VLOOKUP($A10,'RevPAR Raw Data'!$B$6:$BE$43,'RevPAR Raw Data'!J$1,FALSE)</f>
        <v>42.154489135459997</v>
      </c>
      <c r="AX10" s="65">
        <f>VLOOKUP($A10,'RevPAR Raw Data'!$B$6:$BE$43,'RevPAR Raw Data'!K$1,FALSE)</f>
        <v>42.878781784558399</v>
      </c>
      <c r="AY10" s="66">
        <f>VLOOKUP($A10,'RevPAR Raw Data'!$B$6:$BE$43,'RevPAR Raw Data'!L$1,FALSE)</f>
        <v>41.270589459084597</v>
      </c>
      <c r="AZ10" s="65">
        <f>VLOOKUP($A10,'RevPAR Raw Data'!$B$6:$BE$43,'RevPAR Raw Data'!N$1,FALSE)</f>
        <v>37.183739019879702</v>
      </c>
      <c r="BA10" s="65">
        <f>VLOOKUP($A10,'RevPAR Raw Data'!$B$6:$BE$43,'RevPAR Raw Data'!O$1,FALSE)</f>
        <v>38.0175450762829</v>
      </c>
      <c r="BB10" s="66">
        <f>VLOOKUP($A10,'RevPAR Raw Data'!$B$6:$BE$43,'RevPAR Raw Data'!P$1,FALSE)</f>
        <v>37.600642048081298</v>
      </c>
      <c r="BC10" s="67">
        <f>VLOOKUP($A10,'RevPAR Raw Data'!$B$6:$BE$43,'RevPAR Raw Data'!R$1,FALSE)</f>
        <v>40.222033055940798</v>
      </c>
      <c r="BD10" s="63"/>
      <c r="BE10" s="59">
        <f>VLOOKUP($A10,'RevPAR Raw Data'!$B$6:$BE$43,'RevPAR Raw Data'!T$1,FALSE)</f>
        <v>35.905328255484001</v>
      </c>
      <c r="BF10" s="60">
        <f>VLOOKUP($A10,'RevPAR Raw Data'!$B$6:$BE$43,'RevPAR Raw Data'!U$1,FALSE)</f>
        <v>71.063211277387893</v>
      </c>
      <c r="BG10" s="60">
        <f>VLOOKUP($A10,'RevPAR Raw Data'!$B$6:$BE$43,'RevPAR Raw Data'!V$1,FALSE)</f>
        <v>22.7164000650438</v>
      </c>
      <c r="BH10" s="60">
        <f>VLOOKUP($A10,'RevPAR Raw Data'!$B$6:$BE$43,'RevPAR Raw Data'!W$1,FALSE)</f>
        <v>10.5395155205319</v>
      </c>
      <c r="BI10" s="60">
        <f>VLOOKUP($A10,'RevPAR Raw Data'!$B$6:$BE$43,'RevPAR Raw Data'!X$1,FALSE)</f>
        <v>62.2505154649429</v>
      </c>
      <c r="BJ10" s="61">
        <f>VLOOKUP($A10,'RevPAR Raw Data'!$B$6:$BE$43,'RevPAR Raw Data'!Y$1,FALSE)</f>
        <v>36.652111228373997</v>
      </c>
      <c r="BK10" s="60">
        <f>VLOOKUP($A10,'RevPAR Raw Data'!$B$6:$BE$43,'RevPAR Raw Data'!AA$1,FALSE)</f>
        <v>25.749488705569501</v>
      </c>
      <c r="BL10" s="60">
        <f>VLOOKUP($A10,'RevPAR Raw Data'!$B$6:$BE$43,'RevPAR Raw Data'!AB$1,FALSE)</f>
        <v>0.52971835676901602</v>
      </c>
      <c r="BM10" s="61">
        <f>VLOOKUP($A10,'RevPAR Raw Data'!$B$6:$BE$43,'RevPAR Raw Data'!AC$1,FALSE)</f>
        <v>11.596271849293601</v>
      </c>
      <c r="BN10" s="62">
        <f>VLOOKUP($A10,'RevPAR Raw Data'!$B$6:$BE$43,'RevPAR Raw Data'!AE$1,FALSE)</f>
        <v>28.920929261876701</v>
      </c>
    </row>
    <row r="11" spans="1:66" x14ac:dyDescent="0.35">
      <c r="A11" s="76" t="s">
        <v>24</v>
      </c>
      <c r="B11" s="59">
        <f>VLOOKUP($A11,'Occupancy Raw Data'!$B$6:$BE$43,'Occupancy Raw Data'!G$1,FALSE)</f>
        <v>33.314195493038604</v>
      </c>
      <c r="C11" s="60">
        <f>VLOOKUP($A11,'Occupancy Raw Data'!$B$6:$BE$43,'Occupancy Raw Data'!H$1,FALSE)</f>
        <v>55.432754413664398</v>
      </c>
      <c r="D11" s="60">
        <f>VLOOKUP($A11,'Occupancy Raw Data'!$B$6:$BE$43,'Occupancy Raw Data'!I$1,FALSE)</f>
        <v>58.633558202956699</v>
      </c>
      <c r="E11" s="60">
        <f>VLOOKUP($A11,'Occupancy Raw Data'!$B$6:$BE$43,'Occupancy Raw Data'!J$1,FALSE)</f>
        <v>57.198220180852502</v>
      </c>
      <c r="F11" s="60">
        <f>VLOOKUP($A11,'Occupancy Raw Data'!$B$6:$BE$43,'Occupancy Raw Data'!K$1,FALSE)</f>
        <v>56.107363284053299</v>
      </c>
      <c r="G11" s="61">
        <f>VLOOKUP($A11,'Occupancy Raw Data'!$B$6:$BE$43,'Occupancy Raw Data'!L$1,FALSE)</f>
        <v>52.137218314913099</v>
      </c>
      <c r="H11" s="60">
        <f>VLOOKUP($A11,'Occupancy Raw Data'!$B$6:$BE$43,'Occupancy Raw Data'!N$1,FALSE)</f>
        <v>50.882732883594002</v>
      </c>
      <c r="I11" s="60">
        <f>VLOOKUP($A11,'Occupancy Raw Data'!$B$6:$BE$43,'Occupancy Raw Data'!O$1,FALSE)</f>
        <v>52.6912587914453</v>
      </c>
      <c r="J11" s="61">
        <f>VLOOKUP($A11,'Occupancy Raw Data'!$B$6:$BE$43,'Occupancy Raw Data'!P$1,FALSE)</f>
        <v>51.786995837519697</v>
      </c>
      <c r="K11" s="62">
        <f>VLOOKUP($A11,'Occupancy Raw Data'!$B$6:$BE$43,'Occupancy Raw Data'!R$1,FALSE)</f>
        <v>52.037154749943603</v>
      </c>
      <c r="L11" s="63"/>
      <c r="M11" s="59">
        <f>VLOOKUP($A11,'Occupancy Raw Data'!$B$6:$BE$43,'Occupancy Raw Data'!T$1,FALSE)</f>
        <v>10.2255465290605</v>
      </c>
      <c r="N11" s="60">
        <f>VLOOKUP($A11,'Occupancy Raw Data'!$B$6:$BE$43,'Occupancy Raw Data'!U$1,FALSE)</f>
        <v>41.305701048485801</v>
      </c>
      <c r="O11" s="60">
        <f>VLOOKUP($A11,'Occupancy Raw Data'!$B$6:$BE$43,'Occupancy Raw Data'!V$1,FALSE)</f>
        <v>28.7475481574456</v>
      </c>
      <c r="P11" s="60">
        <f>VLOOKUP($A11,'Occupancy Raw Data'!$B$6:$BE$43,'Occupancy Raw Data'!W$1,FALSE)</f>
        <v>22.6630180968994</v>
      </c>
      <c r="Q11" s="60">
        <f>VLOOKUP($A11,'Occupancy Raw Data'!$B$6:$BE$43,'Occupancy Raw Data'!X$1,FALSE)</f>
        <v>52.157079360904497</v>
      </c>
      <c r="R11" s="61">
        <f>VLOOKUP($A11,'Occupancy Raw Data'!$B$6:$BE$43,'Occupancy Raw Data'!Y$1,FALSE)</f>
        <v>31.3285899437175</v>
      </c>
      <c r="S11" s="60">
        <f>VLOOKUP($A11,'Occupancy Raw Data'!$B$6:$BE$43,'Occupancy Raw Data'!AA$1,FALSE)</f>
        <v>39.716788960365797</v>
      </c>
      <c r="T11" s="60">
        <f>VLOOKUP($A11,'Occupancy Raw Data'!$B$6:$BE$43,'Occupancy Raw Data'!AB$1,FALSE)</f>
        <v>31.360893157249699</v>
      </c>
      <c r="U11" s="61">
        <f>VLOOKUP($A11,'Occupancy Raw Data'!$B$6:$BE$43,'Occupancy Raw Data'!AC$1,FALSE)</f>
        <v>35.3372135019358</v>
      </c>
      <c r="V11" s="62">
        <f>VLOOKUP($A11,'Occupancy Raw Data'!$B$6:$BE$43,'Occupancy Raw Data'!AE$1,FALSE)</f>
        <v>32.444038615607298</v>
      </c>
      <c r="W11" s="63"/>
      <c r="X11" s="64">
        <f>VLOOKUP($A11,'ADR Raw Data'!$B$6:$BE$43,'ADR Raw Data'!G$1,FALSE)</f>
        <v>94.076854803963798</v>
      </c>
      <c r="Y11" s="65">
        <f>VLOOKUP($A11,'ADR Raw Data'!$B$6:$BE$43,'ADR Raw Data'!H$1,FALSE)</f>
        <v>92.9928819264629</v>
      </c>
      <c r="Z11" s="65">
        <f>VLOOKUP($A11,'ADR Raw Data'!$B$6:$BE$43,'ADR Raw Data'!I$1,FALSE)</f>
        <v>92.223268053855506</v>
      </c>
      <c r="AA11" s="65">
        <f>VLOOKUP($A11,'ADR Raw Data'!$B$6:$BE$43,'ADR Raw Data'!J$1,FALSE)</f>
        <v>91.332690087829306</v>
      </c>
      <c r="AB11" s="65">
        <f>VLOOKUP($A11,'ADR Raw Data'!$B$6:$BE$43,'ADR Raw Data'!K$1,FALSE)</f>
        <v>91.731470964441002</v>
      </c>
      <c r="AC11" s="66">
        <f>VLOOKUP($A11,'ADR Raw Data'!$B$6:$BE$43,'ADR Raw Data'!L$1,FALSE)</f>
        <v>92.322543222112103</v>
      </c>
      <c r="AD11" s="65">
        <f>VLOOKUP($A11,'ADR Raw Data'!$B$6:$BE$43,'ADR Raw Data'!N$1,FALSE)</f>
        <v>104.777585331452</v>
      </c>
      <c r="AE11" s="65">
        <f>VLOOKUP($A11,'ADR Raw Data'!$B$6:$BE$43,'ADR Raw Data'!O$1,FALSE)</f>
        <v>112.48846363388699</v>
      </c>
      <c r="AF11" s="66">
        <f>VLOOKUP($A11,'ADR Raw Data'!$B$6:$BE$43,'ADR Raw Data'!P$1,FALSE)</f>
        <v>108.700345066518</v>
      </c>
      <c r="AG11" s="67">
        <f>VLOOKUP($A11,'ADR Raw Data'!$B$6:$BE$43,'ADR Raw Data'!R$1,FALSE)</f>
        <v>96.979419970052803</v>
      </c>
      <c r="AH11" s="63"/>
      <c r="AI11" s="59">
        <f>VLOOKUP($A11,'ADR Raw Data'!$B$6:$BE$43,'ADR Raw Data'!T$1,FALSE)</f>
        <v>16.020075021179</v>
      </c>
      <c r="AJ11" s="60">
        <f>VLOOKUP($A11,'ADR Raw Data'!$B$6:$BE$43,'ADR Raw Data'!U$1,FALSE)</f>
        <v>17.984280320157001</v>
      </c>
      <c r="AK11" s="60">
        <f>VLOOKUP($A11,'ADR Raw Data'!$B$6:$BE$43,'ADR Raw Data'!V$1,FALSE)</f>
        <v>11.7338940611914</v>
      </c>
      <c r="AL11" s="60">
        <f>VLOOKUP($A11,'ADR Raw Data'!$B$6:$BE$43,'ADR Raw Data'!W$1,FALSE)</f>
        <v>14.9563827206558</v>
      </c>
      <c r="AM11" s="60">
        <f>VLOOKUP($A11,'ADR Raw Data'!$B$6:$BE$43,'ADR Raw Data'!X$1,FALSE)</f>
        <v>15.0626616727005</v>
      </c>
      <c r="AN11" s="61">
        <f>VLOOKUP($A11,'ADR Raw Data'!$B$6:$BE$43,'ADR Raw Data'!Y$1,FALSE)</f>
        <v>14.9240144668771</v>
      </c>
      <c r="AO11" s="60">
        <f>VLOOKUP($A11,'ADR Raw Data'!$B$6:$BE$43,'ADR Raw Data'!AA$1,FALSE)</f>
        <v>11.581164563704201</v>
      </c>
      <c r="AP11" s="60">
        <f>VLOOKUP($A11,'ADR Raw Data'!$B$6:$BE$43,'ADR Raw Data'!AB$1,FALSE)</f>
        <v>8.5469279727320995</v>
      </c>
      <c r="AQ11" s="61">
        <f>VLOOKUP($A11,'ADR Raw Data'!$B$6:$BE$43,'ADR Raw Data'!AC$1,FALSE)</f>
        <v>9.7965222161108905</v>
      </c>
      <c r="AR11" s="62">
        <f>VLOOKUP($A11,'ADR Raw Data'!$B$6:$BE$43,'ADR Raw Data'!AE$1,FALSE)</f>
        <v>13.3888589634778</v>
      </c>
      <c r="AS11" s="50"/>
      <c r="AT11" s="64">
        <f>VLOOKUP($A11,'RevPAR Raw Data'!$B$6:$BE$43,'RevPAR Raw Data'!G$1,FALSE)</f>
        <v>31.3409473230945</v>
      </c>
      <c r="AU11" s="65">
        <f>VLOOKUP($A11,'RevPAR Raw Data'!$B$6:$BE$43,'RevPAR Raw Data'!H$1,FALSE)</f>
        <v>51.548515860485097</v>
      </c>
      <c r="AV11" s="65">
        <f>VLOOKUP($A11,'RevPAR Raw Data'!$B$6:$BE$43,'RevPAR Raw Data'!I$1,FALSE)</f>
        <v>54.073783551026203</v>
      </c>
      <c r="AW11" s="65">
        <f>VLOOKUP($A11,'RevPAR Raw Data'!$B$6:$BE$43,'RevPAR Raw Data'!J$1,FALSE)</f>
        <v>52.240673173532301</v>
      </c>
      <c r="AX11" s="65">
        <f>VLOOKUP($A11,'RevPAR Raw Data'!$B$6:$BE$43,'RevPAR Raw Data'!K$1,FALSE)</f>
        <v>51.468109659824798</v>
      </c>
      <c r="AY11" s="66">
        <f>VLOOKUP($A11,'RevPAR Raw Data'!$B$6:$BE$43,'RevPAR Raw Data'!L$1,FALSE)</f>
        <v>48.134405913592602</v>
      </c>
      <c r="AZ11" s="65">
        <f>VLOOKUP($A11,'RevPAR Raw Data'!$B$6:$BE$43,'RevPAR Raw Data'!N$1,FALSE)</f>
        <v>53.313698866082902</v>
      </c>
      <c r="BA11" s="65">
        <f>VLOOKUP($A11,'RevPAR Raw Data'!$B$6:$BE$43,'RevPAR Raw Data'!O$1,FALSE)</f>
        <v>59.2715874838524</v>
      </c>
      <c r="BB11" s="66">
        <f>VLOOKUP($A11,'RevPAR Raw Data'!$B$6:$BE$43,'RevPAR Raw Data'!P$1,FALSE)</f>
        <v>56.292643174967701</v>
      </c>
      <c r="BC11" s="67">
        <f>VLOOKUP($A11,'RevPAR Raw Data'!$B$6:$BE$43,'RevPAR Raw Data'!R$1,FALSE)</f>
        <v>50.465330845414002</v>
      </c>
      <c r="BD11" s="63"/>
      <c r="BE11" s="59">
        <f>VLOOKUP($A11,'RevPAR Raw Data'!$B$6:$BE$43,'RevPAR Raw Data'!T$1,FALSE)</f>
        <v>27.8837617755206</v>
      </c>
      <c r="BF11" s="60">
        <f>VLOOKUP($A11,'RevPAR Raw Data'!$B$6:$BE$43,'RevPAR Raw Data'!U$1,FALSE)</f>
        <v>66.7185144334086</v>
      </c>
      <c r="BG11" s="60">
        <f>VLOOKUP($A11,'RevPAR Raw Data'!$B$6:$BE$43,'RevPAR Raw Data'!V$1,FALSE)</f>
        <v>43.854649064621697</v>
      </c>
      <c r="BH11" s="60">
        <f>VLOOKUP($A11,'RevPAR Raw Data'!$B$6:$BE$43,'RevPAR Raw Data'!W$1,FALSE)</f>
        <v>41.008968540178898</v>
      </c>
      <c r="BI11" s="60">
        <f>VLOOKUP($A11,'RevPAR Raw Data'!$B$6:$BE$43,'RevPAR Raw Data'!X$1,FALSE)</f>
        <v>75.075985436100098</v>
      </c>
      <c r="BJ11" s="61">
        <f>VLOOKUP($A11,'RevPAR Raw Data'!$B$6:$BE$43,'RevPAR Raw Data'!Y$1,FALSE)</f>
        <v>50.9280877060636</v>
      </c>
      <c r="BK11" s="60">
        <f>VLOOKUP($A11,'RevPAR Raw Data'!$B$6:$BE$43,'RevPAR Raw Data'!AA$1,FALSE)</f>
        <v>55.897620212989203</v>
      </c>
      <c r="BL11" s="60">
        <f>VLOOKUP($A11,'RevPAR Raw Data'!$B$6:$BE$43,'RevPAR Raw Data'!AB$1,FALSE)</f>
        <v>42.588214079737398</v>
      </c>
      <c r="BM11" s="61">
        <f>VLOOKUP($A11,'RevPAR Raw Data'!$B$6:$BE$43,'RevPAR Raw Data'!AC$1,FALSE)</f>
        <v>48.5955536893184</v>
      </c>
      <c r="BN11" s="62">
        <f>VLOOKUP($A11,'RevPAR Raw Data'!$B$6:$BE$43,'RevPAR Raw Data'!AE$1,FALSE)</f>
        <v>50.1767841513851</v>
      </c>
    </row>
    <row r="12" spans="1:66" x14ac:dyDescent="0.35">
      <c r="A12" s="76" t="s">
        <v>27</v>
      </c>
      <c r="B12" s="59">
        <f>VLOOKUP($A12,'Occupancy Raw Data'!$B$6:$BE$43,'Occupancy Raw Data'!G$1,FALSE)</f>
        <v>42.3696682464454</v>
      </c>
      <c r="C12" s="60">
        <f>VLOOKUP($A12,'Occupancy Raw Data'!$B$6:$BE$43,'Occupancy Raw Data'!H$1,FALSE)</f>
        <v>63.933649289099499</v>
      </c>
      <c r="D12" s="60">
        <f>VLOOKUP($A12,'Occupancy Raw Data'!$B$6:$BE$43,'Occupancy Raw Data'!I$1,FALSE)</f>
        <v>66.007109004739306</v>
      </c>
      <c r="E12" s="60">
        <f>VLOOKUP($A12,'Occupancy Raw Data'!$B$6:$BE$43,'Occupancy Raw Data'!J$1,FALSE)</f>
        <v>68.838862559241704</v>
      </c>
      <c r="F12" s="60">
        <f>VLOOKUP($A12,'Occupancy Raw Data'!$B$6:$BE$43,'Occupancy Raw Data'!K$1,FALSE)</f>
        <v>72.748815165876707</v>
      </c>
      <c r="G12" s="61">
        <f>VLOOKUP($A12,'Occupancy Raw Data'!$B$6:$BE$43,'Occupancy Raw Data'!L$1,FALSE)</f>
        <v>62.779620853080502</v>
      </c>
      <c r="H12" s="60">
        <f>VLOOKUP($A12,'Occupancy Raw Data'!$B$6:$BE$43,'Occupancy Raw Data'!N$1,FALSE)</f>
        <v>69.834123222748801</v>
      </c>
      <c r="I12" s="60">
        <f>VLOOKUP($A12,'Occupancy Raw Data'!$B$6:$BE$43,'Occupancy Raw Data'!O$1,FALSE)</f>
        <v>68.791469194312697</v>
      </c>
      <c r="J12" s="61">
        <f>VLOOKUP($A12,'Occupancy Raw Data'!$B$6:$BE$43,'Occupancy Raw Data'!P$1,FALSE)</f>
        <v>69.312796208530798</v>
      </c>
      <c r="K12" s="62">
        <f>VLOOKUP($A12,'Occupancy Raw Data'!$B$6:$BE$43,'Occupancy Raw Data'!R$1,FALSE)</f>
        <v>64.646242383209199</v>
      </c>
      <c r="L12" s="63"/>
      <c r="M12" s="59">
        <f>VLOOKUP($A12,'Occupancy Raw Data'!$B$6:$BE$43,'Occupancy Raw Data'!T$1,FALSE)</f>
        <v>24.3350665859261</v>
      </c>
      <c r="N12" s="60">
        <f>VLOOKUP($A12,'Occupancy Raw Data'!$B$6:$BE$43,'Occupancy Raw Data'!U$1,FALSE)</f>
        <v>68.302757853875093</v>
      </c>
      <c r="O12" s="60">
        <f>VLOOKUP($A12,'Occupancy Raw Data'!$B$6:$BE$43,'Occupancy Raw Data'!V$1,FALSE)</f>
        <v>45.775170270864002</v>
      </c>
      <c r="P12" s="60">
        <f>VLOOKUP($A12,'Occupancy Raw Data'!$B$6:$BE$43,'Occupancy Raw Data'!W$1,FALSE)</f>
        <v>58.232588132450502</v>
      </c>
      <c r="Q12" s="60">
        <f>VLOOKUP($A12,'Occupancy Raw Data'!$B$6:$BE$43,'Occupancy Raw Data'!X$1,FALSE)</f>
        <v>86.674937530906305</v>
      </c>
      <c r="R12" s="61">
        <f>VLOOKUP($A12,'Occupancy Raw Data'!$B$6:$BE$43,'Occupancy Raw Data'!Y$1,FALSE)</f>
        <v>57.090371286431498</v>
      </c>
      <c r="S12" s="60">
        <f>VLOOKUP($A12,'Occupancy Raw Data'!$B$6:$BE$43,'Occupancy Raw Data'!AA$1,FALSE)</f>
        <v>69.987470162936305</v>
      </c>
      <c r="T12" s="60">
        <f>VLOOKUP($A12,'Occupancy Raw Data'!$B$6:$BE$43,'Occupancy Raw Data'!AB$1,FALSE)</f>
        <v>58.341932267527802</v>
      </c>
      <c r="U12" s="61">
        <f>VLOOKUP($A12,'Occupancy Raw Data'!$B$6:$BE$43,'Occupancy Raw Data'!AC$1,FALSE)</f>
        <v>64.001924788000906</v>
      </c>
      <c r="V12" s="62">
        <f>VLOOKUP($A12,'Occupancy Raw Data'!$B$6:$BE$43,'Occupancy Raw Data'!AE$1,FALSE)</f>
        <v>59.144944707740898</v>
      </c>
      <c r="W12" s="63"/>
      <c r="X12" s="64">
        <f>VLOOKUP($A12,'ADR Raw Data'!$B$6:$BE$43,'ADR Raw Data'!G$1,FALSE)</f>
        <v>77.008747203579404</v>
      </c>
      <c r="Y12" s="65">
        <f>VLOOKUP($A12,'ADR Raw Data'!$B$6:$BE$43,'ADR Raw Data'!H$1,FALSE)</f>
        <v>89.500415122312802</v>
      </c>
      <c r="Z12" s="65">
        <f>VLOOKUP($A12,'ADR Raw Data'!$B$6:$BE$43,'ADR Raw Data'!I$1,FALSE)</f>
        <v>95.411640639023503</v>
      </c>
      <c r="AA12" s="65">
        <f>VLOOKUP($A12,'ADR Raw Data'!$B$6:$BE$43,'ADR Raw Data'!J$1,FALSE)</f>
        <v>98.584790017211702</v>
      </c>
      <c r="AB12" s="65">
        <f>VLOOKUP($A12,'ADR Raw Data'!$B$6:$BE$43,'ADR Raw Data'!K$1,FALSE)</f>
        <v>94.974770358306102</v>
      </c>
      <c r="AC12" s="66">
        <f>VLOOKUP($A12,'ADR Raw Data'!$B$6:$BE$43,'ADR Raw Data'!L$1,FALSE)</f>
        <v>92.318291246744394</v>
      </c>
      <c r="AD12" s="65">
        <f>VLOOKUP($A12,'ADR Raw Data'!$B$6:$BE$43,'ADR Raw Data'!N$1,FALSE)</f>
        <v>93.546888361045106</v>
      </c>
      <c r="AE12" s="65">
        <f>VLOOKUP($A12,'ADR Raw Data'!$B$6:$BE$43,'ADR Raw Data'!O$1,FALSE)</f>
        <v>93.951982431966897</v>
      </c>
      <c r="AF12" s="66">
        <f>VLOOKUP($A12,'ADR Raw Data'!$B$6:$BE$43,'ADR Raw Data'!P$1,FALSE)</f>
        <v>93.747911965811895</v>
      </c>
      <c r="AG12" s="67">
        <f>VLOOKUP($A12,'ADR Raw Data'!$B$6:$BE$43,'ADR Raw Data'!R$1,FALSE)</f>
        <v>92.756239625062094</v>
      </c>
      <c r="AH12" s="63"/>
      <c r="AI12" s="59">
        <f>VLOOKUP($A12,'ADR Raw Data'!$B$6:$BE$43,'ADR Raw Data'!T$1,FALSE)</f>
        <v>15.3316226878488</v>
      </c>
      <c r="AJ12" s="60">
        <f>VLOOKUP($A12,'ADR Raw Data'!$B$6:$BE$43,'ADR Raw Data'!U$1,FALSE)</f>
        <v>31.363625983051801</v>
      </c>
      <c r="AK12" s="60">
        <f>VLOOKUP($A12,'ADR Raw Data'!$B$6:$BE$43,'ADR Raw Data'!V$1,FALSE)</f>
        <v>38.711220942811401</v>
      </c>
      <c r="AL12" s="60">
        <f>VLOOKUP($A12,'ADR Raw Data'!$B$6:$BE$43,'ADR Raw Data'!W$1,FALSE)</f>
        <v>39.475477588572303</v>
      </c>
      <c r="AM12" s="60">
        <f>VLOOKUP($A12,'ADR Raw Data'!$B$6:$BE$43,'ADR Raw Data'!X$1,FALSE)</f>
        <v>35.895222801167201</v>
      </c>
      <c r="AN12" s="61">
        <f>VLOOKUP($A12,'ADR Raw Data'!$B$6:$BE$43,'ADR Raw Data'!Y$1,FALSE)</f>
        <v>33.900176408797797</v>
      </c>
      <c r="AO12" s="60">
        <f>VLOOKUP($A12,'ADR Raw Data'!$B$6:$BE$43,'ADR Raw Data'!AA$1,FALSE)</f>
        <v>30.600691607571399</v>
      </c>
      <c r="AP12" s="60">
        <f>VLOOKUP($A12,'ADR Raw Data'!$B$6:$BE$43,'ADR Raw Data'!AB$1,FALSE)</f>
        <v>32.661626958287698</v>
      </c>
      <c r="AQ12" s="61">
        <f>VLOOKUP($A12,'ADR Raw Data'!$B$6:$BE$43,'ADR Raw Data'!AC$1,FALSE)</f>
        <v>31.644038730859201</v>
      </c>
      <c r="AR12" s="62">
        <f>VLOOKUP($A12,'ADR Raw Data'!$B$6:$BE$43,'ADR Raw Data'!AE$1,FALSE)</f>
        <v>33.232781190918203</v>
      </c>
      <c r="AS12" s="50"/>
      <c r="AT12" s="64">
        <f>VLOOKUP($A12,'RevPAR Raw Data'!$B$6:$BE$43,'RevPAR Raw Data'!G$1,FALSE)</f>
        <v>32.628350710900399</v>
      </c>
      <c r="AU12" s="65">
        <f>VLOOKUP($A12,'RevPAR Raw Data'!$B$6:$BE$43,'RevPAR Raw Data'!H$1,FALSE)</f>
        <v>57.220881516587603</v>
      </c>
      <c r="AV12" s="65">
        <f>VLOOKUP($A12,'RevPAR Raw Data'!$B$6:$BE$43,'RevPAR Raw Data'!I$1,FALSE)</f>
        <v>62.978465639810402</v>
      </c>
      <c r="AW12" s="65">
        <f>VLOOKUP($A12,'RevPAR Raw Data'!$B$6:$BE$43,'RevPAR Raw Data'!J$1,FALSE)</f>
        <v>67.864648104265399</v>
      </c>
      <c r="AX12" s="65">
        <f>VLOOKUP($A12,'RevPAR Raw Data'!$B$6:$BE$43,'RevPAR Raw Data'!K$1,FALSE)</f>
        <v>69.093020142179995</v>
      </c>
      <c r="AY12" s="66">
        <f>VLOOKUP($A12,'RevPAR Raw Data'!$B$6:$BE$43,'RevPAR Raw Data'!L$1,FALSE)</f>
        <v>57.957073222748797</v>
      </c>
      <c r="AZ12" s="65">
        <f>VLOOKUP($A12,'RevPAR Raw Data'!$B$6:$BE$43,'RevPAR Raw Data'!N$1,FALSE)</f>
        <v>65.327649289099497</v>
      </c>
      <c r="BA12" s="65">
        <f>VLOOKUP($A12,'RevPAR Raw Data'!$B$6:$BE$43,'RevPAR Raw Data'!O$1,FALSE)</f>
        <v>64.630949052132706</v>
      </c>
      <c r="BB12" s="66">
        <f>VLOOKUP($A12,'RevPAR Raw Data'!$B$6:$BE$43,'RevPAR Raw Data'!P$1,FALSE)</f>
        <v>64.979299170616102</v>
      </c>
      <c r="BC12" s="67">
        <f>VLOOKUP($A12,'RevPAR Raw Data'!$B$6:$BE$43,'RevPAR Raw Data'!R$1,FALSE)</f>
        <v>59.963423493568001</v>
      </c>
      <c r="BD12" s="63"/>
      <c r="BE12" s="59">
        <f>VLOOKUP($A12,'RevPAR Raw Data'!$B$6:$BE$43,'RevPAR Raw Data'!T$1,FALSE)</f>
        <v>43.397649863565903</v>
      </c>
      <c r="BF12" s="60">
        <f>VLOOKUP($A12,'RevPAR Raw Data'!$B$6:$BE$43,'RevPAR Raw Data'!U$1,FALSE)</f>
        <v>121.088605346325</v>
      </c>
      <c r="BG12" s="60">
        <f>VLOOKUP($A12,'RevPAR Raw Data'!$B$6:$BE$43,'RevPAR Raw Data'!V$1,FALSE)</f>
        <v>102.20651851417701</v>
      </c>
      <c r="BH12" s="60">
        <f>VLOOKUP($A12,'RevPAR Raw Data'!$B$6:$BE$43,'RevPAR Raw Data'!W$1,FALSE)</f>
        <v>120.695657998493</v>
      </c>
      <c r="BI12" s="60">
        <f>VLOOKUP($A12,'RevPAR Raw Data'!$B$6:$BE$43,'RevPAR Raw Data'!X$1,FALSE)</f>
        <v>153.682322271564</v>
      </c>
      <c r="BJ12" s="61">
        <f>VLOOKUP($A12,'RevPAR Raw Data'!$B$6:$BE$43,'RevPAR Raw Data'!Y$1,FALSE)</f>
        <v>110.344284273767</v>
      </c>
      <c r="BK12" s="60">
        <f>VLOOKUP($A12,'RevPAR Raw Data'!$B$6:$BE$43,'RevPAR Raw Data'!AA$1,FALSE)</f>
        <v>122.004811679008</v>
      </c>
      <c r="BL12" s="60">
        <f>VLOOKUP($A12,'RevPAR Raw Data'!$B$6:$BE$43,'RevPAR Raw Data'!AB$1,FALSE)</f>
        <v>110.058983503292</v>
      </c>
      <c r="BM12" s="61">
        <f>VLOOKUP($A12,'RevPAR Raw Data'!$B$6:$BE$43,'RevPAR Raw Data'!AC$1,FALSE)</f>
        <v>115.89875738727</v>
      </c>
      <c r="BN12" s="62">
        <f>VLOOKUP($A12,'RevPAR Raw Data'!$B$6:$BE$43,'RevPAR Raw Data'!AE$1,FALSE)</f>
        <v>112.033235958872</v>
      </c>
    </row>
    <row r="13" spans="1:66" x14ac:dyDescent="0.35">
      <c r="A13" s="76" t="s">
        <v>91</v>
      </c>
      <c r="B13" s="59">
        <f>VLOOKUP($A13,'Occupancy Raw Data'!$B$6:$BE$43,'Occupancy Raw Data'!G$1,FALSE)</f>
        <v>35.816993464052203</v>
      </c>
      <c r="C13" s="60">
        <f>VLOOKUP($A13,'Occupancy Raw Data'!$B$6:$BE$43,'Occupancy Raw Data'!H$1,FALSE)</f>
        <v>44.808590102707697</v>
      </c>
      <c r="D13" s="60">
        <f>VLOOKUP($A13,'Occupancy Raw Data'!$B$6:$BE$43,'Occupancy Raw Data'!I$1,FALSE)</f>
        <v>44.7152194211017</v>
      </c>
      <c r="E13" s="60">
        <f>VLOOKUP($A13,'Occupancy Raw Data'!$B$6:$BE$43,'Occupancy Raw Data'!J$1,FALSE)</f>
        <v>45.574229691876702</v>
      </c>
      <c r="F13" s="60">
        <f>VLOOKUP($A13,'Occupancy Raw Data'!$B$6:$BE$43,'Occupancy Raw Data'!K$1,FALSE)</f>
        <v>47.2642390289449</v>
      </c>
      <c r="G13" s="61">
        <f>VLOOKUP($A13,'Occupancy Raw Data'!$B$6:$BE$43,'Occupancy Raw Data'!L$1,FALSE)</f>
        <v>43.635854341736596</v>
      </c>
      <c r="H13" s="60">
        <f>VLOOKUP($A13,'Occupancy Raw Data'!$B$6:$BE$43,'Occupancy Raw Data'!N$1,FALSE)</f>
        <v>39.421101774042903</v>
      </c>
      <c r="I13" s="60">
        <f>VLOOKUP($A13,'Occupancy Raw Data'!$B$6:$BE$43,'Occupancy Raw Data'!O$1,FALSE)</f>
        <v>39.794584500466797</v>
      </c>
      <c r="J13" s="61">
        <f>VLOOKUP($A13,'Occupancy Raw Data'!$B$6:$BE$43,'Occupancy Raw Data'!P$1,FALSE)</f>
        <v>39.607843137254903</v>
      </c>
      <c r="K13" s="62">
        <f>VLOOKUP($A13,'Occupancy Raw Data'!$B$6:$BE$43,'Occupancy Raw Data'!R$1,FALSE)</f>
        <v>42.484993997598998</v>
      </c>
      <c r="L13" s="63"/>
      <c r="M13" s="59">
        <f>VLOOKUP($A13,'Occupancy Raw Data'!$B$6:$BE$43,'Occupancy Raw Data'!T$1,FALSE)</f>
        <v>23.6636423093974</v>
      </c>
      <c r="N13" s="60">
        <f>VLOOKUP($A13,'Occupancy Raw Data'!$B$6:$BE$43,'Occupancy Raw Data'!U$1,FALSE)</f>
        <v>30.775453714459498</v>
      </c>
      <c r="O13" s="60">
        <f>VLOOKUP($A13,'Occupancy Raw Data'!$B$6:$BE$43,'Occupancy Raw Data'!V$1,FALSE)</f>
        <v>7.9253253727155899</v>
      </c>
      <c r="P13" s="60">
        <f>VLOOKUP($A13,'Occupancy Raw Data'!$B$6:$BE$43,'Occupancy Raw Data'!W$1,FALSE)</f>
        <v>10.9886853841489</v>
      </c>
      <c r="Q13" s="60">
        <f>VLOOKUP($A13,'Occupancy Raw Data'!$B$6:$BE$43,'Occupancy Raw Data'!X$1,FALSE)</f>
        <v>36.931785205864003</v>
      </c>
      <c r="R13" s="61">
        <f>VLOOKUP($A13,'Occupancy Raw Data'!$B$6:$BE$43,'Occupancy Raw Data'!Y$1,FALSE)</f>
        <v>21.051115460213801</v>
      </c>
      <c r="S13" s="60">
        <f>VLOOKUP($A13,'Occupancy Raw Data'!$B$6:$BE$43,'Occupancy Raw Data'!AA$1,FALSE)</f>
        <v>19.0739625266479</v>
      </c>
      <c r="T13" s="60">
        <f>VLOOKUP($A13,'Occupancy Raw Data'!$B$6:$BE$43,'Occupancy Raw Data'!AB$1,FALSE)</f>
        <v>9.7259098508447792</v>
      </c>
      <c r="U13" s="61">
        <f>VLOOKUP($A13,'Occupancy Raw Data'!$B$6:$BE$43,'Occupancy Raw Data'!AC$1,FALSE)</f>
        <v>14.186974102693</v>
      </c>
      <c r="V13" s="62">
        <f>VLOOKUP($A13,'Occupancy Raw Data'!$B$6:$BE$43,'Occupancy Raw Data'!AE$1,FALSE)</f>
        <v>19.143384297026799</v>
      </c>
      <c r="W13" s="63"/>
      <c r="X13" s="64">
        <f>VLOOKUP($A13,'ADR Raw Data'!$B$6:$BE$43,'ADR Raw Data'!G$1,FALSE)</f>
        <v>83.689322210636007</v>
      </c>
      <c r="Y13" s="65">
        <f>VLOOKUP($A13,'ADR Raw Data'!$B$6:$BE$43,'ADR Raw Data'!H$1,FALSE)</f>
        <v>92.288868514273801</v>
      </c>
      <c r="Z13" s="65">
        <f>VLOOKUP($A13,'ADR Raw Data'!$B$6:$BE$43,'ADR Raw Data'!I$1,FALSE)</f>
        <v>93.890624347462904</v>
      </c>
      <c r="AA13" s="65">
        <f>VLOOKUP($A13,'ADR Raw Data'!$B$6:$BE$43,'ADR Raw Data'!J$1,FALSE)</f>
        <v>94.924099569760202</v>
      </c>
      <c r="AB13" s="65">
        <f>VLOOKUP($A13,'ADR Raw Data'!$B$6:$BE$43,'ADR Raw Data'!K$1,FALSE)</f>
        <v>95.919144606874696</v>
      </c>
      <c r="AC13" s="66">
        <f>VLOOKUP($A13,'ADR Raw Data'!$B$6:$BE$43,'ADR Raw Data'!L$1,FALSE)</f>
        <v>92.5423015363546</v>
      </c>
      <c r="AD13" s="65">
        <f>VLOOKUP($A13,'ADR Raw Data'!$B$6:$BE$43,'ADR Raw Data'!N$1,FALSE)</f>
        <v>88.563789673140604</v>
      </c>
      <c r="AE13" s="65">
        <f>VLOOKUP($A13,'ADR Raw Data'!$B$6:$BE$43,'ADR Raw Data'!O$1,FALSE)</f>
        <v>87.583247301736193</v>
      </c>
      <c r="AF13" s="66">
        <f>VLOOKUP($A13,'ADR Raw Data'!$B$6:$BE$43,'ADR Raw Data'!P$1,FALSE)</f>
        <v>88.071206977840603</v>
      </c>
      <c r="AG13" s="67">
        <f>VLOOKUP($A13,'ADR Raw Data'!$B$6:$BE$43,'ADR Raw Data'!R$1,FALSE)</f>
        <v>91.351357257228898</v>
      </c>
      <c r="AH13" s="63"/>
      <c r="AI13" s="59">
        <f>VLOOKUP($A13,'ADR Raw Data'!$B$6:$BE$43,'ADR Raw Data'!T$1,FALSE)</f>
        <v>16.4298874508825</v>
      </c>
      <c r="AJ13" s="60">
        <f>VLOOKUP($A13,'ADR Raw Data'!$B$6:$BE$43,'ADR Raw Data'!U$1,FALSE)</f>
        <v>23.572341459651501</v>
      </c>
      <c r="AK13" s="60">
        <f>VLOOKUP($A13,'ADR Raw Data'!$B$6:$BE$43,'ADR Raw Data'!V$1,FALSE)</f>
        <v>23.4693544684364</v>
      </c>
      <c r="AL13" s="60">
        <f>VLOOKUP($A13,'ADR Raw Data'!$B$6:$BE$43,'ADR Raw Data'!W$1,FALSE)</f>
        <v>24.3739472591826</v>
      </c>
      <c r="AM13" s="60">
        <f>VLOOKUP($A13,'ADR Raw Data'!$B$6:$BE$43,'ADR Raw Data'!X$1,FALSE)</f>
        <v>28.688940158933601</v>
      </c>
      <c r="AN13" s="61">
        <f>VLOOKUP($A13,'ADR Raw Data'!$B$6:$BE$43,'ADR Raw Data'!Y$1,FALSE)</f>
        <v>23.5700370371856</v>
      </c>
      <c r="AO13" s="60">
        <f>VLOOKUP($A13,'ADR Raw Data'!$B$6:$BE$43,'ADR Raw Data'!AA$1,FALSE)</f>
        <v>22.147581956362298</v>
      </c>
      <c r="AP13" s="60">
        <f>VLOOKUP($A13,'ADR Raw Data'!$B$6:$BE$43,'ADR Raw Data'!AB$1,FALSE)</f>
        <v>14.241004220533799</v>
      </c>
      <c r="AQ13" s="61">
        <f>VLOOKUP($A13,'ADR Raw Data'!$B$6:$BE$43,'ADR Raw Data'!AC$1,FALSE)</f>
        <v>17.931113649746901</v>
      </c>
      <c r="AR13" s="62">
        <f>VLOOKUP($A13,'ADR Raw Data'!$B$6:$BE$43,'ADR Raw Data'!AE$1,FALSE)</f>
        <v>22.075088543914902</v>
      </c>
      <c r="AS13" s="50"/>
      <c r="AT13" s="64">
        <f>VLOOKUP($A13,'RevPAR Raw Data'!$B$6:$BE$43,'RevPAR Raw Data'!G$1,FALSE)</f>
        <v>29.974999066293101</v>
      </c>
      <c r="AU13" s="65">
        <f>VLOOKUP($A13,'RevPAR Raw Data'!$B$6:$BE$43,'RevPAR Raw Data'!H$1,FALSE)</f>
        <v>41.353340802987802</v>
      </c>
      <c r="AV13" s="65">
        <f>VLOOKUP($A13,'RevPAR Raw Data'!$B$6:$BE$43,'RevPAR Raw Data'!I$1,FALSE)</f>
        <v>41.983398692810397</v>
      </c>
      <c r="AW13" s="65">
        <f>VLOOKUP($A13,'RevPAR Raw Data'!$B$6:$BE$43,'RevPAR Raw Data'!J$1,FALSE)</f>
        <v>43.2609271708683</v>
      </c>
      <c r="AX13" s="65">
        <f>VLOOKUP($A13,'RevPAR Raw Data'!$B$6:$BE$43,'RevPAR Raw Data'!K$1,FALSE)</f>
        <v>45.335453781512598</v>
      </c>
      <c r="AY13" s="66">
        <f>VLOOKUP($A13,'RevPAR Raw Data'!$B$6:$BE$43,'RevPAR Raw Data'!L$1,FALSE)</f>
        <v>40.381623902894397</v>
      </c>
      <c r="AZ13" s="65">
        <f>VLOOKUP($A13,'RevPAR Raw Data'!$B$6:$BE$43,'RevPAR Raw Data'!N$1,FALSE)</f>
        <v>34.912821661998102</v>
      </c>
      <c r="BA13" s="65">
        <f>VLOOKUP($A13,'RevPAR Raw Data'!$B$6:$BE$43,'RevPAR Raw Data'!O$1,FALSE)</f>
        <v>34.853389355742202</v>
      </c>
      <c r="BB13" s="66">
        <f>VLOOKUP($A13,'RevPAR Raw Data'!$B$6:$BE$43,'RevPAR Raw Data'!P$1,FALSE)</f>
        <v>34.883105508870202</v>
      </c>
      <c r="BC13" s="67">
        <f>VLOOKUP($A13,'RevPAR Raw Data'!$B$6:$BE$43,'RevPAR Raw Data'!R$1,FALSE)</f>
        <v>38.810618647458902</v>
      </c>
      <c r="BD13" s="63"/>
      <c r="BE13" s="59">
        <f>VLOOKUP($A13,'RevPAR Raw Data'!$B$6:$BE$43,'RevPAR Raw Data'!T$1,FALSE)</f>
        <v>43.981439558493399</v>
      </c>
      <c r="BF13" s="60">
        <f>VLOOKUP($A13,'RevPAR Raw Data'!$B$6:$BE$43,'RevPAR Raw Data'!U$1,FALSE)</f>
        <v>61.602290209440497</v>
      </c>
      <c r="BG13" s="60">
        <f>VLOOKUP($A13,'RevPAR Raw Data'!$B$6:$BE$43,'RevPAR Raw Data'!V$1,FALSE)</f>
        <v>33.254702545651597</v>
      </c>
      <c r="BH13" s="60">
        <f>VLOOKUP($A13,'RevPAR Raw Data'!$B$6:$BE$43,'RevPAR Raw Data'!W$1,FALSE)</f>
        <v>38.041009023341502</v>
      </c>
      <c r="BI13" s="60">
        <f>VLOOKUP($A13,'RevPAR Raw Data'!$B$6:$BE$43,'RevPAR Raw Data'!X$1,FALSE)</f>
        <v>76.216063122133903</v>
      </c>
      <c r="BJ13" s="61">
        <f>VLOOKUP($A13,'RevPAR Raw Data'!$B$6:$BE$43,'RevPAR Raw Data'!Y$1,FALSE)</f>
        <v>49.582908208112599</v>
      </c>
      <c r="BK13" s="60">
        <f>VLOOKUP($A13,'RevPAR Raw Data'!$B$6:$BE$43,'RevPAR Raw Data'!AA$1,FALSE)</f>
        <v>45.445965965925403</v>
      </c>
      <c r="BL13" s="60">
        <f>VLOOKUP($A13,'RevPAR Raw Data'!$B$6:$BE$43,'RevPAR Raw Data'!AB$1,FALSE)</f>
        <v>25.351981303722699</v>
      </c>
      <c r="BM13" s="61">
        <f>VLOOKUP($A13,'RevPAR Raw Data'!$B$6:$BE$43,'RevPAR Raw Data'!AC$1,FALSE)</f>
        <v>34.661970202253997</v>
      </c>
      <c r="BN13" s="62">
        <f>VLOOKUP($A13,'RevPAR Raw Data'!$B$6:$BE$43,'RevPAR Raw Data'!AE$1,FALSE)</f>
        <v>45.444391874812297</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32.786885245901601</v>
      </c>
      <c r="C15" s="60">
        <f>VLOOKUP($A15,'Occupancy Raw Data'!$B$6:$BE$43,'Occupancy Raw Data'!H$1,FALSE)</f>
        <v>34.994319104041502</v>
      </c>
      <c r="D15" s="60">
        <f>VLOOKUP($A15,'Occupancy Raw Data'!$B$6:$BE$43,'Occupancy Raw Data'!I$1,FALSE)</f>
        <v>36.847373261916303</v>
      </c>
      <c r="E15" s="60">
        <f>VLOOKUP($A15,'Occupancy Raw Data'!$B$6:$BE$43,'Occupancy Raw Data'!J$1,FALSE)</f>
        <v>38.0620029216036</v>
      </c>
      <c r="F15" s="60">
        <f>VLOOKUP($A15,'Occupancy Raw Data'!$B$6:$BE$43,'Occupancy Raw Data'!K$1,FALSE)</f>
        <v>39.620191527349398</v>
      </c>
      <c r="G15" s="61">
        <f>VLOOKUP($A15,'Occupancy Raw Data'!$B$6:$BE$43,'Occupancy Raw Data'!L$1,FALSE)</f>
        <v>36.462154412162498</v>
      </c>
      <c r="H15" s="60">
        <f>VLOOKUP($A15,'Occupancy Raw Data'!$B$6:$BE$43,'Occupancy Raw Data'!N$1,FALSE)</f>
        <v>46.634745441757197</v>
      </c>
      <c r="I15" s="60">
        <f>VLOOKUP($A15,'Occupancy Raw Data'!$B$6:$BE$43,'Occupancy Raw Data'!O$1,FALSE)</f>
        <v>49.004490612995703</v>
      </c>
      <c r="J15" s="61">
        <f>VLOOKUP($A15,'Occupancy Raw Data'!$B$6:$BE$43,'Occupancy Raw Data'!P$1,FALSE)</f>
        <v>47.819618027376499</v>
      </c>
      <c r="K15" s="62">
        <f>VLOOKUP($A15,'Occupancy Raw Data'!$B$6:$BE$43,'Occupancy Raw Data'!R$1,FALSE)</f>
        <v>39.707144016509297</v>
      </c>
      <c r="L15" s="63"/>
      <c r="M15" s="59">
        <f>VLOOKUP($A15,'Occupancy Raw Data'!$B$6:$BE$43,'Occupancy Raw Data'!T$1,FALSE)</f>
        <v>-9.9222431784270295</v>
      </c>
      <c r="N15" s="60">
        <f>VLOOKUP($A15,'Occupancy Raw Data'!$B$6:$BE$43,'Occupancy Raw Data'!U$1,FALSE)</f>
        <v>-9.8124712073496596</v>
      </c>
      <c r="O15" s="60">
        <f>VLOOKUP($A15,'Occupancy Raw Data'!$B$6:$BE$43,'Occupancy Raw Data'!V$1,FALSE)</f>
        <v>-9.6691236826271894</v>
      </c>
      <c r="P15" s="60">
        <f>VLOOKUP($A15,'Occupancy Raw Data'!$B$6:$BE$43,'Occupancy Raw Data'!W$1,FALSE)</f>
        <v>-7.2260866828920296</v>
      </c>
      <c r="Q15" s="60">
        <f>VLOOKUP($A15,'Occupancy Raw Data'!$B$6:$BE$43,'Occupancy Raw Data'!X$1,FALSE)</f>
        <v>-1.9849667171812</v>
      </c>
      <c r="R15" s="61">
        <f>VLOOKUP($A15,'Occupancy Raw Data'!$B$6:$BE$43,'Occupancy Raw Data'!Y$1,FALSE)</f>
        <v>-7.6631967153069001</v>
      </c>
      <c r="S15" s="60">
        <f>VLOOKUP($A15,'Occupancy Raw Data'!$B$6:$BE$43,'Occupancy Raw Data'!AA$1,FALSE)</f>
        <v>6.7095376028602303</v>
      </c>
      <c r="T15" s="60">
        <f>VLOOKUP($A15,'Occupancy Raw Data'!$B$6:$BE$43,'Occupancy Raw Data'!AB$1,FALSE)</f>
        <v>4.2371100911082298</v>
      </c>
      <c r="U15" s="61">
        <f>VLOOKUP($A15,'Occupancy Raw Data'!$B$6:$BE$43,'Occupancy Raw Data'!AC$1,FALSE)</f>
        <v>5.4282168881012902</v>
      </c>
      <c r="V15" s="62">
        <f>VLOOKUP($A15,'Occupancy Raw Data'!$B$6:$BE$43,'Occupancy Raw Data'!AE$1,FALSE)</f>
        <v>-3.5418919088519898</v>
      </c>
      <c r="W15" s="63"/>
      <c r="X15" s="64">
        <f>VLOOKUP($A15,'ADR Raw Data'!$B$6:$BE$43,'ADR Raw Data'!G$1,FALSE)</f>
        <v>80.012939224422396</v>
      </c>
      <c r="Y15" s="65">
        <f>VLOOKUP($A15,'ADR Raw Data'!$B$6:$BE$43,'ADR Raw Data'!H$1,FALSE)</f>
        <v>77.790931346629506</v>
      </c>
      <c r="Z15" s="65">
        <f>VLOOKUP($A15,'ADR Raw Data'!$B$6:$BE$43,'ADR Raw Data'!I$1,FALSE)</f>
        <v>78.163057125027507</v>
      </c>
      <c r="AA15" s="65">
        <f>VLOOKUP($A15,'ADR Raw Data'!$B$6:$BE$43,'ADR Raw Data'!J$1,FALSE)</f>
        <v>79.210482025586302</v>
      </c>
      <c r="AB15" s="65">
        <f>VLOOKUP($A15,'ADR Raw Data'!$B$6:$BE$43,'ADR Raw Data'!K$1,FALSE)</f>
        <v>78.740870551686399</v>
      </c>
      <c r="AC15" s="66">
        <f>VLOOKUP($A15,'ADR Raw Data'!$B$6:$BE$43,'ADR Raw Data'!L$1,FALSE)</f>
        <v>78.768560304482605</v>
      </c>
      <c r="AD15" s="65">
        <f>VLOOKUP($A15,'ADR Raw Data'!$B$6:$BE$43,'ADR Raw Data'!N$1,FALSE)</f>
        <v>92.566601485004895</v>
      </c>
      <c r="AE15" s="65">
        <f>VLOOKUP($A15,'ADR Raw Data'!$B$6:$BE$43,'ADR Raw Data'!O$1,FALSE)</f>
        <v>96.193107176373104</v>
      </c>
      <c r="AF15" s="66">
        <f>VLOOKUP($A15,'ADR Raw Data'!$B$6:$BE$43,'ADR Raw Data'!P$1,FALSE)</f>
        <v>94.424783037279994</v>
      </c>
      <c r="AG15" s="67">
        <f>VLOOKUP($A15,'ADR Raw Data'!$B$6:$BE$43,'ADR Raw Data'!R$1,FALSE)</f>
        <v>84.155677188628303</v>
      </c>
      <c r="AH15" s="63"/>
      <c r="AI15" s="59">
        <f>VLOOKUP($A15,'ADR Raw Data'!$B$6:$BE$43,'ADR Raw Data'!T$1,FALSE)</f>
        <v>14.311078919885601</v>
      </c>
      <c r="AJ15" s="60">
        <f>VLOOKUP($A15,'ADR Raw Data'!$B$6:$BE$43,'ADR Raw Data'!U$1,FALSE)</f>
        <v>11.594260338784901</v>
      </c>
      <c r="AK15" s="60">
        <f>VLOOKUP($A15,'ADR Raw Data'!$B$6:$BE$43,'ADR Raw Data'!V$1,FALSE)</f>
        <v>9.8739167901923892</v>
      </c>
      <c r="AL15" s="60">
        <f>VLOOKUP($A15,'ADR Raw Data'!$B$6:$BE$43,'ADR Raw Data'!W$1,FALSE)</f>
        <v>11.683850225442001</v>
      </c>
      <c r="AM15" s="60">
        <f>VLOOKUP($A15,'ADR Raw Data'!$B$6:$BE$43,'ADR Raw Data'!X$1,FALSE)</f>
        <v>8.4037306518466401</v>
      </c>
      <c r="AN15" s="61">
        <f>VLOOKUP($A15,'ADR Raw Data'!$B$6:$BE$43,'ADR Raw Data'!Y$1,FALSE)</f>
        <v>11.083912208783399</v>
      </c>
      <c r="AO15" s="60">
        <f>VLOOKUP($A15,'ADR Raw Data'!$B$6:$BE$43,'ADR Raw Data'!AA$1,FALSE)</f>
        <v>22.957430165316399</v>
      </c>
      <c r="AP15" s="60">
        <f>VLOOKUP($A15,'ADR Raw Data'!$B$6:$BE$43,'ADR Raw Data'!AB$1,FALSE)</f>
        <v>23.250965217916399</v>
      </c>
      <c r="AQ15" s="61">
        <f>VLOOKUP($A15,'ADR Raw Data'!$B$6:$BE$43,'ADR Raw Data'!AC$1,FALSE)</f>
        <v>23.0845145590987</v>
      </c>
      <c r="AR15" s="62">
        <f>VLOOKUP($A15,'ADR Raw Data'!$B$6:$BE$43,'ADR Raw Data'!AE$1,FALSE)</f>
        <v>15.698609090952001</v>
      </c>
      <c r="AS15" s="50"/>
      <c r="AT15" s="64">
        <f>VLOOKUP($A15,'RevPAR Raw Data'!$B$6:$BE$43,'RevPAR Raw Data'!G$1,FALSE)</f>
        <v>26.233750565384401</v>
      </c>
      <c r="AU15" s="65">
        <f>VLOOKUP($A15,'RevPAR Raw Data'!$B$6:$BE$43,'RevPAR Raw Data'!H$1,FALSE)</f>
        <v>27.222406749445401</v>
      </c>
      <c r="AV15" s="65">
        <f>VLOOKUP($A15,'RevPAR Raw Data'!$B$6:$BE$43,'RevPAR Raw Data'!I$1,FALSE)</f>
        <v>28.801033411783798</v>
      </c>
      <c r="AW15" s="65">
        <f>VLOOKUP($A15,'RevPAR Raw Data'!$B$6:$BE$43,'RevPAR Raw Data'!J$1,FALSE)</f>
        <v>30.149095982795</v>
      </c>
      <c r="AX15" s="65">
        <f>VLOOKUP($A15,'RevPAR Raw Data'!$B$6:$BE$43,'RevPAR Raw Data'!K$1,FALSE)</f>
        <v>31.1972837228804</v>
      </c>
      <c r="AY15" s="66">
        <f>VLOOKUP($A15,'RevPAR Raw Data'!$B$6:$BE$43,'RevPAR Raw Data'!L$1,FALSE)</f>
        <v>28.7207140864578</v>
      </c>
      <c r="AZ15" s="65">
        <f>VLOOKUP($A15,'RevPAR Raw Data'!$B$6:$BE$43,'RevPAR Raw Data'!N$1,FALSE)</f>
        <v>43.168198966617901</v>
      </c>
      <c r="BA15" s="65">
        <f>VLOOKUP($A15,'RevPAR Raw Data'!$B$6:$BE$43,'RevPAR Raw Data'!O$1,FALSE)</f>
        <v>47.138942176594703</v>
      </c>
      <c r="BB15" s="66">
        <f>VLOOKUP($A15,'RevPAR Raw Data'!$B$6:$BE$43,'RevPAR Raw Data'!P$1,FALSE)</f>
        <v>45.153570571606302</v>
      </c>
      <c r="BC15" s="67">
        <f>VLOOKUP($A15,'RevPAR Raw Data'!$B$6:$BE$43,'RevPAR Raw Data'!R$1,FALSE)</f>
        <v>33.415815939357401</v>
      </c>
      <c r="BD15" s="63"/>
      <c r="BE15" s="59">
        <f>VLOOKUP($A15,'RevPAR Raw Data'!$B$6:$BE$43,'RevPAR Raw Data'!T$1,FALSE)</f>
        <v>2.9688556895709701</v>
      </c>
      <c r="BF15" s="60">
        <f>VLOOKUP($A15,'RevPAR Raw Data'!$B$6:$BE$43,'RevPAR Raw Data'!U$1,FALSE)</f>
        <v>0.64410567398682494</v>
      </c>
      <c r="BG15" s="60">
        <f>VLOOKUP($A15,'RevPAR Raw Data'!$B$6:$BE$43,'RevPAR Raw Data'!V$1,FALSE)</f>
        <v>-0.74992811919819102</v>
      </c>
      <c r="BH15" s="60">
        <f>VLOOKUP($A15,'RevPAR Raw Data'!$B$6:$BE$43,'RevPAR Raw Data'!W$1,FALSE)</f>
        <v>3.6134783973603</v>
      </c>
      <c r="BI15" s="60">
        <f>VLOOKUP($A15,'RevPAR Raw Data'!$B$6:$BE$43,'RevPAR Raw Data'!X$1,FALSE)</f>
        <v>6.2519526782247299</v>
      </c>
      <c r="BJ15" s="61">
        <f>VLOOKUP($A15,'RevPAR Raw Data'!$B$6:$BE$43,'RevPAR Raw Data'!Y$1,FALSE)</f>
        <v>2.5713334971655302</v>
      </c>
      <c r="BK15" s="60">
        <f>VLOOKUP($A15,'RevPAR Raw Data'!$B$6:$BE$43,'RevPAR Raw Data'!AA$1,FALSE)</f>
        <v>31.207305177768902</v>
      </c>
      <c r="BL15" s="60">
        <f>VLOOKUP($A15,'RevPAR Raw Data'!$B$6:$BE$43,'RevPAR Raw Data'!AB$1,FALSE)</f>
        <v>28.473244302552999</v>
      </c>
      <c r="BM15" s="61">
        <f>VLOOKUP($A15,'RevPAR Raw Data'!$B$6:$BE$43,'RevPAR Raw Data'!AC$1,FALSE)</f>
        <v>29.765808965033202</v>
      </c>
      <c r="BN15" s="62">
        <f>VLOOKUP($A15,'RevPAR Raw Data'!$B$6:$BE$43,'RevPAR Raw Data'!AE$1,FALSE)</f>
        <v>11.600689416905301</v>
      </c>
    </row>
    <row r="16" spans="1:66" x14ac:dyDescent="0.35">
      <c r="A16" s="76" t="s">
        <v>92</v>
      </c>
      <c r="B16" s="59">
        <f>VLOOKUP($A16,'Occupancy Raw Data'!$B$6:$BE$43,'Occupancy Raw Data'!G$1,FALSE)</f>
        <v>43.982532751091703</v>
      </c>
      <c r="C16" s="60">
        <f>VLOOKUP($A16,'Occupancy Raw Data'!$B$6:$BE$43,'Occupancy Raw Data'!H$1,FALSE)</f>
        <v>49.187772925764101</v>
      </c>
      <c r="D16" s="60">
        <f>VLOOKUP($A16,'Occupancy Raw Data'!$B$6:$BE$43,'Occupancy Raw Data'!I$1,FALSE)</f>
        <v>53.799126637554501</v>
      </c>
      <c r="E16" s="60">
        <f>VLOOKUP($A16,'Occupancy Raw Data'!$B$6:$BE$43,'Occupancy Raw Data'!J$1,FALSE)</f>
        <v>57.449781659388599</v>
      </c>
      <c r="F16" s="60">
        <f>VLOOKUP($A16,'Occupancy Raw Data'!$B$6:$BE$43,'Occupancy Raw Data'!K$1,FALSE)</f>
        <v>56.087336244541397</v>
      </c>
      <c r="G16" s="61">
        <f>VLOOKUP($A16,'Occupancy Raw Data'!$B$6:$BE$43,'Occupancy Raw Data'!L$1,FALSE)</f>
        <v>52.1013100436681</v>
      </c>
      <c r="H16" s="60">
        <f>VLOOKUP($A16,'Occupancy Raw Data'!$B$6:$BE$43,'Occupancy Raw Data'!N$1,FALSE)</f>
        <v>55.615720524017398</v>
      </c>
      <c r="I16" s="60">
        <f>VLOOKUP($A16,'Occupancy Raw Data'!$B$6:$BE$43,'Occupancy Raw Data'!O$1,FALSE)</f>
        <v>58.602620087336199</v>
      </c>
      <c r="J16" s="61">
        <f>VLOOKUP($A16,'Occupancy Raw Data'!$B$6:$BE$43,'Occupancy Raw Data'!P$1,FALSE)</f>
        <v>57.109170305676798</v>
      </c>
      <c r="K16" s="62">
        <f>VLOOKUP($A16,'Occupancy Raw Data'!$B$6:$BE$43,'Occupancy Raw Data'!R$1,FALSE)</f>
        <v>53.5321272613849</v>
      </c>
      <c r="L16" s="63"/>
      <c r="M16" s="59">
        <f>VLOOKUP($A16,'Occupancy Raw Data'!$B$6:$BE$43,'Occupancy Raw Data'!T$1,FALSE)</f>
        <v>-12.508686587908199</v>
      </c>
      <c r="N16" s="60">
        <f>VLOOKUP($A16,'Occupancy Raw Data'!$B$6:$BE$43,'Occupancy Raw Data'!U$1,FALSE)</f>
        <v>-14.4592952612393</v>
      </c>
      <c r="O16" s="60">
        <f>VLOOKUP($A16,'Occupancy Raw Data'!$B$6:$BE$43,'Occupancy Raw Data'!V$1,FALSE)</f>
        <v>-11.6212338593974</v>
      </c>
      <c r="P16" s="60">
        <f>VLOOKUP($A16,'Occupancy Raw Data'!$B$6:$BE$43,'Occupancy Raw Data'!W$1,FALSE)</f>
        <v>-4.8321759259259203</v>
      </c>
      <c r="Q16" s="60">
        <f>VLOOKUP($A16,'Occupancy Raw Data'!$B$6:$BE$43,'Occupancy Raw Data'!X$1,FALSE)</f>
        <v>-4.66152019002375</v>
      </c>
      <c r="R16" s="61">
        <f>VLOOKUP($A16,'Occupancy Raw Data'!$B$6:$BE$43,'Occupancy Raw Data'!Y$1,FALSE)</f>
        <v>-9.4969354936585901</v>
      </c>
      <c r="S16" s="60">
        <f>VLOOKUP($A16,'Occupancy Raw Data'!$B$6:$BE$43,'Occupancy Raw Data'!AA$1,FALSE)</f>
        <v>-5.0968703427719797</v>
      </c>
      <c r="T16" s="60">
        <f>VLOOKUP($A16,'Occupancy Raw Data'!$B$6:$BE$43,'Occupancy Raw Data'!AB$1,FALSE)</f>
        <v>-4.8496880317640301</v>
      </c>
      <c r="U16" s="61">
        <f>VLOOKUP($A16,'Occupancy Raw Data'!$B$6:$BE$43,'Occupancy Raw Data'!AC$1,FALSE)</f>
        <v>-4.9702078186310104</v>
      </c>
      <c r="V16" s="62">
        <f>VLOOKUP($A16,'Occupancy Raw Data'!$B$6:$BE$43,'Occupancy Raw Data'!AE$1,FALSE)</f>
        <v>-8.1635273972602693</v>
      </c>
      <c r="W16" s="63"/>
      <c r="X16" s="64">
        <f>VLOOKUP($A16,'ADR Raw Data'!$B$6:$BE$43,'ADR Raw Data'!G$1,FALSE)</f>
        <v>72.302747776012694</v>
      </c>
      <c r="Y16" s="65">
        <f>VLOOKUP($A16,'ADR Raw Data'!$B$6:$BE$43,'ADR Raw Data'!H$1,FALSE)</f>
        <v>71.121197159090897</v>
      </c>
      <c r="Z16" s="65">
        <f>VLOOKUP($A16,'ADR Raw Data'!$B$6:$BE$43,'ADR Raw Data'!I$1,FALSE)</f>
        <v>73.789969805194801</v>
      </c>
      <c r="AA16" s="65">
        <f>VLOOKUP($A16,'ADR Raw Data'!$B$6:$BE$43,'ADR Raw Data'!J$1,FALSE)</f>
        <v>75.888827607175401</v>
      </c>
      <c r="AB16" s="65">
        <f>VLOOKUP($A16,'ADR Raw Data'!$B$6:$BE$43,'ADR Raw Data'!K$1,FALSE)</f>
        <v>72.947060168171902</v>
      </c>
      <c r="AC16" s="66">
        <f>VLOOKUP($A16,'ADR Raw Data'!$B$6:$BE$43,'ADR Raw Data'!L$1,FALSE)</f>
        <v>73.316352507710803</v>
      </c>
      <c r="AD16" s="65">
        <f>VLOOKUP($A16,'ADR Raw Data'!$B$6:$BE$43,'ADR Raw Data'!N$1,FALSE)</f>
        <v>74.562469974874304</v>
      </c>
      <c r="AE16" s="65">
        <f>VLOOKUP($A16,'ADR Raw Data'!$B$6:$BE$43,'ADR Raw Data'!O$1,FALSE)</f>
        <v>76.776471654247302</v>
      </c>
      <c r="AF16" s="66">
        <f>VLOOKUP($A16,'ADR Raw Data'!$B$6:$BE$43,'ADR Raw Data'!P$1,FALSE)</f>
        <v>75.698419758372793</v>
      </c>
      <c r="AG16" s="67">
        <f>VLOOKUP($A16,'ADR Raw Data'!$B$6:$BE$43,'ADR Raw Data'!R$1,FALSE)</f>
        <v>74.042420551904101</v>
      </c>
      <c r="AH16" s="63"/>
      <c r="AI16" s="59">
        <f>VLOOKUP($A16,'ADR Raw Data'!$B$6:$BE$43,'ADR Raw Data'!T$1,FALSE)</f>
        <v>13.545272378879</v>
      </c>
      <c r="AJ16" s="60">
        <f>VLOOKUP($A16,'ADR Raw Data'!$B$6:$BE$43,'ADR Raw Data'!U$1,FALSE)</f>
        <v>8.2294992934735802</v>
      </c>
      <c r="AK16" s="60">
        <f>VLOOKUP($A16,'ADR Raw Data'!$B$6:$BE$43,'ADR Raw Data'!V$1,FALSE)</f>
        <v>12.610667318851201</v>
      </c>
      <c r="AL16" s="60">
        <f>VLOOKUP($A16,'ADR Raw Data'!$B$6:$BE$43,'ADR Raw Data'!W$1,FALSE)</f>
        <v>12.634664608372001</v>
      </c>
      <c r="AM16" s="60">
        <f>VLOOKUP($A16,'ADR Raw Data'!$B$6:$BE$43,'ADR Raw Data'!X$1,FALSE)</f>
        <v>-2.7345550904208502</v>
      </c>
      <c r="AN16" s="61">
        <f>VLOOKUP($A16,'ADR Raw Data'!$B$6:$BE$43,'ADR Raw Data'!Y$1,FALSE)</f>
        <v>8.5129701349393496</v>
      </c>
      <c r="AO16" s="60">
        <f>VLOOKUP($A16,'ADR Raw Data'!$B$6:$BE$43,'ADR Raw Data'!AA$1,FALSE)</f>
        <v>12.0094478462266</v>
      </c>
      <c r="AP16" s="60">
        <f>VLOOKUP($A16,'ADR Raw Data'!$B$6:$BE$43,'ADR Raw Data'!AB$1,FALSE)</f>
        <v>14.4008359686832</v>
      </c>
      <c r="AQ16" s="61">
        <f>VLOOKUP($A16,'ADR Raw Data'!$B$6:$BE$43,'ADR Raw Data'!AC$1,FALSE)</f>
        <v>13.2418689962798</v>
      </c>
      <c r="AR16" s="62">
        <f>VLOOKUP($A16,'ADR Raw Data'!$B$6:$BE$43,'ADR Raw Data'!AE$1,FALSE)</f>
        <v>9.9316807701294607</v>
      </c>
      <c r="AS16" s="50"/>
      <c r="AT16" s="64">
        <f>VLOOKUP($A16,'RevPAR Raw Data'!$B$6:$BE$43,'RevPAR Raw Data'!G$1,FALSE)</f>
        <v>31.800579720523999</v>
      </c>
      <c r="AU16" s="65">
        <f>VLOOKUP($A16,'RevPAR Raw Data'!$B$6:$BE$43,'RevPAR Raw Data'!H$1,FALSE)</f>
        <v>34.982932960698598</v>
      </c>
      <c r="AV16" s="65">
        <f>VLOOKUP($A16,'RevPAR Raw Data'!$B$6:$BE$43,'RevPAR Raw Data'!I$1,FALSE)</f>
        <v>39.698359301309999</v>
      </c>
      <c r="AW16" s="65">
        <f>VLOOKUP($A16,'RevPAR Raw Data'!$B$6:$BE$43,'RevPAR Raw Data'!J$1,FALSE)</f>
        <v>43.597965764192097</v>
      </c>
      <c r="AX16" s="65">
        <f>VLOOKUP($A16,'RevPAR Raw Data'!$B$6:$BE$43,'RevPAR Raw Data'!K$1,FALSE)</f>
        <v>40.914062917030499</v>
      </c>
      <c r="AY16" s="66">
        <f>VLOOKUP($A16,'RevPAR Raw Data'!$B$6:$BE$43,'RevPAR Raw Data'!L$1,FALSE)</f>
        <v>38.198780132750997</v>
      </c>
      <c r="AZ16" s="65">
        <f>VLOOKUP($A16,'RevPAR Raw Data'!$B$6:$BE$43,'RevPAR Raw Data'!N$1,FALSE)</f>
        <v>41.468454917030499</v>
      </c>
      <c r="BA16" s="65">
        <f>VLOOKUP($A16,'RevPAR Raw Data'!$B$6:$BE$43,'RevPAR Raw Data'!O$1,FALSE)</f>
        <v>44.993023999999998</v>
      </c>
      <c r="BB16" s="66">
        <f>VLOOKUP($A16,'RevPAR Raw Data'!$B$6:$BE$43,'RevPAR Raw Data'!P$1,FALSE)</f>
        <v>43.230739458515203</v>
      </c>
      <c r="BC16" s="67">
        <f>VLOOKUP($A16,'RevPAR Raw Data'!$B$6:$BE$43,'RevPAR Raw Data'!R$1,FALSE)</f>
        <v>39.636482797255098</v>
      </c>
      <c r="BD16" s="63"/>
      <c r="BE16" s="59">
        <f>VLOOKUP($A16,'RevPAR Raw Data'!$B$6:$BE$43,'RevPAR Raw Data'!T$1,FALSE)</f>
        <v>-0.65774987838169396</v>
      </c>
      <c r="BF16" s="60">
        <f>VLOOKUP($A16,'RevPAR Raw Data'!$B$6:$BE$43,'RevPAR Raw Data'!U$1,FALSE)</f>
        <v>-7.4197235691307304</v>
      </c>
      <c r="BG16" s="60">
        <f>VLOOKUP($A16,'RevPAR Raw Data'!$B$6:$BE$43,'RevPAR Raw Data'!V$1,FALSE)</f>
        <v>-0.47608168090048603</v>
      </c>
      <c r="BH16" s="60">
        <f>VLOOKUP($A16,'RevPAR Raw Data'!$B$6:$BE$43,'RevPAR Raw Data'!W$1,FALSE)</f>
        <v>7.1919594609188904</v>
      </c>
      <c r="BI16" s="60">
        <f>VLOOKUP($A16,'RevPAR Raw Data'!$B$6:$BE$43,'RevPAR Raw Data'!X$1,FALSE)</f>
        <v>-7.2686034427973096</v>
      </c>
      <c r="BJ16" s="61">
        <f>VLOOKUP($A16,'RevPAR Raw Data'!$B$6:$BE$43,'RevPAR Raw Data'!Y$1,FALSE)</f>
        <v>-1.7924366410288499</v>
      </c>
      <c r="BK16" s="60">
        <f>VLOOKUP($A16,'RevPAR Raw Data'!$B$6:$BE$43,'RevPAR Raw Data'!AA$1,FALSE)</f>
        <v>6.3004715178496298</v>
      </c>
      <c r="BL16" s="60">
        <f>VLOOKUP($A16,'RevPAR Raw Data'!$B$6:$BE$43,'RevPAR Raw Data'!AB$1,FALSE)</f>
        <v>8.8527523184719907</v>
      </c>
      <c r="BM16" s="61">
        <f>VLOOKUP($A16,'RevPAR Raw Data'!$B$6:$BE$43,'RevPAR Raw Data'!AC$1,FALSE)</f>
        <v>7.6135127694628402</v>
      </c>
      <c r="BN16" s="62">
        <f>VLOOKUP($A16,'RevPAR Raw Data'!$B$6:$BE$43,'RevPAR Raw Data'!AE$1,FALSE)</f>
        <v>0.95737789219124603</v>
      </c>
    </row>
    <row r="17" spans="1:66" x14ac:dyDescent="0.35">
      <c r="A17" s="78" t="s">
        <v>32</v>
      </c>
      <c r="B17" s="59">
        <f>VLOOKUP($A17,'Occupancy Raw Data'!$B$6:$BE$43,'Occupancy Raw Data'!G$1,FALSE)</f>
        <v>43.771282633371101</v>
      </c>
      <c r="C17" s="60">
        <f>VLOOKUP($A17,'Occupancy Raw Data'!$B$6:$BE$43,'Occupancy Raw Data'!H$1,FALSE)</f>
        <v>46.296821793416498</v>
      </c>
      <c r="D17" s="60">
        <f>VLOOKUP($A17,'Occupancy Raw Data'!$B$6:$BE$43,'Occupancy Raw Data'!I$1,FALSE)</f>
        <v>46.679909194097597</v>
      </c>
      <c r="E17" s="60">
        <f>VLOOKUP($A17,'Occupancy Raw Data'!$B$6:$BE$43,'Occupancy Raw Data'!J$1,FALSE)</f>
        <v>48.6237230419977</v>
      </c>
      <c r="F17" s="60">
        <f>VLOOKUP($A17,'Occupancy Raw Data'!$B$6:$BE$43,'Occupancy Raw Data'!K$1,FALSE)</f>
        <v>49.843927355277998</v>
      </c>
      <c r="G17" s="61">
        <f>VLOOKUP($A17,'Occupancy Raw Data'!$B$6:$BE$43,'Occupancy Raw Data'!L$1,FALSE)</f>
        <v>47.043132803632197</v>
      </c>
      <c r="H17" s="60">
        <f>VLOOKUP($A17,'Occupancy Raw Data'!$B$6:$BE$43,'Occupancy Raw Data'!N$1,FALSE)</f>
        <v>60.187287173666199</v>
      </c>
      <c r="I17" s="60">
        <f>VLOOKUP($A17,'Occupancy Raw Data'!$B$6:$BE$43,'Occupancy Raw Data'!O$1,FALSE)</f>
        <v>60.556186152099798</v>
      </c>
      <c r="J17" s="61">
        <f>VLOOKUP($A17,'Occupancy Raw Data'!$B$6:$BE$43,'Occupancy Raw Data'!P$1,FALSE)</f>
        <v>60.371736662883002</v>
      </c>
      <c r="K17" s="62">
        <f>VLOOKUP($A17,'Occupancy Raw Data'!$B$6:$BE$43,'Occupancy Raw Data'!R$1,FALSE)</f>
        <v>50.8513053348467</v>
      </c>
      <c r="L17" s="63"/>
      <c r="M17" s="59">
        <f>VLOOKUP($A17,'Occupancy Raw Data'!$B$6:$BE$43,'Occupancy Raw Data'!T$1,FALSE)</f>
        <v>3.8720538720538702</v>
      </c>
      <c r="N17" s="60">
        <f>VLOOKUP($A17,'Occupancy Raw Data'!$B$6:$BE$43,'Occupancy Raw Data'!U$1,FALSE)</f>
        <v>0.55469953775038505</v>
      </c>
      <c r="O17" s="60">
        <f>VLOOKUP($A17,'Occupancy Raw Data'!$B$6:$BE$43,'Occupancy Raw Data'!V$1,FALSE)</f>
        <v>-1.90816935002981</v>
      </c>
      <c r="P17" s="60">
        <f>VLOOKUP($A17,'Occupancy Raw Data'!$B$6:$BE$43,'Occupancy Raw Data'!W$1,FALSE)</f>
        <v>2.2069788249328899</v>
      </c>
      <c r="Q17" s="60">
        <f>VLOOKUP($A17,'Occupancy Raw Data'!$B$6:$BE$43,'Occupancy Raw Data'!X$1,FALSE)</f>
        <v>6.9732034104750298</v>
      </c>
      <c r="R17" s="61">
        <f>VLOOKUP($A17,'Occupancy Raw Data'!$B$6:$BE$43,'Occupancy Raw Data'!Y$1,FALSE)</f>
        <v>2.29544613106256</v>
      </c>
      <c r="S17" s="60">
        <f>VLOOKUP($A17,'Occupancy Raw Data'!$B$6:$BE$43,'Occupancy Raw Data'!AA$1,FALSE)</f>
        <v>21.165381319622899</v>
      </c>
      <c r="T17" s="60">
        <f>VLOOKUP($A17,'Occupancy Raw Data'!$B$6:$BE$43,'Occupancy Raw Data'!AB$1,FALSE)</f>
        <v>14.4849785407725</v>
      </c>
      <c r="U17" s="61">
        <f>VLOOKUP($A17,'Occupancy Raw Data'!$B$6:$BE$43,'Occupancy Raw Data'!AC$1,FALSE)</f>
        <v>17.7202932632452</v>
      </c>
      <c r="V17" s="62">
        <f>VLOOKUP($A17,'Occupancy Raw Data'!$B$6:$BE$43,'Occupancy Raw Data'!AE$1,FALSE)</f>
        <v>7.0535523789204104</v>
      </c>
      <c r="W17" s="63"/>
      <c r="X17" s="64">
        <f>VLOOKUP($A17,'ADR Raw Data'!$B$6:$BE$43,'ADR Raw Data'!G$1,FALSE)</f>
        <v>67.156289173419694</v>
      </c>
      <c r="Y17" s="65">
        <f>VLOOKUP($A17,'ADR Raw Data'!$B$6:$BE$43,'ADR Raw Data'!H$1,FALSE)</f>
        <v>67.9367470732454</v>
      </c>
      <c r="Z17" s="65">
        <f>VLOOKUP($A17,'ADR Raw Data'!$B$6:$BE$43,'ADR Raw Data'!I$1,FALSE)</f>
        <v>68.255784832826706</v>
      </c>
      <c r="AA17" s="65">
        <f>VLOOKUP($A17,'ADR Raw Data'!$B$6:$BE$43,'ADR Raw Data'!J$1,FALSE)</f>
        <v>72.518116807703507</v>
      </c>
      <c r="AB17" s="65">
        <f>VLOOKUP($A17,'ADR Raw Data'!$B$6:$BE$43,'ADR Raw Data'!K$1,FALSE)</f>
        <v>69.381695189296806</v>
      </c>
      <c r="AC17" s="66">
        <f>VLOOKUP($A17,'ADR Raw Data'!$B$6:$BE$43,'ADR Raw Data'!L$1,FALSE)</f>
        <v>69.108081276390294</v>
      </c>
      <c r="AD17" s="65">
        <f>VLOOKUP($A17,'ADR Raw Data'!$B$6:$BE$43,'ADR Raw Data'!N$1,FALSE)</f>
        <v>86.471856671381403</v>
      </c>
      <c r="AE17" s="65">
        <f>VLOOKUP($A17,'ADR Raw Data'!$B$6:$BE$43,'ADR Raw Data'!O$1,FALSE)</f>
        <v>85.771371766635397</v>
      </c>
      <c r="AF17" s="66">
        <f>VLOOKUP($A17,'ADR Raw Data'!$B$6:$BE$43,'ADR Raw Data'!P$1,FALSE)</f>
        <v>86.1205441480611</v>
      </c>
      <c r="AG17" s="67">
        <f>VLOOKUP($A17,'ADR Raw Data'!$B$6:$BE$43,'ADR Raw Data'!R$1,FALSE)</f>
        <v>74.878810670440004</v>
      </c>
      <c r="AH17" s="63"/>
      <c r="AI17" s="59">
        <f>VLOOKUP($A17,'ADR Raw Data'!$B$6:$BE$43,'ADR Raw Data'!T$1,FALSE)</f>
        <v>18.295605278170999</v>
      </c>
      <c r="AJ17" s="60">
        <f>VLOOKUP($A17,'ADR Raw Data'!$B$6:$BE$43,'ADR Raw Data'!U$1,FALSE)</f>
        <v>16.708299541073099</v>
      </c>
      <c r="AK17" s="60">
        <f>VLOOKUP($A17,'ADR Raw Data'!$B$6:$BE$43,'ADR Raw Data'!V$1,FALSE)</f>
        <v>17.800914745822698</v>
      </c>
      <c r="AL17" s="60">
        <f>VLOOKUP($A17,'ADR Raw Data'!$B$6:$BE$43,'ADR Raw Data'!W$1,FALSE)</f>
        <v>24.338628844881701</v>
      </c>
      <c r="AM17" s="60">
        <f>VLOOKUP($A17,'ADR Raw Data'!$B$6:$BE$43,'ADR Raw Data'!X$1,FALSE)</f>
        <v>19.0905587228389</v>
      </c>
      <c r="AN17" s="61">
        <f>VLOOKUP($A17,'ADR Raw Data'!$B$6:$BE$43,'ADR Raw Data'!Y$1,FALSE)</f>
        <v>19.307925346460799</v>
      </c>
      <c r="AO17" s="60">
        <f>VLOOKUP($A17,'ADR Raw Data'!$B$6:$BE$43,'ADR Raw Data'!AA$1,FALSE)</f>
        <v>43.436144019557901</v>
      </c>
      <c r="AP17" s="60">
        <f>VLOOKUP($A17,'ADR Raw Data'!$B$6:$BE$43,'ADR Raw Data'!AB$1,FALSE)</f>
        <v>41.2248266977833</v>
      </c>
      <c r="AQ17" s="61">
        <f>VLOOKUP($A17,'ADR Raw Data'!$B$6:$BE$43,'ADR Raw Data'!AC$1,FALSE)</f>
        <v>42.308083431416399</v>
      </c>
      <c r="AR17" s="62">
        <f>VLOOKUP($A17,'ADR Raw Data'!$B$6:$BE$43,'ADR Raw Data'!AE$1,FALSE)</f>
        <v>27.509839975505201</v>
      </c>
      <c r="AS17" s="50"/>
      <c r="AT17" s="64">
        <f>VLOOKUP($A17,'RevPAR Raw Data'!$B$6:$BE$43,'RevPAR Raw Data'!G$1,FALSE)</f>
        <v>29.395169140181601</v>
      </c>
      <c r="AU17" s="65">
        <f>VLOOKUP($A17,'RevPAR Raw Data'!$B$6:$BE$43,'RevPAR Raw Data'!H$1,FALSE)</f>
        <v>31.452554724744601</v>
      </c>
      <c r="AV17" s="65">
        <f>VLOOKUP($A17,'RevPAR Raw Data'!$B$6:$BE$43,'RevPAR Raw Data'!I$1,FALSE)</f>
        <v>31.861738379682102</v>
      </c>
      <c r="AW17" s="65">
        <f>VLOOKUP($A17,'RevPAR Raw Data'!$B$6:$BE$43,'RevPAR Raw Data'!J$1,FALSE)</f>
        <v>35.261008271850102</v>
      </c>
      <c r="AX17" s="65">
        <f>VLOOKUP($A17,'RevPAR Raw Data'!$B$6:$BE$43,'RevPAR Raw Data'!K$1,FALSE)</f>
        <v>34.582561748013603</v>
      </c>
      <c r="AY17" s="66">
        <f>VLOOKUP($A17,'RevPAR Raw Data'!$B$6:$BE$43,'RevPAR Raw Data'!L$1,FALSE)</f>
        <v>32.5106064528944</v>
      </c>
      <c r="AZ17" s="65">
        <f>VLOOKUP($A17,'RevPAR Raw Data'!$B$6:$BE$43,'RevPAR Raw Data'!N$1,FALSE)</f>
        <v>52.045064699205398</v>
      </c>
      <c r="BA17" s="65">
        <f>VLOOKUP($A17,'RevPAR Raw Data'!$B$6:$BE$43,'RevPAR Raw Data'!O$1,FALSE)</f>
        <v>51.939871552213297</v>
      </c>
      <c r="BB17" s="66">
        <f>VLOOKUP($A17,'RevPAR Raw Data'!$B$6:$BE$43,'RevPAR Raw Data'!P$1,FALSE)</f>
        <v>51.992468125709401</v>
      </c>
      <c r="BC17" s="67">
        <f>VLOOKUP($A17,'RevPAR Raw Data'!$B$6:$BE$43,'RevPAR Raw Data'!R$1,FALSE)</f>
        <v>38.076852645127197</v>
      </c>
      <c r="BD17" s="63"/>
      <c r="BE17" s="59">
        <f>VLOOKUP($A17,'RevPAR Raw Data'!$B$6:$BE$43,'RevPAR Raw Data'!T$1,FALSE)</f>
        <v>22.876074842813999</v>
      </c>
      <c r="BF17" s="60">
        <f>VLOOKUP($A17,'RevPAR Raw Data'!$B$6:$BE$43,'RevPAR Raw Data'!U$1,FALSE)</f>
        <v>17.355679939143702</v>
      </c>
      <c r="BG17" s="60">
        <f>VLOOKUP($A17,'RevPAR Raw Data'!$B$6:$BE$43,'RevPAR Raw Data'!V$1,FALSE)</f>
        <v>15.5530737965881</v>
      </c>
      <c r="BH17" s="60">
        <f>VLOOKUP($A17,'RevPAR Raw Data'!$B$6:$BE$43,'RevPAR Raw Data'!W$1,FALSE)</f>
        <v>27.082756054700099</v>
      </c>
      <c r="BI17" s="60">
        <f>VLOOKUP($A17,'RevPAR Raw Data'!$B$6:$BE$43,'RevPAR Raw Data'!X$1,FALSE)</f>
        <v>27.3949856252537</v>
      </c>
      <c r="BJ17" s="61">
        <f>VLOOKUP($A17,'RevPAR Raw Data'!$B$6:$BE$43,'RevPAR Raw Data'!Y$1,FALSE)</f>
        <v>22.046574502877199</v>
      </c>
      <c r="BK17" s="60">
        <f>VLOOKUP($A17,'RevPAR Raw Data'!$B$6:$BE$43,'RevPAR Raw Data'!AA$1,FALSE)</f>
        <v>73.794950851460897</v>
      </c>
      <c r="BL17" s="60">
        <f>VLOOKUP($A17,'RevPAR Raw Data'!$B$6:$BE$43,'RevPAR Raw Data'!AB$1,FALSE)</f>
        <v>61.681212539200402</v>
      </c>
      <c r="BM17" s="61">
        <f>VLOOKUP($A17,'RevPAR Raw Data'!$B$6:$BE$43,'RevPAR Raw Data'!AC$1,FALSE)</f>
        <v>67.525493152767197</v>
      </c>
      <c r="BN17" s="62">
        <f>VLOOKUP($A17,'RevPAR Raw Data'!$B$6:$BE$43,'RevPAR Raw Data'!AE$1,FALSE)</f>
        <v>36.503813326455102</v>
      </c>
    </row>
    <row r="18" spans="1:66" x14ac:dyDescent="0.35">
      <c r="A18" s="78" t="s">
        <v>93</v>
      </c>
      <c r="B18" s="59">
        <f>VLOOKUP($A18,'Occupancy Raw Data'!$B$6:$BE$43,'Occupancy Raw Data'!G$1,FALSE)</f>
        <v>37.390235335440799</v>
      </c>
      <c r="C18" s="60">
        <f>VLOOKUP($A18,'Occupancy Raw Data'!$B$6:$BE$43,'Occupancy Raw Data'!H$1,FALSE)</f>
        <v>43.624868282402502</v>
      </c>
      <c r="D18" s="60">
        <f>VLOOKUP($A18,'Occupancy Raw Data'!$B$6:$BE$43,'Occupancy Raw Data'!I$1,FALSE)</f>
        <v>45.662100456620998</v>
      </c>
      <c r="E18" s="60">
        <f>VLOOKUP($A18,'Occupancy Raw Data'!$B$6:$BE$43,'Occupancy Raw Data'!J$1,FALSE)</f>
        <v>45.539164032314702</v>
      </c>
      <c r="F18" s="60">
        <f>VLOOKUP($A18,'Occupancy Raw Data'!$B$6:$BE$43,'Occupancy Raw Data'!K$1,FALSE)</f>
        <v>47.822269055145703</v>
      </c>
      <c r="G18" s="61">
        <f>VLOOKUP($A18,'Occupancy Raw Data'!$B$6:$BE$43,'Occupancy Raw Data'!L$1,FALSE)</f>
        <v>44.007727432384897</v>
      </c>
      <c r="H18" s="60">
        <f>VLOOKUP($A18,'Occupancy Raw Data'!$B$6:$BE$43,'Occupancy Raw Data'!N$1,FALSE)</f>
        <v>51.879171057253203</v>
      </c>
      <c r="I18" s="60">
        <f>VLOOKUP($A18,'Occupancy Raw Data'!$B$6:$BE$43,'Occupancy Raw Data'!O$1,FALSE)</f>
        <v>57.130312609764601</v>
      </c>
      <c r="J18" s="61">
        <f>VLOOKUP($A18,'Occupancy Raw Data'!$B$6:$BE$43,'Occupancy Raw Data'!P$1,FALSE)</f>
        <v>54.504741833508902</v>
      </c>
      <c r="K18" s="62">
        <f>VLOOKUP($A18,'Occupancy Raw Data'!$B$6:$BE$43,'Occupancy Raw Data'!R$1,FALSE)</f>
        <v>47.006874404134599</v>
      </c>
      <c r="L18" s="63"/>
      <c r="M18" s="59">
        <f>VLOOKUP($A18,'Occupancy Raw Data'!$B$6:$BE$43,'Occupancy Raw Data'!T$1,FALSE)</f>
        <v>-29.2842257901187</v>
      </c>
      <c r="N18" s="60">
        <f>VLOOKUP($A18,'Occupancy Raw Data'!$B$6:$BE$43,'Occupancy Raw Data'!U$1,FALSE)</f>
        <v>-20.832549300015</v>
      </c>
      <c r="O18" s="60">
        <f>VLOOKUP($A18,'Occupancy Raw Data'!$B$6:$BE$43,'Occupancy Raw Data'!V$1,FALSE)</f>
        <v>-22.219989913609599</v>
      </c>
      <c r="P18" s="60">
        <f>VLOOKUP($A18,'Occupancy Raw Data'!$B$6:$BE$43,'Occupancy Raw Data'!W$1,FALSE)</f>
        <v>-22.1029809113606</v>
      </c>
      <c r="Q18" s="60">
        <f>VLOOKUP($A18,'Occupancy Raw Data'!$B$6:$BE$43,'Occupancy Raw Data'!X$1,FALSE)</f>
        <v>-18.3448745296025</v>
      </c>
      <c r="R18" s="61">
        <f>VLOOKUP($A18,'Occupancy Raw Data'!$B$6:$BE$43,'Occupancy Raw Data'!Y$1,FALSE)</f>
        <v>-22.443365213152699</v>
      </c>
      <c r="S18" s="60">
        <f>VLOOKUP($A18,'Occupancy Raw Data'!$B$6:$BE$43,'Occupancy Raw Data'!AA$1,FALSE)</f>
        <v>-13.2654634292513</v>
      </c>
      <c r="T18" s="60">
        <f>VLOOKUP($A18,'Occupancy Raw Data'!$B$6:$BE$43,'Occupancy Raw Data'!AB$1,FALSE)</f>
        <v>-8.1038414182671801</v>
      </c>
      <c r="U18" s="61">
        <f>VLOOKUP($A18,'Occupancy Raw Data'!$B$6:$BE$43,'Occupancy Raw Data'!AC$1,FALSE)</f>
        <v>-10.6348355590609</v>
      </c>
      <c r="V18" s="62">
        <f>VLOOKUP($A18,'Occupancy Raw Data'!$B$6:$BE$43,'Occupancy Raw Data'!AE$1,FALSE)</f>
        <v>-18.892933603815699</v>
      </c>
      <c r="W18" s="63"/>
      <c r="X18" s="64">
        <f>VLOOKUP($A18,'ADR Raw Data'!$B$6:$BE$43,'ADR Raw Data'!G$1,FALSE)</f>
        <v>74.466410427430702</v>
      </c>
      <c r="Y18" s="65">
        <f>VLOOKUP($A18,'ADR Raw Data'!$B$6:$BE$43,'ADR Raw Data'!H$1,FALSE)</f>
        <v>77.354647101449203</v>
      </c>
      <c r="Z18" s="65">
        <f>VLOOKUP($A18,'ADR Raw Data'!$B$6:$BE$43,'ADR Raw Data'!I$1,FALSE)</f>
        <v>78.530860038461498</v>
      </c>
      <c r="AA18" s="65">
        <f>VLOOKUP($A18,'ADR Raw Data'!$B$6:$BE$43,'ADR Raw Data'!J$1,FALSE)</f>
        <v>77.410768684920896</v>
      </c>
      <c r="AB18" s="65">
        <f>VLOOKUP($A18,'ADR Raw Data'!$B$6:$BE$43,'ADR Raw Data'!K$1,FALSE)</f>
        <v>77.742371575468198</v>
      </c>
      <c r="AC18" s="66">
        <f>VLOOKUP($A18,'ADR Raw Data'!$B$6:$BE$43,'ADR Raw Data'!L$1,FALSE)</f>
        <v>77.203828581690402</v>
      </c>
      <c r="AD18" s="65">
        <f>VLOOKUP($A18,'ADR Raw Data'!$B$6:$BE$43,'ADR Raw Data'!N$1,FALSE)</f>
        <v>85.253254637779193</v>
      </c>
      <c r="AE18" s="65">
        <f>VLOOKUP($A18,'ADR Raw Data'!$B$6:$BE$43,'ADR Raw Data'!O$1,FALSE)</f>
        <v>86.117633661235701</v>
      </c>
      <c r="AF18" s="66">
        <f>VLOOKUP($A18,'ADR Raw Data'!$B$6:$BE$43,'ADR Raw Data'!P$1,FALSE)</f>
        <v>85.706263331722198</v>
      </c>
      <c r="AG18" s="67">
        <f>VLOOKUP($A18,'ADR Raw Data'!$B$6:$BE$43,'ADR Raw Data'!R$1,FALSE)</f>
        <v>80.020577754056305</v>
      </c>
      <c r="AH18" s="63"/>
      <c r="AI18" s="59">
        <f>VLOOKUP($A18,'ADR Raw Data'!$B$6:$BE$43,'ADR Raw Data'!T$1,FALSE)</f>
        <v>-1.10460269193806</v>
      </c>
      <c r="AJ18" s="60">
        <f>VLOOKUP($A18,'ADR Raw Data'!$B$6:$BE$43,'ADR Raw Data'!U$1,FALSE)</f>
        <v>4.1290037718088497</v>
      </c>
      <c r="AK18" s="60">
        <f>VLOOKUP($A18,'ADR Raw Data'!$B$6:$BE$43,'ADR Raw Data'!V$1,FALSE)</f>
        <v>0.81871981100456903</v>
      </c>
      <c r="AL18" s="60">
        <f>VLOOKUP($A18,'ADR Raw Data'!$B$6:$BE$43,'ADR Raw Data'!W$1,FALSE)</f>
        <v>-4.2388142258730497</v>
      </c>
      <c r="AM18" s="60">
        <f>VLOOKUP($A18,'ADR Raw Data'!$B$6:$BE$43,'ADR Raw Data'!X$1,FALSE)</f>
        <v>1.61901684885177</v>
      </c>
      <c r="AN18" s="61">
        <f>VLOOKUP($A18,'ADR Raw Data'!$B$6:$BE$43,'ADR Raw Data'!Y$1,FALSE)</f>
        <v>0.22676927112971601</v>
      </c>
      <c r="AO18" s="60">
        <f>VLOOKUP($A18,'ADR Raw Data'!$B$6:$BE$43,'ADR Raw Data'!AA$1,FALSE)</f>
        <v>10.973184857695699</v>
      </c>
      <c r="AP18" s="60">
        <f>VLOOKUP($A18,'ADR Raw Data'!$B$6:$BE$43,'ADR Raw Data'!AB$1,FALSE)</f>
        <v>9.8646943922093602</v>
      </c>
      <c r="AQ18" s="61">
        <f>VLOOKUP($A18,'ADR Raw Data'!$B$6:$BE$43,'ADR Raw Data'!AC$1,FALSE)</f>
        <v>10.4187411061821</v>
      </c>
      <c r="AR18" s="62">
        <f>VLOOKUP($A18,'ADR Raw Data'!$B$6:$BE$43,'ADR Raw Data'!AE$1,FALSE)</f>
        <v>3.6447318068245398</v>
      </c>
      <c r="AS18" s="50"/>
      <c r="AT18" s="64">
        <f>VLOOKUP($A18,'RevPAR Raw Data'!$B$6:$BE$43,'RevPAR Raw Data'!G$1,FALSE)</f>
        <v>27.8431661046715</v>
      </c>
      <c r="AU18" s="65">
        <f>VLOOKUP($A18,'RevPAR Raw Data'!$B$6:$BE$43,'RevPAR Raw Data'!H$1,FALSE)</f>
        <v>33.745862908324497</v>
      </c>
      <c r="AV18" s="65">
        <f>VLOOKUP($A18,'RevPAR Raw Data'!$B$6:$BE$43,'RevPAR Raw Data'!I$1,FALSE)</f>
        <v>35.8588402002107</v>
      </c>
      <c r="AW18" s="65">
        <f>VLOOKUP($A18,'RevPAR Raw Data'!$B$6:$BE$43,'RevPAR Raw Data'!J$1,FALSE)</f>
        <v>35.252216930101802</v>
      </c>
      <c r="AX18" s="65">
        <f>VLOOKUP($A18,'RevPAR Raw Data'!$B$6:$BE$43,'RevPAR Raw Data'!K$1,FALSE)</f>
        <v>37.178166104671497</v>
      </c>
      <c r="AY18" s="66">
        <f>VLOOKUP($A18,'RevPAR Raw Data'!$B$6:$BE$43,'RevPAR Raw Data'!L$1,FALSE)</f>
        <v>33.975650449596003</v>
      </c>
      <c r="AZ18" s="65">
        <f>VLOOKUP($A18,'RevPAR Raw Data'!$B$6:$BE$43,'RevPAR Raw Data'!N$1,FALSE)</f>
        <v>44.228681805409202</v>
      </c>
      <c r="BA18" s="65">
        <f>VLOOKUP($A18,'RevPAR Raw Data'!$B$6:$BE$43,'RevPAR Raw Data'!O$1,FALSE)</f>
        <v>49.199273322795896</v>
      </c>
      <c r="BB18" s="66">
        <f>VLOOKUP($A18,'RevPAR Raw Data'!$B$6:$BE$43,'RevPAR Raw Data'!P$1,FALSE)</f>
        <v>46.7139775641025</v>
      </c>
      <c r="BC18" s="67">
        <f>VLOOKUP($A18,'RevPAR Raw Data'!$B$6:$BE$43,'RevPAR Raw Data'!R$1,FALSE)</f>
        <v>37.615172482312197</v>
      </c>
      <c r="BD18" s="63"/>
      <c r="BE18" s="59">
        <f>VLOOKUP($A18,'RevPAR Raw Data'!$B$6:$BE$43,'RevPAR Raw Data'!T$1,FALSE)</f>
        <v>-30.065354135665899</v>
      </c>
      <c r="BF18" s="60">
        <f>VLOOKUP($A18,'RevPAR Raw Data'!$B$6:$BE$43,'RevPAR Raw Data'!U$1,FALSE)</f>
        <v>-17.563722274567699</v>
      </c>
      <c r="BG18" s="60">
        <f>VLOOKUP($A18,'RevPAR Raw Data'!$B$6:$BE$43,'RevPAR Raw Data'!V$1,FALSE)</f>
        <v>-21.583189562030999</v>
      </c>
      <c r="BH18" s="60">
        <f>VLOOKUP($A18,'RevPAR Raw Data'!$B$6:$BE$43,'RevPAR Raw Data'!W$1,FALSE)</f>
        <v>-25.404890838020901</v>
      </c>
      <c r="BI18" s="60">
        <f>VLOOKUP($A18,'RevPAR Raw Data'!$B$6:$BE$43,'RevPAR Raw Data'!X$1,FALSE)</f>
        <v>-17.022864290285799</v>
      </c>
      <c r="BJ18" s="61">
        <f>VLOOKUP($A18,'RevPAR Raw Data'!$B$6:$BE$43,'RevPAR Raw Data'!Y$1,FALSE)</f>
        <v>-22.267490597733801</v>
      </c>
      <c r="BK18" s="60">
        <f>VLOOKUP($A18,'RevPAR Raw Data'!$B$6:$BE$43,'RevPAR Raw Data'!AA$1,FALSE)</f>
        <v>-3.7479223958774299</v>
      </c>
      <c r="BL18" s="60">
        <f>VLOOKUP($A18,'RevPAR Raw Data'!$B$6:$BE$43,'RevPAR Raw Data'!AB$1,FALSE)</f>
        <v>0.96143378400083601</v>
      </c>
      <c r="BM18" s="61">
        <f>VLOOKUP($A18,'RevPAR Raw Data'!$B$6:$BE$43,'RevPAR Raw Data'!AC$1,FALSE)</f>
        <v>-1.3241104368455101</v>
      </c>
      <c r="BN18" s="62">
        <f>VLOOKUP($A18,'RevPAR Raw Data'!$B$6:$BE$43,'RevPAR Raw Data'!AE$1,FALSE)</f>
        <v>-15.9367985572917</v>
      </c>
    </row>
    <row r="19" spans="1:66" x14ac:dyDescent="0.35">
      <c r="A19" s="78" t="s">
        <v>94</v>
      </c>
      <c r="B19" s="59">
        <f>VLOOKUP($A19,'Occupancy Raw Data'!$B$6:$BE$43,'Occupancy Raw Data'!G$1,FALSE)</f>
        <v>26.798356786994098</v>
      </c>
      <c r="C19" s="60">
        <f>VLOOKUP($A19,'Occupancy Raw Data'!$B$6:$BE$43,'Occupancy Raw Data'!H$1,FALSE)</f>
        <v>26.649768376890101</v>
      </c>
      <c r="D19" s="60">
        <f>VLOOKUP($A19,'Occupancy Raw Data'!$B$6:$BE$43,'Occupancy Raw Data'!I$1,FALSE)</f>
        <v>28.424088803426201</v>
      </c>
      <c r="E19" s="60">
        <f>VLOOKUP($A19,'Occupancy Raw Data'!$B$6:$BE$43,'Occupancy Raw Data'!J$1,FALSE)</f>
        <v>29.446726684730301</v>
      </c>
      <c r="F19" s="60">
        <f>VLOOKUP($A19,'Occupancy Raw Data'!$B$6:$BE$43,'Occupancy Raw Data'!K$1,FALSE)</f>
        <v>31.9115461935145</v>
      </c>
      <c r="G19" s="61">
        <f>VLOOKUP($A19,'Occupancy Raw Data'!$B$6:$BE$43,'Occupancy Raw Data'!L$1,FALSE)</f>
        <v>28.646097369111001</v>
      </c>
      <c r="H19" s="60">
        <f>VLOOKUP($A19,'Occupancy Raw Data'!$B$6:$BE$43,'Occupancy Raw Data'!N$1,FALSE)</f>
        <v>43.851061970107502</v>
      </c>
      <c r="I19" s="60">
        <f>VLOOKUP($A19,'Occupancy Raw Data'!$B$6:$BE$43,'Occupancy Raw Data'!O$1,FALSE)</f>
        <v>46.315881478891697</v>
      </c>
      <c r="J19" s="61">
        <f>VLOOKUP($A19,'Occupancy Raw Data'!$B$6:$BE$43,'Occupancy Raw Data'!P$1,FALSE)</f>
        <v>45.083471724499603</v>
      </c>
      <c r="K19" s="62">
        <f>VLOOKUP($A19,'Occupancy Raw Data'!$B$6:$BE$43,'Occupancy Raw Data'!R$1,FALSE)</f>
        <v>33.342490042079199</v>
      </c>
      <c r="L19" s="63"/>
      <c r="M19" s="59">
        <f>VLOOKUP($A19,'Occupancy Raw Data'!$B$6:$BE$43,'Occupancy Raw Data'!T$1,FALSE)</f>
        <v>-12.541060178616</v>
      </c>
      <c r="N19" s="60">
        <f>VLOOKUP($A19,'Occupancy Raw Data'!$B$6:$BE$43,'Occupancy Raw Data'!U$1,FALSE)</f>
        <v>-12.6905838165604</v>
      </c>
      <c r="O19" s="60">
        <f>VLOOKUP($A19,'Occupancy Raw Data'!$B$6:$BE$43,'Occupancy Raw Data'!V$1,FALSE)</f>
        <v>-10.7940787879966</v>
      </c>
      <c r="P19" s="60">
        <f>VLOOKUP($A19,'Occupancy Raw Data'!$B$6:$BE$43,'Occupancy Raw Data'!W$1,FALSE)</f>
        <v>-11.3386996984291</v>
      </c>
      <c r="Q19" s="60">
        <f>VLOOKUP($A19,'Occupancy Raw Data'!$B$6:$BE$43,'Occupancy Raw Data'!X$1,FALSE)</f>
        <v>-2.4817055447773302</v>
      </c>
      <c r="R19" s="61">
        <f>VLOOKUP($A19,'Occupancy Raw Data'!$B$6:$BE$43,'Occupancy Raw Data'!Y$1,FALSE)</f>
        <v>-9.8976135382595896</v>
      </c>
      <c r="S19" s="60">
        <f>VLOOKUP($A19,'Occupancy Raw Data'!$B$6:$BE$43,'Occupancy Raw Data'!AA$1,FALSE)</f>
        <v>13.8169514448571</v>
      </c>
      <c r="T19" s="60">
        <f>VLOOKUP($A19,'Occupancy Raw Data'!$B$6:$BE$43,'Occupancy Raw Data'!AB$1,FALSE)</f>
        <v>7.2803261436409299</v>
      </c>
      <c r="U19" s="61">
        <f>VLOOKUP($A19,'Occupancy Raw Data'!$B$6:$BE$43,'Occupancy Raw Data'!AC$1,FALSE)</f>
        <v>10.362819843815499</v>
      </c>
      <c r="V19" s="62">
        <f>VLOOKUP($A19,'Occupancy Raw Data'!$B$6:$BE$43,'Occupancy Raw Data'!AE$1,FALSE)</f>
        <v>-3.0196312813476101</v>
      </c>
      <c r="W19" s="63"/>
      <c r="X19" s="64">
        <f>VLOOKUP($A19,'ADR Raw Data'!$B$6:$BE$43,'ADR Raw Data'!G$1,FALSE)</f>
        <v>85.332946705805597</v>
      </c>
      <c r="Y19" s="65">
        <f>VLOOKUP($A19,'ADR Raw Data'!$B$6:$BE$43,'ADR Raw Data'!H$1,FALSE)</f>
        <v>83.009822105608293</v>
      </c>
      <c r="Z19" s="65">
        <f>VLOOKUP($A19,'ADR Raw Data'!$B$6:$BE$43,'ADR Raw Data'!I$1,FALSE)</f>
        <v>84.062855442804405</v>
      </c>
      <c r="AA19" s="65">
        <f>VLOOKUP($A19,'ADR Raw Data'!$B$6:$BE$43,'ADR Raw Data'!J$1,FALSE)</f>
        <v>85.333822677352302</v>
      </c>
      <c r="AB19" s="65">
        <f>VLOOKUP($A19,'ADR Raw Data'!$B$6:$BE$43,'ADR Raw Data'!K$1,FALSE)</f>
        <v>86.039727992330796</v>
      </c>
      <c r="AC19" s="66">
        <f>VLOOKUP($A19,'ADR Raw Data'!$B$6:$BE$43,'ADR Raw Data'!L$1,FALSE)</f>
        <v>84.806301556111507</v>
      </c>
      <c r="AD19" s="65">
        <f>VLOOKUP($A19,'ADR Raw Data'!$B$6:$BE$43,'ADR Raw Data'!N$1,FALSE)</f>
        <v>102.622204185768</v>
      </c>
      <c r="AE19" s="65">
        <f>VLOOKUP($A19,'ADR Raw Data'!$B$6:$BE$43,'ADR Raw Data'!O$1,FALSE)</f>
        <v>106.110978882808</v>
      </c>
      <c r="AF19" s="66">
        <f>VLOOKUP($A19,'ADR Raw Data'!$B$6:$BE$43,'ADR Raw Data'!P$1,FALSE)</f>
        <v>104.414276415277</v>
      </c>
      <c r="AG19" s="67">
        <f>VLOOKUP($A19,'ADR Raw Data'!$B$6:$BE$43,'ADR Raw Data'!R$1,FALSE)</f>
        <v>92.381325660038101</v>
      </c>
      <c r="AH19" s="63"/>
      <c r="AI19" s="59">
        <f>VLOOKUP($A19,'ADR Raw Data'!$B$6:$BE$43,'ADR Raw Data'!T$1,FALSE)</f>
        <v>14.1089533527458</v>
      </c>
      <c r="AJ19" s="60">
        <f>VLOOKUP($A19,'ADR Raw Data'!$B$6:$BE$43,'ADR Raw Data'!U$1,FALSE)</f>
        <v>9.3970915688355099</v>
      </c>
      <c r="AK19" s="60">
        <f>VLOOKUP($A19,'ADR Raw Data'!$B$6:$BE$43,'ADR Raw Data'!V$1,FALSE)</f>
        <v>5.2800036976220399</v>
      </c>
      <c r="AL19" s="60">
        <f>VLOOKUP($A19,'ADR Raw Data'!$B$6:$BE$43,'ADR Raw Data'!W$1,FALSE)</f>
        <v>14.895865660758799</v>
      </c>
      <c r="AM19" s="60">
        <f>VLOOKUP($A19,'ADR Raw Data'!$B$6:$BE$43,'ADR Raw Data'!X$1,FALSE)</f>
        <v>12.8810398171295</v>
      </c>
      <c r="AN19" s="61">
        <f>VLOOKUP($A19,'ADR Raw Data'!$B$6:$BE$43,'ADR Raw Data'!Y$1,FALSE)</f>
        <v>11.2980955953229</v>
      </c>
      <c r="AO19" s="60">
        <f>VLOOKUP($A19,'ADR Raw Data'!$B$6:$BE$43,'ADR Raw Data'!AA$1,FALSE)</f>
        <v>25.052422797657101</v>
      </c>
      <c r="AP19" s="60">
        <f>VLOOKUP($A19,'ADR Raw Data'!$B$6:$BE$43,'ADR Raw Data'!AB$1,FALSE)</f>
        <v>23.410928508796498</v>
      </c>
      <c r="AQ19" s="61">
        <f>VLOOKUP($A19,'ADR Raw Data'!$B$6:$BE$43,'ADR Raw Data'!AC$1,FALSE)</f>
        <v>24.104759135118499</v>
      </c>
      <c r="AR19" s="62">
        <f>VLOOKUP($A19,'ADR Raw Data'!$B$6:$BE$43,'ADR Raw Data'!AE$1,FALSE)</f>
        <v>17.098876105331499</v>
      </c>
      <c r="AS19" s="50"/>
      <c r="AT19" s="64">
        <f>VLOOKUP($A19,'RevPAR Raw Data'!$B$6:$BE$43,'RevPAR Raw Data'!G$1,FALSE)</f>
        <v>22.867827515077298</v>
      </c>
      <c r="AU19" s="65">
        <f>VLOOKUP($A19,'RevPAR Raw Data'!$B$6:$BE$43,'RevPAR Raw Data'!H$1,FALSE)</f>
        <v>22.121925321213102</v>
      </c>
      <c r="AV19" s="65">
        <f>VLOOKUP($A19,'RevPAR Raw Data'!$B$6:$BE$43,'RevPAR Raw Data'!I$1,FALSE)</f>
        <v>23.894100681758498</v>
      </c>
      <c r="AW19" s="65">
        <f>VLOOKUP($A19,'RevPAR Raw Data'!$B$6:$BE$43,'RevPAR Raw Data'!J$1,FALSE)</f>
        <v>25.128017533432299</v>
      </c>
      <c r="AX19" s="65">
        <f>VLOOKUP($A19,'RevPAR Raw Data'!$B$6:$BE$43,'RevPAR Raw Data'!K$1,FALSE)</f>
        <v>27.4566075430469</v>
      </c>
      <c r="AY19" s="66">
        <f>VLOOKUP($A19,'RevPAR Raw Data'!$B$6:$BE$43,'RevPAR Raw Data'!L$1,FALSE)</f>
        <v>24.2936957189056</v>
      </c>
      <c r="AZ19" s="65">
        <f>VLOOKUP($A19,'RevPAR Raw Data'!$B$6:$BE$43,'RevPAR Raw Data'!N$1,FALSE)</f>
        <v>45.000926352591499</v>
      </c>
      <c r="BA19" s="65">
        <f>VLOOKUP($A19,'RevPAR Raw Data'!$B$6:$BE$43,'RevPAR Raw Data'!O$1,FALSE)</f>
        <v>49.146235215453103</v>
      </c>
      <c r="BB19" s="66">
        <f>VLOOKUP($A19,'RevPAR Raw Data'!$B$6:$BE$43,'RevPAR Raw Data'!P$1,FALSE)</f>
        <v>47.073580784022298</v>
      </c>
      <c r="BC19" s="67">
        <f>VLOOKUP($A19,'RevPAR Raw Data'!$B$6:$BE$43,'RevPAR Raw Data'!R$1,FALSE)</f>
        <v>30.802234308938999</v>
      </c>
      <c r="BD19" s="63"/>
      <c r="BE19" s="59">
        <f>VLOOKUP($A19,'RevPAR Raw Data'!$B$6:$BE$43,'RevPAR Raw Data'!T$1,FALSE)</f>
        <v>-0.201519156410946</v>
      </c>
      <c r="BF19" s="60">
        <f>VLOOKUP($A19,'RevPAR Raw Data'!$B$6:$BE$43,'RevPAR Raw Data'!U$1,FALSE)</f>
        <v>-4.48603802958697</v>
      </c>
      <c r="BG19" s="60">
        <f>VLOOKUP($A19,'RevPAR Raw Data'!$B$6:$BE$43,'RevPAR Raw Data'!V$1,FALSE)</f>
        <v>-6.0840028495050698</v>
      </c>
      <c r="BH19" s="60">
        <f>VLOOKUP($A19,'RevPAR Raw Data'!$B$6:$BE$43,'RevPAR Raw Data'!W$1,FALSE)</f>
        <v>1.8681684875748701</v>
      </c>
      <c r="BI19" s="60">
        <f>VLOOKUP($A19,'RevPAR Raw Data'!$B$6:$BE$43,'RevPAR Raw Data'!X$1,FALSE)</f>
        <v>10.079664792985501</v>
      </c>
      <c r="BJ19" s="61">
        <f>VLOOKUP($A19,'RevPAR Raw Data'!$B$6:$BE$43,'RevPAR Raw Data'!Y$1,FALSE)</f>
        <v>0.28224021785513398</v>
      </c>
      <c r="BK19" s="60">
        <f>VLOOKUP($A19,'RevPAR Raw Data'!$B$6:$BE$43,'RevPAR Raw Data'!AA$1,FALSE)</f>
        <v>42.330855336227003</v>
      </c>
      <c r="BL19" s="60">
        <f>VLOOKUP($A19,'RevPAR Raw Data'!$B$6:$BE$43,'RevPAR Raw Data'!AB$1,FALSE)</f>
        <v>32.395646601132498</v>
      </c>
      <c r="BM19" s="61">
        <f>VLOOKUP($A19,'RevPAR Raw Data'!$B$6:$BE$43,'RevPAR Raw Data'!AC$1,FALSE)</f>
        <v>36.965511741892001</v>
      </c>
      <c r="BN19" s="62">
        <f>VLOOKUP($A19,'RevPAR Raw Data'!$B$6:$BE$43,'RevPAR Raw Data'!AE$1,FALSE)</f>
        <v>13.562921812348399</v>
      </c>
    </row>
    <row r="20" spans="1:66" x14ac:dyDescent="0.35">
      <c r="A20" s="78" t="s">
        <v>29</v>
      </c>
      <c r="B20" s="59">
        <f>VLOOKUP($A20,'Occupancy Raw Data'!$B$6:$BE$43,'Occupancy Raw Data'!G$1,FALSE)</f>
        <v>18.730518560498702</v>
      </c>
      <c r="C20" s="60">
        <f>VLOOKUP($A20,'Occupancy Raw Data'!$B$6:$BE$43,'Occupancy Raw Data'!H$1,FALSE)</f>
        <v>18.758855199773301</v>
      </c>
      <c r="D20" s="60">
        <f>VLOOKUP($A20,'Occupancy Raw Data'!$B$6:$BE$43,'Occupancy Raw Data'!I$1,FALSE)</f>
        <v>19.821479172570101</v>
      </c>
      <c r="E20" s="60">
        <f>VLOOKUP($A20,'Occupancy Raw Data'!$B$6:$BE$43,'Occupancy Raw Data'!J$1,FALSE)</f>
        <v>19.722300935109001</v>
      </c>
      <c r="F20" s="60">
        <f>VLOOKUP($A20,'Occupancy Raw Data'!$B$6:$BE$43,'Occupancy Raw Data'!K$1,FALSE)</f>
        <v>21.932558798526401</v>
      </c>
      <c r="G20" s="61">
        <f>VLOOKUP($A20,'Occupancy Raw Data'!$B$6:$BE$43,'Occupancy Raw Data'!L$1,FALSE)</f>
        <v>19.793142533295502</v>
      </c>
      <c r="H20" s="60">
        <f>VLOOKUP($A20,'Occupancy Raw Data'!$B$6:$BE$43,'Occupancy Raw Data'!N$1,FALSE)</f>
        <v>26.098044771889999</v>
      </c>
      <c r="I20" s="60">
        <f>VLOOKUP($A20,'Occupancy Raw Data'!$B$6:$BE$43,'Occupancy Raw Data'!O$1,FALSE)</f>
        <v>27.486540096344498</v>
      </c>
      <c r="J20" s="61">
        <f>VLOOKUP($A20,'Occupancy Raw Data'!$B$6:$BE$43,'Occupancy Raw Data'!P$1,FALSE)</f>
        <v>26.7922924341173</v>
      </c>
      <c r="K20" s="62">
        <f>VLOOKUP($A20,'Occupancy Raw Data'!$B$6:$BE$43,'Occupancy Raw Data'!R$1,FALSE)</f>
        <v>21.792899647816</v>
      </c>
      <c r="L20" s="63"/>
      <c r="M20" s="59">
        <f>VLOOKUP($A20,'Occupancy Raw Data'!$B$6:$BE$43,'Occupancy Raw Data'!T$1,FALSE)</f>
        <v>23.210604434210001</v>
      </c>
      <c r="N20" s="60">
        <f>VLOOKUP($A20,'Occupancy Raw Data'!$B$6:$BE$43,'Occupancy Raw Data'!U$1,FALSE)</f>
        <v>15.256230124996</v>
      </c>
      <c r="O20" s="60">
        <f>VLOOKUP($A20,'Occupancy Raw Data'!$B$6:$BE$43,'Occupancy Raw Data'!V$1,FALSE)</f>
        <v>14.527697619144</v>
      </c>
      <c r="P20" s="60">
        <f>VLOOKUP($A20,'Occupancy Raw Data'!$B$6:$BE$43,'Occupancy Raw Data'!W$1,FALSE)</f>
        <v>15.7499552393882</v>
      </c>
      <c r="Q20" s="60">
        <f>VLOOKUP($A20,'Occupancy Raw Data'!$B$6:$BE$43,'Occupancy Raw Data'!X$1,FALSE)</f>
        <v>30.452648047034</v>
      </c>
      <c r="R20" s="61">
        <f>VLOOKUP($A20,'Occupancy Raw Data'!$B$6:$BE$43,'Occupancy Raw Data'!Y$1,FALSE)</f>
        <v>19.760525603236299</v>
      </c>
      <c r="S20" s="60">
        <f>VLOOKUP($A20,'Occupancy Raw Data'!$B$6:$BE$43,'Occupancy Raw Data'!AA$1,FALSE)</f>
        <v>25.320190566782699</v>
      </c>
      <c r="T20" s="60">
        <f>VLOOKUP($A20,'Occupancy Raw Data'!$B$6:$BE$43,'Occupancy Raw Data'!AB$1,FALSE)</f>
        <v>18.627884635321202</v>
      </c>
      <c r="U20" s="61">
        <f>VLOOKUP($A20,'Occupancy Raw Data'!$B$6:$BE$43,'Occupancy Raw Data'!AC$1,FALSE)</f>
        <v>21.795662073655901</v>
      </c>
      <c r="V20" s="62">
        <f>VLOOKUP($A20,'Occupancy Raw Data'!$B$6:$BE$43,'Occupancy Raw Data'!AE$1,FALSE)</f>
        <v>20.467589640822698</v>
      </c>
      <c r="W20" s="63"/>
      <c r="X20" s="64">
        <f>VLOOKUP($A20,'ADR Raw Data'!$B$6:$BE$43,'ADR Raw Data'!G$1,FALSE)</f>
        <v>121.29466717095301</v>
      </c>
      <c r="Y20" s="65">
        <f>VLOOKUP($A20,'ADR Raw Data'!$B$6:$BE$43,'ADR Raw Data'!H$1,FALSE)</f>
        <v>105.06246223564899</v>
      </c>
      <c r="Z20" s="65">
        <f>VLOOKUP($A20,'ADR Raw Data'!$B$6:$BE$43,'ADR Raw Data'!I$1,FALSE)</f>
        <v>96.6917226590421</v>
      </c>
      <c r="AA20" s="65">
        <f>VLOOKUP($A20,'ADR Raw Data'!$B$6:$BE$43,'ADR Raw Data'!J$1,FALSE)</f>
        <v>92.067363505747096</v>
      </c>
      <c r="AB20" s="65">
        <f>VLOOKUP($A20,'ADR Raw Data'!$B$6:$BE$43,'ADR Raw Data'!K$1,FALSE)</f>
        <v>96.540284237725999</v>
      </c>
      <c r="AC20" s="66">
        <f>VLOOKUP($A20,'ADR Raw Data'!$B$6:$BE$43,'ADR Raw Data'!L$1,FALSE)</f>
        <v>101.97968503937</v>
      </c>
      <c r="AD20" s="65">
        <f>VLOOKUP($A20,'ADR Raw Data'!$B$6:$BE$43,'ADR Raw Data'!N$1,FALSE)</f>
        <v>122.063740499457</v>
      </c>
      <c r="AE20" s="65">
        <f>VLOOKUP($A20,'ADR Raw Data'!$B$6:$BE$43,'ADR Raw Data'!O$1,FALSE)</f>
        <v>142.50418556701001</v>
      </c>
      <c r="AF20" s="66">
        <f>VLOOKUP($A20,'ADR Raw Data'!$B$6:$BE$43,'ADR Raw Data'!P$1,FALSE)</f>
        <v>132.54879164463199</v>
      </c>
      <c r="AG20" s="67">
        <f>VLOOKUP($A20,'ADR Raw Data'!$B$6:$BE$43,'ADR Raw Data'!R$1,FALSE)</f>
        <v>112.71734280672401</v>
      </c>
      <c r="AH20" s="63"/>
      <c r="AI20" s="59">
        <f>VLOOKUP($A20,'ADR Raw Data'!$B$6:$BE$43,'ADR Raw Data'!T$1,FALSE)</f>
        <v>29.6902163602049</v>
      </c>
      <c r="AJ20" s="60">
        <f>VLOOKUP($A20,'ADR Raw Data'!$B$6:$BE$43,'ADR Raw Data'!U$1,FALSE)</f>
        <v>26.591130015417299</v>
      </c>
      <c r="AK20" s="60">
        <f>VLOOKUP($A20,'ADR Raw Data'!$B$6:$BE$43,'ADR Raw Data'!V$1,FALSE)</f>
        <v>21.164423999751399</v>
      </c>
      <c r="AL20" s="60">
        <f>VLOOKUP($A20,'ADR Raw Data'!$B$6:$BE$43,'ADR Raw Data'!W$1,FALSE)</f>
        <v>17.1388944089896</v>
      </c>
      <c r="AM20" s="60">
        <f>VLOOKUP($A20,'ADR Raw Data'!$B$6:$BE$43,'ADR Raw Data'!X$1,FALSE)</f>
        <v>15.0504286569328</v>
      </c>
      <c r="AN20" s="61">
        <f>VLOOKUP($A20,'ADR Raw Data'!$B$6:$BE$43,'ADR Raw Data'!Y$1,FALSE)</f>
        <v>22.0685818934469</v>
      </c>
      <c r="AO20" s="60">
        <f>VLOOKUP($A20,'ADR Raw Data'!$B$6:$BE$43,'ADR Raw Data'!AA$1,FALSE)</f>
        <v>13.4264902549595</v>
      </c>
      <c r="AP20" s="60">
        <f>VLOOKUP($A20,'ADR Raw Data'!$B$6:$BE$43,'ADR Raw Data'!AB$1,FALSE)</f>
        <v>21.684317835672299</v>
      </c>
      <c r="AQ20" s="61">
        <f>VLOOKUP($A20,'ADR Raw Data'!$B$6:$BE$43,'ADR Raw Data'!AC$1,FALSE)</f>
        <v>17.700449102400601</v>
      </c>
      <c r="AR20" s="62">
        <f>VLOOKUP($A20,'ADR Raw Data'!$B$6:$BE$43,'ADR Raw Data'!AE$1,FALSE)</f>
        <v>20.368538111069899</v>
      </c>
      <c r="AS20" s="50"/>
      <c r="AT20" s="64">
        <f>VLOOKUP($A20,'RevPAR Raw Data'!$B$6:$BE$43,'RevPAR Raw Data'!G$1,FALSE)</f>
        <v>22.719120147350498</v>
      </c>
      <c r="AU20" s="65">
        <f>VLOOKUP($A20,'RevPAR Raw Data'!$B$6:$BE$43,'RevPAR Raw Data'!H$1,FALSE)</f>
        <v>19.708515160101999</v>
      </c>
      <c r="AV20" s="65">
        <f>VLOOKUP($A20,'RevPAR Raw Data'!$B$6:$BE$43,'RevPAR Raw Data'!I$1,FALSE)</f>
        <v>19.165729668461299</v>
      </c>
      <c r="AW20" s="65">
        <f>VLOOKUP($A20,'RevPAR Raw Data'!$B$6:$BE$43,'RevPAR Raw Data'!J$1,FALSE)</f>
        <v>18.1578024936242</v>
      </c>
      <c r="AX20" s="65">
        <f>VLOOKUP($A20,'RevPAR Raw Data'!$B$6:$BE$43,'RevPAR Raw Data'!K$1,FALSE)</f>
        <v>21.173754604703799</v>
      </c>
      <c r="AY20" s="66">
        <f>VLOOKUP($A20,'RevPAR Raw Data'!$B$6:$BE$43,'RevPAR Raw Data'!L$1,FALSE)</f>
        <v>20.184984414848302</v>
      </c>
      <c r="AZ20" s="65">
        <f>VLOOKUP($A20,'RevPAR Raw Data'!$B$6:$BE$43,'RevPAR Raw Data'!N$1,FALSE)</f>
        <v>31.856249645792001</v>
      </c>
      <c r="BA20" s="65">
        <f>VLOOKUP($A20,'RevPAR Raw Data'!$B$6:$BE$43,'RevPAR Raw Data'!O$1,FALSE)</f>
        <v>39.169470104845502</v>
      </c>
      <c r="BB20" s="66">
        <f>VLOOKUP($A20,'RevPAR Raw Data'!$B$6:$BE$43,'RevPAR Raw Data'!P$1,FALSE)</f>
        <v>35.512859875318703</v>
      </c>
      <c r="BC20" s="67">
        <f>VLOOKUP($A20,'RevPAR Raw Data'!$B$6:$BE$43,'RevPAR Raw Data'!R$1,FALSE)</f>
        <v>24.5643774035542</v>
      </c>
      <c r="BD20" s="63"/>
      <c r="BE20" s="59">
        <f>VLOOKUP($A20,'RevPAR Raw Data'!$B$6:$BE$43,'RevPAR Raw Data'!T$1,FALSE)</f>
        <v>59.792099469443201</v>
      </c>
      <c r="BF20" s="60">
        <f>VLOOKUP($A20,'RevPAR Raw Data'!$B$6:$BE$43,'RevPAR Raw Data'!U$1,FALSE)</f>
        <v>45.9041641284023</v>
      </c>
      <c r="BG20" s="60">
        <f>VLOOKUP($A20,'RevPAR Raw Data'!$B$6:$BE$43,'RevPAR Raw Data'!V$1,FALSE)</f>
        <v>38.766825140412898</v>
      </c>
      <c r="BH20" s="60">
        <f>VLOOKUP($A20,'RevPAR Raw Data'!$B$6:$BE$43,'RevPAR Raw Data'!W$1,FALSE)</f>
        <v>35.588217846319701</v>
      </c>
      <c r="BI20" s="60">
        <f>VLOOKUP($A20,'RevPAR Raw Data'!$B$6:$BE$43,'RevPAR Raw Data'!X$1,FALSE)</f>
        <v>50.086330772432497</v>
      </c>
      <c r="BJ20" s="61">
        <f>VLOOKUP($A20,'RevPAR Raw Data'!$B$6:$BE$43,'RevPAR Raw Data'!Y$1,FALSE)</f>
        <v>46.189975272009001</v>
      </c>
      <c r="BK20" s="60">
        <f>VLOOKUP($A20,'RevPAR Raw Data'!$B$6:$BE$43,'RevPAR Raw Data'!AA$1,FALSE)</f>
        <v>42.146293740728602</v>
      </c>
      <c r="BL20" s="60">
        <f>VLOOKUP($A20,'RevPAR Raw Data'!$B$6:$BE$43,'RevPAR Raw Data'!AB$1,FALSE)</f>
        <v>44.351532181379</v>
      </c>
      <c r="BM20" s="61">
        <f>VLOOKUP($A20,'RevPAR Raw Data'!$B$6:$BE$43,'RevPAR Raw Data'!AC$1,FALSE)</f>
        <v>43.354041247935299</v>
      </c>
      <c r="BN20" s="62">
        <f>VLOOKUP($A20,'RevPAR Raw Data'!$B$6:$BE$43,'RevPAR Raw Data'!AE$1,FALSE)</f>
        <v>45.005076548300998</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31.526800988405199</v>
      </c>
      <c r="C22" s="60">
        <f>VLOOKUP($A22,'Occupancy Raw Data'!$B$6:$BE$43,'Occupancy Raw Data'!H$1,FALSE)</f>
        <v>46.200817335107303</v>
      </c>
      <c r="D22" s="60">
        <f>VLOOKUP($A22,'Occupancy Raw Data'!$B$6:$BE$43,'Occupancy Raw Data'!I$1,FALSE)</f>
        <v>51.981562440600598</v>
      </c>
      <c r="E22" s="60">
        <f>VLOOKUP($A22,'Occupancy Raw Data'!$B$6:$BE$43,'Occupancy Raw Data'!J$1,FALSE)</f>
        <v>51.190363048850003</v>
      </c>
      <c r="F22" s="60">
        <f>VLOOKUP($A22,'Occupancy Raw Data'!$B$6:$BE$43,'Occupancy Raw Data'!K$1,FALSE)</f>
        <v>48.1633719825128</v>
      </c>
      <c r="G22" s="61">
        <f>VLOOKUP($A22,'Occupancy Raw Data'!$B$6:$BE$43,'Occupancy Raw Data'!L$1,FALSE)</f>
        <v>45.812583159095198</v>
      </c>
      <c r="H22" s="60">
        <f>VLOOKUP($A22,'Occupancy Raw Data'!$B$6:$BE$43,'Occupancy Raw Data'!N$1,FALSE)</f>
        <v>43.463695114997101</v>
      </c>
      <c r="I22" s="60">
        <f>VLOOKUP($A22,'Occupancy Raw Data'!$B$6:$BE$43,'Occupancy Raw Data'!O$1,FALSE)</f>
        <v>44.725337388329201</v>
      </c>
      <c r="J22" s="61">
        <f>VLOOKUP($A22,'Occupancy Raw Data'!$B$6:$BE$43,'Occupancy Raw Data'!P$1,FALSE)</f>
        <v>44.094516251663102</v>
      </c>
      <c r="K22" s="62">
        <f>VLOOKUP($A22,'Occupancy Raw Data'!$B$6:$BE$43,'Occupancy Raw Data'!R$1,FALSE)</f>
        <v>45.321706899828897</v>
      </c>
      <c r="L22" s="63"/>
      <c r="M22" s="59">
        <f>VLOOKUP($A22,'Occupancy Raw Data'!$B$6:$BE$43,'Occupancy Raw Data'!T$1,FALSE)</f>
        <v>22.491772514514999</v>
      </c>
      <c r="N22" s="60">
        <f>VLOOKUP($A22,'Occupancy Raw Data'!$B$6:$BE$43,'Occupancy Raw Data'!U$1,FALSE)</f>
        <v>28.591909262744799</v>
      </c>
      <c r="O22" s="60">
        <f>VLOOKUP($A22,'Occupancy Raw Data'!$B$6:$BE$43,'Occupancy Raw Data'!V$1,FALSE)</f>
        <v>36.496097624025801</v>
      </c>
      <c r="P22" s="60">
        <f>VLOOKUP($A22,'Occupancy Raw Data'!$B$6:$BE$43,'Occupancy Raw Data'!W$1,FALSE)</f>
        <v>30.371781845516299</v>
      </c>
      <c r="Q22" s="60">
        <f>VLOOKUP($A22,'Occupancy Raw Data'!$B$6:$BE$43,'Occupancy Raw Data'!X$1,FALSE)</f>
        <v>35.108367911289399</v>
      </c>
      <c r="R22" s="61">
        <f>VLOOKUP($A22,'Occupancy Raw Data'!$B$6:$BE$43,'Occupancy Raw Data'!Y$1,FALSE)</f>
        <v>31.1465263622643</v>
      </c>
      <c r="S22" s="60">
        <f>VLOOKUP($A22,'Occupancy Raw Data'!$B$6:$BE$43,'Occupancy Raw Data'!AA$1,FALSE)</f>
        <v>37.364962784872702</v>
      </c>
      <c r="T22" s="60">
        <f>VLOOKUP($A22,'Occupancy Raw Data'!$B$6:$BE$43,'Occupancy Raw Data'!AB$1,FALSE)</f>
        <v>31.0271951235815</v>
      </c>
      <c r="U22" s="61">
        <f>VLOOKUP($A22,'Occupancy Raw Data'!$B$6:$BE$43,'Occupancy Raw Data'!AC$1,FALSE)</f>
        <v>34.075955629709703</v>
      </c>
      <c r="V22" s="62">
        <f>VLOOKUP($A22,'Occupancy Raw Data'!$B$6:$BE$43,'Occupancy Raw Data'!AE$1,FALSE)</f>
        <v>31.9479182429783</v>
      </c>
      <c r="W22" s="63"/>
      <c r="X22" s="64">
        <f>VLOOKUP($A22,'ADR Raw Data'!$B$6:$BE$43,'ADR Raw Data'!G$1,FALSE)</f>
        <v>82.645502901499697</v>
      </c>
      <c r="Y22" s="65">
        <f>VLOOKUP($A22,'ADR Raw Data'!$B$6:$BE$43,'ADR Raw Data'!H$1,FALSE)</f>
        <v>88.558791360246801</v>
      </c>
      <c r="Z22" s="65">
        <f>VLOOKUP($A22,'ADR Raw Data'!$B$6:$BE$43,'ADR Raw Data'!I$1,FALSE)</f>
        <v>90.515889386598403</v>
      </c>
      <c r="AA22" s="65">
        <f>VLOOKUP($A22,'ADR Raw Data'!$B$6:$BE$43,'ADR Raw Data'!J$1,FALSE)</f>
        <v>90.627909398932402</v>
      </c>
      <c r="AB22" s="65">
        <f>VLOOKUP($A22,'ADR Raw Data'!$B$6:$BE$43,'ADR Raw Data'!K$1,FALSE)</f>
        <v>90.057869764688405</v>
      </c>
      <c r="AC22" s="66">
        <f>VLOOKUP($A22,'ADR Raw Data'!$B$6:$BE$43,'ADR Raw Data'!L$1,FALSE)</f>
        <v>88.966651004065994</v>
      </c>
      <c r="AD22" s="65">
        <f>VLOOKUP($A22,'ADR Raw Data'!$B$6:$BE$43,'ADR Raw Data'!N$1,FALSE)</f>
        <v>94.226095118351196</v>
      </c>
      <c r="AE22" s="65">
        <f>VLOOKUP($A22,'ADR Raw Data'!$B$6:$BE$43,'ADR Raw Data'!O$1,FALSE)</f>
        <v>93.858137377815495</v>
      </c>
      <c r="AF22" s="66">
        <f>VLOOKUP($A22,'ADR Raw Data'!$B$6:$BE$43,'ADR Raw Data'!P$1,FALSE)</f>
        <v>94.039484225557004</v>
      </c>
      <c r="AG22" s="67">
        <f>VLOOKUP($A22,'ADR Raw Data'!$B$6:$BE$43,'ADR Raw Data'!R$1,FALSE)</f>
        <v>90.376786564313704</v>
      </c>
      <c r="AH22" s="63"/>
      <c r="AI22" s="59">
        <f>VLOOKUP($A22,'ADR Raw Data'!$B$6:$BE$43,'ADR Raw Data'!T$1,FALSE)</f>
        <v>16.14129531755</v>
      </c>
      <c r="AJ22" s="60">
        <f>VLOOKUP($A22,'ADR Raw Data'!$B$6:$BE$43,'ADR Raw Data'!U$1,FALSE)</f>
        <v>22.767785301201702</v>
      </c>
      <c r="AK22" s="60">
        <f>VLOOKUP($A22,'ADR Raw Data'!$B$6:$BE$43,'ADR Raw Data'!V$1,FALSE)</f>
        <v>22.768929260539998</v>
      </c>
      <c r="AL22" s="60">
        <f>VLOOKUP($A22,'ADR Raw Data'!$B$6:$BE$43,'ADR Raw Data'!W$1,FALSE)</f>
        <v>22.1185941216152</v>
      </c>
      <c r="AM22" s="60">
        <f>VLOOKUP($A22,'ADR Raw Data'!$B$6:$BE$43,'ADR Raw Data'!X$1,FALSE)</f>
        <v>19.654187396864099</v>
      </c>
      <c r="AN22" s="61">
        <f>VLOOKUP($A22,'ADR Raw Data'!$B$6:$BE$43,'ADR Raw Data'!Y$1,FALSE)</f>
        <v>21.134095012788599</v>
      </c>
      <c r="AO22" s="60">
        <f>VLOOKUP($A22,'ADR Raw Data'!$B$6:$BE$43,'ADR Raw Data'!AA$1,FALSE)</f>
        <v>21.0891822009119</v>
      </c>
      <c r="AP22" s="60">
        <f>VLOOKUP($A22,'ADR Raw Data'!$B$6:$BE$43,'ADR Raw Data'!AB$1,FALSE)</f>
        <v>18.566340460112801</v>
      </c>
      <c r="AQ22" s="61">
        <f>VLOOKUP($A22,'ADR Raw Data'!$B$6:$BE$43,'ADR Raw Data'!AC$1,FALSE)</f>
        <v>19.774682514996801</v>
      </c>
      <c r="AR22" s="62">
        <f>VLOOKUP($A22,'ADR Raw Data'!$B$6:$BE$43,'ADR Raw Data'!AE$1,FALSE)</f>
        <v>20.773815898109699</v>
      </c>
      <c r="AS22" s="50"/>
      <c r="AT22" s="64">
        <f>VLOOKUP($A22,'RevPAR Raw Data'!$B$6:$BE$43,'RevPAR Raw Data'!G$1,FALSE)</f>
        <v>26.055483225622499</v>
      </c>
      <c r="AU22" s="65">
        <f>VLOOKUP($A22,'RevPAR Raw Data'!$B$6:$BE$43,'RevPAR Raw Data'!H$1,FALSE)</f>
        <v>40.914885430526503</v>
      </c>
      <c r="AV22" s="65">
        <f>VLOOKUP($A22,'RevPAR Raw Data'!$B$6:$BE$43,'RevPAR Raw Data'!I$1,FALSE)</f>
        <v>47.051573560159603</v>
      </c>
      <c r="AW22" s="65">
        <f>VLOOKUP($A22,'RevPAR Raw Data'!$B$6:$BE$43,'RevPAR Raw Data'!J$1,FALSE)</f>
        <v>46.392755844896399</v>
      </c>
      <c r="AX22" s="65">
        <f>VLOOKUP($A22,'RevPAR Raw Data'!$B$6:$BE$43,'RevPAR Raw Data'!K$1,FALSE)</f>
        <v>43.374906814293801</v>
      </c>
      <c r="AY22" s="66">
        <f>VLOOKUP($A22,'RevPAR Raw Data'!$B$6:$BE$43,'RevPAR Raw Data'!L$1,FALSE)</f>
        <v>40.757920975099701</v>
      </c>
      <c r="AZ22" s="65">
        <f>VLOOKUP($A22,'RevPAR Raw Data'!$B$6:$BE$43,'RevPAR Raw Data'!N$1,FALSE)</f>
        <v>40.954142701007399</v>
      </c>
      <c r="BA22" s="65">
        <f>VLOOKUP($A22,'RevPAR Raw Data'!$B$6:$BE$43,'RevPAR Raw Data'!O$1,FALSE)</f>
        <v>41.978368608629502</v>
      </c>
      <c r="BB22" s="66">
        <f>VLOOKUP($A22,'RevPAR Raw Data'!$B$6:$BE$43,'RevPAR Raw Data'!P$1,FALSE)</f>
        <v>41.466255654818397</v>
      </c>
      <c r="BC22" s="67">
        <f>VLOOKUP($A22,'RevPAR Raw Data'!$B$6:$BE$43,'RevPAR Raw Data'!R$1,FALSE)</f>
        <v>40.960302312162199</v>
      </c>
      <c r="BD22" s="63"/>
      <c r="BE22" s="59">
        <f>VLOOKUP($A22,'RevPAR Raw Data'!$B$6:$BE$43,'RevPAR Raw Data'!T$1,FALSE)</f>
        <v>42.2635312557845</v>
      </c>
      <c r="BF22" s="60">
        <f>VLOOKUP($A22,'RevPAR Raw Data'!$B$6:$BE$43,'RevPAR Raw Data'!U$1,FALSE)</f>
        <v>57.8694390784026</v>
      </c>
      <c r="BG22" s="60">
        <f>VLOOKUP($A22,'RevPAR Raw Data'!$B$6:$BE$43,'RevPAR Raw Data'!V$1,FALSE)</f>
        <v>67.574797535437995</v>
      </c>
      <c r="BH22" s="60">
        <f>VLOOKUP($A22,'RevPAR Raw Data'!$B$6:$BE$43,'RevPAR Raw Data'!W$1,FALSE)</f>
        <v>59.208187121043601</v>
      </c>
      <c r="BI22" s="60">
        <f>VLOOKUP($A22,'RevPAR Raw Data'!$B$6:$BE$43,'RevPAR Raw Data'!X$1,FALSE)</f>
        <v>61.662819729418899</v>
      </c>
      <c r="BJ22" s="61">
        <f>VLOOKUP($A22,'RevPAR Raw Data'!$B$6:$BE$43,'RevPAR Raw Data'!Y$1,FALSE)</f>
        <v>58.863157849637197</v>
      </c>
      <c r="BK22" s="60">
        <f>VLOOKUP($A22,'RevPAR Raw Data'!$B$6:$BE$43,'RevPAR Raw Data'!AA$1,FALSE)</f>
        <v>66.334110066789407</v>
      </c>
      <c r="BL22" s="60">
        <f>VLOOKUP($A22,'RevPAR Raw Data'!$B$6:$BE$43,'RevPAR Raw Data'!AB$1,FALSE)</f>
        <v>55.354150265562097</v>
      </c>
      <c r="BM22" s="61">
        <f>VLOOKUP($A22,'RevPAR Raw Data'!$B$6:$BE$43,'RevPAR Raw Data'!AC$1,FALSE)</f>
        <v>60.589050184432899</v>
      </c>
      <c r="BN22" s="62">
        <f>VLOOKUP($A22,'RevPAR Raw Data'!$B$6:$BE$43,'RevPAR Raw Data'!AE$1,FALSE)</f>
        <v>59.358535860162903</v>
      </c>
    </row>
    <row r="23" spans="1:66" x14ac:dyDescent="0.35">
      <c r="A23" s="78" t="s">
        <v>71</v>
      </c>
      <c r="B23" s="59">
        <f>VLOOKUP($A23,'Occupancy Raw Data'!$B$6:$BE$43,'Occupancy Raw Data'!G$1,FALSE)</f>
        <v>30.6920814954841</v>
      </c>
      <c r="C23" s="60">
        <f>VLOOKUP($A23,'Occupancy Raw Data'!$B$6:$BE$43,'Occupancy Raw Data'!H$1,FALSE)</f>
        <v>44.307918504515797</v>
      </c>
      <c r="D23" s="60">
        <f>VLOOKUP($A23,'Occupancy Raw Data'!$B$6:$BE$43,'Occupancy Raw Data'!I$1,FALSE)</f>
        <v>48.708254568367899</v>
      </c>
      <c r="E23" s="60">
        <f>VLOOKUP($A23,'Occupancy Raw Data'!$B$6:$BE$43,'Occupancy Raw Data'!J$1,FALSE)</f>
        <v>45.652173913043399</v>
      </c>
      <c r="F23" s="60">
        <f>VLOOKUP($A23,'Occupancy Raw Data'!$B$6:$BE$43,'Occupancy Raw Data'!K$1,FALSE)</f>
        <v>45.069313169502202</v>
      </c>
      <c r="G23" s="61">
        <f>VLOOKUP($A23,'Occupancy Raw Data'!$B$6:$BE$43,'Occupancy Raw Data'!L$1,FALSE)</f>
        <v>42.8859483301827</v>
      </c>
      <c r="H23" s="60">
        <f>VLOOKUP($A23,'Occupancy Raw Data'!$B$6:$BE$43,'Occupancy Raw Data'!N$1,FALSE)</f>
        <v>38.747111951270703</v>
      </c>
      <c r="I23" s="60">
        <f>VLOOKUP($A23,'Occupancy Raw Data'!$B$6:$BE$43,'Occupancy Raw Data'!O$1,FALSE)</f>
        <v>40.9945389624028</v>
      </c>
      <c r="J23" s="61">
        <f>VLOOKUP($A23,'Occupancy Raw Data'!$B$6:$BE$43,'Occupancy Raw Data'!P$1,FALSE)</f>
        <v>39.870825456836698</v>
      </c>
      <c r="K23" s="62">
        <f>VLOOKUP($A23,'Occupancy Raw Data'!$B$6:$BE$43,'Occupancy Raw Data'!R$1,FALSE)</f>
        <v>42.0244846520838</v>
      </c>
      <c r="L23" s="63"/>
      <c r="M23" s="59">
        <f>VLOOKUP($A23,'Occupancy Raw Data'!$B$6:$BE$43,'Occupancy Raw Data'!T$1,FALSE)</f>
        <v>15.394373961634299</v>
      </c>
      <c r="N23" s="60">
        <f>VLOOKUP($A23,'Occupancy Raw Data'!$B$6:$BE$43,'Occupancy Raw Data'!U$1,FALSE)</f>
        <v>22.365577311693301</v>
      </c>
      <c r="O23" s="60">
        <f>VLOOKUP($A23,'Occupancy Raw Data'!$B$6:$BE$43,'Occupancy Raw Data'!V$1,FALSE)</f>
        <v>26.774909150546801</v>
      </c>
      <c r="P23" s="60">
        <f>VLOOKUP($A23,'Occupancy Raw Data'!$B$6:$BE$43,'Occupancy Raw Data'!W$1,FALSE)</f>
        <v>15.0941417108092</v>
      </c>
      <c r="Q23" s="60">
        <f>VLOOKUP($A23,'Occupancy Raw Data'!$B$6:$BE$43,'Occupancy Raw Data'!X$1,FALSE)</f>
        <v>20.1635408530597</v>
      </c>
      <c r="R23" s="61">
        <f>VLOOKUP($A23,'Occupancy Raw Data'!$B$6:$BE$43,'Occupancy Raw Data'!Y$1,FALSE)</f>
        <v>20.196186800181302</v>
      </c>
      <c r="S23" s="60">
        <f>VLOOKUP($A23,'Occupancy Raw Data'!$B$6:$BE$43,'Occupancy Raw Data'!AA$1,FALSE)</f>
        <v>23.1761324663516</v>
      </c>
      <c r="T23" s="60">
        <f>VLOOKUP($A23,'Occupancy Raw Data'!$B$6:$BE$43,'Occupancy Raw Data'!AB$1,FALSE)</f>
        <v>20.410255759337499</v>
      </c>
      <c r="U23" s="61">
        <f>VLOOKUP($A23,'Occupancy Raw Data'!$B$6:$BE$43,'Occupancy Raw Data'!AC$1,FALSE)</f>
        <v>21.738532074198499</v>
      </c>
      <c r="V23" s="62">
        <f>VLOOKUP($A23,'Occupancy Raw Data'!$B$6:$BE$43,'Occupancy Raw Data'!AE$1,FALSE)</f>
        <v>20.610399192202902</v>
      </c>
      <c r="W23" s="63"/>
      <c r="X23" s="64">
        <f>VLOOKUP($A23,'ADR Raw Data'!$B$6:$BE$43,'ADR Raw Data'!G$1,FALSE)</f>
        <v>83.287946963216399</v>
      </c>
      <c r="Y23" s="65">
        <f>VLOOKUP($A23,'ADR Raw Data'!$B$6:$BE$43,'ADR Raw Data'!H$1,FALSE)</f>
        <v>86.429963261436299</v>
      </c>
      <c r="Z23" s="65">
        <f>VLOOKUP($A23,'ADR Raw Data'!$B$6:$BE$43,'ADR Raw Data'!I$1,FALSE)</f>
        <v>87.952275765416104</v>
      </c>
      <c r="AA23" s="65">
        <f>VLOOKUP($A23,'ADR Raw Data'!$B$6:$BE$43,'ADR Raw Data'!J$1,FALSE)</f>
        <v>86.469763054980405</v>
      </c>
      <c r="AB23" s="65">
        <f>VLOOKUP($A23,'ADR Raw Data'!$B$6:$BE$43,'ADR Raw Data'!K$1,FALSE)</f>
        <v>85.680580216707398</v>
      </c>
      <c r="AC23" s="66">
        <f>VLOOKUP($A23,'ADR Raw Data'!$B$6:$BE$43,'ADR Raw Data'!L$1,FALSE)</f>
        <v>86.176998971495706</v>
      </c>
      <c r="AD23" s="65">
        <f>VLOOKUP($A23,'ADR Raw Data'!$B$6:$BE$43,'ADR Raw Data'!N$1,FALSE)</f>
        <v>90.364575145683602</v>
      </c>
      <c r="AE23" s="65">
        <f>VLOOKUP($A23,'ADR Raw Data'!$B$6:$BE$43,'ADR Raw Data'!O$1,FALSE)</f>
        <v>92.081647239656704</v>
      </c>
      <c r="AF23" s="66">
        <f>VLOOKUP($A23,'ADR Raw Data'!$B$6:$BE$43,'ADR Raw Data'!P$1,FALSE)</f>
        <v>91.247308046885195</v>
      </c>
      <c r="AG23" s="67">
        <f>VLOOKUP($A23,'ADR Raw Data'!$B$6:$BE$43,'ADR Raw Data'!R$1,FALSE)</f>
        <v>87.551418192852793</v>
      </c>
      <c r="AH23" s="63"/>
      <c r="AI23" s="59">
        <f>VLOOKUP($A23,'ADR Raw Data'!$B$6:$BE$43,'ADR Raw Data'!T$1,FALSE)</f>
        <v>16.554881392999501</v>
      </c>
      <c r="AJ23" s="60">
        <f>VLOOKUP($A23,'ADR Raw Data'!$B$6:$BE$43,'ADR Raw Data'!U$1,FALSE)</f>
        <v>19.280931897329399</v>
      </c>
      <c r="AK23" s="60">
        <f>VLOOKUP($A23,'ADR Raw Data'!$B$6:$BE$43,'ADR Raw Data'!V$1,FALSE)</f>
        <v>19.712433192234698</v>
      </c>
      <c r="AL23" s="60">
        <f>VLOOKUP($A23,'ADR Raw Data'!$B$6:$BE$43,'ADR Raw Data'!W$1,FALSE)</f>
        <v>15.344291842767801</v>
      </c>
      <c r="AM23" s="60">
        <f>VLOOKUP($A23,'ADR Raw Data'!$B$6:$BE$43,'ADR Raw Data'!X$1,FALSE)</f>
        <v>10.474566464379899</v>
      </c>
      <c r="AN23" s="61">
        <f>VLOOKUP($A23,'ADR Raw Data'!$B$6:$BE$43,'ADR Raw Data'!Y$1,FALSE)</f>
        <v>16.209194588924699</v>
      </c>
      <c r="AO23" s="60">
        <f>VLOOKUP($A23,'ADR Raw Data'!$B$6:$BE$43,'ADR Raw Data'!AA$1,FALSE)</f>
        <v>11.5158810775938</v>
      </c>
      <c r="AP23" s="60">
        <f>VLOOKUP($A23,'ADR Raw Data'!$B$6:$BE$43,'ADR Raw Data'!AB$1,FALSE)</f>
        <v>11.527457318764901</v>
      </c>
      <c r="AQ23" s="61">
        <f>VLOOKUP($A23,'ADR Raw Data'!$B$6:$BE$43,'ADR Raw Data'!AC$1,FALSE)</f>
        <v>11.51005201421</v>
      </c>
      <c r="AR23" s="62">
        <f>VLOOKUP($A23,'ADR Raw Data'!$B$6:$BE$43,'ADR Raw Data'!AE$1,FALSE)</f>
        <v>14.87098651074</v>
      </c>
      <c r="AS23" s="50"/>
      <c r="AT23" s="64">
        <f>VLOOKUP($A23,'RevPAR Raw Data'!$B$6:$BE$43,'RevPAR Raw Data'!G$1,FALSE)</f>
        <v>25.562804557865899</v>
      </c>
      <c r="AU23" s="65">
        <f>VLOOKUP($A23,'RevPAR Raw Data'!$B$6:$BE$43,'RevPAR Raw Data'!H$1,FALSE)</f>
        <v>38.295317685360203</v>
      </c>
      <c r="AV23" s="65">
        <f>VLOOKUP($A23,'RevPAR Raw Data'!$B$6:$BE$43,'RevPAR Raw Data'!I$1,FALSE)</f>
        <v>42.840018378491898</v>
      </c>
      <c r="AW23" s="65">
        <f>VLOOKUP($A23,'RevPAR Raw Data'!$B$6:$BE$43,'RevPAR Raw Data'!J$1,FALSE)</f>
        <v>39.4753266120562</v>
      </c>
      <c r="AX23" s="65">
        <f>VLOOKUP($A23,'RevPAR Raw Data'!$B$6:$BE$43,'RevPAR Raw Data'!K$1,FALSE)</f>
        <v>38.615649023314397</v>
      </c>
      <c r="AY23" s="66">
        <f>VLOOKUP($A23,'RevPAR Raw Data'!$B$6:$BE$43,'RevPAR Raw Data'!L$1,FALSE)</f>
        <v>36.9578232514177</v>
      </c>
      <c r="AZ23" s="65">
        <f>VLOOKUP($A23,'RevPAR Raw Data'!$B$6:$BE$43,'RevPAR Raw Data'!N$1,FALSE)</f>
        <v>35.0136630959882</v>
      </c>
      <c r="BA23" s="65">
        <f>VLOOKUP($A23,'RevPAR Raw Data'!$B$6:$BE$43,'RevPAR Raw Data'!O$1,FALSE)</f>
        <v>37.748446754883403</v>
      </c>
      <c r="BB23" s="66">
        <f>VLOOKUP($A23,'RevPAR Raw Data'!$B$6:$BE$43,'RevPAR Raw Data'!P$1,FALSE)</f>
        <v>36.381054925435798</v>
      </c>
      <c r="BC23" s="67">
        <f>VLOOKUP($A23,'RevPAR Raw Data'!$B$6:$BE$43,'RevPAR Raw Data'!R$1,FALSE)</f>
        <v>36.793032301137202</v>
      </c>
      <c r="BD23" s="63"/>
      <c r="BE23" s="59">
        <f>VLOOKUP($A23,'RevPAR Raw Data'!$B$6:$BE$43,'RevPAR Raw Data'!T$1,FALSE)</f>
        <v>34.497775705177197</v>
      </c>
      <c r="BF23" s="60">
        <f>VLOOKUP($A23,'RevPAR Raw Data'!$B$6:$BE$43,'RevPAR Raw Data'!U$1,FALSE)</f>
        <v>45.9588009389349</v>
      </c>
      <c r="BG23" s="60">
        <f>VLOOKUP($A23,'RevPAR Raw Data'!$B$6:$BE$43,'RevPAR Raw Data'!V$1,FALSE)</f>
        <v>51.7653284213646</v>
      </c>
      <c r="BH23" s="60">
        <f>VLOOKUP($A23,'RevPAR Raw Data'!$B$6:$BE$43,'RevPAR Raw Data'!W$1,FALSE)</f>
        <v>32.754522708844497</v>
      </c>
      <c r="BI23" s="60">
        <f>VLOOKUP($A23,'RevPAR Raw Data'!$B$6:$BE$43,'RevPAR Raw Data'!X$1,FALSE)</f>
        <v>32.750150805665797</v>
      </c>
      <c r="BJ23" s="61">
        <f>VLOOKUP($A23,'RevPAR Raw Data'!$B$6:$BE$43,'RevPAR Raw Data'!Y$1,FALSE)</f>
        <v>39.679020607090202</v>
      </c>
      <c r="BK23" s="60">
        <f>VLOOKUP($A23,'RevPAR Raw Data'!$B$6:$BE$43,'RevPAR Raw Data'!AA$1,FALSE)</f>
        <v>37.360949397156098</v>
      </c>
      <c r="BL23" s="60">
        <f>VLOOKUP($A23,'RevPAR Raw Data'!$B$6:$BE$43,'RevPAR Raw Data'!AB$1,FALSE)</f>
        <v>34.290496599410901</v>
      </c>
      <c r="BM23" s="61">
        <f>VLOOKUP($A23,'RevPAR Raw Data'!$B$6:$BE$43,'RevPAR Raw Data'!AC$1,FALSE)</f>
        <v>35.750700437274503</v>
      </c>
      <c r="BN23" s="62">
        <f>VLOOKUP($A23,'RevPAR Raw Data'!$B$6:$BE$43,'RevPAR Raw Data'!AE$1,FALSE)</f>
        <v>38.546355386625102</v>
      </c>
    </row>
    <row r="24" spans="1:66" x14ac:dyDescent="0.35">
      <c r="A24" s="78" t="s">
        <v>53</v>
      </c>
      <c r="B24" s="59">
        <f>VLOOKUP($A24,'Occupancy Raw Data'!$B$6:$BE$43,'Occupancy Raw Data'!G$1,FALSE)</f>
        <v>25.466259749067401</v>
      </c>
      <c r="C24" s="60">
        <f>VLOOKUP($A24,'Occupancy Raw Data'!$B$6:$BE$43,'Occupancy Raw Data'!H$1,FALSE)</f>
        <v>46.829433706341099</v>
      </c>
      <c r="D24" s="60">
        <f>VLOOKUP($A24,'Occupancy Raw Data'!$B$6:$BE$43,'Occupancy Raw Data'!I$1,FALSE)</f>
        <v>60.325534079348898</v>
      </c>
      <c r="E24" s="60">
        <f>VLOOKUP($A24,'Occupancy Raw Data'!$B$6:$BE$43,'Occupancy Raw Data'!J$1,FALSE)</f>
        <v>62.495761275008398</v>
      </c>
      <c r="F24" s="60">
        <f>VLOOKUP($A24,'Occupancy Raw Data'!$B$6:$BE$43,'Occupancy Raw Data'!K$1,FALSE)</f>
        <v>61.207188877585601</v>
      </c>
      <c r="G24" s="61">
        <f>VLOOKUP($A24,'Occupancy Raw Data'!$B$6:$BE$43,'Occupancy Raw Data'!L$1,FALSE)</f>
        <v>51.264835537470297</v>
      </c>
      <c r="H24" s="60">
        <f>VLOOKUP($A24,'Occupancy Raw Data'!$B$6:$BE$43,'Occupancy Raw Data'!N$1,FALSE)</f>
        <v>59.274330281451299</v>
      </c>
      <c r="I24" s="60">
        <f>VLOOKUP($A24,'Occupancy Raw Data'!$B$6:$BE$43,'Occupancy Raw Data'!O$1,FALSE)</f>
        <v>52.051542895896901</v>
      </c>
      <c r="J24" s="61">
        <f>VLOOKUP($A24,'Occupancy Raw Data'!$B$6:$BE$43,'Occupancy Raw Data'!P$1,FALSE)</f>
        <v>55.6629365886741</v>
      </c>
      <c r="K24" s="62">
        <f>VLOOKUP($A24,'Occupancy Raw Data'!$B$6:$BE$43,'Occupancy Raw Data'!R$1,FALSE)</f>
        <v>52.521435837814202</v>
      </c>
      <c r="L24" s="63"/>
      <c r="M24" s="59">
        <f>VLOOKUP($A24,'Occupancy Raw Data'!$B$6:$BE$43,'Occupancy Raw Data'!T$1,FALSE)</f>
        <v>22.411680384722001</v>
      </c>
      <c r="N24" s="60">
        <f>VLOOKUP($A24,'Occupancy Raw Data'!$B$6:$BE$43,'Occupancy Raw Data'!U$1,FALSE)</f>
        <v>31.184440117763501</v>
      </c>
      <c r="O24" s="60">
        <f>VLOOKUP($A24,'Occupancy Raw Data'!$B$6:$BE$43,'Occupancy Raw Data'!V$1,FALSE)</f>
        <v>44.634742031540199</v>
      </c>
      <c r="P24" s="60">
        <f>VLOOKUP($A24,'Occupancy Raw Data'!$B$6:$BE$43,'Occupancy Raw Data'!W$1,FALSE)</f>
        <v>47.450158673545801</v>
      </c>
      <c r="Q24" s="60">
        <f>VLOOKUP($A24,'Occupancy Raw Data'!$B$6:$BE$43,'Occupancy Raw Data'!X$1,FALSE)</f>
        <v>79.617924942052497</v>
      </c>
      <c r="R24" s="61">
        <f>VLOOKUP($A24,'Occupancy Raw Data'!$B$6:$BE$43,'Occupancy Raw Data'!Y$1,FALSE)</f>
        <v>46.747078525183298</v>
      </c>
      <c r="S24" s="60">
        <f>VLOOKUP($A24,'Occupancy Raw Data'!$B$6:$BE$43,'Occupancy Raw Data'!AA$1,FALSE)</f>
        <v>76.393258254650604</v>
      </c>
      <c r="T24" s="60">
        <f>VLOOKUP($A24,'Occupancy Raw Data'!$B$6:$BE$43,'Occupancy Raw Data'!AB$1,FALSE)</f>
        <v>29.953303975337899</v>
      </c>
      <c r="U24" s="61">
        <f>VLOOKUP($A24,'Occupancy Raw Data'!$B$6:$BE$43,'Occupancy Raw Data'!AC$1,FALSE)</f>
        <v>51.139803061956897</v>
      </c>
      <c r="V24" s="62">
        <f>VLOOKUP($A24,'Occupancy Raw Data'!$B$6:$BE$43,'Occupancy Raw Data'!AE$1,FALSE)</f>
        <v>48.050020482847302</v>
      </c>
      <c r="W24" s="63"/>
      <c r="X24" s="64">
        <f>VLOOKUP($A24,'ADR Raw Data'!$B$6:$BE$43,'ADR Raw Data'!G$1,FALSE)</f>
        <v>87.112543275632405</v>
      </c>
      <c r="Y24" s="65">
        <f>VLOOKUP($A24,'ADR Raw Data'!$B$6:$BE$43,'ADR Raw Data'!H$1,FALSE)</f>
        <v>93.648298334540101</v>
      </c>
      <c r="Z24" s="65">
        <f>VLOOKUP($A24,'ADR Raw Data'!$B$6:$BE$43,'ADR Raw Data'!I$1,FALSE)</f>
        <v>95.746644182124697</v>
      </c>
      <c r="AA24" s="65">
        <f>VLOOKUP($A24,'ADR Raw Data'!$B$6:$BE$43,'ADR Raw Data'!J$1,FALSE)</f>
        <v>95.873033098209405</v>
      </c>
      <c r="AB24" s="65">
        <f>VLOOKUP($A24,'ADR Raw Data'!$B$6:$BE$43,'ADR Raw Data'!K$1,FALSE)</f>
        <v>95.228144044321297</v>
      </c>
      <c r="AC24" s="66">
        <f>VLOOKUP($A24,'ADR Raw Data'!$B$6:$BE$43,'ADR Raw Data'!L$1,FALSE)</f>
        <v>94.412475195131606</v>
      </c>
      <c r="AD24" s="65">
        <f>VLOOKUP($A24,'ADR Raw Data'!$B$6:$BE$43,'ADR Raw Data'!N$1,FALSE)</f>
        <v>102.461676201372</v>
      </c>
      <c r="AE24" s="65">
        <f>VLOOKUP($A24,'ADR Raw Data'!$B$6:$BE$43,'ADR Raw Data'!O$1,FALSE)</f>
        <v>101.83128990228001</v>
      </c>
      <c r="AF24" s="66">
        <f>VLOOKUP($A24,'ADR Raw Data'!$B$6:$BE$43,'ADR Raw Data'!P$1,FALSE)</f>
        <v>102.166932683521</v>
      </c>
      <c r="AG24" s="67">
        <f>VLOOKUP($A24,'ADR Raw Data'!$B$6:$BE$43,'ADR Raw Data'!R$1,FALSE)</f>
        <v>96.760555248109199</v>
      </c>
      <c r="AH24" s="63"/>
      <c r="AI24" s="59">
        <f>VLOOKUP($A24,'ADR Raw Data'!$B$6:$BE$43,'ADR Raw Data'!T$1,FALSE)</f>
        <v>12.4279149930831</v>
      </c>
      <c r="AJ24" s="60">
        <f>VLOOKUP($A24,'ADR Raw Data'!$B$6:$BE$43,'ADR Raw Data'!U$1,FALSE)</f>
        <v>13.955804954714001</v>
      </c>
      <c r="AK24" s="60">
        <f>VLOOKUP($A24,'ADR Raw Data'!$B$6:$BE$43,'ADR Raw Data'!V$1,FALSE)</f>
        <v>14.610291785971601</v>
      </c>
      <c r="AL24" s="60">
        <f>VLOOKUP($A24,'ADR Raw Data'!$B$6:$BE$43,'ADR Raw Data'!W$1,FALSE)</f>
        <v>14.340641013259299</v>
      </c>
      <c r="AM24" s="60">
        <f>VLOOKUP($A24,'ADR Raw Data'!$B$6:$BE$43,'ADR Raw Data'!X$1,FALSE)</f>
        <v>16.7515816027543</v>
      </c>
      <c r="AN24" s="61">
        <f>VLOOKUP($A24,'ADR Raw Data'!$B$6:$BE$43,'ADR Raw Data'!Y$1,FALSE)</f>
        <v>14.8146527152359</v>
      </c>
      <c r="AO24" s="60">
        <f>VLOOKUP($A24,'ADR Raw Data'!$B$6:$BE$43,'ADR Raw Data'!AA$1,FALSE)</f>
        <v>21.734585697280899</v>
      </c>
      <c r="AP24" s="60">
        <f>VLOOKUP($A24,'ADR Raw Data'!$B$6:$BE$43,'ADR Raw Data'!AB$1,FALSE)</f>
        <v>17.894264099967302</v>
      </c>
      <c r="AQ24" s="61">
        <f>VLOOKUP($A24,'ADR Raw Data'!$B$6:$BE$43,'ADR Raw Data'!AC$1,FALSE)</f>
        <v>19.677925843367198</v>
      </c>
      <c r="AR24" s="62">
        <f>VLOOKUP($A24,'ADR Raw Data'!$B$6:$BE$43,'ADR Raw Data'!AE$1,FALSE)</f>
        <v>16.353173196314401</v>
      </c>
      <c r="AS24" s="50"/>
      <c r="AT24" s="64">
        <f>VLOOKUP($A24,'RevPAR Raw Data'!$B$6:$BE$43,'RevPAR Raw Data'!G$1,FALSE)</f>
        <v>22.184306544591301</v>
      </c>
      <c r="AU24" s="65">
        <f>VLOOKUP($A24,'RevPAR Raw Data'!$B$6:$BE$43,'RevPAR Raw Data'!H$1,FALSE)</f>
        <v>43.85496778569</v>
      </c>
      <c r="AV24" s="65">
        <f>VLOOKUP($A24,'RevPAR Raw Data'!$B$6:$BE$43,'RevPAR Raw Data'!I$1,FALSE)</f>
        <v>57.759674465920597</v>
      </c>
      <c r="AW24" s="65">
        <f>VLOOKUP($A24,'RevPAR Raw Data'!$B$6:$BE$43,'RevPAR Raw Data'!J$1,FALSE)</f>
        <v>59.916581892166803</v>
      </c>
      <c r="AX24" s="65">
        <f>VLOOKUP($A24,'RevPAR Raw Data'!$B$6:$BE$43,'RevPAR Raw Data'!K$1,FALSE)</f>
        <v>58.286469989826998</v>
      </c>
      <c r="AY24" s="66">
        <f>VLOOKUP($A24,'RevPAR Raw Data'!$B$6:$BE$43,'RevPAR Raw Data'!L$1,FALSE)</f>
        <v>48.400400135639103</v>
      </c>
      <c r="AZ24" s="65">
        <f>VLOOKUP($A24,'RevPAR Raw Data'!$B$6:$BE$43,'RevPAR Raw Data'!N$1,FALSE)</f>
        <v>60.733472363513002</v>
      </c>
      <c r="BA24" s="65">
        <f>VLOOKUP($A24,'RevPAR Raw Data'!$B$6:$BE$43,'RevPAR Raw Data'!O$1,FALSE)</f>
        <v>53.004757544930399</v>
      </c>
      <c r="BB24" s="66">
        <f>VLOOKUP($A24,'RevPAR Raw Data'!$B$6:$BE$43,'RevPAR Raw Data'!P$1,FALSE)</f>
        <v>56.8691149542217</v>
      </c>
      <c r="BC24" s="67">
        <f>VLOOKUP($A24,'RevPAR Raw Data'!$B$6:$BE$43,'RevPAR Raw Data'!R$1,FALSE)</f>
        <v>50.820032940948501</v>
      </c>
      <c r="BD24" s="63"/>
      <c r="BE24" s="59">
        <f>VLOOKUP($A24,'RevPAR Raw Data'!$B$6:$BE$43,'RevPAR Raw Data'!T$1,FALSE)</f>
        <v>37.6248999645399</v>
      </c>
      <c r="BF24" s="60">
        <f>VLOOKUP($A24,'RevPAR Raw Data'!$B$6:$BE$43,'RevPAR Raw Data'!U$1,FALSE)</f>
        <v>49.492284711532299</v>
      </c>
      <c r="BG24" s="60">
        <f>VLOOKUP($A24,'RevPAR Raw Data'!$B$6:$BE$43,'RevPAR Raw Data'!V$1,FALSE)</f>
        <v>65.766299866235599</v>
      </c>
      <c r="BH24" s="60">
        <f>VLOOKUP($A24,'RevPAR Raw Data'!$B$6:$BE$43,'RevPAR Raw Data'!W$1,FALSE)</f>
        <v>68.595456602400404</v>
      </c>
      <c r="BI24" s="60">
        <f>VLOOKUP($A24,'RevPAR Raw Data'!$B$6:$BE$43,'RevPAR Raw Data'!X$1,FALSE)</f>
        <v>109.706768211894</v>
      </c>
      <c r="BJ24" s="61">
        <f>VLOOKUP($A24,'RevPAR Raw Data'!$B$6:$BE$43,'RevPAR Raw Data'!Y$1,FALSE)</f>
        <v>68.487148578443794</v>
      </c>
      <c r="BK24" s="60">
        <f>VLOOKUP($A24,'RevPAR Raw Data'!$B$6:$BE$43,'RevPAR Raw Data'!AA$1,FALSE)</f>
        <v>114.731602134233</v>
      </c>
      <c r="BL24" s="60">
        <f>VLOOKUP($A24,'RevPAR Raw Data'!$B$6:$BE$43,'RevPAR Raw Data'!AB$1,FALSE)</f>
        <v>53.2074913953182</v>
      </c>
      <c r="BM24" s="61">
        <f>VLOOKUP($A24,'RevPAR Raw Data'!$B$6:$BE$43,'RevPAR Raw Data'!AC$1,FALSE)</f>
        <v>80.880981428300203</v>
      </c>
      <c r="BN24" s="62">
        <f>VLOOKUP($A24,'RevPAR Raw Data'!$B$6:$BE$43,'RevPAR Raw Data'!AE$1,FALSE)</f>
        <v>72.260896749586294</v>
      </c>
    </row>
    <row r="25" spans="1:66" x14ac:dyDescent="0.35">
      <c r="A25" s="78" t="s">
        <v>52</v>
      </c>
      <c r="B25" s="59">
        <f>VLOOKUP($A25,'Occupancy Raw Data'!$B$6:$BE$43,'Occupancy Raw Data'!G$1,FALSE)</f>
        <v>29.183713228131602</v>
      </c>
      <c r="C25" s="60">
        <f>VLOOKUP($A25,'Occupancy Raw Data'!$B$6:$BE$43,'Occupancy Raw Data'!H$1,FALSE)</f>
        <v>36.041301383206701</v>
      </c>
      <c r="D25" s="60">
        <f>VLOOKUP($A25,'Occupancy Raw Data'!$B$6:$BE$43,'Occupancy Raw Data'!I$1,FALSE)</f>
        <v>39.801285797779002</v>
      </c>
      <c r="E25" s="60">
        <f>VLOOKUP($A25,'Occupancy Raw Data'!$B$6:$BE$43,'Occupancy Raw Data'!J$1,FALSE)</f>
        <v>38.944087278394697</v>
      </c>
      <c r="F25" s="60">
        <f>VLOOKUP($A25,'Occupancy Raw Data'!$B$6:$BE$43,'Occupancy Raw Data'!K$1,FALSE)</f>
        <v>33.761932593025499</v>
      </c>
      <c r="G25" s="61">
        <f>VLOOKUP($A25,'Occupancy Raw Data'!$B$6:$BE$43,'Occupancy Raw Data'!L$1,FALSE)</f>
        <v>35.546464056107503</v>
      </c>
      <c r="H25" s="60">
        <f>VLOOKUP($A25,'Occupancy Raw Data'!$B$6:$BE$43,'Occupancy Raw Data'!N$1,FALSE)</f>
        <v>30.9760374050263</v>
      </c>
      <c r="I25" s="60">
        <f>VLOOKUP($A25,'Occupancy Raw Data'!$B$6:$BE$43,'Occupancy Raw Data'!O$1,FALSE)</f>
        <v>34.112604714591797</v>
      </c>
      <c r="J25" s="61">
        <f>VLOOKUP($A25,'Occupancy Raw Data'!$B$6:$BE$43,'Occupancy Raw Data'!P$1,FALSE)</f>
        <v>32.544321059809</v>
      </c>
      <c r="K25" s="62">
        <f>VLOOKUP($A25,'Occupancy Raw Data'!$B$6:$BE$43,'Occupancy Raw Data'!R$1,FALSE)</f>
        <v>34.688708914307902</v>
      </c>
      <c r="L25" s="63"/>
      <c r="M25" s="59">
        <f>VLOOKUP($A25,'Occupancy Raw Data'!$B$6:$BE$43,'Occupancy Raw Data'!T$1,FALSE)</f>
        <v>36.829454703754401</v>
      </c>
      <c r="N25" s="60">
        <f>VLOOKUP($A25,'Occupancy Raw Data'!$B$6:$BE$43,'Occupancy Raw Data'!U$1,FALSE)</f>
        <v>8.7111794286463997</v>
      </c>
      <c r="O25" s="60">
        <f>VLOOKUP($A25,'Occupancy Raw Data'!$B$6:$BE$43,'Occupancy Raw Data'!V$1,FALSE)</f>
        <v>20.634824995330298</v>
      </c>
      <c r="P25" s="60">
        <f>VLOOKUP($A25,'Occupancy Raw Data'!$B$6:$BE$43,'Occupancy Raw Data'!W$1,FALSE)</f>
        <v>16.832261835184099</v>
      </c>
      <c r="Q25" s="60">
        <f>VLOOKUP($A25,'Occupancy Raw Data'!$B$6:$BE$43,'Occupancy Raw Data'!X$1,FALSE)</f>
        <v>17.263474009688299</v>
      </c>
      <c r="R25" s="61">
        <f>VLOOKUP($A25,'Occupancy Raw Data'!$B$6:$BE$43,'Occupancy Raw Data'!Y$1,FALSE)</f>
        <v>18.805154040674999</v>
      </c>
      <c r="S25" s="60">
        <f>VLOOKUP($A25,'Occupancy Raw Data'!$B$6:$BE$43,'Occupancy Raw Data'!AA$1,FALSE)</f>
        <v>28.266971789827199</v>
      </c>
      <c r="T25" s="60">
        <f>VLOOKUP($A25,'Occupancy Raw Data'!$B$6:$BE$43,'Occupancy Raw Data'!AB$1,FALSE)</f>
        <v>34.4596201605126</v>
      </c>
      <c r="U25" s="61">
        <f>VLOOKUP($A25,'Occupancy Raw Data'!$B$6:$BE$43,'Occupancy Raw Data'!AC$1,FALSE)</f>
        <v>31.439609419737899</v>
      </c>
      <c r="V25" s="62">
        <f>VLOOKUP($A25,'Occupancy Raw Data'!$B$6:$BE$43,'Occupancy Raw Data'!AE$1,FALSE)</f>
        <v>21.947263874194</v>
      </c>
      <c r="W25" s="63"/>
      <c r="X25" s="64">
        <f>VLOOKUP($A25,'ADR Raw Data'!$B$6:$BE$43,'ADR Raw Data'!G$1,FALSE)</f>
        <v>78.753963951935901</v>
      </c>
      <c r="Y25" s="65">
        <f>VLOOKUP($A25,'ADR Raw Data'!$B$6:$BE$43,'ADR Raw Data'!H$1,FALSE)</f>
        <v>81.6386421621621</v>
      </c>
      <c r="Z25" s="65">
        <f>VLOOKUP($A25,'ADR Raw Data'!$B$6:$BE$43,'ADR Raw Data'!I$1,FALSE)</f>
        <v>80.399896231032699</v>
      </c>
      <c r="AA25" s="65">
        <f>VLOOKUP($A25,'ADR Raw Data'!$B$6:$BE$43,'ADR Raw Data'!J$1,FALSE)</f>
        <v>78.621774887443706</v>
      </c>
      <c r="AB25" s="65">
        <f>VLOOKUP($A25,'ADR Raw Data'!$B$6:$BE$43,'ADR Raw Data'!K$1,FALSE)</f>
        <v>78.069300634737402</v>
      </c>
      <c r="AC25" s="66">
        <f>VLOOKUP($A25,'ADR Raw Data'!$B$6:$BE$43,'ADR Raw Data'!L$1,FALSE)</f>
        <v>79.548497204866806</v>
      </c>
      <c r="AD25" s="65">
        <f>VLOOKUP($A25,'ADR Raw Data'!$B$6:$BE$43,'ADR Raw Data'!N$1,FALSE)</f>
        <v>81.596464150943305</v>
      </c>
      <c r="AE25" s="65">
        <f>VLOOKUP($A25,'ADR Raw Data'!$B$6:$BE$43,'ADR Raw Data'!O$1,FALSE)</f>
        <v>83.185321530553907</v>
      </c>
      <c r="AF25" s="66">
        <f>VLOOKUP($A25,'ADR Raw Data'!$B$6:$BE$43,'ADR Raw Data'!P$1,FALSE)</f>
        <v>82.429175695899403</v>
      </c>
      <c r="AG25" s="67">
        <f>VLOOKUP($A25,'ADR Raw Data'!$B$6:$BE$43,'ADR Raw Data'!R$1,FALSE)</f>
        <v>80.320668806161706</v>
      </c>
      <c r="AH25" s="63"/>
      <c r="AI25" s="59">
        <f>VLOOKUP($A25,'ADR Raw Data'!$B$6:$BE$43,'ADR Raw Data'!T$1,FALSE)</f>
        <v>21.0960235274332</v>
      </c>
      <c r="AJ25" s="60">
        <f>VLOOKUP($A25,'ADR Raw Data'!$B$6:$BE$43,'ADR Raw Data'!U$1,FALSE)</f>
        <v>24.284263110373601</v>
      </c>
      <c r="AK25" s="60">
        <f>VLOOKUP($A25,'ADR Raw Data'!$B$6:$BE$43,'ADR Raw Data'!V$1,FALSE)</f>
        <v>15.743465424719201</v>
      </c>
      <c r="AL25" s="60">
        <f>VLOOKUP($A25,'ADR Raw Data'!$B$6:$BE$43,'ADR Raw Data'!W$1,FALSE)</f>
        <v>18.049712943897799</v>
      </c>
      <c r="AM25" s="60">
        <f>VLOOKUP($A25,'ADR Raw Data'!$B$6:$BE$43,'ADR Raw Data'!X$1,FALSE)</f>
        <v>17.986814554425099</v>
      </c>
      <c r="AN25" s="61">
        <f>VLOOKUP($A25,'ADR Raw Data'!$B$6:$BE$43,'ADR Raw Data'!Y$1,FALSE)</f>
        <v>19.221985530395798</v>
      </c>
      <c r="AO25" s="60">
        <f>VLOOKUP($A25,'ADR Raw Data'!$B$6:$BE$43,'ADR Raw Data'!AA$1,FALSE)</f>
        <v>21.763159544180201</v>
      </c>
      <c r="AP25" s="60">
        <f>VLOOKUP($A25,'ADR Raw Data'!$B$6:$BE$43,'ADR Raw Data'!AB$1,FALSE)</f>
        <v>19.377237899900599</v>
      </c>
      <c r="AQ25" s="61">
        <f>VLOOKUP($A25,'ADR Raw Data'!$B$6:$BE$43,'ADR Raw Data'!AC$1,FALSE)</f>
        <v>20.544869106359201</v>
      </c>
      <c r="AR25" s="62">
        <f>VLOOKUP($A25,'ADR Raw Data'!$B$6:$BE$43,'ADR Raw Data'!AE$1,FALSE)</f>
        <v>19.640144396061402</v>
      </c>
      <c r="AS25" s="50"/>
      <c r="AT25" s="64">
        <f>VLOOKUP($A25,'RevPAR Raw Data'!$B$6:$BE$43,'RevPAR Raw Data'!G$1,FALSE)</f>
        <v>22.983330995519101</v>
      </c>
      <c r="AU25" s="65">
        <f>VLOOKUP($A25,'RevPAR Raw Data'!$B$6:$BE$43,'RevPAR Raw Data'!H$1,FALSE)</f>
        <v>29.4236290668225</v>
      </c>
      <c r="AV25" s="65">
        <f>VLOOKUP($A25,'RevPAR Raw Data'!$B$6:$BE$43,'RevPAR Raw Data'!I$1,FALSE)</f>
        <v>32.000192480031103</v>
      </c>
      <c r="AW25" s="65">
        <f>VLOOKUP($A25,'RevPAR Raw Data'!$B$6:$BE$43,'RevPAR Raw Data'!J$1,FALSE)</f>
        <v>30.618532631989002</v>
      </c>
      <c r="AX25" s="65">
        <f>VLOOKUP($A25,'RevPAR Raw Data'!$B$6:$BE$43,'RevPAR Raw Data'!K$1,FALSE)</f>
        <v>26.357704656146499</v>
      </c>
      <c r="AY25" s="66">
        <f>VLOOKUP($A25,'RevPAR Raw Data'!$B$6:$BE$43,'RevPAR Raw Data'!L$1,FALSE)</f>
        <v>28.276677966101602</v>
      </c>
      <c r="AZ25" s="65">
        <f>VLOOKUP($A25,'RevPAR Raw Data'!$B$6:$BE$43,'RevPAR Raw Data'!N$1,FALSE)</f>
        <v>25.2753512565751</v>
      </c>
      <c r="BA25" s="65">
        <f>VLOOKUP($A25,'RevPAR Raw Data'!$B$6:$BE$43,'RevPAR Raw Data'!O$1,FALSE)</f>
        <v>28.3766799142801</v>
      </c>
      <c r="BB25" s="66">
        <f>VLOOKUP($A25,'RevPAR Raw Data'!$B$6:$BE$43,'RevPAR Raw Data'!P$1,FALSE)</f>
        <v>26.826015585427601</v>
      </c>
      <c r="BC25" s="67">
        <f>VLOOKUP($A25,'RevPAR Raw Data'!$B$6:$BE$43,'RevPAR Raw Data'!R$1,FALSE)</f>
        <v>27.8622030001948</v>
      </c>
      <c r="BD25" s="63"/>
      <c r="BE25" s="59">
        <f>VLOOKUP($A25,'RevPAR Raw Data'!$B$6:$BE$43,'RevPAR Raw Data'!T$1,FALSE)</f>
        <v>65.695028660517096</v>
      </c>
      <c r="BF25" s="60">
        <f>VLOOKUP($A25,'RevPAR Raw Data'!$B$6:$BE$43,'RevPAR Raw Data'!U$1,FALSE)</f>
        <v>35.110888271489202</v>
      </c>
      <c r="BG25" s="60">
        <f>VLOOKUP($A25,'RevPAR Raw Data'!$B$6:$BE$43,'RevPAR Raw Data'!V$1,FALSE)</f>
        <v>39.626926958640702</v>
      </c>
      <c r="BH25" s="60">
        <f>VLOOKUP($A25,'RevPAR Raw Data'!$B$6:$BE$43,'RevPAR Raw Data'!W$1,FALSE)</f>
        <v>37.920149722298</v>
      </c>
      <c r="BI25" s="60">
        <f>VLOOKUP($A25,'RevPAR Raw Data'!$B$6:$BE$43,'RevPAR Raw Data'!X$1,FALSE)</f>
        <v>38.355437619887503</v>
      </c>
      <c r="BJ25" s="61">
        <f>VLOOKUP($A25,'RevPAR Raw Data'!$B$6:$BE$43,'RevPAR Raw Data'!Y$1,FALSE)</f>
        <v>41.641863559738098</v>
      </c>
      <c r="BK25" s="60">
        <f>VLOOKUP($A25,'RevPAR Raw Data'!$B$6:$BE$43,'RevPAR Raw Data'!AA$1,FALSE)</f>
        <v>56.181917502935903</v>
      </c>
      <c r="BL25" s="60">
        <f>VLOOKUP($A25,'RevPAR Raw Data'!$B$6:$BE$43,'RevPAR Raw Data'!AB$1,FALSE)</f>
        <v>60.514180638318003</v>
      </c>
      <c r="BM25" s="61">
        <f>VLOOKUP($A25,'RevPAR Raw Data'!$B$6:$BE$43,'RevPAR Raw Data'!AC$1,FALSE)</f>
        <v>58.443705128932997</v>
      </c>
      <c r="BN25" s="62">
        <f>VLOOKUP($A25,'RevPAR Raw Data'!$B$6:$BE$43,'RevPAR Raw Data'!AE$1,FALSE)</f>
        <v>45.8978825861318</v>
      </c>
    </row>
    <row r="26" spans="1:66" x14ac:dyDescent="0.35">
      <c r="A26" s="78" t="s">
        <v>51</v>
      </c>
      <c r="B26" s="59">
        <f>VLOOKUP($A26,'Occupancy Raw Data'!$B$6:$BE$43,'Occupancy Raw Data'!G$1,FALSE)</f>
        <v>34.543670264965598</v>
      </c>
      <c r="C26" s="60">
        <f>VLOOKUP($A26,'Occupancy Raw Data'!$B$6:$BE$43,'Occupancy Raw Data'!H$1,FALSE)</f>
        <v>48.047105004906697</v>
      </c>
      <c r="D26" s="60">
        <f>VLOOKUP($A26,'Occupancy Raw Data'!$B$6:$BE$43,'Occupancy Raw Data'!I$1,FALSE)</f>
        <v>59.587831207065697</v>
      </c>
      <c r="E26" s="60">
        <f>VLOOKUP($A26,'Occupancy Raw Data'!$B$6:$BE$43,'Occupancy Raw Data'!J$1,FALSE)</f>
        <v>60.628066732090197</v>
      </c>
      <c r="F26" s="60">
        <f>VLOOKUP($A26,'Occupancy Raw Data'!$B$6:$BE$43,'Occupancy Raw Data'!K$1,FALSE)</f>
        <v>54.779195289499498</v>
      </c>
      <c r="G26" s="61">
        <f>VLOOKUP($A26,'Occupancy Raw Data'!$B$6:$BE$43,'Occupancy Raw Data'!L$1,FALSE)</f>
        <v>51.517173699705502</v>
      </c>
      <c r="H26" s="60">
        <f>VLOOKUP($A26,'Occupancy Raw Data'!$B$6:$BE$43,'Occupancy Raw Data'!N$1,FALSE)</f>
        <v>48.204121687929302</v>
      </c>
      <c r="I26" s="60">
        <f>VLOOKUP($A26,'Occupancy Raw Data'!$B$6:$BE$43,'Occupancy Raw Data'!O$1,FALSE)</f>
        <v>50.9715407262021</v>
      </c>
      <c r="J26" s="61">
        <f>VLOOKUP($A26,'Occupancy Raw Data'!$B$6:$BE$43,'Occupancy Raw Data'!P$1,FALSE)</f>
        <v>49.587831207065697</v>
      </c>
      <c r="K26" s="62">
        <f>VLOOKUP($A26,'Occupancy Raw Data'!$B$6:$BE$43,'Occupancy Raw Data'!R$1,FALSE)</f>
        <v>50.965932987522699</v>
      </c>
      <c r="L26" s="63"/>
      <c r="M26" s="59">
        <f>VLOOKUP($A26,'Occupancy Raw Data'!$B$6:$BE$43,'Occupancy Raw Data'!T$1,FALSE)</f>
        <v>24.766965198761</v>
      </c>
      <c r="N26" s="60">
        <f>VLOOKUP($A26,'Occupancy Raw Data'!$B$6:$BE$43,'Occupancy Raw Data'!U$1,FALSE)</f>
        <v>20.833571447259001</v>
      </c>
      <c r="O26" s="60">
        <f>VLOOKUP($A26,'Occupancy Raw Data'!$B$6:$BE$43,'Occupancy Raw Data'!V$1,FALSE)</f>
        <v>38.893922450190502</v>
      </c>
      <c r="P26" s="60">
        <f>VLOOKUP($A26,'Occupancy Raw Data'!$B$6:$BE$43,'Occupancy Raw Data'!W$1,FALSE)</f>
        <v>36.109019621132198</v>
      </c>
      <c r="Q26" s="60">
        <f>VLOOKUP($A26,'Occupancy Raw Data'!$B$6:$BE$43,'Occupancy Raw Data'!X$1,FALSE)</f>
        <v>37.476634604998502</v>
      </c>
      <c r="R26" s="61">
        <f>VLOOKUP($A26,'Occupancy Raw Data'!$B$6:$BE$43,'Occupancy Raw Data'!Y$1,FALSE)</f>
        <v>32.270852102296701</v>
      </c>
      <c r="S26" s="60">
        <f>VLOOKUP($A26,'Occupancy Raw Data'!$B$6:$BE$43,'Occupancy Raw Data'!AA$1,FALSE)</f>
        <v>27.493144277420502</v>
      </c>
      <c r="T26" s="60">
        <f>VLOOKUP($A26,'Occupancy Raw Data'!$B$6:$BE$43,'Occupancy Raw Data'!AB$1,FALSE)</f>
        <v>28.997413168731502</v>
      </c>
      <c r="U26" s="61">
        <f>VLOOKUP($A26,'Occupancy Raw Data'!$B$6:$BE$43,'Occupancy Raw Data'!AC$1,FALSE)</f>
        <v>28.261858030749099</v>
      </c>
      <c r="V26" s="62">
        <f>VLOOKUP($A26,'Occupancy Raw Data'!$B$6:$BE$43,'Occupancy Raw Data'!AE$1,FALSE)</f>
        <v>31.1314634594548</v>
      </c>
      <c r="W26" s="63"/>
      <c r="X26" s="64">
        <f>VLOOKUP($A26,'ADR Raw Data'!$B$6:$BE$43,'ADR Raw Data'!G$1,FALSE)</f>
        <v>78.625102272727204</v>
      </c>
      <c r="Y26" s="65">
        <f>VLOOKUP($A26,'ADR Raw Data'!$B$6:$BE$43,'ADR Raw Data'!H$1,FALSE)</f>
        <v>82.153263888888802</v>
      </c>
      <c r="Z26" s="65">
        <f>VLOOKUP($A26,'ADR Raw Data'!$B$6:$BE$43,'ADR Raw Data'!I$1,FALSE)</f>
        <v>88.025718050065805</v>
      </c>
      <c r="AA26" s="65">
        <f>VLOOKUP($A26,'ADR Raw Data'!$B$6:$BE$43,'ADR Raw Data'!J$1,FALSE)</f>
        <v>87.515467788928405</v>
      </c>
      <c r="AB26" s="65">
        <f>VLOOKUP($A26,'ADR Raw Data'!$B$6:$BE$43,'ADR Raw Data'!K$1,FALSE)</f>
        <v>86.235682551056897</v>
      </c>
      <c r="AC26" s="66">
        <f>VLOOKUP($A26,'ADR Raw Data'!$B$6:$BE$43,'ADR Raw Data'!L$1,FALSE)</f>
        <v>85.168890582139497</v>
      </c>
      <c r="AD26" s="65">
        <f>VLOOKUP($A26,'ADR Raw Data'!$B$6:$BE$43,'ADR Raw Data'!N$1,FALSE)</f>
        <v>90.643729641693795</v>
      </c>
      <c r="AE26" s="65">
        <f>VLOOKUP($A26,'ADR Raw Data'!$B$6:$BE$43,'ADR Raw Data'!O$1,FALSE)</f>
        <v>88.293199845976105</v>
      </c>
      <c r="AF26" s="66">
        <f>VLOOKUP($A26,'ADR Raw Data'!$B$6:$BE$43,'ADR Raw Data'!P$1,FALSE)</f>
        <v>89.435669899069794</v>
      </c>
      <c r="AG26" s="67">
        <f>VLOOKUP($A26,'ADR Raw Data'!$B$6:$BE$43,'ADR Raw Data'!R$1,FALSE)</f>
        <v>86.355006876822301</v>
      </c>
      <c r="AH26" s="63"/>
      <c r="AI26" s="59">
        <f>VLOOKUP($A26,'ADR Raw Data'!$B$6:$BE$43,'ADR Raw Data'!T$1,FALSE)</f>
        <v>8.3870122117548593</v>
      </c>
      <c r="AJ26" s="60">
        <f>VLOOKUP($A26,'ADR Raw Data'!$B$6:$BE$43,'ADR Raw Data'!U$1,FALSE)</f>
        <v>15.6624375030271</v>
      </c>
      <c r="AK26" s="60">
        <f>VLOOKUP($A26,'ADR Raw Data'!$B$6:$BE$43,'ADR Raw Data'!V$1,FALSE)</f>
        <v>20.500209155223398</v>
      </c>
      <c r="AL26" s="60">
        <f>VLOOKUP($A26,'ADR Raw Data'!$B$6:$BE$43,'ADR Raw Data'!W$1,FALSE)</f>
        <v>19.0546803900701</v>
      </c>
      <c r="AM26" s="60">
        <f>VLOOKUP($A26,'ADR Raw Data'!$B$6:$BE$43,'ADR Raw Data'!X$1,FALSE)</f>
        <v>17.6132546329749</v>
      </c>
      <c r="AN26" s="61">
        <f>VLOOKUP($A26,'ADR Raw Data'!$B$6:$BE$43,'ADR Raw Data'!Y$1,FALSE)</f>
        <v>17.110280117522102</v>
      </c>
      <c r="AO26" s="60">
        <f>VLOOKUP($A26,'ADR Raw Data'!$B$6:$BE$43,'ADR Raw Data'!AA$1,FALSE)</f>
        <v>19.972841978845601</v>
      </c>
      <c r="AP26" s="60">
        <f>VLOOKUP($A26,'ADR Raw Data'!$B$6:$BE$43,'ADR Raw Data'!AB$1,FALSE)</f>
        <v>20.0313348039756</v>
      </c>
      <c r="AQ26" s="61">
        <f>VLOOKUP($A26,'ADR Raw Data'!$B$6:$BE$43,'ADR Raw Data'!AC$1,FALSE)</f>
        <v>19.9930997888024</v>
      </c>
      <c r="AR26" s="62">
        <f>VLOOKUP($A26,'ADR Raw Data'!$B$6:$BE$43,'ADR Raw Data'!AE$1,FALSE)</f>
        <v>17.907850236980501</v>
      </c>
      <c r="AS26" s="50"/>
      <c r="AT26" s="64">
        <f>VLOOKUP($A26,'RevPAR Raw Data'!$B$6:$BE$43,'RevPAR Raw Data'!G$1,FALSE)</f>
        <v>27.159996074582899</v>
      </c>
      <c r="AU26" s="65">
        <f>VLOOKUP($A26,'RevPAR Raw Data'!$B$6:$BE$43,'RevPAR Raw Data'!H$1,FALSE)</f>
        <v>39.472264965652599</v>
      </c>
      <c r="AV26" s="65">
        <f>VLOOKUP($A26,'RevPAR Raw Data'!$B$6:$BE$43,'RevPAR Raw Data'!I$1,FALSE)</f>
        <v>52.452616290480798</v>
      </c>
      <c r="AW26" s="65">
        <f>VLOOKUP($A26,'RevPAR Raw Data'!$B$6:$BE$43,'RevPAR Raw Data'!J$1,FALSE)</f>
        <v>53.058936211972501</v>
      </c>
      <c r="AX26" s="65">
        <f>VLOOKUP($A26,'RevPAR Raw Data'!$B$6:$BE$43,'RevPAR Raw Data'!K$1,FALSE)</f>
        <v>47.239212953876297</v>
      </c>
      <c r="AY26" s="66">
        <f>VLOOKUP($A26,'RevPAR Raw Data'!$B$6:$BE$43,'RevPAR Raw Data'!L$1,FALSE)</f>
        <v>43.876605299312999</v>
      </c>
      <c r="AZ26" s="65">
        <f>VLOOKUP($A26,'RevPAR Raw Data'!$B$6:$BE$43,'RevPAR Raw Data'!N$1,FALSE)</f>
        <v>43.694013738959697</v>
      </c>
      <c r="BA26" s="65">
        <f>VLOOKUP($A26,'RevPAR Raw Data'!$B$6:$BE$43,'RevPAR Raw Data'!O$1,FALSE)</f>
        <v>45.004404317958702</v>
      </c>
      <c r="BB26" s="66">
        <f>VLOOKUP($A26,'RevPAR Raw Data'!$B$6:$BE$43,'RevPAR Raw Data'!P$1,FALSE)</f>
        <v>44.3492090284592</v>
      </c>
      <c r="BC26" s="67">
        <f>VLOOKUP($A26,'RevPAR Raw Data'!$B$6:$BE$43,'RevPAR Raw Data'!R$1,FALSE)</f>
        <v>44.011634936211898</v>
      </c>
      <c r="BD26" s="63"/>
      <c r="BE26" s="59">
        <f>VLOOKUP($A26,'RevPAR Raw Data'!$B$6:$BE$43,'RevPAR Raw Data'!T$1,FALSE)</f>
        <v>35.231185806217098</v>
      </c>
      <c r="BF26" s="60">
        <f>VLOOKUP($A26,'RevPAR Raw Data'!$B$6:$BE$43,'RevPAR Raw Data'!U$1,FALSE)</f>
        <v>39.759054057861498</v>
      </c>
      <c r="BG26" s="60">
        <f>VLOOKUP($A26,'RevPAR Raw Data'!$B$6:$BE$43,'RevPAR Raw Data'!V$1,FALSE)</f>
        <v>67.367467056373499</v>
      </c>
      <c r="BH26" s="60">
        <f>VLOOKUP($A26,'RevPAR Raw Data'!$B$6:$BE$43,'RevPAR Raw Data'!W$1,FALSE)</f>
        <v>62.044158291996901</v>
      </c>
      <c r="BI26" s="60">
        <f>VLOOKUP($A26,'RevPAR Raw Data'!$B$6:$BE$43,'RevPAR Raw Data'!X$1,FALSE)</f>
        <v>61.690744318821402</v>
      </c>
      <c r="BJ26" s="61">
        <f>VLOOKUP($A26,'RevPAR Raw Data'!$B$6:$BE$43,'RevPAR Raw Data'!Y$1,FALSE)</f>
        <v>54.902765410833098</v>
      </c>
      <c r="BK26" s="60">
        <f>VLOOKUP($A26,'RevPAR Raw Data'!$B$6:$BE$43,'RevPAR Raw Data'!AA$1,FALSE)</f>
        <v>52.957148517811497</v>
      </c>
      <c r="BL26" s="60">
        <f>VLOOKUP($A26,'RevPAR Raw Data'!$B$6:$BE$43,'RevPAR Raw Data'!AB$1,FALSE)</f>
        <v>54.837316889027903</v>
      </c>
      <c r="BM26" s="61">
        <f>VLOOKUP($A26,'RevPAR Raw Data'!$B$6:$BE$43,'RevPAR Raw Data'!AC$1,FALSE)</f>
        <v>53.9053792978088</v>
      </c>
      <c r="BN26" s="62">
        <f>VLOOKUP($A26,'RevPAR Raw Data'!$B$6:$BE$43,'RevPAR Raw Data'!AE$1,FALSE)</f>
        <v>54.614289549334799</v>
      </c>
    </row>
    <row r="27" spans="1:66" x14ac:dyDescent="0.35">
      <c r="A27" s="78" t="s">
        <v>48</v>
      </c>
      <c r="B27" s="59">
        <f>VLOOKUP($A27,'Occupancy Raw Data'!$B$6:$BE$43,'Occupancy Raw Data'!G$1,FALSE)</f>
        <v>35.907602137562399</v>
      </c>
      <c r="C27" s="60">
        <f>VLOOKUP($A27,'Occupancy Raw Data'!$B$6:$BE$43,'Occupancy Raw Data'!H$1,FALSE)</f>
        <v>44.337183244268203</v>
      </c>
      <c r="D27" s="60">
        <f>VLOOKUP($A27,'Occupancy Raw Data'!$B$6:$BE$43,'Occupancy Raw Data'!I$1,FALSE)</f>
        <v>49.646612652990797</v>
      </c>
      <c r="E27" s="60">
        <f>VLOOKUP($A27,'Occupancy Raw Data'!$B$6:$BE$43,'Occupancy Raw Data'!J$1,FALSE)</f>
        <v>47.233235649026</v>
      </c>
      <c r="F27" s="60">
        <f>VLOOKUP($A27,'Occupancy Raw Data'!$B$6:$BE$43,'Occupancy Raw Data'!K$1,FALSE)</f>
        <v>40.923978624375103</v>
      </c>
      <c r="G27" s="61">
        <f>VLOOKUP($A27,'Occupancy Raw Data'!$B$6:$BE$43,'Occupancy Raw Data'!L$1,FALSE)</f>
        <v>43.609722461644502</v>
      </c>
      <c r="H27" s="60">
        <f>VLOOKUP($A27,'Occupancy Raw Data'!$B$6:$BE$43,'Occupancy Raw Data'!N$1,FALSE)</f>
        <v>40.510256852266799</v>
      </c>
      <c r="I27" s="60">
        <f>VLOOKUP($A27,'Occupancy Raw Data'!$B$6:$BE$43,'Occupancy Raw Data'!O$1,FALSE)</f>
        <v>45.474918117565899</v>
      </c>
      <c r="J27" s="61">
        <f>VLOOKUP($A27,'Occupancy Raw Data'!$B$6:$BE$43,'Occupancy Raw Data'!P$1,FALSE)</f>
        <v>42.992587484916299</v>
      </c>
      <c r="K27" s="62">
        <f>VLOOKUP($A27,'Occupancy Raw Data'!$B$6:$BE$43,'Occupancy Raw Data'!R$1,FALSE)</f>
        <v>43.433398182579303</v>
      </c>
      <c r="L27" s="63"/>
      <c r="M27" s="59">
        <f>VLOOKUP($A27,'Occupancy Raw Data'!$B$6:$BE$43,'Occupancy Raw Data'!T$1,FALSE)</f>
        <v>35.232085658275203</v>
      </c>
      <c r="N27" s="60">
        <f>VLOOKUP($A27,'Occupancy Raw Data'!$B$6:$BE$43,'Occupancy Raw Data'!U$1,FALSE)</f>
        <v>24.530800113236999</v>
      </c>
      <c r="O27" s="60">
        <f>VLOOKUP($A27,'Occupancy Raw Data'!$B$6:$BE$43,'Occupancy Raw Data'!V$1,FALSE)</f>
        <v>38.210707523159201</v>
      </c>
      <c r="P27" s="60">
        <f>VLOOKUP($A27,'Occupancy Raw Data'!$B$6:$BE$43,'Occupancy Raw Data'!W$1,FALSE)</f>
        <v>23.657265431260701</v>
      </c>
      <c r="Q27" s="60">
        <f>VLOOKUP($A27,'Occupancy Raw Data'!$B$6:$BE$43,'Occupancy Raw Data'!X$1,FALSE)</f>
        <v>21.8262136780242</v>
      </c>
      <c r="R27" s="61">
        <f>VLOOKUP($A27,'Occupancy Raw Data'!$B$6:$BE$43,'Occupancy Raw Data'!Y$1,FALSE)</f>
        <v>28.365136535418099</v>
      </c>
      <c r="S27" s="60">
        <f>VLOOKUP($A27,'Occupancy Raw Data'!$B$6:$BE$43,'Occupancy Raw Data'!AA$1,FALSE)</f>
        <v>21.745565131839001</v>
      </c>
      <c r="T27" s="60">
        <f>VLOOKUP($A27,'Occupancy Raw Data'!$B$6:$BE$43,'Occupancy Raw Data'!AB$1,FALSE)</f>
        <v>30.243474426661798</v>
      </c>
      <c r="U27" s="61">
        <f>VLOOKUP($A27,'Occupancy Raw Data'!$B$6:$BE$43,'Occupancy Raw Data'!AC$1,FALSE)</f>
        <v>26.0967585327327</v>
      </c>
      <c r="V27" s="62">
        <f>VLOOKUP($A27,'Occupancy Raw Data'!$B$6:$BE$43,'Occupancy Raw Data'!AE$1,FALSE)</f>
        <v>27.7153713993936</v>
      </c>
      <c r="W27" s="63"/>
      <c r="X27" s="64">
        <f>VLOOKUP($A27,'ADR Raw Data'!$B$6:$BE$43,'ADR Raw Data'!G$1,FALSE)</f>
        <v>77.948007681228901</v>
      </c>
      <c r="Y27" s="65">
        <f>VLOOKUP($A27,'ADR Raw Data'!$B$6:$BE$43,'ADR Raw Data'!H$1,FALSE)</f>
        <v>79.151757387247201</v>
      </c>
      <c r="Z27" s="65">
        <f>VLOOKUP($A27,'ADR Raw Data'!$B$6:$BE$43,'ADR Raw Data'!I$1,FALSE)</f>
        <v>82.305076388888807</v>
      </c>
      <c r="AA27" s="65">
        <f>VLOOKUP($A27,'ADR Raw Data'!$B$6:$BE$43,'ADR Raw Data'!J$1,FALSE)</f>
        <v>81.096142335766402</v>
      </c>
      <c r="AB27" s="65">
        <f>VLOOKUP($A27,'ADR Raw Data'!$B$6:$BE$43,'ADR Raw Data'!K$1,FALSE)</f>
        <v>76.676861836562693</v>
      </c>
      <c r="AC27" s="66">
        <f>VLOOKUP($A27,'ADR Raw Data'!$B$6:$BE$43,'ADR Raw Data'!L$1,FALSE)</f>
        <v>79.628187208474898</v>
      </c>
      <c r="AD27" s="65">
        <f>VLOOKUP($A27,'ADR Raw Data'!$B$6:$BE$43,'ADR Raw Data'!N$1,FALSE)</f>
        <v>78.426000000000002</v>
      </c>
      <c r="AE27" s="65">
        <f>VLOOKUP($A27,'ADR Raw Data'!$B$6:$BE$43,'ADR Raw Data'!O$1,FALSE)</f>
        <v>81.677077331311494</v>
      </c>
      <c r="AF27" s="66">
        <f>VLOOKUP($A27,'ADR Raw Data'!$B$6:$BE$43,'ADR Raw Data'!P$1,FALSE)</f>
        <v>80.145394947874806</v>
      </c>
      <c r="AG27" s="67">
        <f>VLOOKUP($A27,'ADR Raw Data'!$B$6:$BE$43,'ADR Raw Data'!R$1,FALSE)</f>
        <v>79.774461076146693</v>
      </c>
      <c r="AH27" s="63"/>
      <c r="AI27" s="59">
        <f>VLOOKUP($A27,'ADR Raw Data'!$B$6:$BE$43,'ADR Raw Data'!T$1,FALSE)</f>
        <v>18.193522515625201</v>
      </c>
      <c r="AJ27" s="60">
        <f>VLOOKUP($A27,'ADR Raw Data'!$B$6:$BE$43,'ADR Raw Data'!U$1,FALSE)</f>
        <v>17.099480379529499</v>
      </c>
      <c r="AK27" s="60">
        <f>VLOOKUP($A27,'ADR Raw Data'!$B$6:$BE$43,'ADR Raw Data'!V$1,FALSE)</f>
        <v>19.923087727194599</v>
      </c>
      <c r="AL27" s="60">
        <f>VLOOKUP($A27,'ADR Raw Data'!$B$6:$BE$43,'ADR Raw Data'!W$1,FALSE)</f>
        <v>17.648001612569701</v>
      </c>
      <c r="AM27" s="60">
        <f>VLOOKUP($A27,'ADR Raw Data'!$B$6:$BE$43,'ADR Raw Data'!X$1,FALSE)</f>
        <v>11.0915638100299</v>
      </c>
      <c r="AN27" s="61">
        <f>VLOOKUP($A27,'ADR Raw Data'!$B$6:$BE$43,'ADR Raw Data'!Y$1,FALSE)</f>
        <v>16.861046302454799</v>
      </c>
      <c r="AO27" s="60">
        <f>VLOOKUP($A27,'ADR Raw Data'!$B$6:$BE$43,'ADR Raw Data'!AA$1,FALSE)</f>
        <v>14.9328821329707</v>
      </c>
      <c r="AP27" s="60">
        <f>VLOOKUP($A27,'ADR Raw Data'!$B$6:$BE$43,'ADR Raw Data'!AB$1,FALSE)</f>
        <v>17.530545155589099</v>
      </c>
      <c r="AQ27" s="61">
        <f>VLOOKUP($A27,'ADR Raw Data'!$B$6:$BE$43,'ADR Raw Data'!AC$1,FALSE)</f>
        <v>16.3542944435263</v>
      </c>
      <c r="AR27" s="62">
        <f>VLOOKUP($A27,'ADR Raw Data'!$B$6:$BE$43,'ADR Raw Data'!AE$1,FALSE)</f>
        <v>16.712019566262999</v>
      </c>
      <c r="AS27" s="50"/>
      <c r="AT27" s="64">
        <f>VLOOKUP($A27,'RevPAR Raw Data'!$B$6:$BE$43,'RevPAR Raw Data'!G$1,FALSE)</f>
        <v>27.989260472332301</v>
      </c>
      <c r="AU27" s="65">
        <f>VLOOKUP($A27,'RevPAR Raw Data'!$B$6:$BE$43,'RevPAR Raw Data'!H$1,FALSE)</f>
        <v>35.093659713842399</v>
      </c>
      <c r="AV27" s="65">
        <f>VLOOKUP($A27,'RevPAR Raw Data'!$B$6:$BE$43,'RevPAR Raw Data'!I$1,FALSE)</f>
        <v>40.861682468539897</v>
      </c>
      <c r="AW27" s="65">
        <f>VLOOKUP($A27,'RevPAR Raw Data'!$B$6:$BE$43,'RevPAR Raw Data'!J$1,FALSE)</f>
        <v>38.304332011722103</v>
      </c>
      <c r="AX27" s="65">
        <f>VLOOKUP($A27,'RevPAR Raw Data'!$B$6:$BE$43,'RevPAR Raw Data'!K$1,FALSE)</f>
        <v>31.379222547836498</v>
      </c>
      <c r="AY27" s="66">
        <f>VLOOKUP($A27,'RevPAR Raw Data'!$B$6:$BE$43,'RevPAR Raw Data'!L$1,FALSE)</f>
        <v>34.725631442854599</v>
      </c>
      <c r="AZ27" s="65">
        <f>VLOOKUP($A27,'RevPAR Raw Data'!$B$6:$BE$43,'RevPAR Raw Data'!N$1,FALSE)</f>
        <v>31.770574038958799</v>
      </c>
      <c r="BA27" s="65">
        <f>VLOOKUP($A27,'RevPAR Raw Data'!$B$6:$BE$43,'RevPAR Raw Data'!O$1,FALSE)</f>
        <v>37.142584037234897</v>
      </c>
      <c r="BB27" s="66">
        <f>VLOOKUP($A27,'RevPAR Raw Data'!$B$6:$BE$43,'RevPAR Raw Data'!P$1,FALSE)</f>
        <v>34.456579038096798</v>
      </c>
      <c r="BC27" s="67">
        <f>VLOOKUP($A27,'RevPAR Raw Data'!$B$6:$BE$43,'RevPAR Raw Data'!R$1,FALSE)</f>
        <v>34.648759327209497</v>
      </c>
      <c r="BD27" s="63"/>
      <c r="BE27" s="59">
        <f>VLOOKUP($A27,'RevPAR Raw Data'!$B$6:$BE$43,'RevPAR Raw Data'!T$1,FALSE)</f>
        <v>59.835565610863</v>
      </c>
      <c r="BF27" s="60">
        <f>VLOOKUP($A27,'RevPAR Raw Data'!$B$6:$BE$43,'RevPAR Raw Data'!U$1,FALSE)</f>
        <v>45.824919845071101</v>
      </c>
      <c r="BG27" s="60">
        <f>VLOOKUP($A27,'RevPAR Raw Data'!$B$6:$BE$43,'RevPAR Raw Data'!V$1,FALSE)</f>
        <v>65.746548031374601</v>
      </c>
      <c r="BH27" s="60">
        <f>VLOOKUP($A27,'RevPAR Raw Data'!$B$6:$BE$43,'RevPAR Raw Data'!W$1,FALSE)</f>
        <v>45.480301628629299</v>
      </c>
      <c r="BI27" s="60">
        <f>VLOOKUP($A27,'RevPAR Raw Data'!$B$6:$BE$43,'RevPAR Raw Data'!X$1,FALSE)</f>
        <v>35.338645905465697</v>
      </c>
      <c r="BJ27" s="61">
        <f>VLOOKUP($A27,'RevPAR Raw Data'!$B$6:$BE$43,'RevPAR Raw Data'!Y$1,FALSE)</f>
        <v>50.008841642864397</v>
      </c>
      <c r="BK27" s="60">
        <f>VLOOKUP($A27,'RevPAR Raw Data'!$B$6:$BE$43,'RevPAR Raw Data'!AA$1,FALSE)</f>
        <v>39.9256868750957</v>
      </c>
      <c r="BL27" s="60">
        <f>VLOOKUP($A27,'RevPAR Raw Data'!$B$6:$BE$43,'RevPAR Raw Data'!AB$1,FALSE)</f>
        <v>53.075865523235898</v>
      </c>
      <c r="BM27" s="61">
        <f>VLOOKUP($A27,'RevPAR Raw Data'!$B$6:$BE$43,'RevPAR Raw Data'!AC$1,FALSE)</f>
        <v>46.718993706918397</v>
      </c>
      <c r="BN27" s="62">
        <f>VLOOKUP($A27,'RevPAR Raw Data'!$B$6:$BE$43,'RevPAR Raw Data'!AE$1,FALSE)</f>
        <v>49.0591892567858</v>
      </c>
    </row>
    <row r="28" spans="1:66" x14ac:dyDescent="0.35">
      <c r="A28" s="78" t="s">
        <v>49</v>
      </c>
      <c r="B28" s="59">
        <f>VLOOKUP($A28,'Occupancy Raw Data'!$B$6:$BE$43,'Occupancy Raw Data'!G$1,FALSE)</f>
        <v>32.759468765371302</v>
      </c>
      <c r="C28" s="60">
        <f>VLOOKUP($A28,'Occupancy Raw Data'!$B$6:$BE$43,'Occupancy Raw Data'!H$1,FALSE)</f>
        <v>67.781603541564095</v>
      </c>
      <c r="D28" s="60">
        <f>VLOOKUP($A28,'Occupancy Raw Data'!$B$6:$BE$43,'Occupancy Raw Data'!I$1,FALSE)</f>
        <v>70.437776684702399</v>
      </c>
      <c r="E28" s="60">
        <f>VLOOKUP($A28,'Occupancy Raw Data'!$B$6:$BE$43,'Occupancy Raw Data'!J$1,FALSE)</f>
        <v>78.209542547958605</v>
      </c>
      <c r="F28" s="60">
        <f>VLOOKUP($A28,'Occupancy Raw Data'!$B$6:$BE$43,'Occupancy Raw Data'!K$1,FALSE)</f>
        <v>73.413674372848007</v>
      </c>
      <c r="G28" s="61">
        <f>VLOOKUP($A28,'Occupancy Raw Data'!$B$6:$BE$43,'Occupancy Raw Data'!L$1,FALSE)</f>
        <v>64.520413182488895</v>
      </c>
      <c r="H28" s="60">
        <f>VLOOKUP($A28,'Occupancy Raw Data'!$B$6:$BE$43,'Occupancy Raw Data'!N$1,FALSE)</f>
        <v>68.125922282341307</v>
      </c>
      <c r="I28" s="60">
        <f>VLOOKUP($A28,'Occupancy Raw Data'!$B$6:$BE$43,'Occupancy Raw Data'!O$1,FALSE)</f>
        <v>61.3871126414166</v>
      </c>
      <c r="J28" s="61">
        <f>VLOOKUP($A28,'Occupancy Raw Data'!$B$6:$BE$43,'Occupancy Raw Data'!P$1,FALSE)</f>
        <v>64.7565174618789</v>
      </c>
      <c r="K28" s="62">
        <f>VLOOKUP($A28,'Occupancy Raw Data'!$B$6:$BE$43,'Occupancy Raw Data'!R$1,FALSE)</f>
        <v>64.5878715480289</v>
      </c>
      <c r="L28" s="63"/>
      <c r="M28" s="59">
        <f>VLOOKUP($A28,'Occupancy Raw Data'!$B$6:$BE$43,'Occupancy Raw Data'!T$1,FALSE)</f>
        <v>19.329047593322802</v>
      </c>
      <c r="N28" s="60">
        <f>VLOOKUP($A28,'Occupancy Raw Data'!$B$6:$BE$43,'Occupancy Raw Data'!U$1,FALSE)</f>
        <v>99.441434233972103</v>
      </c>
      <c r="O28" s="60">
        <f>VLOOKUP($A28,'Occupancy Raw Data'!$B$6:$BE$43,'Occupancy Raw Data'!V$1,FALSE)</f>
        <v>88.348821531018203</v>
      </c>
      <c r="P28" s="60">
        <f>VLOOKUP($A28,'Occupancy Raw Data'!$B$6:$BE$43,'Occupancy Raw Data'!W$1,FALSE)</f>
        <v>108.246676319599</v>
      </c>
      <c r="Q28" s="60">
        <f>VLOOKUP($A28,'Occupancy Raw Data'!$B$6:$BE$43,'Occupancy Raw Data'!X$1,FALSE)</f>
        <v>113.192859296265</v>
      </c>
      <c r="R28" s="61">
        <f>VLOOKUP($A28,'Occupancy Raw Data'!$B$6:$BE$43,'Occupancy Raw Data'!Y$1,FALSE)</f>
        <v>88.846324696540194</v>
      </c>
      <c r="S28" s="60">
        <f>VLOOKUP($A28,'Occupancy Raw Data'!$B$6:$BE$43,'Occupancy Raw Data'!AA$1,FALSE)</f>
        <v>122.438784239665</v>
      </c>
      <c r="T28" s="60">
        <f>VLOOKUP($A28,'Occupancy Raw Data'!$B$6:$BE$43,'Occupancy Raw Data'!AB$1,FALSE)</f>
        <v>83.192322728647397</v>
      </c>
      <c r="U28" s="61">
        <f>VLOOKUP($A28,'Occupancy Raw Data'!$B$6:$BE$43,'Occupancy Raw Data'!AC$1,FALSE)</f>
        <v>101.933519606898</v>
      </c>
      <c r="V28" s="62">
        <f>VLOOKUP($A28,'Occupancy Raw Data'!$B$6:$BE$43,'Occupancy Raw Data'!AE$1,FALSE)</f>
        <v>92.418639831346397</v>
      </c>
      <c r="W28" s="63"/>
      <c r="X28" s="64">
        <f>VLOOKUP($A28,'ADR Raw Data'!$B$6:$BE$43,'ADR Raw Data'!G$1,FALSE)</f>
        <v>94.342560060059995</v>
      </c>
      <c r="Y28" s="65">
        <f>VLOOKUP($A28,'ADR Raw Data'!$B$6:$BE$43,'ADR Raw Data'!H$1,FALSE)</f>
        <v>111.640192307692</v>
      </c>
      <c r="Z28" s="65">
        <f>VLOOKUP($A28,'ADR Raw Data'!$B$6:$BE$43,'ADR Raw Data'!I$1,FALSE)</f>
        <v>113.682384776536</v>
      </c>
      <c r="AA28" s="65">
        <f>VLOOKUP($A28,'ADR Raw Data'!$B$6:$BE$43,'ADR Raw Data'!J$1,FALSE)</f>
        <v>117.739795597484</v>
      </c>
      <c r="AB28" s="65">
        <f>VLOOKUP($A28,'ADR Raw Data'!$B$6:$BE$43,'ADR Raw Data'!K$1,FALSE)</f>
        <v>120.693835845896</v>
      </c>
      <c r="AC28" s="66">
        <f>VLOOKUP($A28,'ADR Raw Data'!$B$6:$BE$43,'ADR Raw Data'!L$1,FALSE)</f>
        <v>113.868617824197</v>
      </c>
      <c r="AD28" s="65">
        <f>VLOOKUP($A28,'ADR Raw Data'!$B$6:$BE$43,'ADR Raw Data'!N$1,FALSE)</f>
        <v>123.14594584837501</v>
      </c>
      <c r="AE28" s="65">
        <f>VLOOKUP($A28,'ADR Raw Data'!$B$6:$BE$43,'ADR Raw Data'!O$1,FALSE)</f>
        <v>120.662684294871</v>
      </c>
      <c r="AF28" s="66">
        <f>VLOOKUP($A28,'ADR Raw Data'!$B$6:$BE$43,'ADR Raw Data'!P$1,FALSE)</f>
        <v>121.968919483478</v>
      </c>
      <c r="AG28" s="67">
        <f>VLOOKUP($A28,'ADR Raw Data'!$B$6:$BE$43,'ADR Raw Data'!R$1,FALSE)</f>
        <v>116.18903280204501</v>
      </c>
      <c r="AH28" s="63"/>
      <c r="AI28" s="59">
        <f>VLOOKUP($A28,'ADR Raw Data'!$B$6:$BE$43,'ADR Raw Data'!T$1,FALSE)</f>
        <v>20.892407961964199</v>
      </c>
      <c r="AJ28" s="60">
        <f>VLOOKUP($A28,'ADR Raw Data'!$B$6:$BE$43,'ADR Raw Data'!U$1,FALSE)</f>
        <v>40.869604822545199</v>
      </c>
      <c r="AK28" s="60">
        <f>VLOOKUP($A28,'ADR Raw Data'!$B$6:$BE$43,'ADR Raw Data'!V$1,FALSE)</f>
        <v>42.485065657875602</v>
      </c>
      <c r="AL28" s="60">
        <f>VLOOKUP($A28,'ADR Raw Data'!$B$6:$BE$43,'ADR Raw Data'!W$1,FALSE)</f>
        <v>47.572058882499803</v>
      </c>
      <c r="AM28" s="60">
        <f>VLOOKUP($A28,'ADR Raw Data'!$B$6:$BE$43,'ADR Raw Data'!X$1,FALSE)</f>
        <v>50.8439209509555</v>
      </c>
      <c r="AN28" s="61">
        <f>VLOOKUP($A28,'ADR Raw Data'!$B$6:$BE$43,'ADR Raw Data'!Y$1,FALSE)</f>
        <v>43.332137568096698</v>
      </c>
      <c r="AO28" s="60">
        <f>VLOOKUP($A28,'ADR Raw Data'!$B$6:$BE$43,'ADR Raw Data'!AA$1,FALSE)</f>
        <v>42.643644466727302</v>
      </c>
      <c r="AP28" s="60">
        <f>VLOOKUP($A28,'ADR Raw Data'!$B$6:$BE$43,'ADR Raw Data'!AB$1,FALSE)</f>
        <v>36.811347174153603</v>
      </c>
      <c r="AQ28" s="61">
        <f>VLOOKUP($A28,'ADR Raw Data'!$B$6:$BE$43,'ADR Raw Data'!AC$1,FALSE)</f>
        <v>39.703253786226803</v>
      </c>
      <c r="AR28" s="62">
        <f>VLOOKUP($A28,'ADR Raw Data'!$B$6:$BE$43,'ADR Raw Data'!AE$1,FALSE)</f>
        <v>42.406200201501299</v>
      </c>
      <c r="AS28" s="50"/>
      <c r="AT28" s="64">
        <f>VLOOKUP($A28,'RevPAR Raw Data'!$B$6:$BE$43,'RevPAR Raw Data'!G$1,FALSE)</f>
        <v>30.906121495327099</v>
      </c>
      <c r="AU28" s="65">
        <f>VLOOKUP($A28,'RevPAR Raw Data'!$B$6:$BE$43,'RevPAR Raw Data'!H$1,FALSE)</f>
        <v>75.671512543039796</v>
      </c>
      <c r="AV28" s="65">
        <f>VLOOKUP($A28,'RevPAR Raw Data'!$B$6:$BE$43,'RevPAR Raw Data'!I$1,FALSE)</f>
        <v>80.075344318740704</v>
      </c>
      <c r="AW28" s="65">
        <f>VLOOKUP($A28,'RevPAR Raw Data'!$B$6:$BE$43,'RevPAR Raw Data'!J$1,FALSE)</f>
        <v>92.083755533694003</v>
      </c>
      <c r="AX28" s="65">
        <f>VLOOKUP($A28,'RevPAR Raw Data'!$B$6:$BE$43,'RevPAR Raw Data'!K$1,FALSE)</f>
        <v>88.605779636005906</v>
      </c>
      <c r="AY28" s="66">
        <f>VLOOKUP($A28,'RevPAR Raw Data'!$B$6:$BE$43,'RevPAR Raw Data'!L$1,FALSE)</f>
        <v>73.468502705361502</v>
      </c>
      <c r="AZ28" s="65">
        <f>VLOOKUP($A28,'RevPAR Raw Data'!$B$6:$BE$43,'RevPAR Raw Data'!N$1,FALSE)</f>
        <v>83.894311362518394</v>
      </c>
      <c r="BA28" s="65">
        <f>VLOOKUP($A28,'RevPAR Raw Data'!$B$6:$BE$43,'RevPAR Raw Data'!O$1,FALSE)</f>
        <v>74.071337924249804</v>
      </c>
      <c r="BB28" s="66">
        <f>VLOOKUP($A28,'RevPAR Raw Data'!$B$6:$BE$43,'RevPAR Raw Data'!P$1,FALSE)</f>
        <v>78.982824643384106</v>
      </c>
      <c r="BC28" s="67">
        <f>VLOOKUP($A28,'RevPAR Raw Data'!$B$6:$BE$43,'RevPAR Raw Data'!R$1,FALSE)</f>
        <v>75.044023259082195</v>
      </c>
      <c r="BD28" s="63"/>
      <c r="BE28" s="59">
        <f>VLOOKUP($A28,'RevPAR Raw Data'!$B$6:$BE$43,'RevPAR Raw Data'!T$1,FALSE)</f>
        <v>44.259759033646297</v>
      </c>
      <c r="BF28" s="60">
        <f>VLOOKUP($A28,'RevPAR Raw Data'!$B$6:$BE$43,'RevPAR Raw Data'!U$1,FALSE)</f>
        <v>180.95236025781301</v>
      </c>
      <c r="BG28" s="60">
        <f>VLOOKUP($A28,'RevPAR Raw Data'!$B$6:$BE$43,'RevPAR Raw Data'!V$1,FALSE)</f>
        <v>168.36894202430599</v>
      </c>
      <c r="BH28" s="60">
        <f>VLOOKUP($A28,'RevPAR Raw Data'!$B$6:$BE$43,'RevPAR Raw Data'!W$1,FALSE)</f>
        <v>207.31390779920801</v>
      </c>
      <c r="BI28" s="60">
        <f>VLOOKUP($A28,'RevPAR Raw Data'!$B$6:$BE$43,'RevPAR Raw Data'!X$1,FALSE)</f>
        <v>221.58846814994101</v>
      </c>
      <c r="BJ28" s="61">
        <f>VLOOKUP($A28,'RevPAR Raw Data'!$B$6:$BE$43,'RevPAR Raw Data'!Y$1,FALSE)</f>
        <v>170.677473906339</v>
      </c>
      <c r="BK28" s="60">
        <f>VLOOKUP($A28,'RevPAR Raw Data'!$B$6:$BE$43,'RevPAR Raw Data'!AA$1,FALSE)</f>
        <v>217.294788546939</v>
      </c>
      <c r="BL28" s="60">
        <f>VLOOKUP($A28,'RevPAR Raw Data'!$B$6:$BE$43,'RevPAR Raw Data'!AB$1,FALSE)</f>
        <v>150.627884644685</v>
      </c>
      <c r="BM28" s="61">
        <f>VLOOKUP($A28,'RevPAR Raw Data'!$B$6:$BE$43,'RevPAR Raw Data'!AC$1,FALSE)</f>
        <v>182.10769737588501</v>
      </c>
      <c r="BN28" s="62">
        <f>VLOOKUP($A28,'RevPAR Raw Data'!$B$6:$BE$43,'RevPAR Raw Data'!AE$1,FALSE)</f>
        <v>174.016073463233</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35.176343754812798</v>
      </c>
      <c r="C30" s="60">
        <f>VLOOKUP($A30,'Occupancy Raw Data'!$B$6:$BE$43,'Occupancy Raw Data'!H$1,FALSE)</f>
        <v>39.380871707993201</v>
      </c>
      <c r="D30" s="60">
        <f>VLOOKUP($A30,'Occupancy Raw Data'!$B$6:$BE$43,'Occupancy Raw Data'!I$1,FALSE)</f>
        <v>44.3708609271523</v>
      </c>
      <c r="E30" s="60">
        <f>VLOOKUP($A30,'Occupancy Raw Data'!$B$6:$BE$43,'Occupancy Raw Data'!J$1,FALSE)</f>
        <v>44.139842907746797</v>
      </c>
      <c r="F30" s="60">
        <f>VLOOKUP($A30,'Occupancy Raw Data'!$B$6:$BE$43,'Occupancy Raw Data'!K$1,FALSE)</f>
        <v>42.815339596488499</v>
      </c>
      <c r="G30" s="61">
        <f>VLOOKUP($A30,'Occupancy Raw Data'!$B$6:$BE$43,'Occupancy Raw Data'!L$1,FALSE)</f>
        <v>41.176651778838703</v>
      </c>
      <c r="H30" s="60">
        <f>VLOOKUP($A30,'Occupancy Raw Data'!$B$6:$BE$43,'Occupancy Raw Data'!N$1,FALSE)</f>
        <v>39.257662097643603</v>
      </c>
      <c r="I30" s="60">
        <f>VLOOKUP($A30,'Occupancy Raw Data'!$B$6:$BE$43,'Occupancy Raw Data'!O$1,FALSE)</f>
        <v>39.288464500231001</v>
      </c>
      <c r="J30" s="61">
        <f>VLOOKUP($A30,'Occupancy Raw Data'!$B$6:$BE$43,'Occupancy Raw Data'!P$1,FALSE)</f>
        <v>39.273063298937302</v>
      </c>
      <c r="K30" s="62">
        <f>VLOOKUP($A30,'Occupancy Raw Data'!$B$6:$BE$43,'Occupancy Raw Data'!R$1,FALSE)</f>
        <v>40.632769356009703</v>
      </c>
      <c r="L30" s="63"/>
      <c r="M30" s="59">
        <f>VLOOKUP($A30,'Occupancy Raw Data'!$B$6:$BE$43,'Occupancy Raw Data'!T$1,FALSE)</f>
        <v>21.108424855071501</v>
      </c>
      <c r="N30" s="60">
        <f>VLOOKUP($A30,'Occupancy Raw Data'!$B$6:$BE$43,'Occupancy Raw Data'!U$1,FALSE)</f>
        <v>2.1633050306272699</v>
      </c>
      <c r="O30" s="60">
        <f>VLOOKUP($A30,'Occupancy Raw Data'!$B$6:$BE$43,'Occupancy Raw Data'!V$1,FALSE)</f>
        <v>12.1391029957089</v>
      </c>
      <c r="P30" s="60">
        <f>VLOOKUP($A30,'Occupancy Raw Data'!$B$6:$BE$43,'Occupancy Raw Data'!W$1,FALSE)</f>
        <v>7.95140728759515</v>
      </c>
      <c r="Q30" s="60">
        <f>VLOOKUP($A30,'Occupancy Raw Data'!$B$6:$BE$43,'Occupancy Raw Data'!X$1,FALSE)</f>
        <v>15.949509102360301</v>
      </c>
      <c r="R30" s="61">
        <f>VLOOKUP($A30,'Occupancy Raw Data'!$B$6:$BE$43,'Occupancy Raw Data'!Y$1,FALSE)</f>
        <v>11.3036006453881</v>
      </c>
      <c r="S30" s="60">
        <f>VLOOKUP($A30,'Occupancy Raw Data'!$B$6:$BE$43,'Occupancy Raw Data'!AA$1,FALSE)</f>
        <v>5.0339537728922696</v>
      </c>
      <c r="T30" s="60">
        <f>VLOOKUP($A30,'Occupancy Raw Data'!$B$6:$BE$43,'Occupancy Raw Data'!AB$1,FALSE)</f>
        <v>6.0533835091325097</v>
      </c>
      <c r="U30" s="61">
        <f>VLOOKUP($A30,'Occupancy Raw Data'!$B$6:$BE$43,'Occupancy Raw Data'!AC$1,FALSE)</f>
        <v>5.5414068969424699</v>
      </c>
      <c r="V30" s="62">
        <f>VLOOKUP($A30,'Occupancy Raw Data'!$B$6:$BE$43,'Occupancy Raw Data'!AE$1,FALSE)</f>
        <v>9.6504002168948197</v>
      </c>
      <c r="W30" s="63"/>
      <c r="X30" s="64">
        <f>VLOOKUP($A30,'ADR Raw Data'!$B$6:$BE$43,'ADR Raw Data'!G$1,FALSE)</f>
        <v>79.222464973730197</v>
      </c>
      <c r="Y30" s="65">
        <f>VLOOKUP($A30,'ADR Raw Data'!$B$6:$BE$43,'ADR Raw Data'!H$1,FALSE)</f>
        <v>83.793449354712493</v>
      </c>
      <c r="Z30" s="65">
        <f>VLOOKUP($A30,'ADR Raw Data'!$B$6:$BE$43,'ADR Raw Data'!I$1,FALSE)</f>
        <v>83.814953141270294</v>
      </c>
      <c r="AA30" s="65">
        <f>VLOOKUP($A30,'ADR Raw Data'!$B$6:$BE$43,'ADR Raw Data'!J$1,FALSE)</f>
        <v>84.146615491974799</v>
      </c>
      <c r="AB30" s="65">
        <f>VLOOKUP($A30,'ADR Raw Data'!$B$6:$BE$43,'ADR Raw Data'!K$1,FALSE)</f>
        <v>82.880014388489201</v>
      </c>
      <c r="AC30" s="66">
        <f>VLOOKUP($A30,'ADR Raw Data'!$B$6:$BE$43,'ADR Raw Data'!L$1,FALSE)</f>
        <v>82.902863554757602</v>
      </c>
      <c r="AD30" s="65">
        <f>VLOOKUP($A30,'ADR Raw Data'!$B$6:$BE$43,'ADR Raw Data'!N$1,FALSE)</f>
        <v>84.312675559042702</v>
      </c>
      <c r="AE30" s="65">
        <f>VLOOKUP($A30,'ADR Raw Data'!$B$6:$BE$43,'ADR Raw Data'!O$1,FALSE)</f>
        <v>85.972689141513101</v>
      </c>
      <c r="AF30" s="66">
        <f>VLOOKUP($A30,'ADR Raw Data'!$B$6:$BE$43,'ADR Raw Data'!P$1,FALSE)</f>
        <v>85.143007843137198</v>
      </c>
      <c r="AG30" s="67">
        <f>VLOOKUP($A30,'ADR Raw Data'!$B$6:$BE$43,'ADR Raw Data'!R$1,FALSE)</f>
        <v>83.521486896252895</v>
      </c>
      <c r="AH30" s="80"/>
      <c r="AI30" s="59">
        <f>VLOOKUP($A30,'ADR Raw Data'!$B$6:$BE$43,'ADR Raw Data'!T$1,FALSE)</f>
        <v>14.648185494255999</v>
      </c>
      <c r="AJ30" s="60">
        <f>VLOOKUP($A30,'ADR Raw Data'!$B$6:$BE$43,'ADR Raw Data'!U$1,FALSE)</f>
        <v>15.3639545468397</v>
      </c>
      <c r="AK30" s="60">
        <f>VLOOKUP($A30,'ADR Raw Data'!$B$6:$BE$43,'ADR Raw Data'!V$1,FALSE)</f>
        <v>13.1672837585769</v>
      </c>
      <c r="AL30" s="60">
        <f>VLOOKUP($A30,'ADR Raw Data'!$B$6:$BE$43,'ADR Raw Data'!W$1,FALSE)</f>
        <v>16.111843763325201</v>
      </c>
      <c r="AM30" s="60">
        <f>VLOOKUP($A30,'ADR Raw Data'!$B$6:$BE$43,'ADR Raw Data'!X$1,FALSE)</f>
        <v>17.146639945794501</v>
      </c>
      <c r="AN30" s="61">
        <f>VLOOKUP($A30,'ADR Raw Data'!$B$6:$BE$43,'ADR Raw Data'!Y$1,FALSE)</f>
        <v>15.1871542196596</v>
      </c>
      <c r="AO30" s="60">
        <f>VLOOKUP($A30,'ADR Raw Data'!$B$6:$BE$43,'ADR Raw Data'!AA$1,FALSE)</f>
        <v>18.109320979842799</v>
      </c>
      <c r="AP30" s="60">
        <f>VLOOKUP($A30,'ADR Raw Data'!$B$6:$BE$43,'ADR Raw Data'!AB$1,FALSE)</f>
        <v>17.462910573738299</v>
      </c>
      <c r="AQ30" s="61">
        <f>VLOOKUP($A30,'ADR Raw Data'!$B$6:$BE$43,'ADR Raw Data'!AC$1,FALSE)</f>
        <v>17.789057681828901</v>
      </c>
      <c r="AR30" s="62">
        <f>VLOOKUP($A30,'ADR Raw Data'!$B$6:$BE$43,'ADR Raw Data'!AE$1,FALSE)</f>
        <v>15.902535157169501</v>
      </c>
      <c r="AS30" s="50"/>
      <c r="AT30" s="64">
        <f>VLOOKUP($A30,'RevPAR Raw Data'!$B$6:$BE$43,'RevPAR Raw Data'!G$1,FALSE)</f>
        <v>27.8675666101955</v>
      </c>
      <c r="AU30" s="65">
        <f>VLOOKUP($A30,'RevPAR Raw Data'!$B$6:$BE$43,'RevPAR Raw Data'!H$1,FALSE)</f>
        <v>32.9985907900816</v>
      </c>
      <c r="AV30" s="65">
        <f>VLOOKUP($A30,'RevPAR Raw Data'!$B$6:$BE$43,'RevPAR Raw Data'!I$1,FALSE)</f>
        <v>37.189416294470902</v>
      </c>
      <c r="AW30" s="65">
        <f>VLOOKUP($A30,'RevPAR Raw Data'!$B$6:$BE$43,'RevPAR Raw Data'!J$1,FALSE)</f>
        <v>37.142183890343397</v>
      </c>
      <c r="AX30" s="65">
        <f>VLOOKUP($A30,'RevPAR Raw Data'!$B$6:$BE$43,'RevPAR Raw Data'!K$1,FALSE)</f>
        <v>35.485359618050197</v>
      </c>
      <c r="AY30" s="66">
        <f>VLOOKUP($A30,'RevPAR Raw Data'!$B$6:$BE$43,'RevPAR Raw Data'!L$1,FALSE)</f>
        <v>34.136623440628298</v>
      </c>
      <c r="AZ30" s="65">
        <f>VLOOKUP($A30,'RevPAR Raw Data'!$B$6:$BE$43,'RevPAR Raw Data'!N$1,FALSE)</f>
        <v>33.0991852764515</v>
      </c>
      <c r="BA30" s="65">
        <f>VLOOKUP($A30,'RevPAR Raw Data'!$B$6:$BE$43,'RevPAR Raw Data'!O$1,FALSE)</f>
        <v>33.777349453257301</v>
      </c>
      <c r="BB30" s="66">
        <f>VLOOKUP($A30,'RevPAR Raw Data'!$B$6:$BE$43,'RevPAR Raw Data'!P$1,FALSE)</f>
        <v>33.438267364854397</v>
      </c>
      <c r="BC30" s="67">
        <f>VLOOKUP($A30,'RevPAR Raw Data'!$B$6:$BE$43,'RevPAR Raw Data'!R$1,FALSE)</f>
        <v>33.937093133264298</v>
      </c>
      <c r="BD30" s="63"/>
      <c r="BE30" s="59">
        <f>VLOOKUP($A30,'RevPAR Raw Data'!$B$6:$BE$43,'RevPAR Raw Data'!T$1,FALSE)</f>
        <v>38.848611577014097</v>
      </c>
      <c r="BF30" s="60">
        <f>VLOOKUP($A30,'RevPAR Raw Data'!$B$6:$BE$43,'RevPAR Raw Data'!U$1,FALSE)</f>
        <v>17.859628779082001</v>
      </c>
      <c r="BG30" s="60">
        <f>VLOOKUP($A30,'RevPAR Raw Data'!$B$6:$BE$43,'RevPAR Raw Data'!V$1,FALSE)</f>
        <v>26.9047768914767</v>
      </c>
      <c r="BH30" s="60">
        <f>VLOOKUP($A30,'RevPAR Raw Data'!$B$6:$BE$43,'RevPAR Raw Data'!W$1,FALSE)</f>
        <v>25.344369370083299</v>
      </c>
      <c r="BI30" s="60">
        <f>VLOOKUP($A30,'RevPAR Raw Data'!$B$6:$BE$43,'RevPAR Raw Data'!X$1,FALSE)</f>
        <v>35.830953947058298</v>
      </c>
      <c r="BJ30" s="61">
        <f>VLOOKUP($A30,'RevPAR Raw Data'!$B$6:$BE$43,'RevPAR Raw Data'!Y$1,FALSE)</f>
        <v>28.207450127437301</v>
      </c>
      <c r="BK30" s="60">
        <f>VLOOKUP($A30,'RevPAR Raw Data'!$B$6:$BE$43,'RevPAR Raw Data'!AA$1,FALSE)</f>
        <v>24.054889599445101</v>
      </c>
      <c r="BL30" s="60">
        <f>VLOOKUP($A30,'RevPAR Raw Data'!$B$6:$BE$43,'RevPAR Raw Data'!AB$1,FALSE)</f>
        <v>24.573391031756</v>
      </c>
      <c r="BM30" s="61">
        <f>VLOOKUP($A30,'RevPAR Raw Data'!$B$6:$BE$43,'RevPAR Raw Data'!AC$1,FALSE)</f>
        <v>24.316228648053301</v>
      </c>
      <c r="BN30" s="62">
        <f>VLOOKUP($A30,'RevPAR Raw Data'!$B$6:$BE$43,'RevPAR Raw Data'!AE$1,FALSE)</f>
        <v>27.087593661363599</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41.935050391937203</v>
      </c>
      <c r="C32" s="60">
        <f>VLOOKUP($A32,'Occupancy Raw Data'!$B$6:$BE$43,'Occupancy Raw Data'!H$1,FALSE)</f>
        <v>59.829787234042499</v>
      </c>
      <c r="D32" s="60">
        <f>VLOOKUP($A32,'Occupancy Raw Data'!$B$6:$BE$43,'Occupancy Raw Data'!I$1,FALSE)</f>
        <v>67.950727883538605</v>
      </c>
      <c r="E32" s="60">
        <f>VLOOKUP($A32,'Occupancy Raw Data'!$B$6:$BE$43,'Occupancy Raw Data'!J$1,FALSE)</f>
        <v>65.585666293393004</v>
      </c>
      <c r="F32" s="60">
        <f>VLOOKUP($A32,'Occupancy Raw Data'!$B$6:$BE$43,'Occupancy Raw Data'!K$1,FALSE)</f>
        <v>63.614781634938403</v>
      </c>
      <c r="G32" s="61">
        <f>VLOOKUP($A32,'Occupancy Raw Data'!$B$6:$BE$43,'Occupancy Raw Data'!L$1,FALSE)</f>
        <v>59.783202687569897</v>
      </c>
      <c r="H32" s="60">
        <f>VLOOKUP($A32,'Occupancy Raw Data'!$B$6:$BE$43,'Occupancy Raw Data'!N$1,FALSE)</f>
        <v>59.838745800671802</v>
      </c>
      <c r="I32" s="60">
        <f>VLOOKUP($A32,'Occupancy Raw Data'!$B$6:$BE$43,'Occupancy Raw Data'!O$1,FALSE)</f>
        <v>59.722284434490398</v>
      </c>
      <c r="J32" s="61">
        <f>VLOOKUP($A32,'Occupancy Raw Data'!$B$6:$BE$43,'Occupancy Raw Data'!P$1,FALSE)</f>
        <v>59.780515117581103</v>
      </c>
      <c r="K32" s="62">
        <f>VLOOKUP($A32,'Occupancy Raw Data'!$B$6:$BE$43,'Occupancy Raw Data'!R$1,FALSE)</f>
        <v>59.782434810430303</v>
      </c>
      <c r="L32" s="63"/>
      <c r="M32" s="59">
        <f>VLOOKUP($A32,'Occupancy Raw Data'!$B$6:$BE$43,'Occupancy Raw Data'!T$1,FALSE)</f>
        <v>16.739834624814598</v>
      </c>
      <c r="N32" s="60">
        <f>VLOOKUP($A32,'Occupancy Raw Data'!$B$6:$BE$43,'Occupancy Raw Data'!U$1,FALSE)</f>
        <v>37.839758061460699</v>
      </c>
      <c r="O32" s="60">
        <f>VLOOKUP($A32,'Occupancy Raw Data'!$B$6:$BE$43,'Occupancy Raw Data'!V$1,FALSE)</f>
        <v>51.150511711006402</v>
      </c>
      <c r="P32" s="60">
        <f>VLOOKUP($A32,'Occupancy Raw Data'!$B$6:$BE$43,'Occupancy Raw Data'!W$1,FALSE)</f>
        <v>47.259772368638203</v>
      </c>
      <c r="Q32" s="60">
        <f>VLOOKUP($A32,'Occupancy Raw Data'!$B$6:$BE$43,'Occupancy Raw Data'!X$1,FALSE)</f>
        <v>53.556532271781201</v>
      </c>
      <c r="R32" s="61">
        <f>VLOOKUP($A32,'Occupancy Raw Data'!$B$6:$BE$43,'Occupancy Raw Data'!Y$1,FALSE)</f>
        <v>42.173205509158102</v>
      </c>
      <c r="S32" s="60">
        <f>VLOOKUP($A32,'Occupancy Raw Data'!$B$6:$BE$43,'Occupancy Raw Data'!AA$1,FALSE)</f>
        <v>40.269979098985203</v>
      </c>
      <c r="T32" s="60">
        <f>VLOOKUP($A32,'Occupancy Raw Data'!$B$6:$BE$43,'Occupancy Raw Data'!AB$1,FALSE)</f>
        <v>30.303704606350301</v>
      </c>
      <c r="U32" s="61">
        <f>VLOOKUP($A32,'Occupancy Raw Data'!$B$6:$BE$43,'Occupancy Raw Data'!AC$1,FALSE)</f>
        <v>35.108141184874398</v>
      </c>
      <c r="V32" s="62">
        <f>VLOOKUP($A32,'Occupancy Raw Data'!$B$6:$BE$43,'Occupancy Raw Data'!AE$1,FALSE)</f>
        <v>40.080394709744702</v>
      </c>
      <c r="W32" s="63"/>
      <c r="X32" s="64">
        <f>VLOOKUP($A32,'ADR Raw Data'!$B$6:$BE$43,'ADR Raw Data'!G$1,FALSE)</f>
        <v>83.086708449049297</v>
      </c>
      <c r="Y32" s="65">
        <f>VLOOKUP($A32,'ADR Raw Data'!$B$6:$BE$43,'ADR Raw Data'!H$1,FALSE)</f>
        <v>92.5488250505352</v>
      </c>
      <c r="Z32" s="65">
        <f>VLOOKUP($A32,'ADR Raw Data'!$B$6:$BE$43,'ADR Raw Data'!I$1,FALSE)</f>
        <v>98.623358998022397</v>
      </c>
      <c r="AA32" s="65">
        <f>VLOOKUP($A32,'ADR Raw Data'!$B$6:$BE$43,'ADR Raw Data'!J$1,FALSE)</f>
        <v>98.073503175795594</v>
      </c>
      <c r="AB32" s="65">
        <f>VLOOKUP($A32,'ADR Raw Data'!$B$6:$BE$43,'ADR Raw Data'!K$1,FALSE)</f>
        <v>96.622046577946705</v>
      </c>
      <c r="AC32" s="66">
        <f>VLOOKUP($A32,'ADR Raw Data'!$B$6:$BE$43,'ADR Raw Data'!L$1,FALSE)</f>
        <v>94.681301840168999</v>
      </c>
      <c r="AD32" s="65">
        <f>VLOOKUP($A32,'ADR Raw Data'!$B$6:$BE$43,'ADR Raw Data'!N$1,FALSE)</f>
        <v>101.45332834793</v>
      </c>
      <c r="AE32" s="65">
        <f>VLOOKUP($A32,'ADR Raw Data'!$B$6:$BE$43,'ADR Raw Data'!O$1,FALSE)</f>
        <v>100.626747056176</v>
      </c>
      <c r="AF32" s="66">
        <f>VLOOKUP($A32,'ADR Raw Data'!$B$6:$BE$43,'ADR Raw Data'!P$1,FALSE)</f>
        <v>101.040440277985</v>
      </c>
      <c r="AG32" s="67">
        <f>VLOOKUP($A32,'ADR Raw Data'!$B$6:$BE$43,'ADR Raw Data'!R$1,FALSE)</f>
        <v>96.498140193738195</v>
      </c>
      <c r="AH32" s="63"/>
      <c r="AI32" s="59">
        <f>VLOOKUP($A32,'ADR Raw Data'!$B$6:$BE$43,'ADR Raw Data'!T$1,FALSE)</f>
        <v>24.830357152643501</v>
      </c>
      <c r="AJ32" s="60">
        <f>VLOOKUP($A32,'ADR Raw Data'!$B$6:$BE$43,'ADR Raw Data'!U$1,FALSE)</f>
        <v>35.6156227460799</v>
      </c>
      <c r="AK32" s="60">
        <f>VLOOKUP($A32,'ADR Raw Data'!$B$6:$BE$43,'ADR Raw Data'!V$1,FALSE)</f>
        <v>43.5432344443579</v>
      </c>
      <c r="AL32" s="60">
        <f>VLOOKUP($A32,'ADR Raw Data'!$B$6:$BE$43,'ADR Raw Data'!W$1,FALSE)</f>
        <v>42.065294298523902</v>
      </c>
      <c r="AM32" s="60">
        <f>VLOOKUP($A32,'ADR Raw Data'!$B$6:$BE$43,'ADR Raw Data'!X$1,FALSE)</f>
        <v>41.536772372963199</v>
      </c>
      <c r="AN32" s="61">
        <f>VLOOKUP($A32,'ADR Raw Data'!$B$6:$BE$43,'ADR Raw Data'!Y$1,FALSE)</f>
        <v>38.774413066734702</v>
      </c>
      <c r="AO32" s="60">
        <f>VLOOKUP($A32,'ADR Raw Data'!$B$6:$BE$43,'ADR Raw Data'!AA$1,FALSE)</f>
        <v>45.850535598077798</v>
      </c>
      <c r="AP32" s="60">
        <f>VLOOKUP($A32,'ADR Raw Data'!$B$6:$BE$43,'ADR Raw Data'!AB$1,FALSE)</f>
        <v>39.230962331633002</v>
      </c>
      <c r="AQ32" s="61">
        <f>VLOOKUP($A32,'ADR Raw Data'!$B$6:$BE$43,'ADR Raw Data'!AC$1,FALSE)</f>
        <v>42.380312683683101</v>
      </c>
      <c r="AR32" s="62">
        <f>VLOOKUP($A32,'ADR Raw Data'!$B$6:$BE$43,'ADR Raw Data'!AE$1,FALSE)</f>
        <v>39.775518940473297</v>
      </c>
      <c r="AS32" s="50"/>
      <c r="AT32" s="64">
        <f>VLOOKUP($A32,'RevPAR Raw Data'!$B$6:$BE$43,'RevPAR Raw Data'!G$1,FALSE)</f>
        <v>34.842453057110802</v>
      </c>
      <c r="AU32" s="65">
        <f>VLOOKUP($A32,'RevPAR Raw Data'!$B$6:$BE$43,'RevPAR Raw Data'!H$1,FALSE)</f>
        <v>55.371765115341503</v>
      </c>
      <c r="AV32" s="65">
        <f>VLOOKUP($A32,'RevPAR Raw Data'!$B$6:$BE$43,'RevPAR Raw Data'!I$1,FALSE)</f>
        <v>67.015290302351602</v>
      </c>
      <c r="AW32" s="65">
        <f>VLOOKUP($A32,'RevPAR Raw Data'!$B$6:$BE$43,'RevPAR Raw Data'!J$1,FALSE)</f>
        <v>64.322160515117503</v>
      </c>
      <c r="AX32" s="65">
        <f>VLOOKUP($A32,'RevPAR Raw Data'!$B$6:$BE$43,'RevPAR Raw Data'!K$1,FALSE)</f>
        <v>61.465903941769298</v>
      </c>
      <c r="AY32" s="66">
        <f>VLOOKUP($A32,'RevPAR Raw Data'!$B$6:$BE$43,'RevPAR Raw Data'!L$1,FALSE)</f>
        <v>56.6035145863381</v>
      </c>
      <c r="AZ32" s="65">
        <f>VLOOKUP($A32,'RevPAR Raw Data'!$B$6:$BE$43,'RevPAR Raw Data'!N$1,FALSE)</f>
        <v>60.708399256438902</v>
      </c>
      <c r="BA32" s="65">
        <f>VLOOKUP($A32,'RevPAR Raw Data'!$B$6:$BE$43,'RevPAR Raw Data'!O$1,FALSE)</f>
        <v>60.096592094064903</v>
      </c>
      <c r="BB32" s="66">
        <f>VLOOKUP($A32,'RevPAR Raw Data'!$B$6:$BE$43,'RevPAR Raw Data'!P$1,FALSE)</f>
        <v>60.402495675251899</v>
      </c>
      <c r="BC32" s="67">
        <f>VLOOKUP($A32,'RevPAR Raw Data'!$B$6:$BE$43,'RevPAR Raw Data'!R$1,FALSE)</f>
        <v>57.688937754599202</v>
      </c>
      <c r="BD32" s="80"/>
      <c r="BE32" s="59">
        <f>VLOOKUP($A32,'RevPAR Raw Data'!$B$6:$BE$43,'RevPAR Raw Data'!T$1,FALSE)</f>
        <v>45.726752501561599</v>
      </c>
      <c r="BF32" s="60">
        <f>VLOOKUP($A32,'RevPAR Raw Data'!$B$6:$BE$43,'RevPAR Raw Data'!U$1,FALSE)</f>
        <v>86.932246286739897</v>
      </c>
      <c r="BG32" s="60">
        <f>VLOOKUP($A32,'RevPAR Raw Data'!$B$6:$BE$43,'RevPAR Raw Data'!V$1,FALSE)</f>
        <v>116.966333389176</v>
      </c>
      <c r="BH32" s="60">
        <f>VLOOKUP($A32,'RevPAR Raw Data'!$B$6:$BE$43,'RevPAR Raw Data'!W$1,FALSE)</f>
        <v>109.205028998842</v>
      </c>
      <c r="BI32" s="60">
        <f>VLOOKUP($A32,'RevPAR Raw Data'!$B$6:$BE$43,'RevPAR Raw Data'!X$1,FALSE)</f>
        <v>117.33895954532601</v>
      </c>
      <c r="BJ32" s="61">
        <f>VLOOKUP($A32,'RevPAR Raw Data'!$B$6:$BE$43,'RevPAR Raw Data'!Y$1,FALSE)</f>
        <v>97.300031483496795</v>
      </c>
      <c r="BK32" s="60">
        <f>VLOOKUP($A32,'RevPAR Raw Data'!$B$6:$BE$43,'RevPAR Raw Data'!AA$1,FALSE)</f>
        <v>104.58451579918101</v>
      </c>
      <c r="BL32" s="60">
        <f>VLOOKUP($A32,'RevPAR Raw Data'!$B$6:$BE$43,'RevPAR Raw Data'!AB$1,FALSE)</f>
        <v>81.423101877190106</v>
      </c>
      <c r="BM32" s="61">
        <f>VLOOKUP($A32,'RevPAR Raw Data'!$B$6:$BE$43,'RevPAR Raw Data'!AC$1,FALSE)</f>
        <v>92.367393880136305</v>
      </c>
      <c r="BN32" s="62">
        <f>VLOOKUP($A32,'RevPAR Raw Data'!$B$6:$BE$43,'RevPAR Raw Data'!AE$1,FALSE)</f>
        <v>95.798098639409005</v>
      </c>
    </row>
    <row r="33" spans="1:66" x14ac:dyDescent="0.35">
      <c r="A33" s="78" t="s">
        <v>46</v>
      </c>
      <c r="B33" s="59">
        <f>VLOOKUP($A33,'Occupancy Raw Data'!$B$6:$BE$43,'Occupancy Raw Data'!G$1,FALSE)</f>
        <v>53.429182047794797</v>
      </c>
      <c r="C33" s="60">
        <f>VLOOKUP($A33,'Occupancy Raw Data'!$B$6:$BE$43,'Occupancy Raw Data'!H$1,FALSE)</f>
        <v>63.959588109578299</v>
      </c>
      <c r="D33" s="60">
        <f>VLOOKUP($A33,'Occupancy Raw Data'!$B$6:$BE$43,'Occupancy Raw Data'!I$1,FALSE)</f>
        <v>67.592772488828402</v>
      </c>
      <c r="E33" s="60">
        <f>VLOOKUP($A33,'Occupancy Raw Data'!$B$6:$BE$43,'Occupancy Raw Data'!J$1,FALSE)</f>
        <v>61.5309889255877</v>
      </c>
      <c r="F33" s="60">
        <f>VLOOKUP($A33,'Occupancy Raw Data'!$B$6:$BE$43,'Occupancy Raw Data'!K$1,FALSE)</f>
        <v>59.393821643675899</v>
      </c>
      <c r="G33" s="61">
        <f>VLOOKUP($A33,'Occupancy Raw Data'!$B$6:$BE$43,'Occupancy Raw Data'!L$1,FALSE)</f>
        <v>61.181270643093001</v>
      </c>
      <c r="H33" s="60">
        <f>VLOOKUP($A33,'Occupancy Raw Data'!$B$6:$BE$43,'Occupancy Raw Data'!N$1,FALSE)</f>
        <v>55.682922090538099</v>
      </c>
      <c r="I33" s="60">
        <f>VLOOKUP($A33,'Occupancy Raw Data'!$B$6:$BE$43,'Occupancy Raw Data'!O$1,FALSE)</f>
        <v>59.821255100058202</v>
      </c>
      <c r="J33" s="61">
        <f>VLOOKUP($A33,'Occupancy Raw Data'!$B$6:$BE$43,'Occupancy Raw Data'!P$1,FALSE)</f>
        <v>57.752088595298197</v>
      </c>
      <c r="K33" s="62">
        <f>VLOOKUP($A33,'Occupancy Raw Data'!$B$6:$BE$43,'Occupancy Raw Data'!R$1,FALSE)</f>
        <v>60.201504343723101</v>
      </c>
      <c r="L33" s="63"/>
      <c r="M33" s="59">
        <f>VLOOKUP($A33,'Occupancy Raw Data'!$B$6:$BE$43,'Occupancy Raw Data'!T$1,FALSE)</f>
        <v>22.280467258496198</v>
      </c>
      <c r="N33" s="60">
        <f>VLOOKUP($A33,'Occupancy Raw Data'!$B$6:$BE$43,'Occupancy Raw Data'!U$1,FALSE)</f>
        <v>18.849749249157298</v>
      </c>
      <c r="O33" s="60">
        <f>VLOOKUP($A33,'Occupancy Raw Data'!$B$6:$BE$43,'Occupancy Raw Data'!V$1,FALSE)</f>
        <v>19.1598613001158</v>
      </c>
      <c r="P33" s="60">
        <f>VLOOKUP($A33,'Occupancy Raw Data'!$B$6:$BE$43,'Occupancy Raw Data'!W$1,FALSE)</f>
        <v>12.791831050958599</v>
      </c>
      <c r="Q33" s="60">
        <f>VLOOKUP($A33,'Occupancy Raw Data'!$B$6:$BE$43,'Occupancy Raw Data'!X$1,FALSE)</f>
        <v>21.227161785119701</v>
      </c>
      <c r="R33" s="61">
        <f>VLOOKUP($A33,'Occupancy Raw Data'!$B$6:$BE$43,'Occupancy Raw Data'!Y$1,FALSE)</f>
        <v>18.6693450910821</v>
      </c>
      <c r="S33" s="60">
        <f>VLOOKUP($A33,'Occupancy Raw Data'!$B$6:$BE$43,'Occupancy Raw Data'!AA$1,FALSE)</f>
        <v>16.5440308475442</v>
      </c>
      <c r="T33" s="60">
        <f>VLOOKUP($A33,'Occupancy Raw Data'!$B$6:$BE$43,'Occupancy Raw Data'!AB$1,FALSE)</f>
        <v>18.066409495553401</v>
      </c>
      <c r="U33" s="61">
        <f>VLOOKUP($A33,'Occupancy Raw Data'!$B$6:$BE$43,'Occupancy Raw Data'!AC$1,FALSE)</f>
        <v>17.3275582512859</v>
      </c>
      <c r="V33" s="62">
        <f>VLOOKUP($A33,'Occupancy Raw Data'!$B$6:$BE$43,'Occupancy Raw Data'!AE$1,FALSE)</f>
        <v>18.2985319149854</v>
      </c>
      <c r="W33" s="63"/>
      <c r="X33" s="64">
        <f>VLOOKUP($A33,'ADR Raw Data'!$B$6:$BE$43,'ADR Raw Data'!G$1,FALSE)</f>
        <v>81.965244981818103</v>
      </c>
      <c r="Y33" s="65">
        <f>VLOOKUP($A33,'ADR Raw Data'!$B$6:$BE$43,'ADR Raw Data'!H$1,FALSE)</f>
        <v>86.826611208991395</v>
      </c>
      <c r="Z33" s="65">
        <f>VLOOKUP($A33,'ADR Raw Data'!$B$6:$BE$43,'ADR Raw Data'!I$1,FALSE)</f>
        <v>88.226561454440898</v>
      </c>
      <c r="AA33" s="65">
        <f>VLOOKUP($A33,'ADR Raw Data'!$B$6:$BE$43,'ADR Raw Data'!J$1,FALSE)</f>
        <v>86.420770034733096</v>
      </c>
      <c r="AB33" s="65">
        <f>VLOOKUP($A33,'ADR Raw Data'!$B$6:$BE$43,'ADR Raw Data'!K$1,FALSE)</f>
        <v>84.250060778540998</v>
      </c>
      <c r="AC33" s="66">
        <f>VLOOKUP($A33,'ADR Raw Data'!$B$6:$BE$43,'ADR Raw Data'!L$1,FALSE)</f>
        <v>85.704976157510302</v>
      </c>
      <c r="AD33" s="65">
        <f>VLOOKUP($A33,'ADR Raw Data'!$B$6:$BE$43,'ADR Raw Data'!N$1,FALSE)</f>
        <v>85.871734019539403</v>
      </c>
      <c r="AE33" s="65">
        <f>VLOOKUP($A33,'ADR Raw Data'!$B$6:$BE$43,'ADR Raw Data'!O$1,FALSE)</f>
        <v>84.524118122767106</v>
      </c>
      <c r="AF33" s="66">
        <f>VLOOKUP($A33,'ADR Raw Data'!$B$6:$BE$43,'ADR Raw Data'!P$1,FALSE)</f>
        <v>85.173784592094094</v>
      </c>
      <c r="AG33" s="67">
        <f>VLOOKUP($A33,'ADR Raw Data'!$B$6:$BE$43,'ADR Raw Data'!R$1,FALSE)</f>
        <v>85.559382157676296</v>
      </c>
      <c r="AH33" s="63"/>
      <c r="AI33" s="59">
        <f>VLOOKUP($A33,'ADR Raw Data'!$B$6:$BE$43,'ADR Raw Data'!T$1,FALSE)</f>
        <v>28.3958853630626</v>
      </c>
      <c r="AJ33" s="60">
        <f>VLOOKUP($A33,'ADR Raw Data'!$B$6:$BE$43,'ADR Raw Data'!U$1,FALSE)</f>
        <v>33.205897046680597</v>
      </c>
      <c r="AK33" s="60">
        <f>VLOOKUP($A33,'ADR Raw Data'!$B$6:$BE$43,'ADR Raw Data'!V$1,FALSE)</f>
        <v>30.767773028106099</v>
      </c>
      <c r="AL33" s="60">
        <f>VLOOKUP($A33,'ADR Raw Data'!$B$6:$BE$43,'ADR Raw Data'!W$1,FALSE)</f>
        <v>30.298768704524399</v>
      </c>
      <c r="AM33" s="60">
        <f>VLOOKUP($A33,'ADR Raw Data'!$B$6:$BE$43,'ADR Raw Data'!X$1,FALSE)</f>
        <v>29.338169430559699</v>
      </c>
      <c r="AN33" s="61">
        <f>VLOOKUP($A33,'ADR Raw Data'!$B$6:$BE$43,'ADR Raw Data'!Y$1,FALSE)</f>
        <v>30.466666272719898</v>
      </c>
      <c r="AO33" s="60">
        <f>VLOOKUP($A33,'ADR Raw Data'!$B$6:$BE$43,'ADR Raw Data'!AA$1,FALSE)</f>
        <v>32.250497194487501</v>
      </c>
      <c r="AP33" s="60">
        <f>VLOOKUP($A33,'ADR Raw Data'!$B$6:$BE$43,'ADR Raw Data'!AB$1,FALSE)</f>
        <v>26.380617459046299</v>
      </c>
      <c r="AQ33" s="61">
        <f>VLOOKUP($A33,'ADR Raw Data'!$B$6:$BE$43,'ADR Raw Data'!AC$1,FALSE)</f>
        <v>29.179452223618199</v>
      </c>
      <c r="AR33" s="62">
        <f>VLOOKUP($A33,'ADR Raw Data'!$B$6:$BE$43,'ADR Raw Data'!AE$1,FALSE)</f>
        <v>30.111814281853501</v>
      </c>
      <c r="AS33" s="50"/>
      <c r="AT33" s="64">
        <f>VLOOKUP($A33,'RevPAR Raw Data'!$B$6:$BE$43,'RevPAR Raw Data'!G$1,FALSE)</f>
        <v>43.793359957256598</v>
      </c>
      <c r="AU33" s="65">
        <f>VLOOKUP($A33,'RevPAR Raw Data'!$B$6:$BE$43,'RevPAR Raw Data'!H$1,FALSE)</f>
        <v>55.533942898775898</v>
      </c>
      <c r="AV33" s="65">
        <f>VLOOKUP($A33,'RevPAR Raw Data'!$B$6:$BE$43,'RevPAR Raw Data'!I$1,FALSE)</f>
        <v>59.6347789586166</v>
      </c>
      <c r="AW33" s="65">
        <f>VLOOKUP($A33,'RevPAR Raw Data'!$B$6:$BE$43,'RevPAR Raw Data'!J$1,FALSE)</f>
        <v>53.175554439479299</v>
      </c>
      <c r="AX33" s="65">
        <f>VLOOKUP($A33,'RevPAR Raw Data'!$B$6:$BE$43,'RevPAR Raw Data'!K$1,FALSE)</f>
        <v>50.0393308334952</v>
      </c>
      <c r="AY33" s="66">
        <f>VLOOKUP($A33,'RevPAR Raw Data'!$B$6:$BE$43,'RevPAR Raw Data'!L$1,FALSE)</f>
        <v>52.435393417524701</v>
      </c>
      <c r="AZ33" s="65">
        <f>VLOOKUP($A33,'RevPAR Raw Data'!$B$6:$BE$43,'RevPAR Raw Data'!N$1,FALSE)</f>
        <v>47.815890751894301</v>
      </c>
      <c r="BA33" s="65">
        <f>VLOOKUP($A33,'RevPAR Raw Data'!$B$6:$BE$43,'RevPAR Raw Data'!O$1,FALSE)</f>
        <v>50.563388323295101</v>
      </c>
      <c r="BB33" s="66">
        <f>VLOOKUP($A33,'RevPAR Raw Data'!$B$6:$BE$43,'RevPAR Raw Data'!P$1,FALSE)</f>
        <v>49.189639537594701</v>
      </c>
      <c r="BC33" s="67">
        <f>VLOOKUP($A33,'RevPAR Raw Data'!$B$6:$BE$43,'RevPAR Raw Data'!R$1,FALSE)</f>
        <v>51.508035166116102</v>
      </c>
      <c r="BD33" s="63"/>
      <c r="BE33" s="59">
        <f>VLOOKUP($A33,'RevPAR Raw Data'!$B$6:$BE$43,'RevPAR Raw Data'!T$1,FALSE)</f>
        <v>57.003088562636101</v>
      </c>
      <c r="BF33" s="60">
        <f>VLOOKUP($A33,'RevPAR Raw Data'!$B$6:$BE$43,'RevPAR Raw Data'!U$1,FALSE)</f>
        <v>58.314874625070601</v>
      </c>
      <c r="BG33" s="60">
        <f>VLOOKUP($A33,'RevPAR Raw Data'!$B$6:$BE$43,'RevPAR Raw Data'!V$1,FALSE)</f>
        <v>55.822696965541603</v>
      </c>
      <c r="BH33" s="60">
        <f>VLOOKUP($A33,'RevPAR Raw Data'!$B$6:$BE$43,'RevPAR Raw Data'!W$1,FALSE)</f>
        <v>46.9663670586866</v>
      </c>
      <c r="BI33" s="60">
        <f>VLOOKUP($A33,'RevPAR Raw Data'!$B$6:$BE$43,'RevPAR Raw Data'!X$1,FALSE)</f>
        <v>56.792991905496898</v>
      </c>
      <c r="BJ33" s="61">
        <f>VLOOKUP($A33,'RevPAR Raw Data'!$B$6:$BE$43,'RevPAR Raw Data'!Y$1,FALSE)</f>
        <v>54.823938428004404</v>
      </c>
      <c r="BK33" s="60">
        <f>VLOOKUP($A33,'RevPAR Raw Data'!$B$6:$BE$43,'RevPAR Raw Data'!AA$1,FALSE)</f>
        <v>54.1300602463742</v>
      </c>
      <c r="BL33" s="60">
        <f>VLOOKUP($A33,'RevPAR Raw Data'!$B$6:$BE$43,'RevPAR Raw Data'!AB$1,FALSE)</f>
        <v>49.213057332206603</v>
      </c>
      <c r="BM33" s="61">
        <f>VLOOKUP($A33,'RevPAR Raw Data'!$B$6:$BE$43,'RevPAR Raw Data'!AC$1,FALSE)</f>
        <v>51.563097056357698</v>
      </c>
      <c r="BN33" s="62">
        <f>VLOOKUP($A33,'RevPAR Raw Data'!$B$6:$BE$43,'RevPAR Raw Data'!AE$1,FALSE)</f>
        <v>53.920366143385003</v>
      </c>
    </row>
    <row r="34" spans="1:66" x14ac:dyDescent="0.35">
      <c r="A34" s="78" t="s">
        <v>95</v>
      </c>
      <c r="B34" s="59">
        <f>VLOOKUP($A34,'Occupancy Raw Data'!$B$6:$BE$43,'Occupancy Raw Data'!G$1,FALSE)</f>
        <v>31.759575274933599</v>
      </c>
      <c r="C34" s="60">
        <f>VLOOKUP($A34,'Occupancy Raw Data'!$B$6:$BE$43,'Occupancy Raw Data'!H$1,FALSE)</f>
        <v>46.264694728858501</v>
      </c>
      <c r="D34" s="60">
        <f>VLOOKUP($A34,'Occupancy Raw Data'!$B$6:$BE$43,'Occupancy Raw Data'!I$1,FALSE)</f>
        <v>51.156617368221397</v>
      </c>
      <c r="E34" s="60">
        <f>VLOOKUP($A34,'Occupancy Raw Data'!$B$6:$BE$43,'Occupancy Raw Data'!J$1,FALSE)</f>
        <v>46.13196814562</v>
      </c>
      <c r="F34" s="60">
        <f>VLOOKUP($A34,'Occupancy Raw Data'!$B$6:$BE$43,'Occupancy Raw Data'!K$1,FALSE)</f>
        <v>49.127796738718203</v>
      </c>
      <c r="G34" s="61">
        <f>VLOOKUP($A34,'Occupancy Raw Data'!$B$6:$BE$43,'Occupancy Raw Data'!L$1,FALSE)</f>
        <v>44.8881304512703</v>
      </c>
      <c r="H34" s="60">
        <f>VLOOKUP($A34,'Occupancy Raw Data'!$B$6:$BE$43,'Occupancy Raw Data'!N$1,FALSE)</f>
        <v>47.6109215017064</v>
      </c>
      <c r="I34" s="60">
        <f>VLOOKUP($A34,'Occupancy Raw Data'!$B$6:$BE$43,'Occupancy Raw Data'!O$1,FALSE)</f>
        <v>46.833522942737901</v>
      </c>
      <c r="J34" s="61">
        <f>VLOOKUP($A34,'Occupancy Raw Data'!$B$6:$BE$43,'Occupancy Raw Data'!P$1,FALSE)</f>
        <v>47.2222222222222</v>
      </c>
      <c r="K34" s="62">
        <f>VLOOKUP($A34,'Occupancy Raw Data'!$B$6:$BE$43,'Occupancy Raw Data'!R$1,FALSE)</f>
        <v>45.555013814399402</v>
      </c>
      <c r="L34" s="63"/>
      <c r="M34" s="59">
        <f>VLOOKUP($A34,'Occupancy Raw Data'!$B$6:$BE$43,'Occupancy Raw Data'!T$1,FALSE)</f>
        <v>18.6413131805623</v>
      </c>
      <c r="N34" s="60">
        <f>VLOOKUP($A34,'Occupancy Raw Data'!$B$6:$BE$43,'Occupancy Raw Data'!U$1,FALSE)</f>
        <v>43.715860221560597</v>
      </c>
      <c r="O34" s="60">
        <f>VLOOKUP($A34,'Occupancy Raw Data'!$B$6:$BE$43,'Occupancy Raw Data'!V$1,FALSE)</f>
        <v>55.152441366054198</v>
      </c>
      <c r="P34" s="60">
        <f>VLOOKUP($A34,'Occupancy Raw Data'!$B$6:$BE$43,'Occupancy Raw Data'!W$1,FALSE)</f>
        <v>43.134371058665103</v>
      </c>
      <c r="Q34" s="60">
        <f>VLOOKUP($A34,'Occupancy Raw Data'!$B$6:$BE$43,'Occupancy Raw Data'!X$1,FALSE)</f>
        <v>58.026743977174398</v>
      </c>
      <c r="R34" s="61">
        <f>VLOOKUP($A34,'Occupancy Raw Data'!$B$6:$BE$43,'Occupancy Raw Data'!Y$1,FALSE)</f>
        <v>44.566184835709002</v>
      </c>
      <c r="S34" s="60">
        <f>VLOOKUP($A34,'Occupancy Raw Data'!$B$6:$BE$43,'Occupancy Raw Data'!AA$1,FALSE)</f>
        <v>36.969350527076699</v>
      </c>
      <c r="T34" s="60">
        <f>VLOOKUP($A34,'Occupancy Raw Data'!$B$6:$BE$43,'Occupancy Raw Data'!AB$1,FALSE)</f>
        <v>31.074013092135601</v>
      </c>
      <c r="U34" s="61">
        <f>VLOOKUP($A34,'Occupancy Raw Data'!$B$6:$BE$43,'Occupancy Raw Data'!AC$1,FALSE)</f>
        <v>33.981106612685501</v>
      </c>
      <c r="V34" s="62">
        <f>VLOOKUP($A34,'Occupancy Raw Data'!$B$6:$BE$43,'Occupancy Raw Data'!AE$1,FALSE)</f>
        <v>41.260856996155503</v>
      </c>
      <c r="W34" s="63"/>
      <c r="X34" s="64">
        <f>VLOOKUP($A34,'ADR Raw Data'!$B$6:$BE$43,'ADR Raw Data'!G$1,FALSE)</f>
        <v>103.84372537313401</v>
      </c>
      <c r="Y34" s="65">
        <f>VLOOKUP($A34,'ADR Raw Data'!$B$6:$BE$43,'ADR Raw Data'!H$1,FALSE)</f>
        <v>109.031106557377</v>
      </c>
      <c r="Z34" s="65">
        <f>VLOOKUP($A34,'ADR Raw Data'!$B$6:$BE$43,'ADR Raw Data'!I$1,FALSE)</f>
        <v>114.335185322461</v>
      </c>
      <c r="AA34" s="65">
        <f>VLOOKUP($A34,'ADR Raw Data'!$B$6:$BE$43,'ADR Raw Data'!J$1,FALSE)</f>
        <v>111.417196876284</v>
      </c>
      <c r="AB34" s="65">
        <f>VLOOKUP($A34,'ADR Raw Data'!$B$6:$BE$43,'ADR Raw Data'!K$1,FALSE)</f>
        <v>108.13135854882201</v>
      </c>
      <c r="AC34" s="66">
        <f>VLOOKUP($A34,'ADR Raw Data'!$B$6:$BE$43,'ADR Raw Data'!L$1,FALSE)</f>
        <v>109.79951507983399</v>
      </c>
      <c r="AD34" s="65">
        <f>VLOOKUP($A34,'ADR Raw Data'!$B$6:$BE$43,'ADR Raw Data'!N$1,FALSE)</f>
        <v>123.439908403026</v>
      </c>
      <c r="AE34" s="65">
        <f>VLOOKUP($A34,'ADR Raw Data'!$B$6:$BE$43,'ADR Raw Data'!O$1,FALSE)</f>
        <v>123.690089068825</v>
      </c>
      <c r="AF34" s="66">
        <f>VLOOKUP($A34,'ADR Raw Data'!$B$6:$BE$43,'ADR Raw Data'!P$1,FALSE)</f>
        <v>123.563969082513</v>
      </c>
      <c r="AG34" s="67">
        <f>VLOOKUP($A34,'ADR Raw Data'!$B$6:$BE$43,'ADR Raw Data'!R$1,FALSE)</f>
        <v>113.87614401236701</v>
      </c>
      <c r="AH34" s="63"/>
      <c r="AI34" s="59">
        <f>VLOOKUP($A34,'ADR Raw Data'!$B$6:$BE$43,'ADR Raw Data'!T$1,FALSE)</f>
        <v>24.964481269712198</v>
      </c>
      <c r="AJ34" s="60">
        <f>VLOOKUP($A34,'ADR Raw Data'!$B$6:$BE$43,'ADR Raw Data'!U$1,FALSE)</f>
        <v>32.381810490922497</v>
      </c>
      <c r="AK34" s="60">
        <f>VLOOKUP($A34,'ADR Raw Data'!$B$6:$BE$43,'ADR Raw Data'!V$1,FALSE)</f>
        <v>39.599751863404897</v>
      </c>
      <c r="AL34" s="60">
        <f>VLOOKUP($A34,'ADR Raw Data'!$B$6:$BE$43,'ADR Raw Data'!W$1,FALSE)</f>
        <v>34.5025988663498</v>
      </c>
      <c r="AM34" s="60">
        <f>VLOOKUP($A34,'ADR Raw Data'!$B$6:$BE$43,'ADR Raw Data'!X$1,FALSE)</f>
        <v>29.844602302852</v>
      </c>
      <c r="AN34" s="61">
        <f>VLOOKUP($A34,'ADR Raw Data'!$B$6:$BE$43,'ADR Raw Data'!Y$1,FALSE)</f>
        <v>32.811848479887203</v>
      </c>
      <c r="AO34" s="60">
        <f>VLOOKUP($A34,'ADR Raw Data'!$B$6:$BE$43,'ADR Raw Data'!AA$1,FALSE)</f>
        <v>44.663389562201402</v>
      </c>
      <c r="AP34" s="60">
        <f>VLOOKUP($A34,'ADR Raw Data'!$B$6:$BE$43,'ADR Raw Data'!AB$1,FALSE)</f>
        <v>35.691329675363598</v>
      </c>
      <c r="AQ34" s="61">
        <f>VLOOKUP($A34,'ADR Raw Data'!$B$6:$BE$43,'ADR Raw Data'!AC$1,FALSE)</f>
        <v>39.964486256883099</v>
      </c>
      <c r="AR34" s="62">
        <f>VLOOKUP($A34,'ADR Raw Data'!$B$6:$BE$43,'ADR Raw Data'!AE$1,FALSE)</f>
        <v>34.8850478272769</v>
      </c>
      <c r="AS34" s="50"/>
      <c r="AT34" s="64">
        <f>VLOOKUP($A34,'RevPAR Raw Data'!$B$6:$BE$43,'RevPAR Raw Data'!G$1,FALSE)</f>
        <v>32.980326128175903</v>
      </c>
      <c r="AU34" s="65">
        <f>VLOOKUP($A34,'RevPAR Raw Data'!$B$6:$BE$43,'RevPAR Raw Data'!H$1,FALSE)</f>
        <v>50.442908608266897</v>
      </c>
      <c r="AV34" s="65">
        <f>VLOOKUP($A34,'RevPAR Raw Data'!$B$6:$BE$43,'RevPAR Raw Data'!I$1,FALSE)</f>
        <v>58.490013272658302</v>
      </c>
      <c r="AW34" s="65">
        <f>VLOOKUP($A34,'RevPAR Raw Data'!$B$6:$BE$43,'RevPAR Raw Data'!J$1,FALSE)</f>
        <v>51.398945771710203</v>
      </c>
      <c r="AX34" s="65">
        <f>VLOOKUP($A34,'RevPAR Raw Data'!$B$6:$BE$43,'RevPAR Raw Data'!K$1,FALSE)</f>
        <v>53.122554038680299</v>
      </c>
      <c r="AY34" s="66">
        <f>VLOOKUP($A34,'RevPAR Raw Data'!$B$6:$BE$43,'RevPAR Raw Data'!L$1,FALSE)</f>
        <v>49.286949563898297</v>
      </c>
      <c r="AZ34" s="65">
        <f>VLOOKUP($A34,'RevPAR Raw Data'!$B$6:$BE$43,'RevPAR Raw Data'!N$1,FALSE)</f>
        <v>58.7708778915434</v>
      </c>
      <c r="BA34" s="65">
        <f>VLOOKUP($A34,'RevPAR Raw Data'!$B$6:$BE$43,'RevPAR Raw Data'!O$1,FALSE)</f>
        <v>57.928426241941601</v>
      </c>
      <c r="BB34" s="66">
        <f>VLOOKUP($A34,'RevPAR Raw Data'!$B$6:$BE$43,'RevPAR Raw Data'!P$1,FALSE)</f>
        <v>58.3496520667425</v>
      </c>
      <c r="BC34" s="67">
        <f>VLOOKUP($A34,'RevPAR Raw Data'!$B$6:$BE$43,'RevPAR Raw Data'!R$1,FALSE)</f>
        <v>51.876293136139502</v>
      </c>
      <c r="BD34" s="63"/>
      <c r="BE34" s="59">
        <f>VLOOKUP($A34,'RevPAR Raw Data'!$B$6:$BE$43,'RevPAR Raw Data'!T$1,FALSE)</f>
        <v>48.259501587664403</v>
      </c>
      <c r="BF34" s="60">
        <f>VLOOKUP($A34,'RevPAR Raw Data'!$B$6:$BE$43,'RevPAR Raw Data'!U$1,FALSE)</f>
        <v>90.253657723905505</v>
      </c>
      <c r="BG34" s="60">
        <f>VLOOKUP($A34,'RevPAR Raw Data'!$B$6:$BE$43,'RevPAR Raw Data'!V$1,FALSE)</f>
        <v>116.592423157026</v>
      </c>
      <c r="BH34" s="60">
        <f>VLOOKUP($A34,'RevPAR Raw Data'!$B$6:$BE$43,'RevPAR Raw Data'!W$1,FALSE)</f>
        <v>92.5194489449092</v>
      </c>
      <c r="BI34" s="60">
        <f>VLOOKUP($A34,'RevPAR Raw Data'!$B$6:$BE$43,'RevPAR Raw Data'!X$1,FALSE)</f>
        <v>105.18919724930799</v>
      </c>
      <c r="BJ34" s="61">
        <f>VLOOKUP($A34,'RevPAR Raw Data'!$B$6:$BE$43,'RevPAR Raw Data'!Y$1,FALSE)</f>
        <v>92.001022357155506</v>
      </c>
      <c r="BK34" s="60">
        <f>VLOOKUP($A34,'RevPAR Raw Data'!$B$6:$BE$43,'RevPAR Raw Data'!AA$1,FALSE)</f>
        <v>98.144505133802298</v>
      </c>
      <c r="BL34" s="60">
        <f>VLOOKUP($A34,'RevPAR Raw Data'!$B$6:$BE$43,'RevPAR Raw Data'!AB$1,FALSE)</f>
        <v>77.856071223578994</v>
      </c>
      <c r="BM34" s="61">
        <f>VLOOKUP($A34,'RevPAR Raw Data'!$B$6:$BE$43,'RevPAR Raw Data'!AC$1,FALSE)</f>
        <v>87.525967551732194</v>
      </c>
      <c r="BN34" s="62">
        <f>VLOOKUP($A34,'RevPAR Raw Data'!$B$6:$BE$43,'RevPAR Raw Data'!AE$1,FALSE)</f>
        <v>90.539774520485693</v>
      </c>
    </row>
    <row r="35" spans="1:66" x14ac:dyDescent="0.35">
      <c r="A35" s="78" t="s">
        <v>96</v>
      </c>
      <c r="B35" s="59">
        <f>VLOOKUP($A35,'Occupancy Raw Data'!$B$6:$BE$43,'Occupancy Raw Data'!G$1,FALSE)</f>
        <v>41.1575562700964</v>
      </c>
      <c r="C35" s="60">
        <f>VLOOKUP($A35,'Occupancy Raw Data'!$B$6:$BE$43,'Occupancy Raw Data'!H$1,FALSE)</f>
        <v>64.907417673799699</v>
      </c>
      <c r="D35" s="60">
        <f>VLOOKUP($A35,'Occupancy Raw Data'!$B$6:$BE$43,'Occupancy Raw Data'!I$1,FALSE)</f>
        <v>76.117086151457997</v>
      </c>
      <c r="E35" s="60">
        <f>VLOOKUP($A35,'Occupancy Raw Data'!$B$6:$BE$43,'Occupancy Raw Data'!J$1,FALSE)</f>
        <v>77.558487637210305</v>
      </c>
      <c r="F35" s="60">
        <f>VLOOKUP($A35,'Occupancy Raw Data'!$B$6:$BE$43,'Occupancy Raw Data'!K$1,FALSE)</f>
        <v>73.001441401485707</v>
      </c>
      <c r="G35" s="61">
        <f>VLOOKUP($A35,'Occupancy Raw Data'!$B$6:$BE$43,'Occupancy Raw Data'!L$1,FALSE)</f>
        <v>66.548397826810003</v>
      </c>
      <c r="H35" s="60">
        <f>VLOOKUP($A35,'Occupancy Raw Data'!$B$6:$BE$43,'Occupancy Raw Data'!N$1,FALSE)</f>
        <v>67.513028051890402</v>
      </c>
      <c r="I35" s="60">
        <f>VLOOKUP($A35,'Occupancy Raw Data'!$B$6:$BE$43,'Occupancy Raw Data'!O$1,FALSE)</f>
        <v>64.929593081272799</v>
      </c>
      <c r="J35" s="61">
        <f>VLOOKUP($A35,'Occupancy Raw Data'!$B$6:$BE$43,'Occupancy Raw Data'!P$1,FALSE)</f>
        <v>66.221310566581593</v>
      </c>
      <c r="K35" s="62">
        <f>VLOOKUP($A35,'Occupancy Raw Data'!$B$6:$BE$43,'Occupancy Raw Data'!R$1,FALSE)</f>
        <v>66.454944323887602</v>
      </c>
      <c r="L35" s="63"/>
      <c r="M35" s="59">
        <f>VLOOKUP($A35,'Occupancy Raw Data'!$B$6:$BE$43,'Occupancy Raw Data'!T$1,FALSE)</f>
        <v>13.343351134605999</v>
      </c>
      <c r="N35" s="60">
        <f>VLOOKUP($A35,'Occupancy Raw Data'!$B$6:$BE$43,'Occupancy Raw Data'!U$1,FALSE)</f>
        <v>51.3423482167549</v>
      </c>
      <c r="O35" s="60">
        <f>VLOOKUP($A35,'Occupancy Raw Data'!$B$6:$BE$43,'Occupancy Raw Data'!V$1,FALSE)</f>
        <v>72.525564539450698</v>
      </c>
      <c r="P35" s="60">
        <f>VLOOKUP($A35,'Occupancy Raw Data'!$B$6:$BE$43,'Occupancy Raw Data'!W$1,FALSE)</f>
        <v>73.570208363324497</v>
      </c>
      <c r="Q35" s="60">
        <f>VLOOKUP($A35,'Occupancy Raw Data'!$B$6:$BE$43,'Occupancy Raw Data'!X$1,FALSE)</f>
        <v>73.1803156913831</v>
      </c>
      <c r="R35" s="61">
        <f>VLOOKUP($A35,'Occupancy Raw Data'!$B$6:$BE$43,'Occupancy Raw Data'!Y$1,FALSE)</f>
        <v>58.330162132437998</v>
      </c>
      <c r="S35" s="60">
        <f>VLOOKUP($A35,'Occupancy Raw Data'!$B$6:$BE$43,'Occupancy Raw Data'!AA$1,FALSE)</f>
        <v>58.2515390061658</v>
      </c>
      <c r="T35" s="60">
        <f>VLOOKUP($A35,'Occupancy Raw Data'!$B$6:$BE$43,'Occupancy Raw Data'!AB$1,FALSE)</f>
        <v>38.814451295252603</v>
      </c>
      <c r="U35" s="61">
        <f>VLOOKUP($A35,'Occupancy Raw Data'!$B$6:$BE$43,'Occupancy Raw Data'!AC$1,FALSE)</f>
        <v>48.086109101772102</v>
      </c>
      <c r="V35" s="62">
        <f>VLOOKUP($A35,'Occupancy Raw Data'!$B$6:$BE$43,'Occupancy Raw Data'!AE$1,FALSE)</f>
        <v>55.272051343481799</v>
      </c>
      <c r="W35" s="63"/>
      <c r="X35" s="64">
        <f>VLOOKUP($A35,'ADR Raw Data'!$B$6:$BE$43,'ADR Raw Data'!G$1,FALSE)</f>
        <v>76.449774515086204</v>
      </c>
      <c r="Y35" s="65">
        <f>VLOOKUP($A35,'ADR Raw Data'!$B$6:$BE$43,'ADR Raw Data'!H$1,FALSE)</f>
        <v>91.051117697300896</v>
      </c>
      <c r="Z35" s="65">
        <f>VLOOKUP($A35,'ADR Raw Data'!$B$6:$BE$43,'ADR Raw Data'!I$1,FALSE)</f>
        <v>99.304425345957696</v>
      </c>
      <c r="AA35" s="65">
        <f>VLOOKUP($A35,'ADR Raw Data'!$B$6:$BE$43,'ADR Raw Data'!J$1,FALSE)</f>
        <v>100.744412723373</v>
      </c>
      <c r="AB35" s="65">
        <f>VLOOKUP($A35,'ADR Raw Data'!$B$6:$BE$43,'ADR Raw Data'!K$1,FALSE)</f>
        <v>99.217263821385103</v>
      </c>
      <c r="AC35" s="66">
        <f>VLOOKUP($A35,'ADR Raw Data'!$B$6:$BE$43,'ADR Raw Data'!L$1,FALSE)</f>
        <v>95.184049250249899</v>
      </c>
      <c r="AD35" s="65">
        <f>VLOOKUP($A35,'ADR Raw Data'!$B$6:$BE$43,'ADR Raw Data'!N$1,FALSE)</f>
        <v>100.71421727705599</v>
      </c>
      <c r="AE35" s="65">
        <f>VLOOKUP($A35,'ADR Raw Data'!$B$6:$BE$43,'ADR Raw Data'!O$1,FALSE)</f>
        <v>100.929191769125</v>
      </c>
      <c r="AF35" s="66">
        <f>VLOOKUP($A35,'ADR Raw Data'!$B$6:$BE$43,'ADR Raw Data'!P$1,FALSE)</f>
        <v>100.819607869401</v>
      </c>
      <c r="AG35" s="67">
        <f>VLOOKUP($A35,'ADR Raw Data'!$B$6:$BE$43,'ADR Raw Data'!R$1,FALSE)</f>
        <v>96.788548063401194</v>
      </c>
      <c r="AH35" s="63"/>
      <c r="AI35" s="59">
        <f>VLOOKUP($A35,'ADR Raw Data'!$B$6:$BE$43,'ADR Raw Data'!T$1,FALSE)</f>
        <v>21.681688557236001</v>
      </c>
      <c r="AJ35" s="60">
        <f>VLOOKUP($A35,'ADR Raw Data'!$B$6:$BE$43,'ADR Raw Data'!U$1,FALSE)</f>
        <v>39.425424833188103</v>
      </c>
      <c r="AK35" s="60">
        <f>VLOOKUP($A35,'ADR Raw Data'!$B$6:$BE$43,'ADR Raw Data'!V$1,FALSE)</f>
        <v>52.338344058654698</v>
      </c>
      <c r="AL35" s="60">
        <f>VLOOKUP($A35,'ADR Raw Data'!$B$6:$BE$43,'ADR Raw Data'!W$1,FALSE)</f>
        <v>52.493223805479403</v>
      </c>
      <c r="AM35" s="60">
        <f>VLOOKUP($A35,'ADR Raw Data'!$B$6:$BE$43,'ADR Raw Data'!X$1,FALSE)</f>
        <v>52.828418769326198</v>
      </c>
      <c r="AN35" s="61">
        <f>VLOOKUP($A35,'ADR Raw Data'!$B$6:$BE$43,'ADR Raw Data'!Y$1,FALSE)</f>
        <v>46.580179008906001</v>
      </c>
      <c r="AO35" s="60">
        <f>VLOOKUP($A35,'ADR Raw Data'!$B$6:$BE$43,'ADR Raw Data'!AA$1,FALSE)</f>
        <v>51.7689100465672</v>
      </c>
      <c r="AP35" s="60">
        <f>VLOOKUP($A35,'ADR Raw Data'!$B$6:$BE$43,'ADR Raw Data'!AB$1,FALSE)</f>
        <v>46.084261485524998</v>
      </c>
      <c r="AQ35" s="61">
        <f>VLOOKUP($A35,'ADR Raw Data'!$B$6:$BE$43,'ADR Raw Data'!AC$1,FALSE)</f>
        <v>48.728401505152803</v>
      </c>
      <c r="AR35" s="62">
        <f>VLOOKUP($A35,'ADR Raw Data'!$B$6:$BE$43,'ADR Raw Data'!AE$1,FALSE)</f>
        <v>47.122625844170997</v>
      </c>
      <c r="AS35" s="50"/>
      <c r="AT35" s="64">
        <f>VLOOKUP($A35,'RevPAR Raw Data'!$B$6:$BE$43,'RevPAR Raw Data'!G$1,FALSE)</f>
        <v>31.4648589644084</v>
      </c>
      <c r="AU35" s="65">
        <f>VLOOKUP($A35,'RevPAR Raw Data'!$B$6:$BE$43,'RevPAR Raw Data'!H$1,FALSE)</f>
        <v>59.098929260450099</v>
      </c>
      <c r="AV35" s="65">
        <f>VLOOKUP($A35,'RevPAR Raw Data'!$B$6:$BE$43,'RevPAR Raw Data'!I$1,FALSE)</f>
        <v>75.5876349927929</v>
      </c>
      <c r="AW35" s="65">
        <f>VLOOKUP($A35,'RevPAR Raw Data'!$B$6:$BE$43,'RevPAR Raw Data'!J$1,FALSE)</f>
        <v>78.135842887237999</v>
      </c>
      <c r="AX35" s="65">
        <f>VLOOKUP($A35,'RevPAR Raw Data'!$B$6:$BE$43,'RevPAR Raw Data'!K$1,FALSE)</f>
        <v>72.430032708726003</v>
      </c>
      <c r="AY35" s="66">
        <f>VLOOKUP($A35,'RevPAR Raw Data'!$B$6:$BE$43,'RevPAR Raw Data'!L$1,FALSE)</f>
        <v>63.3434597627231</v>
      </c>
      <c r="AZ35" s="65">
        <f>VLOOKUP($A35,'RevPAR Raw Data'!$B$6:$BE$43,'RevPAR Raw Data'!N$1,FALSE)</f>
        <v>67.995217762501298</v>
      </c>
      <c r="BA35" s="65">
        <f>VLOOKUP($A35,'RevPAR Raw Data'!$B$6:$BE$43,'RevPAR Raw Data'!O$1,FALSE)</f>
        <v>65.532913515910806</v>
      </c>
      <c r="BB35" s="66">
        <f>VLOOKUP($A35,'RevPAR Raw Data'!$B$6:$BE$43,'RevPAR Raw Data'!P$1,FALSE)</f>
        <v>66.764065639206095</v>
      </c>
      <c r="BC35" s="67">
        <f>VLOOKUP($A35,'RevPAR Raw Data'!$B$6:$BE$43,'RevPAR Raw Data'!R$1,FALSE)</f>
        <v>64.320775727432505</v>
      </c>
      <c r="BD35" s="63"/>
      <c r="BE35" s="59">
        <f>VLOOKUP($A35,'RevPAR Raw Data'!$B$6:$BE$43,'RevPAR Raw Data'!T$1,FALSE)</f>
        <v>37.918103527945703</v>
      </c>
      <c r="BF35" s="60">
        <f>VLOOKUP($A35,'RevPAR Raw Data'!$B$6:$BE$43,'RevPAR Raw Data'!U$1,FALSE)</f>
        <v>111.009711953733</v>
      </c>
      <c r="BG35" s="60">
        <f>VLOOKUP($A35,'RevPAR Raw Data'!$B$6:$BE$43,'RevPAR Raw Data'!V$1,FALSE)</f>
        <v>162.82258809724399</v>
      </c>
      <c r="BH35" s="60">
        <f>VLOOKUP($A35,'RevPAR Raw Data'!$B$6:$BE$43,'RevPAR Raw Data'!W$1,FALSE)</f>
        <v>164.68280629912101</v>
      </c>
      <c r="BI35" s="60">
        <f>VLOOKUP($A35,'RevPAR Raw Data'!$B$6:$BE$43,'RevPAR Raw Data'!X$1,FALSE)</f>
        <v>164.668738090868</v>
      </c>
      <c r="BJ35" s="61">
        <f>VLOOKUP($A35,'RevPAR Raw Data'!$B$6:$BE$43,'RevPAR Raw Data'!Y$1,FALSE)</f>
        <v>132.08063507881801</v>
      </c>
      <c r="BK35" s="60">
        <f>VLOOKUP($A35,'RevPAR Raw Data'!$B$6:$BE$43,'RevPAR Raw Data'!AA$1,FALSE)</f>
        <v>140.176635881576</v>
      </c>
      <c r="BL35" s="60">
        <f>VLOOKUP($A35,'RevPAR Raw Data'!$B$6:$BE$43,'RevPAR Raw Data'!AB$1,FALSE)</f>
        <v>102.786066009853</v>
      </c>
      <c r="BM35" s="61">
        <f>VLOOKUP($A35,'RevPAR Raw Data'!$B$6:$BE$43,'RevPAR Raw Data'!AC$1,FALSE)</f>
        <v>120.246102918242</v>
      </c>
      <c r="BN35" s="62">
        <f>VLOOKUP($A35,'RevPAR Raw Data'!$B$6:$BE$43,'RevPAR Raw Data'!AE$1,FALSE)</f>
        <v>128.44031913863901</v>
      </c>
    </row>
    <row r="36" spans="1:66" x14ac:dyDescent="0.35">
      <c r="A36" s="78" t="s">
        <v>45</v>
      </c>
      <c r="B36" s="59">
        <f>VLOOKUP($A36,'Occupancy Raw Data'!$B$6:$BE$43,'Occupancy Raw Data'!G$1,FALSE)</f>
        <v>42.461005199306697</v>
      </c>
      <c r="C36" s="60">
        <f>VLOOKUP($A36,'Occupancy Raw Data'!$B$6:$BE$43,'Occupancy Raw Data'!H$1,FALSE)</f>
        <v>61.386481802426303</v>
      </c>
      <c r="D36" s="60">
        <f>VLOOKUP($A36,'Occupancy Raw Data'!$B$6:$BE$43,'Occupancy Raw Data'!I$1,FALSE)</f>
        <v>73.760831889081402</v>
      </c>
      <c r="E36" s="60">
        <f>VLOOKUP($A36,'Occupancy Raw Data'!$B$6:$BE$43,'Occupancy Raw Data'!J$1,FALSE)</f>
        <v>70.953206239168097</v>
      </c>
      <c r="F36" s="60">
        <f>VLOOKUP($A36,'Occupancy Raw Data'!$B$6:$BE$43,'Occupancy Raw Data'!K$1,FALSE)</f>
        <v>68.284228769497403</v>
      </c>
      <c r="G36" s="61">
        <f>VLOOKUP($A36,'Occupancy Raw Data'!$B$6:$BE$43,'Occupancy Raw Data'!L$1,FALSE)</f>
        <v>63.369150779896003</v>
      </c>
      <c r="H36" s="60">
        <f>VLOOKUP($A36,'Occupancy Raw Data'!$B$6:$BE$43,'Occupancy Raw Data'!N$1,FALSE)</f>
        <v>65.615251299826596</v>
      </c>
      <c r="I36" s="60">
        <f>VLOOKUP($A36,'Occupancy Raw Data'!$B$6:$BE$43,'Occupancy Raw Data'!O$1,FALSE)</f>
        <v>66.828422876949702</v>
      </c>
      <c r="J36" s="61">
        <f>VLOOKUP($A36,'Occupancy Raw Data'!$B$6:$BE$43,'Occupancy Raw Data'!P$1,FALSE)</f>
        <v>66.221837088388199</v>
      </c>
      <c r="K36" s="62">
        <f>VLOOKUP($A36,'Occupancy Raw Data'!$B$6:$BE$43,'Occupancy Raw Data'!R$1,FALSE)</f>
        <v>64.184204010893694</v>
      </c>
      <c r="L36" s="63"/>
      <c r="M36" s="59">
        <f>VLOOKUP($A36,'Occupancy Raw Data'!$B$6:$BE$43,'Occupancy Raw Data'!T$1,FALSE)</f>
        <v>12.070491183818801</v>
      </c>
      <c r="N36" s="60">
        <f>VLOOKUP($A36,'Occupancy Raw Data'!$B$6:$BE$43,'Occupancy Raw Data'!U$1,FALSE)</f>
        <v>29.689113616466202</v>
      </c>
      <c r="O36" s="60">
        <f>VLOOKUP($A36,'Occupancy Raw Data'!$B$6:$BE$43,'Occupancy Raw Data'!V$1,FALSE)</f>
        <v>50.833803770331201</v>
      </c>
      <c r="P36" s="60">
        <f>VLOOKUP($A36,'Occupancy Raw Data'!$B$6:$BE$43,'Occupancy Raw Data'!W$1,FALSE)</f>
        <v>44.474626472798597</v>
      </c>
      <c r="Q36" s="60">
        <f>VLOOKUP($A36,'Occupancy Raw Data'!$B$6:$BE$43,'Occupancy Raw Data'!X$1,FALSE)</f>
        <v>52.1020592699441</v>
      </c>
      <c r="R36" s="61">
        <f>VLOOKUP($A36,'Occupancy Raw Data'!$B$6:$BE$43,'Occupancy Raw Data'!Y$1,FALSE)</f>
        <v>38.889299914073</v>
      </c>
      <c r="S36" s="60">
        <f>VLOOKUP($A36,'Occupancy Raw Data'!$B$6:$BE$43,'Occupancy Raw Data'!AA$1,FALSE)</f>
        <v>36.215742387266801</v>
      </c>
      <c r="T36" s="60">
        <f>VLOOKUP($A36,'Occupancy Raw Data'!$B$6:$BE$43,'Occupancy Raw Data'!AB$1,FALSE)</f>
        <v>26.138648180242601</v>
      </c>
      <c r="U36" s="61">
        <f>VLOOKUP($A36,'Occupancy Raw Data'!$B$6:$BE$43,'Occupancy Raw Data'!AC$1,FALSE)</f>
        <v>30.937595180279601</v>
      </c>
      <c r="V36" s="62">
        <f>VLOOKUP($A36,'Occupancy Raw Data'!$B$6:$BE$43,'Occupancy Raw Data'!AE$1,FALSE)</f>
        <v>36.446635879197601</v>
      </c>
      <c r="W36" s="63"/>
      <c r="X36" s="64">
        <f>VLOOKUP($A36,'ADR Raw Data'!$B$6:$BE$43,'ADR Raw Data'!G$1,FALSE)</f>
        <v>77.333500244897905</v>
      </c>
      <c r="Y36" s="65">
        <f>VLOOKUP($A36,'ADR Raw Data'!$B$6:$BE$43,'ADR Raw Data'!H$1,FALSE)</f>
        <v>85.427616657255697</v>
      </c>
      <c r="Z36" s="65">
        <f>VLOOKUP($A36,'ADR Raw Data'!$B$6:$BE$43,'ADR Raw Data'!I$1,FALSE)</f>
        <v>93.503260667293205</v>
      </c>
      <c r="AA36" s="65">
        <f>VLOOKUP($A36,'ADR Raw Data'!$B$6:$BE$43,'ADR Raw Data'!J$1,FALSE)</f>
        <v>91.115020908646798</v>
      </c>
      <c r="AB36" s="65">
        <f>VLOOKUP($A36,'ADR Raw Data'!$B$6:$BE$43,'ADR Raw Data'!K$1,FALSE)</f>
        <v>92.0096724365482</v>
      </c>
      <c r="AC36" s="66">
        <f>VLOOKUP($A36,'ADR Raw Data'!$B$6:$BE$43,'ADR Raw Data'!L$1,FALSE)</f>
        <v>88.915029876381098</v>
      </c>
      <c r="AD36" s="65">
        <f>VLOOKUP($A36,'ADR Raw Data'!$B$6:$BE$43,'ADR Raw Data'!N$1,FALSE)</f>
        <v>98.256811780242998</v>
      </c>
      <c r="AE36" s="65">
        <f>VLOOKUP($A36,'ADR Raw Data'!$B$6:$BE$43,'ADR Raw Data'!O$1,FALSE)</f>
        <v>95.876966701244797</v>
      </c>
      <c r="AF36" s="66">
        <f>VLOOKUP($A36,'ADR Raw Data'!$B$6:$BE$43,'ADR Raw Data'!P$1,FALSE)</f>
        <v>97.055989662391994</v>
      </c>
      <c r="AG36" s="67">
        <f>VLOOKUP($A36,'ADR Raw Data'!$B$6:$BE$43,'ADR Raw Data'!R$1,FALSE)</f>
        <v>91.314860715938806</v>
      </c>
      <c r="AH36" s="63"/>
      <c r="AI36" s="59">
        <f>VLOOKUP($A36,'ADR Raw Data'!$B$6:$BE$43,'ADR Raw Data'!T$1,FALSE)</f>
        <v>25.383018779275499</v>
      </c>
      <c r="AJ36" s="60">
        <f>VLOOKUP($A36,'ADR Raw Data'!$B$6:$BE$43,'ADR Raw Data'!U$1,FALSE)</f>
        <v>31.5130783120097</v>
      </c>
      <c r="AK36" s="60">
        <f>VLOOKUP($A36,'ADR Raw Data'!$B$6:$BE$43,'ADR Raw Data'!V$1,FALSE)</f>
        <v>44.482939754965102</v>
      </c>
      <c r="AL36" s="60">
        <f>VLOOKUP($A36,'ADR Raw Data'!$B$6:$BE$43,'ADR Raw Data'!W$1,FALSE)</f>
        <v>37.972105410050197</v>
      </c>
      <c r="AM36" s="60">
        <f>VLOOKUP($A36,'ADR Raw Data'!$B$6:$BE$43,'ADR Raw Data'!X$1,FALSE)</f>
        <v>41.805539941369297</v>
      </c>
      <c r="AN36" s="61">
        <f>VLOOKUP($A36,'ADR Raw Data'!$B$6:$BE$43,'ADR Raw Data'!Y$1,FALSE)</f>
        <v>37.683332053853597</v>
      </c>
      <c r="AO36" s="60">
        <f>VLOOKUP($A36,'ADR Raw Data'!$B$6:$BE$43,'ADR Raw Data'!AA$1,FALSE)</f>
        <v>50.0415263071326</v>
      </c>
      <c r="AP36" s="60">
        <f>VLOOKUP($A36,'ADR Raw Data'!$B$6:$BE$43,'ADR Raw Data'!AB$1,FALSE)</f>
        <v>43.879952286397902</v>
      </c>
      <c r="AQ36" s="61">
        <f>VLOOKUP($A36,'ADR Raw Data'!$B$6:$BE$43,'ADR Raw Data'!AC$1,FALSE)</f>
        <v>46.856612343747599</v>
      </c>
      <c r="AR36" s="62">
        <f>VLOOKUP($A36,'ADR Raw Data'!$B$6:$BE$43,'ADR Raw Data'!AE$1,FALSE)</f>
        <v>40.3913236806481</v>
      </c>
      <c r="AS36" s="50"/>
      <c r="AT36" s="64">
        <f>VLOOKUP($A36,'RevPAR Raw Data'!$B$6:$BE$43,'RevPAR Raw Data'!G$1,FALSE)</f>
        <v>32.836581559792002</v>
      </c>
      <c r="AU36" s="65">
        <f>VLOOKUP($A36,'RevPAR Raw Data'!$B$6:$BE$43,'RevPAR Raw Data'!H$1,FALSE)</f>
        <v>52.441008353552803</v>
      </c>
      <c r="AV36" s="65">
        <f>VLOOKUP($A36,'RevPAR Raw Data'!$B$6:$BE$43,'RevPAR Raw Data'!I$1,FALSE)</f>
        <v>68.968782911611697</v>
      </c>
      <c r="AW36" s="65">
        <f>VLOOKUP($A36,'RevPAR Raw Data'!$B$6:$BE$43,'RevPAR Raw Data'!J$1,FALSE)</f>
        <v>64.649028700173304</v>
      </c>
      <c r="AX36" s="65">
        <f>VLOOKUP($A36,'RevPAR Raw Data'!$B$6:$BE$43,'RevPAR Raw Data'!K$1,FALSE)</f>
        <v>62.828095216637699</v>
      </c>
      <c r="AY36" s="66">
        <f>VLOOKUP($A36,'RevPAR Raw Data'!$B$6:$BE$43,'RevPAR Raw Data'!L$1,FALSE)</f>
        <v>56.344699348353501</v>
      </c>
      <c r="AZ36" s="65">
        <f>VLOOKUP($A36,'RevPAR Raw Data'!$B$6:$BE$43,'RevPAR Raw Data'!N$1,FALSE)</f>
        <v>64.471453968804099</v>
      </c>
      <c r="BA36" s="65">
        <f>VLOOKUP($A36,'RevPAR Raw Data'!$B$6:$BE$43,'RevPAR Raw Data'!O$1,FALSE)</f>
        <v>64.073064748700105</v>
      </c>
      <c r="BB36" s="66">
        <f>VLOOKUP($A36,'RevPAR Raw Data'!$B$6:$BE$43,'RevPAR Raw Data'!P$1,FALSE)</f>
        <v>64.272259358752095</v>
      </c>
      <c r="BC36" s="67">
        <f>VLOOKUP($A36,'RevPAR Raw Data'!$B$6:$BE$43,'RevPAR Raw Data'!R$1,FALSE)</f>
        <v>58.609716494181697</v>
      </c>
      <c r="BD36" s="63"/>
      <c r="BE36" s="59">
        <f>VLOOKUP($A36,'RevPAR Raw Data'!$B$6:$BE$43,'RevPAR Raw Data'!T$1,FALSE)</f>
        <v>40.517365007033803</v>
      </c>
      <c r="BF36" s="60">
        <f>VLOOKUP($A36,'RevPAR Raw Data'!$B$6:$BE$43,'RevPAR Raw Data'!U$1,FALSE)</f>
        <v>70.558145552574501</v>
      </c>
      <c r="BG36" s="60">
        <f>VLOOKUP($A36,'RevPAR Raw Data'!$B$6:$BE$43,'RevPAR Raw Data'!V$1,FALSE)</f>
        <v>117.929113831609</v>
      </c>
      <c r="BH36" s="60">
        <f>VLOOKUP($A36,'RevPAR Raw Data'!$B$6:$BE$43,'RevPAR Raw Data'!W$1,FALSE)</f>
        <v>99.334683927826106</v>
      </c>
      <c r="BI36" s="60">
        <f>VLOOKUP($A36,'RevPAR Raw Data'!$B$6:$BE$43,'RevPAR Raw Data'!X$1,FALSE)</f>
        <v>115.68914640968499</v>
      </c>
      <c r="BJ36" s="61">
        <f>VLOOKUP($A36,'RevPAR Raw Data'!$B$6:$BE$43,'RevPAR Raw Data'!Y$1,FALSE)</f>
        <v>91.227415987965898</v>
      </c>
      <c r="BK36" s="60">
        <f>VLOOKUP($A36,'RevPAR Raw Data'!$B$6:$BE$43,'RevPAR Raw Data'!AA$1,FALSE)</f>
        <v>104.380178948446</v>
      </c>
      <c r="BL36" s="60">
        <f>VLOOKUP($A36,'RevPAR Raw Data'!$B$6:$BE$43,'RevPAR Raw Data'!AB$1,FALSE)</f>
        <v>81.488226816440502</v>
      </c>
      <c r="BM36" s="61">
        <f>VLOOKUP($A36,'RevPAR Raw Data'!$B$6:$BE$43,'RevPAR Raw Data'!AC$1,FALSE)</f>
        <v>92.290516566128801</v>
      </c>
      <c r="BN36" s="62">
        <f>VLOOKUP($A36,'RevPAR Raw Data'!$B$6:$BE$43,'RevPAR Raw Data'!AE$1,FALSE)</f>
        <v>91.559238228519604</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39.402011054138598</v>
      </c>
      <c r="C39" s="60">
        <f>VLOOKUP($A39,'Occupancy Raw Data'!$B$6:$BE$43,'Occupancy Raw Data'!H$1,FALSE)</f>
        <v>60.121861889858103</v>
      </c>
      <c r="D39" s="60">
        <f>VLOOKUP($A39,'Occupancy Raw Data'!$B$6:$BE$43,'Occupancy Raw Data'!I$1,FALSE)</f>
        <v>67.590064593460696</v>
      </c>
      <c r="E39" s="60">
        <f>VLOOKUP($A39,'Occupancy Raw Data'!$B$6:$BE$43,'Occupancy Raw Data'!J$1,FALSE)</f>
        <v>66.9075048278617</v>
      </c>
      <c r="F39" s="60">
        <f>VLOOKUP($A39,'Occupancy Raw Data'!$B$6:$BE$43,'Occupancy Raw Data'!K$1,FALSE)</f>
        <v>64.700006659119595</v>
      </c>
      <c r="G39" s="61">
        <f>VLOOKUP($A39,'Occupancy Raw Data'!$B$6:$BE$43,'Occupancy Raw Data'!L$1,FALSE)</f>
        <v>59.7442898048877</v>
      </c>
      <c r="H39" s="60">
        <f>VLOOKUP($A39,'Occupancy Raw Data'!$B$6:$BE$43,'Occupancy Raw Data'!N$1,FALSE)</f>
        <v>60.801092095624902</v>
      </c>
      <c r="I39" s="60">
        <f>VLOOKUP($A39,'Occupancy Raw Data'!$B$6:$BE$43,'Occupancy Raw Data'!O$1,FALSE)</f>
        <v>59.179596457348303</v>
      </c>
      <c r="J39" s="61">
        <f>VLOOKUP($A39,'Occupancy Raw Data'!$B$6:$BE$43,'Occupancy Raw Data'!P$1,FALSE)</f>
        <v>59.990344276486603</v>
      </c>
      <c r="K39" s="62">
        <f>VLOOKUP($A39,'Occupancy Raw Data'!$B$6:$BE$43,'Occupancy Raw Data'!R$1,FALSE)</f>
        <v>59.814591082487397</v>
      </c>
      <c r="L39" s="63"/>
      <c r="M39" s="59">
        <f>VLOOKUP($A39,'Occupancy Raw Data'!$B$6:$BE$43,'Occupancy Raw Data'!T$1,FALSE)</f>
        <v>20.589397885420901</v>
      </c>
      <c r="N39" s="60">
        <f>VLOOKUP($A39,'Occupancy Raw Data'!$B$6:$BE$43,'Occupancy Raw Data'!U$1,FALSE)</f>
        <v>45.816204792463203</v>
      </c>
      <c r="O39" s="60">
        <f>VLOOKUP($A39,'Occupancy Raw Data'!$B$6:$BE$43,'Occupancy Raw Data'!V$1,FALSE)</f>
        <v>55.744688419719097</v>
      </c>
      <c r="P39" s="60">
        <f>VLOOKUP($A39,'Occupancy Raw Data'!$B$6:$BE$43,'Occupancy Raw Data'!W$1,FALSE)</f>
        <v>55.018602421793197</v>
      </c>
      <c r="Q39" s="60">
        <f>VLOOKUP($A39,'Occupancy Raw Data'!$B$6:$BE$43,'Occupancy Raw Data'!X$1,FALSE)</f>
        <v>64.094775568214303</v>
      </c>
      <c r="R39" s="61">
        <f>VLOOKUP($A39,'Occupancy Raw Data'!$B$6:$BE$43,'Occupancy Raw Data'!Y$1,FALSE)</f>
        <v>49.440551201339801</v>
      </c>
      <c r="S39" s="60">
        <f>VLOOKUP($A39,'Occupancy Raw Data'!$B$6:$BE$43,'Occupancy Raw Data'!AA$1,FALSE)</f>
        <v>54.4415800152861</v>
      </c>
      <c r="T39" s="60">
        <f>VLOOKUP($A39,'Occupancy Raw Data'!$B$6:$BE$43,'Occupancy Raw Data'!AB$1,FALSE)</f>
        <v>37.881646910933</v>
      </c>
      <c r="U39" s="61">
        <f>VLOOKUP($A39,'Occupancy Raw Data'!$B$6:$BE$43,'Occupancy Raw Data'!AC$1,FALSE)</f>
        <v>45.8041855009416</v>
      </c>
      <c r="V39" s="62">
        <f>VLOOKUP($A39,'Occupancy Raw Data'!$B$6:$BE$43,'Occupancy Raw Data'!AE$1,FALSE)</f>
        <v>48.380127385251498</v>
      </c>
      <c r="W39" s="63"/>
      <c r="X39" s="64">
        <f>VLOOKUP($A39,'ADR Raw Data'!$B$6:$BE$43,'ADR Raw Data'!G$1,FALSE)</f>
        <v>84.767159878316704</v>
      </c>
      <c r="Y39" s="65">
        <f>VLOOKUP($A39,'ADR Raw Data'!$B$6:$BE$43,'ADR Raw Data'!H$1,FALSE)</f>
        <v>95.124889516530899</v>
      </c>
      <c r="Z39" s="65">
        <f>VLOOKUP($A39,'ADR Raw Data'!$B$6:$BE$43,'ADR Raw Data'!I$1,FALSE)</f>
        <v>99.903665517241294</v>
      </c>
      <c r="AA39" s="65">
        <f>VLOOKUP($A39,'ADR Raw Data'!$B$6:$BE$43,'ADR Raw Data'!J$1,FALSE)</f>
        <v>100.404050758895</v>
      </c>
      <c r="AB39" s="65">
        <f>VLOOKUP($A39,'ADR Raw Data'!$B$6:$BE$43,'ADR Raw Data'!K$1,FALSE)</f>
        <v>99.509151914368005</v>
      </c>
      <c r="AC39" s="66">
        <f>VLOOKUP($A39,'ADR Raw Data'!$B$6:$BE$43,'ADR Raw Data'!L$1,FALSE)</f>
        <v>96.9719604761586</v>
      </c>
      <c r="AD39" s="65">
        <f>VLOOKUP($A39,'ADR Raw Data'!$B$6:$BE$43,'ADR Raw Data'!N$1,FALSE)</f>
        <v>104.60904441158701</v>
      </c>
      <c r="AE39" s="65">
        <f>VLOOKUP($A39,'ADR Raw Data'!$B$6:$BE$43,'ADR Raw Data'!O$1,FALSE)</f>
        <v>103.446710363452</v>
      </c>
      <c r="AF39" s="66">
        <f>VLOOKUP($A39,'ADR Raw Data'!$B$6:$BE$43,'ADR Raw Data'!P$1,FALSE)</f>
        <v>104.035731649784</v>
      </c>
      <c r="AG39" s="67">
        <f>VLOOKUP($A39,'ADR Raw Data'!$B$6:$BE$43,'ADR Raw Data'!R$1,FALSE)</f>
        <v>98.996110947651303</v>
      </c>
      <c r="AH39" s="63"/>
      <c r="AI39" s="59">
        <f>VLOOKUP($A39,'ADR Raw Data'!$B$6:$BE$43,'ADR Raw Data'!T$1,FALSE)</f>
        <v>23.142682672293301</v>
      </c>
      <c r="AJ39" s="60">
        <f>VLOOKUP($A39,'ADR Raw Data'!$B$6:$BE$43,'ADR Raw Data'!U$1,FALSE)</f>
        <v>34.127453249795501</v>
      </c>
      <c r="AK39" s="60">
        <f>VLOOKUP($A39,'ADR Raw Data'!$B$6:$BE$43,'ADR Raw Data'!V$1,FALSE)</f>
        <v>39.005615911400497</v>
      </c>
      <c r="AL39" s="60">
        <f>VLOOKUP($A39,'ADR Raw Data'!$B$6:$BE$43,'ADR Raw Data'!W$1,FALSE)</f>
        <v>38.962645154419</v>
      </c>
      <c r="AM39" s="60">
        <f>VLOOKUP($A39,'ADR Raw Data'!$B$6:$BE$43,'ADR Raw Data'!X$1,FALSE)</f>
        <v>39.083718830489197</v>
      </c>
      <c r="AN39" s="61">
        <f>VLOOKUP($A39,'ADR Raw Data'!$B$6:$BE$43,'ADR Raw Data'!Y$1,FALSE)</f>
        <v>36.2018415438774</v>
      </c>
      <c r="AO39" s="60">
        <f>VLOOKUP($A39,'ADR Raw Data'!$B$6:$BE$43,'ADR Raw Data'!AA$1,FALSE)</f>
        <v>42.986560988947097</v>
      </c>
      <c r="AP39" s="60">
        <f>VLOOKUP($A39,'ADR Raw Data'!$B$6:$BE$43,'ADR Raw Data'!AB$1,FALSE)</f>
        <v>36.341452997014699</v>
      </c>
      <c r="AQ39" s="61">
        <f>VLOOKUP($A39,'ADR Raw Data'!$B$6:$BE$43,'ADR Raw Data'!AC$1,FALSE)</f>
        <v>39.504424162195903</v>
      </c>
      <c r="AR39" s="62">
        <f>VLOOKUP($A39,'ADR Raw Data'!$B$6:$BE$43,'ADR Raw Data'!AE$1,FALSE)</f>
        <v>37.147313340925102</v>
      </c>
      <c r="AS39" s="50"/>
      <c r="AT39" s="64">
        <f>VLOOKUP($A39,'RevPAR Raw Data'!$B$6:$BE$43,'RevPAR Raw Data'!G$1,FALSE)</f>
        <v>33.399965705533702</v>
      </c>
      <c r="AU39" s="65">
        <f>VLOOKUP($A39,'RevPAR Raw Data'!$B$6:$BE$43,'RevPAR Raw Data'!H$1,FALSE)</f>
        <v>57.190854698008899</v>
      </c>
      <c r="AV39" s="65">
        <f>VLOOKUP($A39,'RevPAR Raw Data'!$B$6:$BE$43,'RevPAR Raw Data'!I$1,FALSE)</f>
        <v>67.524952054338399</v>
      </c>
      <c r="AW39" s="65">
        <f>VLOOKUP($A39,'RevPAR Raw Data'!$B$6:$BE$43,'RevPAR Raw Data'!J$1,FALSE)</f>
        <v>67.177845108876596</v>
      </c>
      <c r="AX39" s="65">
        <f>VLOOKUP($A39,'RevPAR Raw Data'!$B$6:$BE$43,'RevPAR Raw Data'!K$1,FALSE)</f>
        <v>64.382427915029595</v>
      </c>
      <c r="AY39" s="66">
        <f>VLOOKUP($A39,'RevPAR Raw Data'!$B$6:$BE$43,'RevPAR Raw Data'!L$1,FALSE)</f>
        <v>57.935209096357397</v>
      </c>
      <c r="AZ39" s="65">
        <f>VLOOKUP($A39,'RevPAR Raw Data'!$B$6:$BE$43,'RevPAR Raw Data'!N$1,FALSE)</f>
        <v>63.603441433042498</v>
      </c>
      <c r="BA39" s="65">
        <f>VLOOKUP($A39,'RevPAR Raw Data'!$B$6:$BE$43,'RevPAR Raw Data'!O$1,FALSE)</f>
        <v>61.219345741492901</v>
      </c>
      <c r="BB39" s="66">
        <f>VLOOKUP($A39,'RevPAR Raw Data'!$B$6:$BE$43,'RevPAR Raw Data'!P$1,FALSE)</f>
        <v>62.411393587267703</v>
      </c>
      <c r="BC39" s="67">
        <f>VLOOKUP($A39,'RevPAR Raw Data'!$B$6:$BE$43,'RevPAR Raw Data'!R$1,FALSE)</f>
        <v>59.214118950903199</v>
      </c>
      <c r="BD39" s="63"/>
      <c r="BE39" s="59">
        <f>VLOOKUP($A39,'RevPAR Raw Data'!$B$6:$BE$43,'RevPAR Raw Data'!T$1,FALSE)</f>
        <v>48.4970195744731</v>
      </c>
      <c r="BF39" s="60">
        <f>VLOOKUP($A39,'RevPAR Raw Data'!$B$6:$BE$43,'RevPAR Raw Data'!U$1,FALSE)</f>
        <v>95.579561913637207</v>
      </c>
      <c r="BG39" s="60">
        <f>VLOOKUP($A39,'RevPAR Raw Data'!$B$6:$BE$43,'RevPAR Raw Data'!V$1,FALSE)</f>
        <v>116.493863387122</v>
      </c>
      <c r="BH39" s="60">
        <f>VLOOKUP($A39,'RevPAR Raw Data'!$B$6:$BE$43,'RevPAR Raw Data'!W$1,FALSE)</f>
        <v>115.417950406736</v>
      </c>
      <c r="BI39" s="60">
        <f>VLOOKUP($A39,'RevPAR Raw Data'!$B$6:$BE$43,'RevPAR Raw Data'!X$1,FALSE)</f>
        <v>128.22911626681699</v>
      </c>
      <c r="BJ39" s="61">
        <f>VLOOKUP($A39,'RevPAR Raw Data'!$B$6:$BE$43,'RevPAR Raw Data'!Y$1,FALSE)</f>
        <v>103.540782749545</v>
      </c>
      <c r="BK39" s="60">
        <f>VLOOKUP($A39,'RevPAR Raw Data'!$B$6:$BE$43,'RevPAR Raw Data'!AA$1,FALSE)</f>
        <v>120.83070400085001</v>
      </c>
      <c r="BL39" s="60">
        <f>VLOOKUP($A39,'RevPAR Raw Data'!$B$6:$BE$43,'RevPAR Raw Data'!AB$1,FALSE)</f>
        <v>87.989840814579594</v>
      </c>
      <c r="BM39" s="61">
        <f>VLOOKUP($A39,'RevPAR Raw Data'!$B$6:$BE$43,'RevPAR Raw Data'!AC$1,FALSE)</f>
        <v>103.40328938746801</v>
      </c>
      <c r="BN39" s="62">
        <f>VLOOKUP($A39,'RevPAR Raw Data'!$B$6:$BE$43,'RevPAR Raw Data'!AE$1,FALSE)</f>
        <v>103.499358240714</v>
      </c>
    </row>
    <row r="40" spans="1:66" x14ac:dyDescent="0.35">
      <c r="A40" s="81" t="s">
        <v>79</v>
      </c>
      <c r="B40" s="59">
        <f>VLOOKUP($A40,'Occupancy Raw Data'!$B$6:$BE$43,'Occupancy Raw Data'!G$1,FALSE)</f>
        <v>25.8845437616387</v>
      </c>
      <c r="C40" s="60">
        <f>VLOOKUP($A40,'Occupancy Raw Data'!$B$6:$BE$43,'Occupancy Raw Data'!H$1,FALSE)</f>
        <v>52.979515828677798</v>
      </c>
      <c r="D40" s="60">
        <f>VLOOKUP($A40,'Occupancy Raw Data'!$B$6:$BE$43,'Occupancy Raw Data'!I$1,FALSE)</f>
        <v>63.687150837988803</v>
      </c>
      <c r="E40" s="60">
        <f>VLOOKUP($A40,'Occupancy Raw Data'!$B$6:$BE$43,'Occupancy Raw Data'!J$1,FALSE)</f>
        <v>65.363128491620103</v>
      </c>
      <c r="F40" s="60">
        <f>VLOOKUP($A40,'Occupancy Raw Data'!$B$6:$BE$43,'Occupancy Raw Data'!K$1,FALSE)</f>
        <v>59.683426443202897</v>
      </c>
      <c r="G40" s="61">
        <f>VLOOKUP($A40,'Occupancy Raw Data'!$B$6:$BE$43,'Occupancy Raw Data'!L$1,FALSE)</f>
        <v>53.519553072625598</v>
      </c>
      <c r="H40" s="60">
        <f>VLOOKUP($A40,'Occupancy Raw Data'!$B$6:$BE$43,'Occupancy Raw Data'!N$1,FALSE)</f>
        <v>42.551210428305403</v>
      </c>
      <c r="I40" s="60">
        <f>VLOOKUP($A40,'Occupancy Raw Data'!$B$6:$BE$43,'Occupancy Raw Data'!O$1,FALSE)</f>
        <v>39.944134078212201</v>
      </c>
      <c r="J40" s="61">
        <f>VLOOKUP($A40,'Occupancy Raw Data'!$B$6:$BE$43,'Occupancy Raw Data'!P$1,FALSE)</f>
        <v>41.247672253258798</v>
      </c>
      <c r="K40" s="62">
        <f>VLOOKUP($A40,'Occupancy Raw Data'!$B$6:$BE$43,'Occupancy Raw Data'!R$1,FALSE)</f>
        <v>50.013301409949399</v>
      </c>
      <c r="L40" s="63"/>
      <c r="M40" s="59">
        <f>VLOOKUP($A40,'Occupancy Raw Data'!$B$6:$BE$43,'Occupancy Raw Data'!T$1,FALSE)</f>
        <v>-15.501519756838899</v>
      </c>
      <c r="N40" s="60">
        <f>VLOOKUP($A40,'Occupancy Raw Data'!$B$6:$BE$43,'Occupancy Raw Data'!U$1,FALSE)</f>
        <v>14.9494949494949</v>
      </c>
      <c r="O40" s="60">
        <f>VLOOKUP($A40,'Occupancy Raw Data'!$B$6:$BE$43,'Occupancy Raw Data'!V$1,FALSE)</f>
        <v>34.6456692913385</v>
      </c>
      <c r="P40" s="60">
        <f>VLOOKUP($A40,'Occupancy Raw Data'!$B$6:$BE$43,'Occupancy Raw Data'!W$1,FALSE)</f>
        <v>34.225621414913903</v>
      </c>
      <c r="Q40" s="60">
        <f>VLOOKUP($A40,'Occupancy Raw Data'!$B$6:$BE$43,'Occupancy Raw Data'!X$1,FALSE)</f>
        <v>35.805084745762699</v>
      </c>
      <c r="R40" s="61">
        <f>VLOOKUP($A40,'Occupancy Raw Data'!$B$6:$BE$43,'Occupancy Raw Data'!Y$1,FALSE)</f>
        <v>23.506660936828499</v>
      </c>
      <c r="S40" s="60">
        <f>VLOOKUP($A40,'Occupancy Raw Data'!$B$6:$BE$43,'Occupancy Raw Data'!AA$1,FALSE)</f>
        <v>17.480719794344399</v>
      </c>
      <c r="T40" s="60">
        <f>VLOOKUP($A40,'Occupancy Raw Data'!$B$6:$BE$43,'Occupancy Raw Data'!AB$1,FALSE)</f>
        <v>6.7164179104477597</v>
      </c>
      <c r="U40" s="61">
        <f>VLOOKUP($A40,'Occupancy Raw Data'!$B$6:$BE$43,'Occupancy Raw Data'!AC$1,FALSE)</f>
        <v>12.0101137800252</v>
      </c>
      <c r="V40" s="62">
        <f>VLOOKUP($A40,'Occupancy Raw Data'!$B$6:$BE$43,'Occupancy Raw Data'!AE$1,FALSE)</f>
        <v>20.5901218729955</v>
      </c>
      <c r="W40" s="63"/>
      <c r="X40" s="64">
        <f>VLOOKUP($A40,'ADR Raw Data'!$B$6:$BE$43,'ADR Raw Data'!G$1,FALSE)</f>
        <v>82.512374100719398</v>
      </c>
      <c r="Y40" s="65">
        <f>VLOOKUP($A40,'ADR Raw Data'!$B$6:$BE$43,'ADR Raw Data'!H$1,FALSE)</f>
        <v>89.304428822495595</v>
      </c>
      <c r="Z40" s="65">
        <f>VLOOKUP($A40,'ADR Raw Data'!$B$6:$BE$43,'ADR Raw Data'!I$1,FALSE)</f>
        <v>93.000935672514601</v>
      </c>
      <c r="AA40" s="65">
        <f>VLOOKUP($A40,'ADR Raw Data'!$B$6:$BE$43,'ADR Raw Data'!J$1,FALSE)</f>
        <v>92.012763532763501</v>
      </c>
      <c r="AB40" s="65">
        <f>VLOOKUP($A40,'ADR Raw Data'!$B$6:$BE$43,'ADR Raw Data'!K$1,FALSE)</f>
        <v>91.377254290171606</v>
      </c>
      <c r="AC40" s="66">
        <f>VLOOKUP($A40,'ADR Raw Data'!$B$6:$BE$43,'ADR Raw Data'!L$1,FALSE)</f>
        <v>90.651036882393797</v>
      </c>
      <c r="AD40" s="65">
        <f>VLOOKUP($A40,'ADR Raw Data'!$B$6:$BE$43,'ADR Raw Data'!N$1,FALSE)</f>
        <v>87.849912472647702</v>
      </c>
      <c r="AE40" s="65">
        <f>VLOOKUP($A40,'ADR Raw Data'!$B$6:$BE$43,'ADR Raw Data'!O$1,FALSE)</f>
        <v>91.180163170163098</v>
      </c>
      <c r="AF40" s="66">
        <f>VLOOKUP($A40,'ADR Raw Data'!$B$6:$BE$43,'ADR Raw Data'!P$1,FALSE)</f>
        <v>89.462415349887095</v>
      </c>
      <c r="AG40" s="67">
        <f>VLOOKUP($A40,'ADR Raw Data'!$B$6:$BE$43,'ADR Raw Data'!R$1,FALSE)</f>
        <v>90.370952127659507</v>
      </c>
      <c r="AH40" s="63"/>
      <c r="AI40" s="59">
        <f>VLOOKUP($A40,'ADR Raw Data'!$B$6:$BE$43,'ADR Raw Data'!T$1,FALSE)</f>
        <v>19.476468873160201</v>
      </c>
      <c r="AJ40" s="60">
        <f>VLOOKUP($A40,'ADR Raw Data'!$B$6:$BE$43,'ADR Raw Data'!U$1,FALSE)</f>
        <v>23.486313548182999</v>
      </c>
      <c r="AK40" s="60">
        <f>VLOOKUP($A40,'ADR Raw Data'!$B$6:$BE$43,'ADR Raw Data'!V$1,FALSE)</f>
        <v>35.5540456830023</v>
      </c>
      <c r="AL40" s="60">
        <f>VLOOKUP($A40,'ADR Raw Data'!$B$6:$BE$43,'ADR Raw Data'!W$1,FALSE)</f>
        <v>24.472567320306101</v>
      </c>
      <c r="AM40" s="60">
        <f>VLOOKUP($A40,'ADR Raw Data'!$B$6:$BE$43,'ADR Raw Data'!X$1,FALSE)</f>
        <v>29.035499294422401</v>
      </c>
      <c r="AN40" s="61">
        <f>VLOOKUP($A40,'ADR Raw Data'!$B$6:$BE$43,'ADR Raw Data'!Y$1,FALSE)</f>
        <v>27.491222764807301</v>
      </c>
      <c r="AO40" s="60">
        <f>VLOOKUP($A40,'ADR Raw Data'!$B$6:$BE$43,'ADR Raw Data'!AA$1,FALSE)</f>
        <v>20.629465816125201</v>
      </c>
      <c r="AP40" s="60">
        <f>VLOOKUP($A40,'ADR Raw Data'!$B$6:$BE$43,'ADR Raw Data'!AB$1,FALSE)</f>
        <v>16.663989695359401</v>
      </c>
      <c r="AQ40" s="61">
        <f>VLOOKUP($A40,'ADR Raw Data'!$B$6:$BE$43,'ADR Raw Data'!AC$1,FALSE)</f>
        <v>18.438310606729001</v>
      </c>
      <c r="AR40" s="62">
        <f>VLOOKUP($A40,'ADR Raw Data'!$B$6:$BE$43,'ADR Raw Data'!AE$1,FALSE)</f>
        <v>25.1191533455487</v>
      </c>
      <c r="AS40" s="50"/>
      <c r="AT40" s="64">
        <f>VLOOKUP($A40,'RevPAR Raw Data'!$B$6:$BE$43,'RevPAR Raw Data'!G$1,FALSE)</f>
        <v>21.357951582867699</v>
      </c>
      <c r="AU40" s="65">
        <f>VLOOKUP($A40,'RevPAR Raw Data'!$B$6:$BE$43,'RevPAR Raw Data'!H$1,FALSE)</f>
        <v>47.313054003724297</v>
      </c>
      <c r="AV40" s="65">
        <f>VLOOKUP($A40,'RevPAR Raw Data'!$B$6:$BE$43,'RevPAR Raw Data'!I$1,FALSE)</f>
        <v>59.229646182495301</v>
      </c>
      <c r="AW40" s="65">
        <f>VLOOKUP($A40,'RevPAR Raw Data'!$B$6:$BE$43,'RevPAR Raw Data'!J$1,FALSE)</f>
        <v>60.142420856610798</v>
      </c>
      <c r="AX40" s="65">
        <f>VLOOKUP($A40,'RevPAR Raw Data'!$B$6:$BE$43,'RevPAR Raw Data'!K$1,FALSE)</f>
        <v>54.537076350093102</v>
      </c>
      <c r="AY40" s="66">
        <f>VLOOKUP($A40,'RevPAR Raw Data'!$B$6:$BE$43,'RevPAR Raw Data'!L$1,FALSE)</f>
        <v>48.516029795158197</v>
      </c>
      <c r="AZ40" s="65">
        <f>VLOOKUP($A40,'RevPAR Raw Data'!$B$6:$BE$43,'RevPAR Raw Data'!N$1,FALSE)</f>
        <v>37.381201117318398</v>
      </c>
      <c r="BA40" s="65">
        <f>VLOOKUP($A40,'RevPAR Raw Data'!$B$6:$BE$43,'RevPAR Raw Data'!O$1,FALSE)</f>
        <v>36.421126629422702</v>
      </c>
      <c r="BB40" s="66">
        <f>VLOOKUP($A40,'RevPAR Raw Data'!$B$6:$BE$43,'RevPAR Raw Data'!P$1,FALSE)</f>
        <v>36.9011638733705</v>
      </c>
      <c r="BC40" s="67">
        <f>VLOOKUP($A40,'RevPAR Raw Data'!$B$6:$BE$43,'RevPAR Raw Data'!R$1,FALSE)</f>
        <v>45.197496674647503</v>
      </c>
      <c r="BD40" s="63"/>
      <c r="BE40" s="59">
        <f>VLOOKUP($A40,'RevPAR Raw Data'!$B$6:$BE$43,'RevPAR Raw Data'!T$1,FALSE)</f>
        <v>0.95580044601380099</v>
      </c>
      <c r="BF40" s="60">
        <f>VLOOKUP($A40,'RevPAR Raw Data'!$B$6:$BE$43,'RevPAR Raw Data'!U$1,FALSE)</f>
        <v>41.9468937553861</v>
      </c>
      <c r="BG40" s="60">
        <f>VLOOKUP($A40,'RevPAR Raw Data'!$B$6:$BE$43,'RevPAR Raw Data'!V$1,FALSE)</f>
        <v>82.517652061365297</v>
      </c>
      <c r="BH40" s="60">
        <f>VLOOKUP($A40,'RevPAR Raw Data'!$B$6:$BE$43,'RevPAR Raw Data'!W$1,FALSE)</f>
        <v>67.074076976778002</v>
      </c>
      <c r="BI40" s="60">
        <f>VLOOKUP($A40,'RevPAR Raw Data'!$B$6:$BE$43,'RevPAR Raw Data'!X$1,FALSE)</f>
        <v>75.236769168908495</v>
      </c>
      <c r="BJ40" s="61">
        <f>VLOOKUP($A40,'RevPAR Raw Data'!$B$6:$BE$43,'RevPAR Raw Data'!Y$1,FALSE)</f>
        <v>57.460152224347297</v>
      </c>
      <c r="BK40" s="60">
        <f>VLOOKUP($A40,'RevPAR Raw Data'!$B$6:$BE$43,'RevPAR Raw Data'!AA$1,FALSE)</f>
        <v>41.716364724856597</v>
      </c>
      <c r="BL40" s="60">
        <f>VLOOKUP($A40,'RevPAR Raw Data'!$B$6:$BE$43,'RevPAR Raw Data'!AB$1,FALSE)</f>
        <v>24.499630794301499</v>
      </c>
      <c r="BM40" s="61">
        <f>VLOOKUP($A40,'RevPAR Raw Data'!$B$6:$BE$43,'RevPAR Raw Data'!AC$1,FALSE)</f>
        <v>32.662886469736897</v>
      </c>
      <c r="BN40" s="62">
        <f>VLOOKUP($A40,'RevPAR Raw Data'!$B$6:$BE$43,'RevPAR Raw Data'!AE$1,FALSE)</f>
        <v>50.881339505857298</v>
      </c>
    </row>
    <row r="41" spans="1:66" x14ac:dyDescent="0.35">
      <c r="A41" s="81" t="s">
        <v>80</v>
      </c>
      <c r="B41" s="59">
        <f>VLOOKUP($A41,'Occupancy Raw Data'!$B$6:$BE$43,'Occupancy Raw Data'!G$1,FALSE)</f>
        <v>23.471539002108202</v>
      </c>
      <c r="C41" s="60">
        <f>VLOOKUP($A41,'Occupancy Raw Data'!$B$6:$BE$43,'Occupancy Raw Data'!H$1,FALSE)</f>
        <v>34.293745607870598</v>
      </c>
      <c r="D41" s="60">
        <f>VLOOKUP($A41,'Occupancy Raw Data'!$B$6:$BE$43,'Occupancy Raw Data'!I$1,FALSE)</f>
        <v>37.596626844694299</v>
      </c>
      <c r="E41" s="60">
        <f>VLOOKUP($A41,'Occupancy Raw Data'!$B$6:$BE$43,'Occupancy Raw Data'!J$1,FALSE)</f>
        <v>36.331693605059698</v>
      </c>
      <c r="F41" s="60">
        <f>VLOOKUP($A41,'Occupancy Raw Data'!$B$6:$BE$43,'Occupancy Raw Data'!K$1,FALSE)</f>
        <v>38.721011946591702</v>
      </c>
      <c r="G41" s="61">
        <f>VLOOKUP($A41,'Occupancy Raw Data'!$B$6:$BE$43,'Occupancy Raw Data'!L$1,FALSE)</f>
        <v>34.0829234012649</v>
      </c>
      <c r="H41" s="60">
        <f>VLOOKUP($A41,'Occupancy Raw Data'!$B$6:$BE$43,'Occupancy Raw Data'!N$1,FALSE)</f>
        <v>33.520730850316198</v>
      </c>
      <c r="I41" s="60">
        <f>VLOOKUP($A41,'Occupancy Raw Data'!$B$6:$BE$43,'Occupancy Raw Data'!O$1,FALSE)</f>
        <v>36.472241742796903</v>
      </c>
      <c r="J41" s="61">
        <f>VLOOKUP($A41,'Occupancy Raw Data'!$B$6:$BE$43,'Occupancy Raw Data'!P$1,FALSE)</f>
        <v>34.996486296556498</v>
      </c>
      <c r="K41" s="62">
        <f>VLOOKUP($A41,'Occupancy Raw Data'!$B$6:$BE$43,'Occupancy Raw Data'!R$1,FALSE)</f>
        <v>34.343941371348201</v>
      </c>
      <c r="L41" s="63"/>
      <c r="M41" s="59">
        <f>VLOOKUP($A41,'Occupancy Raw Data'!$B$6:$BE$43,'Occupancy Raw Data'!T$1,FALSE)</f>
        <v>-3.1884057971014399</v>
      </c>
      <c r="N41" s="60">
        <f>VLOOKUP($A41,'Occupancy Raw Data'!$B$6:$BE$43,'Occupancy Raw Data'!U$1,FALSE)</f>
        <v>1.4553014553014501</v>
      </c>
      <c r="O41" s="60">
        <f>VLOOKUP($A41,'Occupancy Raw Data'!$B$6:$BE$43,'Occupancy Raw Data'!V$1,FALSE)</f>
        <v>3.2818532818532802</v>
      </c>
      <c r="P41" s="60">
        <f>VLOOKUP($A41,'Occupancy Raw Data'!$B$6:$BE$43,'Occupancy Raw Data'!W$1,FALSE)</f>
        <v>-2.2684310018903502</v>
      </c>
      <c r="Q41" s="60">
        <f>VLOOKUP($A41,'Occupancy Raw Data'!$B$6:$BE$43,'Occupancy Raw Data'!X$1,FALSE)</f>
        <v>10.420841683366699</v>
      </c>
      <c r="R41" s="61">
        <f>VLOOKUP($A41,'Occupancy Raw Data'!$B$6:$BE$43,'Occupancy Raw Data'!Y$1,FALSE)</f>
        <v>2.2344013490725101</v>
      </c>
      <c r="S41" s="60">
        <f>VLOOKUP($A41,'Occupancy Raw Data'!$B$6:$BE$43,'Occupancy Raw Data'!AA$1,FALSE)</f>
        <v>14.939759036144499</v>
      </c>
      <c r="T41" s="60">
        <f>VLOOKUP($A41,'Occupancy Raw Data'!$B$6:$BE$43,'Occupancy Raw Data'!AB$1,FALSE)</f>
        <v>19.861431870669701</v>
      </c>
      <c r="U41" s="61">
        <f>VLOOKUP($A41,'Occupancy Raw Data'!$B$6:$BE$43,'Occupancy Raw Data'!AC$1,FALSE)</f>
        <v>17.452830188679201</v>
      </c>
      <c r="V41" s="62">
        <f>VLOOKUP($A41,'Occupancy Raw Data'!$B$6:$BE$43,'Occupancy Raw Data'!AE$1,FALSE)</f>
        <v>6.2422360248447202</v>
      </c>
      <c r="W41" s="63"/>
      <c r="X41" s="64">
        <f>VLOOKUP($A41,'ADR Raw Data'!$B$6:$BE$43,'ADR Raw Data'!G$1,FALSE)</f>
        <v>86.796826347305299</v>
      </c>
      <c r="Y41" s="65">
        <f>VLOOKUP($A41,'ADR Raw Data'!$B$6:$BE$43,'ADR Raw Data'!H$1,FALSE)</f>
        <v>86.612971311475405</v>
      </c>
      <c r="Z41" s="65">
        <f>VLOOKUP($A41,'ADR Raw Data'!$B$6:$BE$43,'ADR Raw Data'!I$1,FALSE)</f>
        <v>88.052037383177506</v>
      </c>
      <c r="AA41" s="65">
        <f>VLOOKUP($A41,'ADR Raw Data'!$B$6:$BE$43,'ADR Raw Data'!J$1,FALSE)</f>
        <v>87.035976789168203</v>
      </c>
      <c r="AB41" s="65">
        <f>VLOOKUP($A41,'ADR Raw Data'!$B$6:$BE$43,'ADR Raw Data'!K$1,FALSE)</f>
        <v>88.017549909255806</v>
      </c>
      <c r="AC41" s="66">
        <f>VLOOKUP($A41,'ADR Raw Data'!$B$6:$BE$43,'ADR Raw Data'!L$1,FALSE)</f>
        <v>87.365105154639096</v>
      </c>
      <c r="AD41" s="65">
        <f>VLOOKUP($A41,'ADR Raw Data'!$B$6:$BE$43,'ADR Raw Data'!N$1,FALSE)</f>
        <v>91.533584905660305</v>
      </c>
      <c r="AE41" s="65">
        <f>VLOOKUP($A41,'ADR Raw Data'!$B$6:$BE$43,'ADR Raw Data'!O$1,FALSE)</f>
        <v>92.748882466281302</v>
      </c>
      <c r="AF41" s="66">
        <f>VLOOKUP($A41,'ADR Raw Data'!$B$6:$BE$43,'ADR Raw Data'!P$1,FALSE)</f>
        <v>92.166857429718803</v>
      </c>
      <c r="AG41" s="67">
        <f>VLOOKUP($A41,'ADR Raw Data'!$B$6:$BE$43,'ADR Raw Data'!R$1,FALSE)</f>
        <v>88.763101432329705</v>
      </c>
      <c r="AH41" s="63"/>
      <c r="AI41" s="59">
        <f>VLOOKUP($A41,'ADR Raw Data'!$B$6:$BE$43,'ADR Raw Data'!T$1,FALSE)</f>
        <v>14.641919795272299</v>
      </c>
      <c r="AJ41" s="60">
        <f>VLOOKUP($A41,'ADR Raw Data'!$B$6:$BE$43,'ADR Raw Data'!U$1,FALSE)</f>
        <v>14.975138992151599</v>
      </c>
      <c r="AK41" s="60">
        <f>VLOOKUP($A41,'ADR Raw Data'!$B$6:$BE$43,'ADR Raw Data'!V$1,FALSE)</f>
        <v>13.418078140922301</v>
      </c>
      <c r="AL41" s="60">
        <f>VLOOKUP($A41,'ADR Raw Data'!$B$6:$BE$43,'ADR Raw Data'!W$1,FALSE)</f>
        <v>11.858389547071299</v>
      </c>
      <c r="AM41" s="60">
        <f>VLOOKUP($A41,'ADR Raw Data'!$B$6:$BE$43,'ADR Raw Data'!X$1,FALSE)</f>
        <v>10.3660849379997</v>
      </c>
      <c r="AN41" s="61">
        <f>VLOOKUP($A41,'ADR Raw Data'!$B$6:$BE$43,'ADR Raw Data'!Y$1,FALSE)</f>
        <v>12.9156264496843</v>
      </c>
      <c r="AO41" s="60">
        <f>VLOOKUP($A41,'ADR Raw Data'!$B$6:$BE$43,'ADR Raw Data'!AA$1,FALSE)</f>
        <v>12.6379795964965</v>
      </c>
      <c r="AP41" s="60">
        <f>VLOOKUP($A41,'ADR Raw Data'!$B$6:$BE$43,'ADR Raw Data'!AB$1,FALSE)</f>
        <v>12.997928594841801</v>
      </c>
      <c r="AQ41" s="61">
        <f>VLOOKUP($A41,'ADR Raw Data'!$B$6:$BE$43,'ADR Raw Data'!AC$1,FALSE)</f>
        <v>12.838253250017001</v>
      </c>
      <c r="AR41" s="62">
        <f>VLOOKUP($A41,'ADR Raw Data'!$B$6:$BE$43,'ADR Raw Data'!AE$1,FALSE)</f>
        <v>13.064393108811901</v>
      </c>
      <c r="AS41" s="50"/>
      <c r="AT41" s="64">
        <f>VLOOKUP($A41,'RevPAR Raw Data'!$B$6:$BE$43,'RevPAR Raw Data'!G$1,FALSE)</f>
        <v>20.372550948699899</v>
      </c>
      <c r="AU41" s="65">
        <f>VLOOKUP($A41,'RevPAR Raw Data'!$B$6:$BE$43,'RevPAR Raw Data'!H$1,FALSE)</f>
        <v>29.702832044975398</v>
      </c>
      <c r="AV41" s="65">
        <f>VLOOKUP($A41,'RevPAR Raw Data'!$B$6:$BE$43,'RevPAR Raw Data'!I$1,FALSE)</f>
        <v>33.104595924103997</v>
      </c>
      <c r="AW41" s="65">
        <f>VLOOKUP($A41,'RevPAR Raw Data'!$B$6:$BE$43,'RevPAR Raw Data'!J$1,FALSE)</f>
        <v>31.621644413211499</v>
      </c>
      <c r="AX41" s="65">
        <f>VLOOKUP($A41,'RevPAR Raw Data'!$B$6:$BE$43,'RevPAR Raw Data'!K$1,FALSE)</f>
        <v>34.081286015460201</v>
      </c>
      <c r="AY41" s="66">
        <f>VLOOKUP($A41,'RevPAR Raw Data'!$B$6:$BE$43,'RevPAR Raw Data'!L$1,FALSE)</f>
        <v>29.776581869290201</v>
      </c>
      <c r="AZ41" s="65">
        <f>VLOOKUP($A41,'RevPAR Raw Data'!$B$6:$BE$43,'RevPAR Raw Data'!N$1,FALSE)</f>
        <v>30.6827266338721</v>
      </c>
      <c r="BA41" s="65">
        <f>VLOOKUP($A41,'RevPAR Raw Data'!$B$6:$BE$43,'RevPAR Raw Data'!O$1,FALSE)</f>
        <v>33.827596626844603</v>
      </c>
      <c r="BB41" s="66">
        <f>VLOOKUP($A41,'RevPAR Raw Data'!$B$6:$BE$43,'RevPAR Raw Data'!P$1,FALSE)</f>
        <v>32.255161630358302</v>
      </c>
      <c r="BC41" s="67">
        <f>VLOOKUP($A41,'RevPAR Raw Data'!$B$6:$BE$43,'RevPAR Raw Data'!R$1,FALSE)</f>
        <v>30.484747515309699</v>
      </c>
      <c r="BD41" s="63"/>
      <c r="BE41" s="59">
        <f>VLOOKUP($A41,'RevPAR Raw Data'!$B$6:$BE$43,'RevPAR Raw Data'!T$1,FALSE)</f>
        <v>10.9866701786114</v>
      </c>
      <c r="BF41" s="60">
        <f>VLOOKUP($A41,'RevPAR Raw Data'!$B$6:$BE$43,'RevPAR Raw Data'!U$1,FALSE)</f>
        <v>16.648373863139199</v>
      </c>
      <c r="BG41" s="60">
        <f>VLOOKUP($A41,'RevPAR Raw Data'!$B$6:$BE$43,'RevPAR Raw Data'!V$1,FALSE)</f>
        <v>17.140293060605099</v>
      </c>
      <c r="BH41" s="60">
        <f>VLOOKUP($A41,'RevPAR Raw Data'!$B$6:$BE$43,'RevPAR Raw Data'!W$1,FALSE)</f>
        <v>9.3209591603702506</v>
      </c>
      <c r="BI41" s="60">
        <f>VLOOKUP($A41,'RevPAR Raw Data'!$B$6:$BE$43,'RevPAR Raw Data'!X$1,FALSE)</f>
        <v>21.867159921518802</v>
      </c>
      <c r="BJ41" s="61">
        <f>VLOOKUP($A41,'RevPAR Raw Data'!$B$6:$BE$43,'RevPAR Raw Data'!Y$1,FALSE)</f>
        <v>15.4386147303898</v>
      </c>
      <c r="BK41" s="60">
        <f>VLOOKUP($A41,'RevPAR Raw Data'!$B$6:$BE$43,'RevPAR Raw Data'!AA$1,FALSE)</f>
        <v>29.465822331394801</v>
      </c>
      <c r="BL41" s="60">
        <f>VLOOKUP($A41,'RevPAR Raw Data'!$B$6:$BE$43,'RevPAR Raw Data'!AB$1,FALSE)</f>
        <v>35.440935197974298</v>
      </c>
      <c r="BM41" s="61">
        <f>VLOOKUP($A41,'RevPAR Raw Data'!$B$6:$BE$43,'RevPAR Raw Data'!AC$1,FALSE)</f>
        <v>32.531721977614403</v>
      </c>
      <c r="BN41" s="62">
        <f>VLOOKUP($A41,'RevPAR Raw Data'!$B$6:$BE$43,'RevPAR Raw Data'!AE$1,FALSE)</f>
        <v>20.1221393867222</v>
      </c>
    </row>
    <row r="42" spans="1:66" x14ac:dyDescent="0.35">
      <c r="A42" s="81" t="s">
        <v>81</v>
      </c>
      <c r="B42" s="59">
        <f>VLOOKUP($A42,'Occupancy Raw Data'!$B$6:$BE$43,'Occupancy Raw Data'!G$1,FALSE)</f>
        <v>32.694426085040703</v>
      </c>
      <c r="C42" s="60">
        <f>VLOOKUP($A42,'Occupancy Raw Data'!$B$6:$BE$43,'Occupancy Raw Data'!H$1,FALSE)</f>
        <v>34.801167658074398</v>
      </c>
      <c r="D42" s="60">
        <f>VLOOKUP($A42,'Occupancy Raw Data'!$B$6:$BE$43,'Occupancy Raw Data'!I$1,FALSE)</f>
        <v>36.453513989865598</v>
      </c>
      <c r="E42" s="60">
        <f>VLOOKUP($A42,'Occupancy Raw Data'!$B$6:$BE$43,'Occupancy Raw Data'!J$1,FALSE)</f>
        <v>37.665234633179097</v>
      </c>
      <c r="F42" s="60">
        <f>VLOOKUP($A42,'Occupancy Raw Data'!$B$6:$BE$43,'Occupancy Raw Data'!K$1,FALSE)</f>
        <v>39.328596607182099</v>
      </c>
      <c r="G42" s="61">
        <f>VLOOKUP($A42,'Occupancy Raw Data'!$B$6:$BE$43,'Occupancy Raw Data'!L$1,FALSE)</f>
        <v>36.1885877946684</v>
      </c>
      <c r="H42" s="60">
        <f>VLOOKUP($A42,'Occupancy Raw Data'!$B$6:$BE$43,'Occupancy Raw Data'!N$1,FALSE)</f>
        <v>46.571381361533298</v>
      </c>
      <c r="I42" s="60">
        <f>VLOOKUP($A42,'Occupancy Raw Data'!$B$6:$BE$43,'Occupancy Raw Data'!O$1,FALSE)</f>
        <v>48.950760079312602</v>
      </c>
      <c r="J42" s="61">
        <f>VLOOKUP($A42,'Occupancy Raw Data'!$B$6:$BE$43,'Occupancy Raw Data'!P$1,FALSE)</f>
        <v>47.761070720423</v>
      </c>
      <c r="K42" s="62">
        <f>VLOOKUP($A42,'Occupancy Raw Data'!$B$6:$BE$43,'Occupancy Raw Data'!R$1,FALSE)</f>
        <v>39.495011487741102</v>
      </c>
      <c r="L42" s="63"/>
      <c r="M42" s="59">
        <f>VLOOKUP($A42,'Occupancy Raw Data'!$B$6:$BE$43,'Occupancy Raw Data'!T$1,FALSE)</f>
        <v>-9.6662882690699998</v>
      </c>
      <c r="N42" s="60">
        <f>VLOOKUP($A42,'Occupancy Raw Data'!$B$6:$BE$43,'Occupancy Raw Data'!U$1,FALSE)</f>
        <v>-9.5672729688879503</v>
      </c>
      <c r="O42" s="60">
        <f>VLOOKUP($A42,'Occupancy Raw Data'!$B$6:$BE$43,'Occupancy Raw Data'!V$1,FALSE)</f>
        <v>-9.8355499518638698</v>
      </c>
      <c r="P42" s="60">
        <f>VLOOKUP($A42,'Occupancy Raw Data'!$B$6:$BE$43,'Occupancy Raw Data'!W$1,FALSE)</f>
        <v>-7.51295332986665</v>
      </c>
      <c r="Q42" s="60">
        <f>VLOOKUP($A42,'Occupancy Raw Data'!$B$6:$BE$43,'Occupancy Raw Data'!X$1,FALSE)</f>
        <v>-2.00288490263326</v>
      </c>
      <c r="R42" s="61">
        <f>VLOOKUP($A42,'Occupancy Raw Data'!$B$6:$BE$43,'Occupancy Raw Data'!Y$1,FALSE)</f>
        <v>-7.6649081354856703</v>
      </c>
      <c r="S42" s="60">
        <f>VLOOKUP($A42,'Occupancy Raw Data'!$B$6:$BE$43,'Occupancy Raw Data'!AA$1,FALSE)</f>
        <v>7.0995798201552098</v>
      </c>
      <c r="T42" s="60">
        <f>VLOOKUP($A42,'Occupancy Raw Data'!$B$6:$BE$43,'Occupancy Raw Data'!AB$1,FALSE)</f>
        <v>4.34798550912351</v>
      </c>
      <c r="U42" s="61">
        <f>VLOOKUP($A42,'Occupancy Raw Data'!$B$6:$BE$43,'Occupancy Raw Data'!AC$1,FALSE)</f>
        <v>5.6716261597592004</v>
      </c>
      <c r="V42" s="62">
        <f>VLOOKUP($A42,'Occupancy Raw Data'!$B$6:$BE$43,'Occupancy Raw Data'!AE$1,FALSE)</f>
        <v>-3.4549761438055802</v>
      </c>
      <c r="W42" s="63"/>
      <c r="X42" s="64">
        <f>VLOOKUP($A42,'ADR Raw Data'!$B$6:$BE$43,'ADR Raw Data'!G$1,FALSE)</f>
        <v>80.104508086253304</v>
      </c>
      <c r="Y42" s="65">
        <f>VLOOKUP($A42,'ADR Raw Data'!$B$6:$BE$43,'ADR Raw Data'!H$1,FALSE)</f>
        <v>77.558459286222899</v>
      </c>
      <c r="Z42" s="65">
        <f>VLOOKUP($A42,'ADR Raw Data'!$B$6:$BE$43,'ADR Raw Data'!I$1,FALSE)</f>
        <v>77.785922792173395</v>
      </c>
      <c r="AA42" s="65">
        <f>VLOOKUP($A42,'ADR Raw Data'!$B$6:$BE$43,'ADR Raw Data'!J$1,FALSE)</f>
        <v>78.851637054909702</v>
      </c>
      <c r="AB42" s="65">
        <f>VLOOKUP($A42,'ADR Raw Data'!$B$6:$BE$43,'ADR Raw Data'!K$1,FALSE)</f>
        <v>78.416564666339795</v>
      </c>
      <c r="AC42" s="66">
        <f>VLOOKUP($A42,'ADR Raw Data'!$B$6:$BE$43,'ADR Raw Data'!L$1,FALSE)</f>
        <v>78.520029678558302</v>
      </c>
      <c r="AD42" s="65">
        <f>VLOOKUP($A42,'ADR Raw Data'!$B$6:$BE$43,'ADR Raw Data'!N$1,FALSE)</f>
        <v>92.814877298799502</v>
      </c>
      <c r="AE42" s="65">
        <f>VLOOKUP($A42,'ADR Raw Data'!$B$6:$BE$43,'ADR Raw Data'!O$1,FALSE)</f>
        <v>96.438460196905694</v>
      </c>
      <c r="AF42" s="66">
        <f>VLOOKUP($A42,'ADR Raw Data'!$B$6:$BE$43,'ADR Raw Data'!P$1,FALSE)</f>
        <v>94.671798996713306</v>
      </c>
      <c r="AG42" s="67">
        <f>VLOOKUP($A42,'ADR Raw Data'!$B$6:$BE$43,'ADR Raw Data'!R$1,FALSE)</f>
        <v>84.100667895208602</v>
      </c>
      <c r="AH42" s="63"/>
      <c r="AI42" s="59">
        <f>VLOOKUP($A42,'ADR Raw Data'!$B$6:$BE$43,'ADR Raw Data'!T$1,FALSE)</f>
        <v>14.336738725016099</v>
      </c>
      <c r="AJ42" s="60">
        <f>VLOOKUP($A42,'ADR Raw Data'!$B$6:$BE$43,'ADR Raw Data'!U$1,FALSE)</f>
        <v>11.110208601902499</v>
      </c>
      <c r="AK42" s="60">
        <f>VLOOKUP($A42,'ADR Raw Data'!$B$6:$BE$43,'ADR Raw Data'!V$1,FALSE)</f>
        <v>9.7498932037373507</v>
      </c>
      <c r="AL42" s="60">
        <f>VLOOKUP($A42,'ADR Raw Data'!$B$6:$BE$43,'ADR Raw Data'!W$1,FALSE)</f>
        <v>11.1719213275891</v>
      </c>
      <c r="AM42" s="60">
        <f>VLOOKUP($A42,'ADR Raw Data'!$B$6:$BE$43,'ADR Raw Data'!X$1,FALSE)</f>
        <v>7.7802492342887399</v>
      </c>
      <c r="AN42" s="61">
        <f>VLOOKUP($A42,'ADR Raw Data'!$B$6:$BE$43,'ADR Raw Data'!Y$1,FALSE)</f>
        <v>10.731458147704</v>
      </c>
      <c r="AO42" s="60">
        <f>VLOOKUP($A42,'ADR Raw Data'!$B$6:$BE$43,'ADR Raw Data'!AA$1,FALSE)</f>
        <v>23.077122338049399</v>
      </c>
      <c r="AP42" s="60">
        <f>VLOOKUP($A42,'ADR Raw Data'!$B$6:$BE$43,'ADR Raw Data'!AB$1,FALSE)</f>
        <v>23.288631105674501</v>
      </c>
      <c r="AQ42" s="61">
        <f>VLOOKUP($A42,'ADR Raw Data'!$B$6:$BE$43,'ADR Raw Data'!AC$1,FALSE)</f>
        <v>23.158173485169701</v>
      </c>
      <c r="AR42" s="62">
        <f>VLOOKUP($A42,'ADR Raw Data'!$B$6:$BE$43,'ADR Raw Data'!AE$1,FALSE)</f>
        <v>15.5361264535298</v>
      </c>
      <c r="AS42" s="50"/>
      <c r="AT42" s="64">
        <f>VLOOKUP($A42,'RevPAR Raw Data'!$B$6:$BE$43,'RevPAR Raw Data'!G$1,FALSE)</f>
        <v>26.189709187045601</v>
      </c>
      <c r="AU42" s="65">
        <f>VLOOKUP($A42,'RevPAR Raw Data'!$B$6:$BE$43,'RevPAR Raw Data'!H$1,FALSE)</f>
        <v>26.991249449217801</v>
      </c>
      <c r="AV42" s="65">
        <f>VLOOKUP($A42,'RevPAR Raw Data'!$B$6:$BE$43,'RevPAR Raw Data'!I$1,FALSE)</f>
        <v>28.355702247191001</v>
      </c>
      <c r="AW42" s="65">
        <f>VLOOKUP($A42,'RevPAR Raw Data'!$B$6:$BE$43,'RevPAR Raw Data'!J$1,FALSE)</f>
        <v>29.699654108834501</v>
      </c>
      <c r="AX42" s="65">
        <f>VLOOKUP($A42,'RevPAR Raw Data'!$B$6:$BE$43,'RevPAR Raw Data'!K$1,FALSE)</f>
        <v>30.840134390834901</v>
      </c>
      <c r="AY42" s="66">
        <f>VLOOKUP($A42,'RevPAR Raw Data'!$B$6:$BE$43,'RevPAR Raw Data'!L$1,FALSE)</f>
        <v>28.415289876624801</v>
      </c>
      <c r="AZ42" s="65">
        <f>VLOOKUP($A42,'RevPAR Raw Data'!$B$6:$BE$43,'RevPAR Raw Data'!N$1,FALSE)</f>
        <v>43.225170467063201</v>
      </c>
      <c r="BA42" s="65">
        <f>VLOOKUP($A42,'RevPAR Raw Data'!$B$6:$BE$43,'RevPAR Raw Data'!O$1,FALSE)</f>
        <v>47.207359275170703</v>
      </c>
      <c r="BB42" s="66">
        <f>VLOOKUP($A42,'RevPAR Raw Data'!$B$6:$BE$43,'RevPAR Raw Data'!P$1,FALSE)</f>
        <v>45.216264871116898</v>
      </c>
      <c r="BC42" s="67">
        <f>VLOOKUP($A42,'RevPAR Raw Data'!$B$6:$BE$43,'RevPAR Raw Data'!R$1,FALSE)</f>
        <v>33.215568446479701</v>
      </c>
      <c r="BD42" s="63"/>
      <c r="BE42" s="59">
        <f>VLOOKUP($A42,'RevPAR Raw Data'!$B$6:$BE$43,'RevPAR Raw Data'!T$1,FALSE)</f>
        <v>3.28461996240266</v>
      </c>
      <c r="BF42" s="60">
        <f>VLOOKUP($A42,'RevPAR Raw Data'!$B$6:$BE$43,'RevPAR Raw Data'!U$1,FALSE)</f>
        <v>0.47999164865767802</v>
      </c>
      <c r="BG42" s="60">
        <f>VLOOKUP($A42,'RevPAR Raw Data'!$B$6:$BE$43,'RevPAR Raw Data'!V$1,FALSE)</f>
        <v>-1.0446123644334799</v>
      </c>
      <c r="BH42" s="60">
        <f>VLOOKUP($A42,'RevPAR Raw Data'!$B$6:$BE$43,'RevPAR Raw Data'!W$1,FALSE)</f>
        <v>2.8196267623312599</v>
      </c>
      <c r="BI42" s="60">
        <f>VLOOKUP($A42,'RevPAR Raw Data'!$B$6:$BE$43,'RevPAR Raw Data'!X$1,FALSE)</f>
        <v>5.6215348943546699</v>
      </c>
      <c r="BJ42" s="61">
        <f>VLOOKUP($A42,'RevPAR Raw Data'!$B$6:$BE$43,'RevPAR Raw Data'!Y$1,FALSE)</f>
        <v>2.2439936035988</v>
      </c>
      <c r="BK42" s="60">
        <f>VLOOKUP($A42,'RevPAR Raw Data'!$B$6:$BE$43,'RevPAR Raw Data'!AA$1,FALSE)</f>
        <v>31.815080878789299</v>
      </c>
      <c r="BL42" s="60">
        <f>VLOOKUP($A42,'RevPAR Raw Data'!$B$6:$BE$43,'RevPAR Raw Data'!AB$1,FALSE)</f>
        <v>28.6492029205459</v>
      </c>
      <c r="BM42" s="61">
        <f>VLOOKUP($A42,'RevPAR Raw Data'!$B$6:$BE$43,'RevPAR Raw Data'!AC$1,FALSE)</f>
        <v>30.1432446704362</v>
      </c>
      <c r="BN42" s="62">
        <f>VLOOKUP($A42,'RevPAR Raw Data'!$B$6:$BE$43,'RevPAR Raw Data'!AE$1,FALSE)</f>
        <v>11.5443808470833</v>
      </c>
    </row>
    <row r="43" spans="1:66" x14ac:dyDescent="0.35">
      <c r="A43" s="82" t="s">
        <v>82</v>
      </c>
      <c r="B43" s="59">
        <f>VLOOKUP($A43,'Occupancy Raw Data'!$B$6:$BE$43,'Occupancy Raw Data'!G$1,FALSE)</f>
        <v>33.992975413948798</v>
      </c>
      <c r="C43" s="60">
        <f>VLOOKUP($A43,'Occupancy Raw Data'!$B$6:$BE$43,'Occupancy Raw Data'!H$1,FALSE)</f>
        <v>49.234320120421401</v>
      </c>
      <c r="D43" s="60">
        <f>VLOOKUP($A43,'Occupancy Raw Data'!$B$6:$BE$43,'Occupancy Raw Data'!I$1,FALSE)</f>
        <v>49.424987456096297</v>
      </c>
      <c r="E43" s="60">
        <f>VLOOKUP($A43,'Occupancy Raw Data'!$B$6:$BE$43,'Occupancy Raw Data'!J$1,FALSE)</f>
        <v>47.448068238835901</v>
      </c>
      <c r="F43" s="60">
        <f>VLOOKUP($A43,'Occupancy Raw Data'!$B$6:$BE$43,'Occupancy Raw Data'!K$1,FALSE)</f>
        <v>49.792272955343698</v>
      </c>
      <c r="G43" s="61">
        <f>VLOOKUP($A43,'Occupancy Raw Data'!$B$6:$BE$43,'Occupancy Raw Data'!L$1,FALSE)</f>
        <v>45.978524836929203</v>
      </c>
      <c r="H43" s="60">
        <f>VLOOKUP($A43,'Occupancy Raw Data'!$B$6:$BE$43,'Occupancy Raw Data'!N$1,FALSE)</f>
        <v>44.122428499749098</v>
      </c>
      <c r="I43" s="60">
        <f>VLOOKUP($A43,'Occupancy Raw Data'!$B$6:$BE$43,'Occupancy Raw Data'!O$1,FALSE)</f>
        <v>45.077772202709397</v>
      </c>
      <c r="J43" s="61">
        <f>VLOOKUP($A43,'Occupancy Raw Data'!$B$6:$BE$43,'Occupancy Raw Data'!P$1,FALSE)</f>
        <v>44.600100351229301</v>
      </c>
      <c r="K43" s="62">
        <f>VLOOKUP($A43,'Occupancy Raw Data'!$B$6:$BE$43,'Occupancy Raw Data'!R$1,FALSE)</f>
        <v>45.584689269586399</v>
      </c>
      <c r="L43" s="63"/>
      <c r="M43" s="59">
        <f>VLOOKUP($A43,'Occupancy Raw Data'!$B$6:$BE$43,'Occupancy Raw Data'!T$1,FALSE)</f>
        <v>28.709451829048302</v>
      </c>
      <c r="N43" s="60">
        <f>VLOOKUP($A43,'Occupancy Raw Data'!$B$6:$BE$43,'Occupancy Raw Data'!U$1,FALSE)</f>
        <v>54.580515882020102</v>
      </c>
      <c r="O43" s="60">
        <f>VLOOKUP($A43,'Occupancy Raw Data'!$B$6:$BE$43,'Occupancy Raw Data'!V$1,FALSE)</f>
        <v>-3.4636413524563801</v>
      </c>
      <c r="P43" s="60">
        <f>VLOOKUP($A43,'Occupancy Raw Data'!$B$6:$BE$43,'Occupancy Raw Data'!W$1,FALSE)</f>
        <v>0.82163058830324998</v>
      </c>
      <c r="Q43" s="60">
        <f>VLOOKUP($A43,'Occupancy Raw Data'!$B$6:$BE$43,'Occupancy Raw Data'!X$1,FALSE)</f>
        <v>57.2060089118823</v>
      </c>
      <c r="R43" s="61">
        <f>VLOOKUP($A43,'Occupancy Raw Data'!$B$6:$BE$43,'Occupancy Raw Data'!Y$1,FALSE)</f>
        <v>22.157333932698801</v>
      </c>
      <c r="S43" s="60">
        <f>VLOOKUP($A43,'Occupancy Raw Data'!$B$6:$BE$43,'Occupancy Raw Data'!AA$1,FALSE)</f>
        <v>32.633718913002802</v>
      </c>
      <c r="T43" s="60">
        <f>VLOOKUP($A43,'Occupancy Raw Data'!$B$6:$BE$43,'Occupancy Raw Data'!AB$1,FALSE)</f>
        <v>17.172378047874101</v>
      </c>
      <c r="U43" s="61">
        <f>VLOOKUP($A43,'Occupancy Raw Data'!$B$6:$BE$43,'Occupancy Raw Data'!AC$1,FALSE)</f>
        <v>24.3421467498105</v>
      </c>
      <c r="V43" s="62">
        <f>VLOOKUP($A43,'Occupancy Raw Data'!$B$6:$BE$43,'Occupancy Raw Data'!AE$1,FALSE)</f>
        <v>22.760313583175101</v>
      </c>
      <c r="W43" s="63"/>
      <c r="X43" s="64">
        <f>VLOOKUP($A43,'ADR Raw Data'!$B$6:$BE$43,'ADR Raw Data'!G$1,FALSE)</f>
        <v>89.046439156875394</v>
      </c>
      <c r="Y43" s="65">
        <f>VLOOKUP($A43,'ADR Raw Data'!$B$6:$BE$43,'ADR Raw Data'!H$1,FALSE)</f>
        <v>99.070496514614106</v>
      </c>
      <c r="Z43" s="65">
        <f>VLOOKUP($A43,'ADR Raw Data'!$B$6:$BE$43,'ADR Raw Data'!I$1,FALSE)</f>
        <v>101.985899861934</v>
      </c>
      <c r="AA43" s="65">
        <f>VLOOKUP($A43,'ADR Raw Data'!$B$6:$BE$43,'ADR Raw Data'!J$1,FALSE)</f>
        <v>101.626048390508</v>
      </c>
      <c r="AB43" s="65">
        <f>VLOOKUP($A43,'ADR Raw Data'!$B$6:$BE$43,'ADR Raw Data'!K$1,FALSE)</f>
        <v>100.218079326051</v>
      </c>
      <c r="AC43" s="66">
        <f>VLOOKUP($A43,'ADR Raw Data'!$B$6:$BE$43,'ADR Raw Data'!L$1,FALSE)</f>
        <v>98.991081156586105</v>
      </c>
      <c r="AD43" s="65">
        <f>VLOOKUP($A43,'ADR Raw Data'!$B$6:$BE$43,'ADR Raw Data'!N$1,FALSE)</f>
        <v>97.714885371178994</v>
      </c>
      <c r="AE43" s="65">
        <f>VLOOKUP($A43,'ADR Raw Data'!$B$6:$BE$43,'ADR Raw Data'!O$1,FALSE)</f>
        <v>98.4219893143365</v>
      </c>
      <c r="AF43" s="66">
        <f>VLOOKUP($A43,'ADR Raw Data'!$B$6:$BE$43,'ADR Raw Data'!P$1,FALSE)</f>
        <v>98.072223922239203</v>
      </c>
      <c r="AG43" s="67">
        <f>VLOOKUP($A43,'ADR Raw Data'!$B$6:$BE$43,'ADR Raw Data'!R$1,FALSE)</f>
        <v>98.734220947492801</v>
      </c>
      <c r="AH43" s="63"/>
      <c r="AI43" s="59">
        <f>VLOOKUP($A43,'ADR Raw Data'!$B$6:$BE$43,'ADR Raw Data'!T$1,FALSE)</f>
        <v>14.2527127900127</v>
      </c>
      <c r="AJ43" s="60">
        <f>VLOOKUP($A43,'ADR Raw Data'!$B$6:$BE$43,'ADR Raw Data'!U$1,FALSE)</f>
        <v>22.230288400828499</v>
      </c>
      <c r="AK43" s="60">
        <f>VLOOKUP($A43,'ADR Raw Data'!$B$6:$BE$43,'ADR Raw Data'!V$1,FALSE)</f>
        <v>13.190546881651001</v>
      </c>
      <c r="AL43" s="60">
        <f>VLOOKUP($A43,'ADR Raw Data'!$B$6:$BE$43,'ADR Raw Data'!W$1,FALSE)</f>
        <v>13.8070036045529</v>
      </c>
      <c r="AM43" s="60">
        <f>VLOOKUP($A43,'ADR Raw Data'!$B$6:$BE$43,'ADR Raw Data'!X$1,FALSE)</f>
        <v>22.220845379893799</v>
      </c>
      <c r="AN43" s="61">
        <f>VLOOKUP($A43,'ADR Raw Data'!$B$6:$BE$43,'ADR Raw Data'!Y$1,FALSE)</f>
        <v>16.053521949508902</v>
      </c>
      <c r="AO43" s="60">
        <f>VLOOKUP($A43,'ADR Raw Data'!$B$6:$BE$43,'ADR Raw Data'!AA$1,FALSE)</f>
        <v>16.435845978456999</v>
      </c>
      <c r="AP43" s="60">
        <f>VLOOKUP($A43,'ADR Raw Data'!$B$6:$BE$43,'ADR Raw Data'!AB$1,FALSE)</f>
        <v>11.023273810712899</v>
      </c>
      <c r="AQ43" s="61">
        <f>VLOOKUP($A43,'ADR Raw Data'!$B$6:$BE$43,'ADR Raw Data'!AC$1,FALSE)</f>
        <v>13.434301940202401</v>
      </c>
      <c r="AR43" s="62">
        <f>VLOOKUP($A43,'ADR Raw Data'!$B$6:$BE$43,'ADR Raw Data'!AE$1,FALSE)</f>
        <v>15.3197471501061</v>
      </c>
      <c r="AS43" s="50"/>
      <c r="AT43" s="64">
        <f>VLOOKUP($A43,'RevPAR Raw Data'!$B$6:$BE$43,'RevPAR Raw Data'!G$1,FALSE)</f>
        <v>30.269534169593499</v>
      </c>
      <c r="AU43" s="65">
        <f>VLOOKUP($A43,'RevPAR Raw Data'!$B$6:$BE$43,'RevPAR Raw Data'!H$1,FALSE)</f>
        <v>48.776685398896099</v>
      </c>
      <c r="AV43" s="65">
        <f>VLOOKUP($A43,'RevPAR Raw Data'!$B$6:$BE$43,'RevPAR Raw Data'!I$1,FALSE)</f>
        <v>50.4065182137481</v>
      </c>
      <c r="AW43" s="65">
        <f>VLOOKUP($A43,'RevPAR Raw Data'!$B$6:$BE$43,'RevPAR Raw Data'!J$1,FALSE)</f>
        <v>48.219596788760597</v>
      </c>
      <c r="AX43" s="65">
        <f>VLOOKUP($A43,'RevPAR Raw Data'!$B$6:$BE$43,'RevPAR Raw Data'!K$1,FALSE)</f>
        <v>49.900859608630199</v>
      </c>
      <c r="AY43" s="66">
        <f>VLOOKUP($A43,'RevPAR Raw Data'!$B$6:$BE$43,'RevPAR Raw Data'!L$1,FALSE)</f>
        <v>45.514638835925702</v>
      </c>
      <c r="AZ43" s="65">
        <f>VLOOKUP($A43,'RevPAR Raw Data'!$B$6:$BE$43,'RevPAR Raw Data'!N$1,FALSE)</f>
        <v>43.114180431510199</v>
      </c>
      <c r="BA43" s="65">
        <f>VLOOKUP($A43,'RevPAR Raw Data'!$B$6:$BE$43,'RevPAR Raw Data'!O$1,FALSE)</f>
        <v>44.366440140491697</v>
      </c>
      <c r="BB43" s="66">
        <f>VLOOKUP($A43,'RevPAR Raw Data'!$B$6:$BE$43,'RevPAR Raw Data'!P$1,FALSE)</f>
        <v>43.740310286000998</v>
      </c>
      <c r="BC43" s="67">
        <f>VLOOKUP($A43,'RevPAR Raw Data'!$B$6:$BE$43,'RevPAR Raw Data'!R$1,FALSE)</f>
        <v>45.007687821661499</v>
      </c>
      <c r="BD43" s="63"/>
      <c r="BE43" s="59">
        <f>VLOOKUP($A43,'RevPAR Raw Data'!$B$6:$BE$43,'RevPAR Raw Data'!T$1,FALSE)</f>
        <v>47.054040331842302</v>
      </c>
      <c r="BF43" s="60">
        <f>VLOOKUP($A43,'RevPAR Raw Data'!$B$6:$BE$43,'RevPAR Raw Data'!U$1,FALSE)</f>
        <v>88.944210374081806</v>
      </c>
      <c r="BG43" s="60">
        <f>VLOOKUP($A43,'RevPAR Raw Data'!$B$6:$BE$43,'RevPAR Raw Data'!V$1,FALSE)</f>
        <v>9.2700322927866292</v>
      </c>
      <c r="BH43" s="60">
        <f>VLOOKUP($A43,'RevPAR Raw Data'!$B$6:$BE$43,'RevPAR Raw Data'!W$1,FALSE)</f>
        <v>14.7420767577993</v>
      </c>
      <c r="BI43" s="60">
        <f>VLOOKUP($A43,'RevPAR Raw Data'!$B$6:$BE$43,'RevPAR Raw Data'!X$1,FALSE)</f>
        <v>92.138513080093702</v>
      </c>
      <c r="BJ43" s="61">
        <f>VLOOKUP($A43,'RevPAR Raw Data'!$B$6:$BE$43,'RevPAR Raw Data'!Y$1,FALSE)</f>
        <v>41.767888348519499</v>
      </c>
      <c r="BK43" s="60">
        <f>VLOOKUP($A43,'RevPAR Raw Data'!$B$6:$BE$43,'RevPAR Raw Data'!AA$1,FALSE)</f>
        <v>54.433192669043699</v>
      </c>
      <c r="BL43" s="60">
        <f>VLOOKUP($A43,'RevPAR Raw Data'!$B$6:$BE$43,'RevPAR Raw Data'!AB$1,FALSE)</f>
        <v>30.088610110615001</v>
      </c>
      <c r="BM43" s="61">
        <f>VLOOKUP($A43,'RevPAR Raw Data'!$B$6:$BE$43,'RevPAR Raw Data'!AC$1,FALSE)</f>
        <v>41.046646183109701</v>
      </c>
      <c r="BN43" s="62">
        <f>VLOOKUP($A43,'RevPAR Raw Data'!$B$6:$BE$43,'RevPAR Raw Data'!AE$1,FALSE)</f>
        <v>41.5668832247949</v>
      </c>
    </row>
    <row r="44" spans="1:66" x14ac:dyDescent="0.35">
      <c r="A44" s="81" t="s">
        <v>83</v>
      </c>
      <c r="B44" s="59">
        <f>VLOOKUP($A44,'Occupancy Raw Data'!$B$6:$BE$43,'Occupancy Raw Data'!G$1,FALSE)</f>
        <v>33.291984732824403</v>
      </c>
      <c r="C44" s="60">
        <f>VLOOKUP($A44,'Occupancy Raw Data'!$B$6:$BE$43,'Occupancy Raw Data'!H$1,FALSE)</f>
        <v>44.561068702290001</v>
      </c>
      <c r="D44" s="60">
        <f>VLOOKUP($A44,'Occupancy Raw Data'!$B$6:$BE$43,'Occupancy Raw Data'!I$1,FALSE)</f>
        <v>51.965648854961799</v>
      </c>
      <c r="E44" s="60">
        <f>VLOOKUP($A44,'Occupancy Raw Data'!$B$6:$BE$43,'Occupancy Raw Data'!J$1,FALSE)</f>
        <v>49.208015267175497</v>
      </c>
      <c r="F44" s="60">
        <f>VLOOKUP($A44,'Occupancy Raw Data'!$B$6:$BE$43,'Occupancy Raw Data'!K$1,FALSE)</f>
        <v>47.414122137404497</v>
      </c>
      <c r="G44" s="61">
        <f>VLOOKUP($A44,'Occupancy Raw Data'!$B$6:$BE$43,'Occupancy Raw Data'!L$1,FALSE)</f>
        <v>45.288167938931203</v>
      </c>
      <c r="H44" s="60">
        <f>VLOOKUP($A44,'Occupancy Raw Data'!$B$6:$BE$43,'Occupancy Raw Data'!N$1,FALSE)</f>
        <v>43.4255725190839</v>
      </c>
      <c r="I44" s="60">
        <f>VLOOKUP($A44,'Occupancy Raw Data'!$B$6:$BE$43,'Occupancy Raw Data'!O$1,FALSE)</f>
        <v>46.125954198473202</v>
      </c>
      <c r="J44" s="61">
        <f>VLOOKUP($A44,'Occupancy Raw Data'!$B$6:$BE$43,'Occupancy Raw Data'!P$1,FALSE)</f>
        <v>44.775763358778597</v>
      </c>
      <c r="K44" s="62">
        <f>VLOOKUP($A44,'Occupancy Raw Data'!$B$6:$BE$43,'Occupancy Raw Data'!R$1,FALSE)</f>
        <v>45.141766630316198</v>
      </c>
      <c r="L44" s="63"/>
      <c r="M44" s="59">
        <f>VLOOKUP($A44,'Occupancy Raw Data'!$B$6:$BE$43,'Occupancy Raw Data'!T$1,FALSE)</f>
        <v>22.4523369656957</v>
      </c>
      <c r="N44" s="60">
        <f>VLOOKUP($A44,'Occupancy Raw Data'!$B$6:$BE$43,'Occupancy Raw Data'!U$1,FALSE)</f>
        <v>21.4448475764103</v>
      </c>
      <c r="O44" s="60">
        <f>VLOOKUP($A44,'Occupancy Raw Data'!$B$6:$BE$43,'Occupancy Raw Data'!V$1,FALSE)</f>
        <v>28.279866749386301</v>
      </c>
      <c r="P44" s="60">
        <f>VLOOKUP($A44,'Occupancy Raw Data'!$B$6:$BE$43,'Occupancy Raw Data'!W$1,FALSE)</f>
        <v>16.3209546548009</v>
      </c>
      <c r="Q44" s="60">
        <f>VLOOKUP($A44,'Occupancy Raw Data'!$B$6:$BE$43,'Occupancy Raw Data'!X$1,FALSE)</f>
        <v>17.044189841663702</v>
      </c>
      <c r="R44" s="61">
        <f>VLOOKUP($A44,'Occupancy Raw Data'!$B$6:$BE$43,'Occupancy Raw Data'!Y$1,FALSE)</f>
        <v>20.9600631676762</v>
      </c>
      <c r="S44" s="60">
        <f>VLOOKUP($A44,'Occupancy Raw Data'!$B$6:$BE$43,'Occupancy Raw Data'!AA$1,FALSE)</f>
        <v>29.204024539318802</v>
      </c>
      <c r="T44" s="60">
        <f>VLOOKUP($A44,'Occupancy Raw Data'!$B$6:$BE$43,'Occupancy Raw Data'!AB$1,FALSE)</f>
        <v>26.8978403900765</v>
      </c>
      <c r="U44" s="61">
        <f>VLOOKUP($A44,'Occupancy Raw Data'!$B$6:$BE$43,'Occupancy Raw Data'!AC$1,FALSE)</f>
        <v>28.005790270533598</v>
      </c>
      <c r="V44" s="62">
        <f>VLOOKUP($A44,'Occupancy Raw Data'!$B$6:$BE$43,'Occupancy Raw Data'!AE$1,FALSE)</f>
        <v>22.876800045776498</v>
      </c>
      <c r="W44" s="63"/>
      <c r="X44" s="64">
        <f>VLOOKUP($A44,'ADR Raw Data'!$B$6:$BE$43,'ADR Raw Data'!G$1,FALSE)</f>
        <v>80.073121238177094</v>
      </c>
      <c r="Y44" s="65">
        <f>VLOOKUP($A44,'ADR Raw Data'!$B$6:$BE$43,'ADR Raw Data'!H$1,FALSE)</f>
        <v>82.668796573875795</v>
      </c>
      <c r="Z44" s="65">
        <f>VLOOKUP($A44,'ADR Raw Data'!$B$6:$BE$43,'ADR Raw Data'!I$1,FALSE)</f>
        <v>85.414577671685606</v>
      </c>
      <c r="AA44" s="65">
        <f>VLOOKUP($A44,'ADR Raw Data'!$B$6:$BE$43,'ADR Raw Data'!J$1,FALSE)</f>
        <v>84.5054682955206</v>
      </c>
      <c r="AB44" s="65">
        <f>VLOOKUP($A44,'ADR Raw Data'!$B$6:$BE$43,'ADR Raw Data'!K$1,FALSE)</f>
        <v>83.566534513986696</v>
      </c>
      <c r="AC44" s="66">
        <f>VLOOKUP($A44,'ADR Raw Data'!$B$6:$BE$43,'ADR Raw Data'!L$1,FALSE)</f>
        <v>83.504403522818194</v>
      </c>
      <c r="AD44" s="65">
        <f>VLOOKUP($A44,'ADR Raw Data'!$B$6:$BE$43,'ADR Raw Data'!N$1,FALSE)</f>
        <v>90.723076246978593</v>
      </c>
      <c r="AE44" s="65">
        <f>VLOOKUP($A44,'ADR Raw Data'!$B$6:$BE$43,'ADR Raw Data'!O$1,FALSE)</f>
        <v>90.215159288373997</v>
      </c>
      <c r="AF44" s="66">
        <f>VLOOKUP($A44,'ADR Raw Data'!$B$6:$BE$43,'ADR Raw Data'!P$1,FALSE)</f>
        <v>90.461459776238598</v>
      </c>
      <c r="AG44" s="67">
        <f>VLOOKUP($A44,'ADR Raw Data'!$B$6:$BE$43,'ADR Raw Data'!R$1,FALSE)</f>
        <v>85.476017634979996</v>
      </c>
      <c r="AH44" s="63"/>
      <c r="AI44" s="59">
        <f>VLOOKUP($A44,'ADR Raw Data'!$B$6:$BE$43,'ADR Raw Data'!T$1,FALSE)</f>
        <v>11.778278638876399</v>
      </c>
      <c r="AJ44" s="60">
        <f>VLOOKUP($A44,'ADR Raw Data'!$B$6:$BE$43,'ADR Raw Data'!U$1,FALSE)</f>
        <v>16.405520093736399</v>
      </c>
      <c r="AK44" s="60">
        <f>VLOOKUP($A44,'ADR Raw Data'!$B$6:$BE$43,'ADR Raw Data'!V$1,FALSE)</f>
        <v>16.914696376159299</v>
      </c>
      <c r="AL44" s="60">
        <f>VLOOKUP($A44,'ADR Raw Data'!$B$6:$BE$43,'ADR Raw Data'!W$1,FALSE)</f>
        <v>14.8729537775182</v>
      </c>
      <c r="AM44" s="60">
        <f>VLOOKUP($A44,'ADR Raw Data'!$B$6:$BE$43,'ADR Raw Data'!X$1,FALSE)</f>
        <v>11.6725608507973</v>
      </c>
      <c r="AN44" s="61">
        <f>VLOOKUP($A44,'ADR Raw Data'!$B$6:$BE$43,'ADR Raw Data'!Y$1,FALSE)</f>
        <v>14.4685701228982</v>
      </c>
      <c r="AO44" s="60">
        <f>VLOOKUP($A44,'ADR Raw Data'!$B$6:$BE$43,'ADR Raw Data'!AA$1,FALSE)</f>
        <v>18.949795070468902</v>
      </c>
      <c r="AP44" s="60">
        <f>VLOOKUP($A44,'ADR Raw Data'!$B$6:$BE$43,'ADR Raw Data'!AB$1,FALSE)</f>
        <v>17.044814510448301</v>
      </c>
      <c r="AQ44" s="61">
        <f>VLOOKUP($A44,'ADR Raw Data'!$B$6:$BE$43,'ADR Raw Data'!AC$1,FALSE)</f>
        <v>17.9579881365934</v>
      </c>
      <c r="AR44" s="62">
        <f>VLOOKUP($A44,'ADR Raw Data'!$B$6:$BE$43,'ADR Raw Data'!AE$1,FALSE)</f>
        <v>15.559583326643301</v>
      </c>
      <c r="AS44" s="50"/>
      <c r="AT44" s="64">
        <f>VLOOKUP($A44,'RevPAR Raw Data'!$B$6:$BE$43,'RevPAR Raw Data'!G$1,FALSE)</f>
        <v>26.657931297709901</v>
      </c>
      <c r="AU44" s="65">
        <f>VLOOKUP($A44,'RevPAR Raw Data'!$B$6:$BE$43,'RevPAR Raw Data'!H$1,FALSE)</f>
        <v>36.838099236641199</v>
      </c>
      <c r="AV44" s="65">
        <f>VLOOKUP($A44,'RevPAR Raw Data'!$B$6:$BE$43,'RevPAR Raw Data'!I$1,FALSE)</f>
        <v>44.386239503816697</v>
      </c>
      <c r="AW44" s="65">
        <f>VLOOKUP($A44,'RevPAR Raw Data'!$B$6:$BE$43,'RevPAR Raw Data'!J$1,FALSE)</f>
        <v>41.583463740458001</v>
      </c>
      <c r="AX44" s="65">
        <f>VLOOKUP($A44,'RevPAR Raw Data'!$B$6:$BE$43,'RevPAR Raw Data'!K$1,FALSE)</f>
        <v>39.622338740457998</v>
      </c>
      <c r="AY44" s="66">
        <f>VLOOKUP($A44,'RevPAR Raw Data'!$B$6:$BE$43,'RevPAR Raw Data'!L$1,FALSE)</f>
        <v>37.817614503816699</v>
      </c>
      <c r="AZ44" s="65">
        <f>VLOOKUP($A44,'RevPAR Raw Data'!$B$6:$BE$43,'RevPAR Raw Data'!N$1,FALSE)</f>
        <v>39.397015267175497</v>
      </c>
      <c r="BA44" s="65">
        <f>VLOOKUP($A44,'RevPAR Raw Data'!$B$6:$BE$43,'RevPAR Raw Data'!O$1,FALSE)</f>
        <v>41.612603053435102</v>
      </c>
      <c r="BB44" s="66">
        <f>VLOOKUP($A44,'RevPAR Raw Data'!$B$6:$BE$43,'RevPAR Raw Data'!P$1,FALSE)</f>
        <v>40.5048091603053</v>
      </c>
      <c r="BC44" s="67">
        <f>VLOOKUP($A44,'RevPAR Raw Data'!$B$6:$BE$43,'RevPAR Raw Data'!R$1,FALSE)</f>
        <v>38.585384405670602</v>
      </c>
      <c r="BD44" s="63"/>
      <c r="BE44" s="59">
        <f>VLOOKUP($A44,'RevPAR Raw Data'!$B$6:$BE$43,'RevPAR Raw Data'!T$1,FALSE)</f>
        <v>36.875114413331303</v>
      </c>
      <c r="BF44" s="60">
        <f>VLOOKUP($A44,'RevPAR Raw Data'!$B$6:$BE$43,'RevPAR Raw Data'!U$1,FALSE)</f>
        <v>41.368506448365899</v>
      </c>
      <c r="BG44" s="60">
        <f>VLOOKUP($A44,'RevPAR Raw Data'!$B$6:$BE$43,'RevPAR Raw Data'!V$1,FALSE)</f>
        <v>49.978016721786801</v>
      </c>
      <c r="BH44" s="60">
        <f>VLOOKUP($A44,'RevPAR Raw Data'!$B$6:$BE$43,'RevPAR Raw Data'!W$1,FALSE)</f>
        <v>33.621316474177497</v>
      </c>
      <c r="BI44" s="60">
        <f>VLOOKUP($A44,'RevPAR Raw Data'!$B$6:$BE$43,'RevPAR Raw Data'!X$1,FALSE)</f>
        <v>30.706244123254699</v>
      </c>
      <c r="BJ44" s="61">
        <f>VLOOKUP($A44,'RevPAR Raw Data'!$B$6:$BE$43,'RevPAR Raw Data'!Y$1,FALSE)</f>
        <v>38.461254727793502</v>
      </c>
      <c r="BK44" s="60">
        <f>VLOOKUP($A44,'RevPAR Raw Data'!$B$6:$BE$43,'RevPAR Raw Data'!AA$1,FALSE)</f>
        <v>53.687922412318102</v>
      </c>
      <c r="BL44" s="60">
        <f>VLOOKUP($A44,'RevPAR Raw Data'!$B$6:$BE$43,'RevPAR Raw Data'!AB$1,FALSE)</f>
        <v>48.527341902329901</v>
      </c>
      <c r="BM44" s="61">
        <f>VLOOKUP($A44,'RevPAR Raw Data'!$B$6:$BE$43,'RevPAR Raw Data'!AC$1,FALSE)</f>
        <v>50.993054901468803</v>
      </c>
      <c r="BN44" s="62">
        <f>VLOOKUP($A44,'RevPAR Raw Data'!$B$6:$BE$43,'RevPAR Raw Data'!AE$1,FALSE)</f>
        <v>41.995918138012101</v>
      </c>
    </row>
    <row r="45" spans="1:66" x14ac:dyDescent="0.35">
      <c r="A45" s="83" t="s">
        <v>84</v>
      </c>
      <c r="B45" s="59">
        <f>VLOOKUP($A45,'Occupancy Raw Data'!$B$6:$BE$43,'Occupancy Raw Data'!G$1,FALSE)</f>
        <v>33.367011871684703</v>
      </c>
      <c r="C45" s="60">
        <f>VLOOKUP($A45,'Occupancy Raw Data'!$B$6:$BE$43,'Occupancy Raw Data'!H$1,FALSE)</f>
        <v>49.078050012629397</v>
      </c>
      <c r="D45" s="60">
        <f>VLOOKUP($A45,'Occupancy Raw Data'!$B$6:$BE$43,'Occupancy Raw Data'!I$1,FALSE)</f>
        <v>51.629199292750599</v>
      </c>
      <c r="E45" s="60">
        <f>VLOOKUP($A45,'Occupancy Raw Data'!$B$6:$BE$43,'Occupancy Raw Data'!J$1,FALSE)</f>
        <v>46.880525385198197</v>
      </c>
      <c r="F45" s="60">
        <f>VLOOKUP($A45,'Occupancy Raw Data'!$B$6:$BE$43,'Occupancy Raw Data'!K$1,FALSE)</f>
        <v>44.632482950239897</v>
      </c>
      <c r="G45" s="61">
        <f>VLOOKUP($A45,'Occupancy Raw Data'!$B$6:$BE$43,'Occupancy Raw Data'!L$1,FALSE)</f>
        <v>45.1174539025006</v>
      </c>
      <c r="H45" s="60">
        <f>VLOOKUP($A45,'Occupancy Raw Data'!$B$6:$BE$43,'Occupancy Raw Data'!N$1,FALSE)</f>
        <v>36.372821419550299</v>
      </c>
      <c r="I45" s="60">
        <f>VLOOKUP($A45,'Occupancy Raw Data'!$B$6:$BE$43,'Occupancy Raw Data'!O$1,FALSE)</f>
        <v>40.868906289466999</v>
      </c>
      <c r="J45" s="61">
        <f>VLOOKUP($A45,'Occupancy Raw Data'!$B$6:$BE$43,'Occupancy Raw Data'!P$1,FALSE)</f>
        <v>38.620863854508698</v>
      </c>
      <c r="K45" s="62">
        <f>VLOOKUP($A45,'Occupancy Raw Data'!$B$6:$BE$43,'Occupancy Raw Data'!R$1,FALSE)</f>
        <v>43.261285317359999</v>
      </c>
      <c r="L45" s="63"/>
      <c r="M45" s="59">
        <f>VLOOKUP($A45,'Occupancy Raw Data'!$B$6:$BE$43,'Occupancy Raw Data'!T$1,FALSE)</f>
        <v>4.2424243626789604</v>
      </c>
      <c r="N45" s="60">
        <f>VLOOKUP($A45,'Occupancy Raw Data'!$B$6:$BE$43,'Occupancy Raw Data'!U$1,FALSE)</f>
        <v>13.2811403947924</v>
      </c>
      <c r="O45" s="60">
        <f>VLOOKUP($A45,'Occupancy Raw Data'!$B$6:$BE$43,'Occupancy Raw Data'!V$1,FALSE)</f>
        <v>15.224088432811101</v>
      </c>
      <c r="P45" s="60">
        <f>VLOOKUP($A45,'Occupancy Raw Data'!$B$6:$BE$43,'Occupancy Raw Data'!W$1,FALSE)</f>
        <v>1.21815931429618</v>
      </c>
      <c r="Q45" s="60">
        <f>VLOOKUP($A45,'Occupancy Raw Data'!$B$6:$BE$43,'Occupancy Raw Data'!X$1,FALSE)</f>
        <v>10.7319929464156</v>
      </c>
      <c r="R45" s="61">
        <f>VLOOKUP($A45,'Occupancy Raw Data'!$B$6:$BE$43,'Occupancy Raw Data'!Y$1,FALSE)</f>
        <v>9.1038028519062397</v>
      </c>
      <c r="S45" s="60">
        <f>VLOOKUP($A45,'Occupancy Raw Data'!$B$6:$BE$43,'Occupancy Raw Data'!AA$1,FALSE)</f>
        <v>0.52446892672126899</v>
      </c>
      <c r="T45" s="60">
        <f>VLOOKUP($A45,'Occupancy Raw Data'!$B$6:$BE$43,'Occupancy Raw Data'!AB$1,FALSE)</f>
        <v>5.7486273996163897</v>
      </c>
      <c r="U45" s="61">
        <f>VLOOKUP($A45,'Occupancy Raw Data'!$B$6:$BE$43,'Occupancy Raw Data'!AC$1,FALSE)</f>
        <v>3.2225642132937802</v>
      </c>
      <c r="V45" s="62">
        <f>VLOOKUP($A45,'Occupancy Raw Data'!$B$6:$BE$43,'Occupancy Raw Data'!AE$1,FALSE)</f>
        <v>7.5409341860869104</v>
      </c>
      <c r="W45" s="63"/>
      <c r="X45" s="64">
        <f>VLOOKUP($A45,'ADR Raw Data'!$B$6:$BE$43,'ADR Raw Data'!G$1,FALSE)</f>
        <v>82.028281604844807</v>
      </c>
      <c r="Y45" s="65">
        <f>VLOOKUP($A45,'ADR Raw Data'!$B$6:$BE$43,'ADR Raw Data'!H$1,FALSE)</f>
        <v>85.934348944930505</v>
      </c>
      <c r="Z45" s="65">
        <f>VLOOKUP($A45,'ADR Raw Data'!$B$6:$BE$43,'ADR Raw Data'!I$1,FALSE)</f>
        <v>87.583136007827704</v>
      </c>
      <c r="AA45" s="65">
        <f>VLOOKUP($A45,'ADR Raw Data'!$B$6:$BE$43,'ADR Raw Data'!J$1,FALSE)</f>
        <v>82.238900862068903</v>
      </c>
      <c r="AB45" s="65">
        <f>VLOOKUP($A45,'ADR Raw Data'!$B$6:$BE$43,'ADR Raw Data'!K$1,FALSE)</f>
        <v>81.044199207696593</v>
      </c>
      <c r="AC45" s="66">
        <f>VLOOKUP($A45,'ADR Raw Data'!$B$6:$BE$43,'ADR Raw Data'!L$1,FALSE)</f>
        <v>83.998458179375206</v>
      </c>
      <c r="AD45" s="65">
        <f>VLOOKUP($A45,'ADR Raw Data'!$B$6:$BE$43,'ADR Raw Data'!N$1,FALSE)</f>
        <v>82.777513888888805</v>
      </c>
      <c r="AE45" s="65">
        <f>VLOOKUP($A45,'ADR Raw Data'!$B$6:$BE$43,'ADR Raw Data'!O$1,FALSE)</f>
        <v>84.436131025957906</v>
      </c>
      <c r="AF45" s="66">
        <f>VLOOKUP($A45,'ADR Raw Data'!$B$6:$BE$43,'ADR Raw Data'!P$1,FALSE)</f>
        <v>83.655094833224297</v>
      </c>
      <c r="AG45" s="67">
        <f>VLOOKUP($A45,'ADR Raw Data'!$B$6:$BE$43,'ADR Raw Data'!R$1,FALSE)</f>
        <v>83.910877471014999</v>
      </c>
      <c r="AH45" s="63"/>
      <c r="AI45" s="59">
        <f>VLOOKUP($A45,'ADR Raw Data'!$B$6:$BE$43,'ADR Raw Data'!T$1,FALSE)</f>
        <v>15.3024234277923</v>
      </c>
      <c r="AJ45" s="60">
        <f>VLOOKUP($A45,'ADR Raw Data'!$B$6:$BE$43,'ADR Raw Data'!U$1,FALSE)</f>
        <v>17.304044282927801</v>
      </c>
      <c r="AK45" s="60">
        <f>VLOOKUP($A45,'ADR Raw Data'!$B$6:$BE$43,'ADR Raw Data'!V$1,FALSE)</f>
        <v>17.667863777597599</v>
      </c>
      <c r="AL45" s="60">
        <f>VLOOKUP($A45,'ADR Raw Data'!$B$6:$BE$43,'ADR Raw Data'!W$1,FALSE)</f>
        <v>10.2402065921929</v>
      </c>
      <c r="AM45" s="60">
        <f>VLOOKUP($A45,'ADR Raw Data'!$B$6:$BE$43,'ADR Raw Data'!X$1,FALSE)</f>
        <v>10.5635213577503</v>
      </c>
      <c r="AN45" s="61">
        <f>VLOOKUP($A45,'ADR Raw Data'!$B$6:$BE$43,'ADR Raw Data'!Y$1,FALSE)</f>
        <v>14.2932174273901</v>
      </c>
      <c r="AO45" s="60">
        <f>VLOOKUP($A45,'ADR Raw Data'!$B$6:$BE$43,'ADR Raw Data'!AA$1,FALSE)</f>
        <v>13.203036611405601</v>
      </c>
      <c r="AP45" s="60">
        <f>VLOOKUP($A45,'ADR Raw Data'!$B$6:$BE$43,'ADR Raw Data'!AB$1,FALSE)</f>
        <v>12.6921912694449</v>
      </c>
      <c r="AQ45" s="61">
        <f>VLOOKUP($A45,'ADR Raw Data'!$B$6:$BE$43,'ADR Raw Data'!AC$1,FALSE)</f>
        <v>12.9644041228942</v>
      </c>
      <c r="AR45" s="62">
        <f>VLOOKUP($A45,'ADR Raw Data'!$B$6:$BE$43,'ADR Raw Data'!AE$1,FALSE)</f>
        <v>13.943102964976299</v>
      </c>
      <c r="AS45" s="50"/>
      <c r="AT45" s="64">
        <f>VLOOKUP($A45,'RevPAR Raw Data'!$B$6:$BE$43,'RevPAR Raw Data'!G$1,FALSE)</f>
        <v>27.370386461227501</v>
      </c>
      <c r="AU45" s="65">
        <f>VLOOKUP($A45,'RevPAR Raw Data'!$B$6:$BE$43,'RevPAR Raw Data'!H$1,FALSE)</f>
        <v>42.174902753220501</v>
      </c>
      <c r="AV45" s="65">
        <f>VLOOKUP($A45,'RevPAR Raw Data'!$B$6:$BE$43,'RevPAR Raw Data'!I$1,FALSE)</f>
        <v>45.218471836322301</v>
      </c>
      <c r="AW45" s="65">
        <f>VLOOKUP($A45,'RevPAR Raw Data'!$B$6:$BE$43,'RevPAR Raw Data'!J$1,FALSE)</f>
        <v>38.554028795150202</v>
      </c>
      <c r="AX45" s="65">
        <f>VLOOKUP($A45,'RevPAR Raw Data'!$B$6:$BE$43,'RevPAR Raw Data'!K$1,FALSE)</f>
        <v>36.172038393533697</v>
      </c>
      <c r="AY45" s="66">
        <f>VLOOKUP($A45,'RevPAR Raw Data'!$B$6:$BE$43,'RevPAR Raw Data'!L$1,FALSE)</f>
        <v>37.8979656478908</v>
      </c>
      <c r="AZ45" s="65">
        <f>VLOOKUP($A45,'RevPAR Raw Data'!$B$6:$BE$43,'RevPAR Raw Data'!N$1,FALSE)</f>
        <v>30.108517302349</v>
      </c>
      <c r="BA45" s="65">
        <f>VLOOKUP($A45,'RevPAR Raw Data'!$B$6:$BE$43,'RevPAR Raw Data'!O$1,FALSE)</f>
        <v>34.508123263450301</v>
      </c>
      <c r="BB45" s="66">
        <f>VLOOKUP($A45,'RevPAR Raw Data'!$B$6:$BE$43,'RevPAR Raw Data'!P$1,FALSE)</f>
        <v>32.3083202828997</v>
      </c>
      <c r="BC45" s="67">
        <f>VLOOKUP($A45,'RevPAR Raw Data'!$B$6:$BE$43,'RevPAR Raw Data'!R$1,FALSE)</f>
        <v>36.300924115036203</v>
      </c>
      <c r="BD45" s="63"/>
      <c r="BE45" s="59">
        <f>VLOOKUP($A45,'RevPAR Raw Data'!$B$6:$BE$43,'RevPAR Raw Data'!T$1,FALSE)</f>
        <v>20.1940415300522</v>
      </c>
      <c r="BF45" s="60">
        <f>VLOOKUP($A45,'RevPAR Raw Data'!$B$6:$BE$43,'RevPAR Raw Data'!U$1,FALSE)</f>
        <v>32.883359092912897</v>
      </c>
      <c r="BG45" s="60">
        <f>VLOOKUP($A45,'RevPAR Raw Data'!$B$6:$BE$43,'RevPAR Raw Data'!V$1,FALSE)</f>
        <v>35.581723416098797</v>
      </c>
      <c r="BH45" s="60">
        <f>VLOOKUP($A45,'RevPAR Raw Data'!$B$6:$BE$43,'RevPAR Raw Data'!W$1,FALSE)</f>
        <v>11.5831079368951</v>
      </c>
      <c r="BI45" s="60">
        <f>VLOOKUP($A45,'RevPAR Raw Data'!$B$6:$BE$43,'RevPAR Raw Data'!X$1,FALSE)</f>
        <v>22.429190671172901</v>
      </c>
      <c r="BJ45" s="61">
        <f>VLOOKUP($A45,'RevPAR Raw Data'!$B$6:$BE$43,'RevPAR Raw Data'!Y$1,FALSE)</f>
        <v>24.698246615080201</v>
      </c>
      <c r="BK45" s="60">
        <f>VLOOKUP($A45,'RevPAR Raw Data'!$B$6:$BE$43,'RevPAR Raw Data'!AA$1,FALSE)</f>
        <v>13.7967513625373</v>
      </c>
      <c r="BL45" s="60">
        <f>VLOOKUP($A45,'RevPAR Raw Data'!$B$6:$BE$43,'RevPAR Raw Data'!AB$1,FALSE)</f>
        <v>19.1704454539883</v>
      </c>
      <c r="BM45" s="61">
        <f>VLOOKUP($A45,'RevPAR Raw Data'!$B$6:$BE$43,'RevPAR Raw Data'!AC$1,FALSE)</f>
        <v>16.604754583919199</v>
      </c>
      <c r="BN45" s="62">
        <f>VLOOKUP($A45,'RevPAR Raw Data'!$B$6:$BE$43,'RevPAR Raw Data'!AE$1,FALSE)</f>
        <v>22.535477369150399</v>
      </c>
    </row>
    <row r="46" spans="1:66" x14ac:dyDescent="0.35">
      <c r="A46" s="84" t="s">
        <v>85</v>
      </c>
      <c r="B46" s="59">
        <f>VLOOKUP($A46,'Occupancy Raw Data'!$B$6:$BE$43,'Occupancy Raw Data'!G$1,FALSE)</f>
        <v>29.364357207851199</v>
      </c>
      <c r="C46" s="60">
        <f>VLOOKUP($A46,'Occupancy Raw Data'!$B$6:$BE$43,'Occupancy Raw Data'!H$1,FALSE)</f>
        <v>35.785779279864798</v>
      </c>
      <c r="D46" s="60">
        <f>VLOOKUP($A46,'Occupancy Raw Data'!$B$6:$BE$43,'Occupancy Raw Data'!I$1,FALSE)</f>
        <v>39.776420122189002</v>
      </c>
      <c r="E46" s="60">
        <f>VLOOKUP($A46,'Occupancy Raw Data'!$B$6:$BE$43,'Occupancy Raw Data'!J$1,FALSE)</f>
        <v>38.333549980501701</v>
      </c>
      <c r="F46" s="60">
        <f>VLOOKUP($A46,'Occupancy Raw Data'!$B$6:$BE$43,'Occupancy Raw Data'!K$1,FALSE)</f>
        <v>35.798778109970101</v>
      </c>
      <c r="G46" s="61">
        <f>VLOOKUP($A46,'Occupancy Raw Data'!$B$6:$BE$43,'Occupancy Raw Data'!L$1,FALSE)</f>
        <v>35.811776940075298</v>
      </c>
      <c r="H46" s="60">
        <f>VLOOKUP($A46,'Occupancy Raw Data'!$B$6:$BE$43,'Occupancy Raw Data'!N$1,FALSE)</f>
        <v>32.380085792278599</v>
      </c>
      <c r="I46" s="60">
        <f>VLOOKUP($A46,'Occupancy Raw Data'!$B$6:$BE$43,'Occupancy Raw Data'!O$1,FALSE)</f>
        <v>36.058754712075903</v>
      </c>
      <c r="J46" s="61">
        <f>VLOOKUP($A46,'Occupancy Raw Data'!$B$6:$BE$43,'Occupancy Raw Data'!P$1,FALSE)</f>
        <v>34.219420252177301</v>
      </c>
      <c r="K46" s="62">
        <f>VLOOKUP($A46,'Occupancy Raw Data'!$B$6:$BE$43,'Occupancy Raw Data'!R$1,FALSE)</f>
        <v>35.356817886390203</v>
      </c>
      <c r="L46" s="63"/>
      <c r="M46" s="59">
        <f>VLOOKUP($A46,'Occupancy Raw Data'!$B$6:$BE$43,'Occupancy Raw Data'!T$1,FALSE)</f>
        <v>25.623003324949099</v>
      </c>
      <c r="N46" s="60">
        <f>VLOOKUP($A46,'Occupancy Raw Data'!$B$6:$BE$43,'Occupancy Raw Data'!U$1,FALSE)</f>
        <v>3.9716645523905001</v>
      </c>
      <c r="O46" s="60">
        <f>VLOOKUP($A46,'Occupancy Raw Data'!$B$6:$BE$43,'Occupancy Raw Data'!V$1,FALSE)</f>
        <v>17.199173160321099</v>
      </c>
      <c r="P46" s="60">
        <f>VLOOKUP($A46,'Occupancy Raw Data'!$B$6:$BE$43,'Occupancy Raw Data'!W$1,FALSE)</f>
        <v>8.1612238231892409</v>
      </c>
      <c r="Q46" s="60">
        <f>VLOOKUP($A46,'Occupancy Raw Data'!$B$6:$BE$43,'Occupancy Raw Data'!X$1,FALSE)</f>
        <v>16.721695047445699</v>
      </c>
      <c r="R46" s="61">
        <f>VLOOKUP($A46,'Occupancy Raw Data'!$B$6:$BE$43,'Occupancy Raw Data'!Y$1,FALSE)</f>
        <v>13.4402321670467</v>
      </c>
      <c r="S46" s="60">
        <f>VLOOKUP($A46,'Occupancy Raw Data'!$B$6:$BE$43,'Occupancy Raw Data'!AA$1,FALSE)</f>
        <v>17.198455793615299</v>
      </c>
      <c r="T46" s="60">
        <f>VLOOKUP($A46,'Occupancy Raw Data'!$B$6:$BE$43,'Occupancy Raw Data'!AB$1,FALSE)</f>
        <v>24.866046146755799</v>
      </c>
      <c r="U46" s="61">
        <f>VLOOKUP($A46,'Occupancy Raw Data'!$B$6:$BE$43,'Occupancy Raw Data'!AC$1,FALSE)</f>
        <v>21.117027767701899</v>
      </c>
      <c r="V46" s="62">
        <f>VLOOKUP($A46,'Occupancy Raw Data'!$B$6:$BE$43,'Occupancy Raw Data'!AE$1,FALSE)</f>
        <v>15.463962597720499</v>
      </c>
      <c r="W46" s="63"/>
      <c r="X46" s="64">
        <f>VLOOKUP($A46,'ADR Raw Data'!$B$6:$BE$43,'ADR Raw Data'!G$1,FALSE)</f>
        <v>78.687211155378407</v>
      </c>
      <c r="Y46" s="65">
        <f>VLOOKUP($A46,'ADR Raw Data'!$B$6:$BE$43,'ADR Raw Data'!H$1,FALSE)</f>
        <v>82.387203051216801</v>
      </c>
      <c r="Z46" s="65">
        <f>VLOOKUP($A46,'ADR Raw Data'!$B$6:$BE$43,'ADR Raw Data'!I$1,FALSE)</f>
        <v>81.732392156862701</v>
      </c>
      <c r="AA46" s="65">
        <f>VLOOKUP($A46,'ADR Raw Data'!$B$6:$BE$43,'ADR Raw Data'!J$1,FALSE)</f>
        <v>81.682529671074903</v>
      </c>
      <c r="AB46" s="65">
        <f>VLOOKUP($A46,'ADR Raw Data'!$B$6:$BE$43,'ADR Raw Data'!K$1,FALSE)</f>
        <v>83.047396514161207</v>
      </c>
      <c r="AC46" s="66">
        <f>VLOOKUP($A46,'ADR Raw Data'!$B$6:$BE$43,'ADR Raw Data'!L$1,FALSE)</f>
        <v>81.616102359346598</v>
      </c>
      <c r="AD46" s="65">
        <f>VLOOKUP($A46,'ADR Raw Data'!$B$6:$BE$43,'ADR Raw Data'!N$1,FALSE)</f>
        <v>82.431509433962205</v>
      </c>
      <c r="AE46" s="65">
        <f>VLOOKUP($A46,'ADR Raw Data'!$B$6:$BE$43,'ADR Raw Data'!O$1,FALSE)</f>
        <v>84.724102379235703</v>
      </c>
      <c r="AF46" s="66">
        <f>VLOOKUP($A46,'ADR Raw Data'!$B$6:$BE$43,'ADR Raw Data'!P$1,FALSE)</f>
        <v>83.639420702753995</v>
      </c>
      <c r="AG46" s="67">
        <f>VLOOKUP($A46,'ADR Raw Data'!$B$6:$BE$43,'ADR Raw Data'!R$1,FALSE)</f>
        <v>82.175596638655406</v>
      </c>
      <c r="AH46" s="63"/>
      <c r="AI46" s="59">
        <f>VLOOKUP($A46,'ADR Raw Data'!$B$6:$BE$43,'ADR Raw Data'!T$1,FALSE)</f>
        <v>18.4174381594039</v>
      </c>
      <c r="AJ46" s="60">
        <f>VLOOKUP($A46,'ADR Raw Data'!$B$6:$BE$43,'ADR Raw Data'!U$1,FALSE)</f>
        <v>21.897294320902201</v>
      </c>
      <c r="AK46" s="60">
        <f>VLOOKUP($A46,'ADR Raw Data'!$B$6:$BE$43,'ADR Raw Data'!V$1,FALSE)</f>
        <v>14.466355985040099</v>
      </c>
      <c r="AL46" s="60">
        <f>VLOOKUP($A46,'ADR Raw Data'!$B$6:$BE$43,'ADR Raw Data'!W$1,FALSE)</f>
        <v>16.1455252507849</v>
      </c>
      <c r="AM46" s="60">
        <f>VLOOKUP($A46,'ADR Raw Data'!$B$6:$BE$43,'ADR Raw Data'!X$1,FALSE)</f>
        <v>14.8607068063308</v>
      </c>
      <c r="AN46" s="61">
        <f>VLOOKUP($A46,'ADR Raw Data'!$B$6:$BE$43,'ADR Raw Data'!Y$1,FALSE)</f>
        <v>16.977549384283598</v>
      </c>
      <c r="AO46" s="60">
        <f>VLOOKUP($A46,'ADR Raw Data'!$B$6:$BE$43,'ADR Raw Data'!AA$1,FALSE)</f>
        <v>6.0655809996387804</v>
      </c>
      <c r="AP46" s="60">
        <f>VLOOKUP($A46,'ADR Raw Data'!$B$6:$BE$43,'ADR Raw Data'!AB$1,FALSE)</f>
        <v>6.3534580013273896</v>
      </c>
      <c r="AQ46" s="61">
        <f>VLOOKUP($A46,'ADR Raw Data'!$B$6:$BE$43,'ADR Raw Data'!AC$1,FALSE)</f>
        <v>6.2605556063376504</v>
      </c>
      <c r="AR46" s="62">
        <f>VLOOKUP($A46,'ADR Raw Data'!$B$6:$BE$43,'ADR Raw Data'!AE$1,FALSE)</f>
        <v>13.9306912411728</v>
      </c>
      <c r="AS46" s="50"/>
      <c r="AT46" s="64">
        <f>VLOOKUP($A46,'RevPAR Raw Data'!$B$6:$BE$43,'RevPAR Raw Data'!G$1,FALSE)</f>
        <v>23.1059937605615</v>
      </c>
      <c r="AU46" s="65">
        <f>VLOOKUP($A46,'RevPAR Raw Data'!$B$6:$BE$43,'RevPAR Raw Data'!H$1,FALSE)</f>
        <v>29.4829026387625</v>
      </c>
      <c r="AV46" s="65">
        <f>VLOOKUP($A46,'RevPAR Raw Data'!$B$6:$BE$43,'RevPAR Raw Data'!I$1,FALSE)</f>
        <v>32.510219680228701</v>
      </c>
      <c r="AW46" s="65">
        <f>VLOOKUP($A46,'RevPAR Raw Data'!$B$6:$BE$43,'RevPAR Raw Data'!J$1,FALSE)</f>
        <v>31.311813336799599</v>
      </c>
      <c r="AX46" s="65">
        <f>VLOOKUP($A46,'RevPAR Raw Data'!$B$6:$BE$43,'RevPAR Raw Data'!K$1,FALSE)</f>
        <v>29.729953204211601</v>
      </c>
      <c r="AY46" s="66">
        <f>VLOOKUP($A46,'RevPAR Raw Data'!$B$6:$BE$43,'RevPAR Raw Data'!L$1,FALSE)</f>
        <v>29.228176524112801</v>
      </c>
      <c r="AZ46" s="65">
        <f>VLOOKUP($A46,'RevPAR Raw Data'!$B$6:$BE$43,'RevPAR Raw Data'!N$1,FALSE)</f>
        <v>26.691393474587201</v>
      </c>
      <c r="BA46" s="65">
        <f>VLOOKUP($A46,'RevPAR Raw Data'!$B$6:$BE$43,'RevPAR Raw Data'!O$1,FALSE)</f>
        <v>30.550456258936599</v>
      </c>
      <c r="BB46" s="66">
        <f>VLOOKUP($A46,'RevPAR Raw Data'!$B$6:$BE$43,'RevPAR Raw Data'!P$1,FALSE)</f>
        <v>28.6209248667619</v>
      </c>
      <c r="BC46" s="67">
        <f>VLOOKUP($A46,'RevPAR Raw Data'!$B$6:$BE$43,'RevPAR Raw Data'!R$1,FALSE)</f>
        <v>29.054676050584</v>
      </c>
      <c r="BD46" s="63"/>
      <c r="BE46" s="59">
        <f>VLOOKUP($A46,'RevPAR Raw Data'!$B$6:$BE$43,'RevPAR Raw Data'!T$1,FALSE)</f>
        <v>48.759542276307499</v>
      </c>
      <c r="BF46" s="60">
        <f>VLOOKUP($A46,'RevPAR Raw Data'!$B$6:$BE$43,'RevPAR Raw Data'!U$1,FALSE)</f>
        <v>26.7386459497686</v>
      </c>
      <c r="BG46" s="60">
        <f>VLOOKUP($A46,'RevPAR Raw Data'!$B$6:$BE$43,'RevPAR Raw Data'!V$1,FALSE)</f>
        <v>34.153622761216802</v>
      </c>
      <c r="BH46" s="60">
        <f>VLOOKUP($A46,'RevPAR Raw Data'!$B$6:$BE$43,'RevPAR Raw Data'!W$1,FALSE)</f>
        <v>25.624421527120301</v>
      </c>
      <c r="BI46" s="60">
        <f>VLOOKUP($A46,'RevPAR Raw Data'!$B$6:$BE$43,'RevPAR Raw Data'!X$1,FALSE)</f>
        <v>34.0673639278262</v>
      </c>
      <c r="BJ46" s="61">
        <f>VLOOKUP($A46,'RevPAR Raw Data'!$B$6:$BE$43,'RevPAR Raw Data'!Y$1,FALSE)</f>
        <v>32.699603604853102</v>
      </c>
      <c r="BK46" s="60">
        <f>VLOOKUP($A46,'RevPAR Raw Data'!$B$6:$BE$43,'RevPAR Raw Data'!AA$1,FALSE)</f>
        <v>24.307223060102899</v>
      </c>
      <c r="BL46" s="60">
        <f>VLOOKUP($A46,'RevPAR Raw Data'!$B$6:$BE$43,'RevPAR Raw Data'!AB$1,FALSE)</f>
        <v>32.799357946608097</v>
      </c>
      <c r="BM46" s="61">
        <f>VLOOKUP($A46,'RevPAR Raw Data'!$B$6:$BE$43,'RevPAR Raw Data'!AC$1,FALSE)</f>
        <v>28.6996266398423</v>
      </c>
      <c r="BN46" s="62">
        <f>VLOOKUP($A46,'RevPAR Raw Data'!$B$6:$BE$43,'RevPAR Raw Data'!AE$1,FALSE)</f>
        <v>31.548890722032201</v>
      </c>
    </row>
    <row r="47" spans="1:66" x14ac:dyDescent="0.35">
      <c r="A47" s="81" t="s">
        <v>86</v>
      </c>
      <c r="B47" s="59">
        <f>VLOOKUP($A47,'Occupancy Raw Data'!$B$6:$BE$43,'Occupancy Raw Data'!G$1,FALSE)</f>
        <v>28.830083565459599</v>
      </c>
      <c r="C47" s="60">
        <f>VLOOKUP($A47,'Occupancy Raw Data'!$B$6:$BE$43,'Occupancy Raw Data'!H$1,FALSE)</f>
        <v>38.997214484679603</v>
      </c>
      <c r="D47" s="60">
        <f>VLOOKUP($A47,'Occupancy Raw Data'!$B$6:$BE$43,'Occupancy Raw Data'!I$1,FALSE)</f>
        <v>43.871866295264603</v>
      </c>
      <c r="E47" s="60">
        <f>VLOOKUP($A47,'Occupancy Raw Data'!$B$6:$BE$43,'Occupancy Raw Data'!J$1,FALSE)</f>
        <v>44.498607242339801</v>
      </c>
      <c r="F47" s="60">
        <f>VLOOKUP($A47,'Occupancy Raw Data'!$B$6:$BE$43,'Occupancy Raw Data'!K$1,FALSE)</f>
        <v>46.518105849582099</v>
      </c>
      <c r="G47" s="61">
        <f>VLOOKUP($A47,'Occupancy Raw Data'!$B$6:$BE$43,'Occupancy Raw Data'!L$1,FALSE)</f>
        <v>40.543175487465099</v>
      </c>
      <c r="H47" s="60">
        <f>VLOOKUP($A47,'Occupancy Raw Data'!$B$6:$BE$43,'Occupancy Raw Data'!N$1,FALSE)</f>
        <v>34.818941504178198</v>
      </c>
      <c r="I47" s="60">
        <f>VLOOKUP($A47,'Occupancy Raw Data'!$B$6:$BE$43,'Occupancy Raw Data'!O$1,FALSE)</f>
        <v>33.913649025069603</v>
      </c>
      <c r="J47" s="61">
        <f>VLOOKUP($A47,'Occupancy Raw Data'!$B$6:$BE$43,'Occupancy Raw Data'!P$1,FALSE)</f>
        <v>34.366295264623901</v>
      </c>
      <c r="K47" s="62">
        <f>VLOOKUP($A47,'Occupancy Raw Data'!$B$6:$BE$43,'Occupancy Raw Data'!R$1,FALSE)</f>
        <v>38.778352566653403</v>
      </c>
      <c r="L47" s="63"/>
      <c r="M47" s="59">
        <f>VLOOKUP($A47,'Occupancy Raw Data'!$B$6:$BE$43,'Occupancy Raw Data'!T$1,FALSE)</f>
        <v>14.999999999999901</v>
      </c>
      <c r="N47" s="60">
        <f>VLOOKUP($A47,'Occupancy Raw Data'!$B$6:$BE$43,'Occupancy Raw Data'!U$1,FALSE)</f>
        <v>12.9032258064516</v>
      </c>
      <c r="O47" s="60">
        <f>VLOOKUP($A47,'Occupancy Raw Data'!$B$6:$BE$43,'Occupancy Raw Data'!V$1,FALSE)</f>
        <v>21.8568665377176</v>
      </c>
      <c r="P47" s="60">
        <f>VLOOKUP($A47,'Occupancy Raw Data'!$B$6:$BE$43,'Occupancy Raw Data'!W$1,FALSE)</f>
        <v>22.648752399232201</v>
      </c>
      <c r="Q47" s="60">
        <f>VLOOKUP($A47,'Occupancy Raw Data'!$B$6:$BE$43,'Occupancy Raw Data'!X$1,FALSE)</f>
        <v>36.048879837067197</v>
      </c>
      <c r="R47" s="61">
        <f>VLOOKUP($A47,'Occupancy Raw Data'!$B$6:$BE$43,'Occupancy Raw Data'!Y$1,FALSE)</f>
        <v>22.0545073375262</v>
      </c>
      <c r="S47" s="60">
        <f>VLOOKUP($A47,'Occupancy Raw Data'!$B$6:$BE$43,'Occupancy Raw Data'!AA$1,FALSE)</f>
        <v>21.654501216545</v>
      </c>
      <c r="T47" s="60">
        <f>VLOOKUP($A47,'Occupancy Raw Data'!$B$6:$BE$43,'Occupancy Raw Data'!AB$1,FALSE)</f>
        <v>15.1300236406619</v>
      </c>
      <c r="U47" s="61">
        <f>VLOOKUP($A47,'Occupancy Raw Data'!$B$6:$BE$43,'Occupancy Raw Data'!AC$1,FALSE)</f>
        <v>18.3453237410071</v>
      </c>
      <c r="V47" s="62">
        <f>VLOOKUP($A47,'Occupancy Raw Data'!$B$6:$BE$43,'Occupancy Raw Data'!AE$1,FALSE)</f>
        <v>21.0935073004038</v>
      </c>
      <c r="W47" s="63"/>
      <c r="X47" s="64">
        <f>VLOOKUP($A47,'ADR Raw Data'!$B$6:$BE$43,'ADR Raw Data'!G$1,FALSE)</f>
        <v>75.260289855072401</v>
      </c>
      <c r="Y47" s="65">
        <f>VLOOKUP($A47,'ADR Raw Data'!$B$6:$BE$43,'ADR Raw Data'!H$1,FALSE)</f>
        <v>75.983750000000001</v>
      </c>
      <c r="Z47" s="65">
        <f>VLOOKUP($A47,'ADR Raw Data'!$B$6:$BE$43,'ADR Raw Data'!I$1,FALSE)</f>
        <v>78.112952380952294</v>
      </c>
      <c r="AA47" s="65">
        <f>VLOOKUP($A47,'ADR Raw Data'!$B$6:$BE$43,'ADR Raw Data'!J$1,FALSE)</f>
        <v>76.398262910798096</v>
      </c>
      <c r="AB47" s="65">
        <f>VLOOKUP($A47,'ADR Raw Data'!$B$6:$BE$43,'ADR Raw Data'!K$1,FALSE)</f>
        <v>76.274161676646699</v>
      </c>
      <c r="AC47" s="66">
        <f>VLOOKUP($A47,'ADR Raw Data'!$B$6:$BE$43,'ADR Raw Data'!L$1,FALSE)</f>
        <v>76.499295774647806</v>
      </c>
      <c r="AD47" s="65">
        <f>VLOOKUP($A47,'ADR Raw Data'!$B$6:$BE$43,'ADR Raw Data'!N$1,FALSE)</f>
        <v>76.592500000000001</v>
      </c>
      <c r="AE47" s="65">
        <f>VLOOKUP($A47,'ADR Raw Data'!$B$6:$BE$43,'ADR Raw Data'!O$1,FALSE)</f>
        <v>76.868316221765895</v>
      </c>
      <c r="AF47" s="66">
        <f>VLOOKUP($A47,'ADR Raw Data'!$B$6:$BE$43,'ADR Raw Data'!P$1,FALSE)</f>
        <v>76.728591691995902</v>
      </c>
      <c r="AG47" s="67">
        <f>VLOOKUP($A47,'ADR Raw Data'!$B$6:$BE$43,'ADR Raw Data'!R$1,FALSE)</f>
        <v>76.557355053873707</v>
      </c>
      <c r="AH47" s="63"/>
      <c r="AI47" s="59">
        <f>VLOOKUP($A47,'ADR Raw Data'!$B$6:$BE$43,'ADR Raw Data'!T$1,FALSE)</f>
        <v>8.6656065544440395</v>
      </c>
      <c r="AJ47" s="60">
        <f>VLOOKUP($A47,'ADR Raw Data'!$B$6:$BE$43,'ADR Raw Data'!U$1,FALSE)</f>
        <v>4.9451966221894503</v>
      </c>
      <c r="AK47" s="60">
        <f>VLOOKUP($A47,'ADR Raw Data'!$B$6:$BE$43,'ADR Raw Data'!V$1,FALSE)</f>
        <v>6.0121519566599204</v>
      </c>
      <c r="AL47" s="60">
        <f>VLOOKUP($A47,'ADR Raw Data'!$B$6:$BE$43,'ADR Raw Data'!W$1,FALSE)</f>
        <v>3.6700803855089799</v>
      </c>
      <c r="AM47" s="60">
        <f>VLOOKUP($A47,'ADR Raw Data'!$B$6:$BE$43,'ADR Raw Data'!X$1,FALSE)</f>
        <v>3.35200919978853</v>
      </c>
      <c r="AN47" s="61">
        <f>VLOOKUP($A47,'ADR Raw Data'!$B$6:$BE$43,'ADR Raw Data'!Y$1,FALSE)</f>
        <v>5.1168003560849202</v>
      </c>
      <c r="AO47" s="60">
        <f>VLOOKUP($A47,'ADR Raw Data'!$B$6:$BE$43,'ADR Raw Data'!AA$1,FALSE)</f>
        <v>3.4662633348792098</v>
      </c>
      <c r="AP47" s="60">
        <f>VLOOKUP($A47,'ADR Raw Data'!$B$6:$BE$43,'ADR Raw Data'!AB$1,FALSE)</f>
        <v>2.5379212185706899</v>
      </c>
      <c r="AQ47" s="61">
        <f>VLOOKUP($A47,'ADR Raw Data'!$B$6:$BE$43,'ADR Raw Data'!AC$1,FALSE)</f>
        <v>2.9873870187481102</v>
      </c>
      <c r="AR47" s="62">
        <f>VLOOKUP($A47,'ADR Raw Data'!$B$6:$BE$43,'ADR Raw Data'!AE$1,FALSE)</f>
        <v>4.5536134372778099</v>
      </c>
      <c r="AS47" s="50"/>
      <c r="AT47" s="64">
        <f>VLOOKUP($A47,'RevPAR Raw Data'!$B$6:$BE$43,'RevPAR Raw Data'!G$1,FALSE)</f>
        <v>21.6976044568245</v>
      </c>
      <c r="AU47" s="65">
        <f>VLOOKUP($A47,'RevPAR Raw Data'!$B$6:$BE$43,'RevPAR Raw Data'!H$1,FALSE)</f>
        <v>29.631545961002701</v>
      </c>
      <c r="AV47" s="65">
        <f>VLOOKUP($A47,'RevPAR Raw Data'!$B$6:$BE$43,'RevPAR Raw Data'!I$1,FALSE)</f>
        <v>34.269610027855101</v>
      </c>
      <c r="AW47" s="65">
        <f>VLOOKUP($A47,'RevPAR Raw Data'!$B$6:$BE$43,'RevPAR Raw Data'!J$1,FALSE)</f>
        <v>33.996162952646202</v>
      </c>
      <c r="AX47" s="65">
        <f>VLOOKUP($A47,'RevPAR Raw Data'!$B$6:$BE$43,'RevPAR Raw Data'!K$1,FALSE)</f>
        <v>35.481295264623903</v>
      </c>
      <c r="AY47" s="66">
        <f>VLOOKUP($A47,'RevPAR Raw Data'!$B$6:$BE$43,'RevPAR Raw Data'!L$1,FALSE)</f>
        <v>31.015243732590498</v>
      </c>
      <c r="AZ47" s="65">
        <f>VLOOKUP($A47,'RevPAR Raw Data'!$B$6:$BE$43,'RevPAR Raw Data'!N$1,FALSE)</f>
        <v>26.668697771587698</v>
      </c>
      <c r="BA47" s="65">
        <f>VLOOKUP($A47,'RevPAR Raw Data'!$B$6:$BE$43,'RevPAR Raw Data'!O$1,FALSE)</f>
        <v>26.068850974930299</v>
      </c>
      <c r="BB47" s="66">
        <f>VLOOKUP($A47,'RevPAR Raw Data'!$B$6:$BE$43,'RevPAR Raw Data'!P$1,FALSE)</f>
        <v>26.368774373259001</v>
      </c>
      <c r="BC47" s="67">
        <f>VLOOKUP($A47,'RevPAR Raw Data'!$B$6:$BE$43,'RevPAR Raw Data'!R$1,FALSE)</f>
        <v>29.687681058495802</v>
      </c>
      <c r="BD47" s="63"/>
      <c r="BE47" s="59">
        <f>VLOOKUP($A47,'RevPAR Raw Data'!$B$6:$BE$43,'RevPAR Raw Data'!T$1,FALSE)</f>
        <v>24.965447537610601</v>
      </c>
      <c r="BF47" s="60">
        <f>VLOOKUP($A47,'RevPAR Raw Data'!$B$6:$BE$43,'RevPAR Raw Data'!U$1,FALSE)</f>
        <v>18.486512315375101</v>
      </c>
      <c r="BG47" s="60">
        <f>VLOOKUP($A47,'RevPAR Raw Data'!$B$6:$BE$43,'RevPAR Raw Data'!V$1,FALSE)</f>
        <v>29.183086523589399</v>
      </c>
      <c r="BH47" s="60">
        <f>VLOOKUP($A47,'RevPAR Raw Data'!$B$6:$BE$43,'RevPAR Raw Data'!W$1,FALSE)</f>
        <v>27.150060204107898</v>
      </c>
      <c r="BI47" s="60">
        <f>VLOOKUP($A47,'RevPAR Raw Data'!$B$6:$BE$43,'RevPAR Raw Data'!X$1,FALSE)</f>
        <v>40.609250805414902</v>
      </c>
      <c r="BJ47" s="61">
        <f>VLOOKUP($A47,'RevPAR Raw Data'!$B$6:$BE$43,'RevPAR Raw Data'!Y$1,FALSE)</f>
        <v>28.2997928035904</v>
      </c>
      <c r="BK47" s="60">
        <f>VLOOKUP($A47,'RevPAR Raw Data'!$B$6:$BE$43,'RevPAR Raw Data'!AA$1,FALSE)</f>
        <v>25.8713665874443</v>
      </c>
      <c r="BL47" s="60">
        <f>VLOOKUP($A47,'RevPAR Raw Data'!$B$6:$BE$43,'RevPAR Raw Data'!AB$1,FALSE)</f>
        <v>18.0519329395837</v>
      </c>
      <c r="BM47" s="61">
        <f>VLOOKUP($A47,'RevPAR Raw Data'!$B$6:$BE$43,'RevPAR Raw Data'!AC$1,FALSE)</f>
        <v>21.880756579741401</v>
      </c>
      <c r="BN47" s="62">
        <f>VLOOKUP($A47,'RevPAR Raw Data'!$B$6:$BE$43,'RevPAR Raw Data'!AE$1,FALSE)</f>
        <v>26.607637520506</v>
      </c>
    </row>
    <row r="48" spans="1:66" ht="15.6" thickBot="1" x14ac:dyDescent="0.4">
      <c r="A48" s="81" t="s">
        <v>87</v>
      </c>
      <c r="B48" s="85">
        <f>VLOOKUP($A48,'Occupancy Raw Data'!$B$6:$BE$43,'Occupancy Raw Data'!G$1,FALSE)</f>
        <v>33.040421792618602</v>
      </c>
      <c r="C48" s="86">
        <f>VLOOKUP($A48,'Occupancy Raw Data'!$B$6:$BE$43,'Occupancy Raw Data'!H$1,FALSE)</f>
        <v>41.841287008246503</v>
      </c>
      <c r="D48" s="86">
        <f>VLOOKUP($A48,'Occupancy Raw Data'!$B$6:$BE$43,'Occupancy Raw Data'!I$1,FALSE)</f>
        <v>47.505745572529399</v>
      </c>
      <c r="E48" s="86">
        <f>VLOOKUP($A48,'Occupancy Raw Data'!$B$6:$BE$43,'Occupancy Raw Data'!J$1,FALSE)</f>
        <v>45.707719345680601</v>
      </c>
      <c r="F48" s="86">
        <f>VLOOKUP($A48,'Occupancy Raw Data'!$B$6:$BE$43,'Occupancy Raw Data'!K$1,FALSE)</f>
        <v>39.597133973232303</v>
      </c>
      <c r="G48" s="87">
        <f>VLOOKUP($A48,'Occupancy Raw Data'!$B$6:$BE$43,'Occupancy Raw Data'!L$1,FALSE)</f>
        <v>41.538461538461497</v>
      </c>
      <c r="H48" s="86">
        <f>VLOOKUP($A48,'Occupancy Raw Data'!$B$6:$BE$43,'Occupancy Raw Data'!N$1,FALSE)</f>
        <v>39.340273083682497</v>
      </c>
      <c r="I48" s="86">
        <f>VLOOKUP($A48,'Occupancy Raw Data'!$B$6:$BE$43,'Occupancy Raw Data'!O$1,FALSE)</f>
        <v>42.638907665269699</v>
      </c>
      <c r="J48" s="87">
        <f>VLOOKUP($A48,'Occupancy Raw Data'!$B$6:$BE$43,'Occupancy Raw Data'!P$1,FALSE)</f>
        <v>40.989590374476101</v>
      </c>
      <c r="K48" s="88">
        <f>VLOOKUP($A48,'Occupancy Raw Data'!$B$6:$BE$43,'Occupancy Raw Data'!R$1,FALSE)</f>
        <v>41.381641205894198</v>
      </c>
      <c r="L48" s="63"/>
      <c r="M48" s="85">
        <f>VLOOKUP($A48,'Occupancy Raw Data'!$B$6:$BE$43,'Occupancy Raw Data'!T$1,FALSE)</f>
        <v>32.703926040156396</v>
      </c>
      <c r="N48" s="86">
        <f>VLOOKUP($A48,'Occupancy Raw Data'!$B$6:$BE$43,'Occupancy Raw Data'!U$1,FALSE)</f>
        <v>24.070569149655199</v>
      </c>
      <c r="O48" s="86">
        <f>VLOOKUP($A48,'Occupancy Raw Data'!$B$6:$BE$43,'Occupancy Raw Data'!V$1,FALSE)</f>
        <v>36.672094041344302</v>
      </c>
      <c r="P48" s="86">
        <f>VLOOKUP($A48,'Occupancy Raw Data'!$B$6:$BE$43,'Occupancy Raw Data'!W$1,FALSE)</f>
        <v>25.078671426010999</v>
      </c>
      <c r="Q48" s="86">
        <f>VLOOKUP($A48,'Occupancy Raw Data'!$B$6:$BE$43,'Occupancy Raw Data'!X$1,FALSE)</f>
        <v>22.926916546076999</v>
      </c>
      <c r="R48" s="87">
        <f>VLOOKUP($A48,'Occupancy Raw Data'!$B$6:$BE$43,'Occupancy Raw Data'!Y$1,FALSE)</f>
        <v>28.097859801488799</v>
      </c>
      <c r="S48" s="86">
        <f>VLOOKUP($A48,'Occupancy Raw Data'!$B$6:$BE$43,'Occupancy Raw Data'!AA$1,FALSE)</f>
        <v>21.207001670330399</v>
      </c>
      <c r="T48" s="86">
        <f>VLOOKUP($A48,'Occupancy Raw Data'!$B$6:$BE$43,'Occupancy Raw Data'!AB$1,FALSE)</f>
        <v>24.772762087847799</v>
      </c>
      <c r="U48" s="61">
        <f>VLOOKUP($A48,'Occupancy Raw Data'!$B$6:$BE$43,'Occupancy Raw Data'!AC$1,FALSE)</f>
        <v>23.035802342356401</v>
      </c>
      <c r="V48" s="88">
        <f>VLOOKUP($A48,'Occupancy Raw Data'!$B$6:$BE$43,'Occupancy Raw Data'!AE$1,FALSE)</f>
        <v>26.623485838040601</v>
      </c>
      <c r="W48" s="63"/>
      <c r="X48" s="89">
        <f>VLOOKUP($A48,'ADR Raw Data'!$B$6:$BE$43,'ADR Raw Data'!G$1,FALSE)</f>
        <v>82.567467266775694</v>
      </c>
      <c r="Y48" s="90">
        <f>VLOOKUP($A48,'ADR Raw Data'!$B$6:$BE$43,'ADR Raw Data'!H$1,FALSE)</f>
        <v>84.297547657512098</v>
      </c>
      <c r="Z48" s="90">
        <f>VLOOKUP($A48,'ADR Raw Data'!$B$6:$BE$43,'ADR Raw Data'!I$1,FALSE)</f>
        <v>86.170224815025605</v>
      </c>
      <c r="AA48" s="90">
        <f>VLOOKUP($A48,'ADR Raw Data'!$B$6:$BE$43,'ADR Raw Data'!J$1,FALSE)</f>
        <v>84.773336291038106</v>
      </c>
      <c r="AB48" s="90">
        <f>VLOOKUP($A48,'ADR Raw Data'!$B$6:$BE$43,'ADR Raw Data'!K$1,FALSE)</f>
        <v>81.458385114373499</v>
      </c>
      <c r="AC48" s="91">
        <f>VLOOKUP($A48,'ADR Raw Data'!$B$6:$BE$43,'ADR Raw Data'!L$1,FALSE)</f>
        <v>84.014074724988603</v>
      </c>
      <c r="AD48" s="90">
        <f>VLOOKUP($A48,'ADR Raw Data'!$B$6:$BE$43,'ADR Raw Data'!N$1,FALSE)</f>
        <v>86.755756013745696</v>
      </c>
      <c r="AE48" s="90">
        <f>VLOOKUP($A48,'ADR Raw Data'!$B$6:$BE$43,'ADR Raw Data'!O$1,FALSE)</f>
        <v>90.104787571337894</v>
      </c>
      <c r="AF48" s="91">
        <f>VLOOKUP($A48,'ADR Raw Data'!$B$6:$BE$43,'ADR Raw Data'!P$1,FALSE)</f>
        <v>88.497650065963001</v>
      </c>
      <c r="AG48" s="92">
        <f>VLOOKUP($A48,'ADR Raw Data'!$B$6:$BE$43,'ADR Raw Data'!R$1,FALSE)</f>
        <v>85.282959817053197</v>
      </c>
      <c r="AH48" s="63"/>
      <c r="AI48" s="85">
        <f>VLOOKUP($A48,'ADR Raw Data'!$B$6:$BE$43,'ADR Raw Data'!T$1,FALSE)</f>
        <v>19.955161589116098</v>
      </c>
      <c r="AJ48" s="86">
        <f>VLOOKUP($A48,'ADR Raw Data'!$B$6:$BE$43,'ADR Raw Data'!U$1,FALSE)</f>
        <v>21.748588757835599</v>
      </c>
      <c r="AK48" s="86">
        <f>VLOOKUP($A48,'ADR Raw Data'!$B$6:$BE$43,'ADR Raw Data'!V$1,FALSE)</f>
        <v>22.602362308541998</v>
      </c>
      <c r="AL48" s="86">
        <f>VLOOKUP($A48,'ADR Raw Data'!$B$6:$BE$43,'ADR Raw Data'!W$1,FALSE)</f>
        <v>20.371334825574898</v>
      </c>
      <c r="AM48" s="86">
        <f>VLOOKUP($A48,'ADR Raw Data'!$B$6:$BE$43,'ADR Raw Data'!X$1,FALSE)</f>
        <v>12.042970266331</v>
      </c>
      <c r="AN48" s="87">
        <f>VLOOKUP($A48,'ADR Raw Data'!$B$6:$BE$43,'ADR Raw Data'!Y$1,FALSE)</f>
        <v>19.412114968189801</v>
      </c>
      <c r="AO48" s="86">
        <f>VLOOKUP($A48,'ADR Raw Data'!$B$6:$BE$43,'ADR Raw Data'!AA$1,FALSE)</f>
        <v>13.7553839738012</v>
      </c>
      <c r="AP48" s="86">
        <f>VLOOKUP($A48,'ADR Raw Data'!$B$6:$BE$43,'ADR Raw Data'!AB$1,FALSE)</f>
        <v>15.7883514416158</v>
      </c>
      <c r="AQ48" s="87">
        <f>VLOOKUP($A48,'ADR Raw Data'!$B$6:$BE$43,'ADR Raw Data'!AC$1,FALSE)</f>
        <v>14.8397532312131</v>
      </c>
      <c r="AR48" s="88">
        <f>VLOOKUP($A48,'ADR Raw Data'!$B$6:$BE$43,'ADR Raw Data'!AE$1,FALSE)</f>
        <v>17.941673487986101</v>
      </c>
      <c r="AS48" s="50"/>
      <c r="AT48" s="89">
        <f>VLOOKUP($A48,'RevPAR Raw Data'!$B$6:$BE$43,'RevPAR Raw Data'!G$1,FALSE)</f>
        <v>27.280639448424999</v>
      </c>
      <c r="AU48" s="90">
        <f>VLOOKUP($A48,'RevPAR Raw Data'!$B$6:$BE$43,'RevPAR Raw Data'!H$1,FALSE)</f>
        <v>35.271178856292998</v>
      </c>
      <c r="AV48" s="90">
        <f>VLOOKUP($A48,'RevPAR Raw Data'!$B$6:$BE$43,'RevPAR Raw Data'!I$1,FALSE)</f>
        <v>40.935807759902602</v>
      </c>
      <c r="AW48" s="90">
        <f>VLOOKUP($A48,'RevPAR Raw Data'!$B$6:$BE$43,'RevPAR Raw Data'!J$1,FALSE)</f>
        <v>38.747958631877701</v>
      </c>
      <c r="AX48" s="90">
        <f>VLOOKUP($A48,'RevPAR Raw Data'!$B$6:$BE$43,'RevPAR Raw Data'!K$1,FALSE)</f>
        <v>32.255185886169997</v>
      </c>
      <c r="AY48" s="91">
        <f>VLOOKUP($A48,'RevPAR Raw Data'!$B$6:$BE$43,'RevPAR Raw Data'!L$1,FALSE)</f>
        <v>34.898154116533703</v>
      </c>
      <c r="AZ48" s="90">
        <f>VLOOKUP($A48,'RevPAR Raw Data'!$B$6:$BE$43,'RevPAR Raw Data'!N$1,FALSE)</f>
        <v>34.129951331620902</v>
      </c>
      <c r="BA48" s="90">
        <f>VLOOKUP($A48,'RevPAR Raw Data'!$B$6:$BE$43,'RevPAR Raw Data'!O$1,FALSE)</f>
        <v>38.419697174530199</v>
      </c>
      <c r="BB48" s="91">
        <f>VLOOKUP($A48,'RevPAR Raw Data'!$B$6:$BE$43,'RevPAR Raw Data'!P$1,FALSE)</f>
        <v>36.274824253075501</v>
      </c>
      <c r="BC48" s="92">
        <f>VLOOKUP($A48,'RevPAR Raw Data'!$B$6:$BE$43,'RevPAR Raw Data'!R$1,FALSE)</f>
        <v>35.291488441259901</v>
      </c>
      <c r="BD48" s="63"/>
      <c r="BE48" s="85">
        <f>VLOOKUP($A48,'RevPAR Raw Data'!$B$6:$BE$43,'RevPAR Raw Data'!T$1,FALSE)</f>
        <v>59.1852089165709</v>
      </c>
      <c r="BF48" s="86">
        <f>VLOOKUP($A48,'RevPAR Raw Data'!$B$6:$BE$43,'RevPAR Raw Data'!U$1,FALSE)</f>
        <v>51.0541670035199</v>
      </c>
      <c r="BG48" s="86">
        <f>VLOOKUP($A48,'RevPAR Raw Data'!$B$6:$BE$43,'RevPAR Raw Data'!V$1,FALSE)</f>
        <v>67.563215911240306</v>
      </c>
      <c r="BH48" s="86">
        <f>VLOOKUP($A48,'RevPAR Raw Data'!$B$6:$BE$43,'RevPAR Raw Data'!W$1,FALSE)</f>
        <v>50.558866377584501</v>
      </c>
      <c r="BI48" s="86">
        <f>VLOOKUP($A48,'RevPAR Raw Data'!$B$6:$BE$43,'RevPAR Raw Data'!X$1,FALSE)</f>
        <v>37.7309685550387</v>
      </c>
      <c r="BJ48" s="87">
        <f>VLOOKUP($A48,'RevPAR Raw Data'!$B$6:$BE$43,'RevPAR Raw Data'!Y$1,FALSE)</f>
        <v>52.9643636179444</v>
      </c>
      <c r="BK48" s="86">
        <f>VLOOKUP($A48,'RevPAR Raw Data'!$B$6:$BE$43,'RevPAR Raw Data'!AA$1,FALSE)</f>
        <v>37.879490153216103</v>
      </c>
      <c r="BL48" s="86">
        <f>VLOOKUP($A48,'RevPAR Raw Data'!$B$6:$BE$43,'RevPAR Raw Data'!AB$1,FALSE)</f>
        <v>44.472324269688301</v>
      </c>
      <c r="BM48" s="87">
        <f>VLOOKUP($A48,'RevPAR Raw Data'!$B$6:$BE$43,'RevPAR Raw Data'!AC$1,FALSE)</f>
        <v>41.2940117960053</v>
      </c>
      <c r="BN48" s="88">
        <f>VLOOKUP($A48,'RevPAR Raw Data'!$B$6:$BE$43,'RevPAR Raw Data'!AE$1,FALSE)</f>
        <v>49.341858226208302</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IeaDV6cNVQf3h3PFIS3JbCm0stpCohJ9B+Na24ZMZQ8vTmId0kIMMUQzKxQdcfSDRtc5W/pS+H1D72miRJGaTw==" saltValue="ELWe6VseMiUW8bRlX1vgcg=="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52" t="s">
        <v>136</v>
      </c>
      <c r="B1" s="149" t="s">
        <v>67</v>
      </c>
      <c r="C1" s="150"/>
      <c r="D1" s="150"/>
      <c r="E1" s="150"/>
      <c r="F1" s="150"/>
      <c r="G1" s="150"/>
      <c r="H1" s="150"/>
      <c r="I1" s="150"/>
      <c r="J1" s="150"/>
      <c r="K1" s="151"/>
      <c r="L1" s="50"/>
      <c r="M1" s="149" t="s">
        <v>74</v>
      </c>
      <c r="N1" s="150"/>
      <c r="O1" s="150"/>
      <c r="P1" s="150"/>
      <c r="Q1" s="150"/>
      <c r="R1" s="150"/>
      <c r="S1" s="150"/>
      <c r="T1" s="150"/>
      <c r="U1" s="150"/>
      <c r="V1" s="151"/>
      <c r="X1" s="149" t="s">
        <v>68</v>
      </c>
      <c r="Y1" s="150"/>
      <c r="Z1" s="150"/>
      <c r="AA1" s="150"/>
      <c r="AB1" s="150"/>
      <c r="AC1" s="150"/>
      <c r="AD1" s="150"/>
      <c r="AE1" s="150"/>
      <c r="AF1" s="150"/>
      <c r="AG1" s="151"/>
      <c r="AI1" s="149" t="s">
        <v>75</v>
      </c>
      <c r="AJ1" s="150"/>
      <c r="AK1" s="150"/>
      <c r="AL1" s="150"/>
      <c r="AM1" s="150"/>
      <c r="AN1" s="150"/>
      <c r="AO1" s="150"/>
      <c r="AP1" s="150"/>
      <c r="AQ1" s="150"/>
      <c r="AR1" s="151"/>
      <c r="AS1" s="50"/>
      <c r="AT1" s="149" t="s">
        <v>69</v>
      </c>
      <c r="AU1" s="150"/>
      <c r="AV1" s="150"/>
      <c r="AW1" s="150"/>
      <c r="AX1" s="150"/>
      <c r="AY1" s="150"/>
      <c r="AZ1" s="150"/>
      <c r="BA1" s="150"/>
      <c r="BB1" s="150"/>
      <c r="BC1" s="151"/>
      <c r="BE1" s="149" t="s">
        <v>76</v>
      </c>
      <c r="BF1" s="150"/>
      <c r="BG1" s="150"/>
      <c r="BH1" s="150"/>
      <c r="BI1" s="150"/>
      <c r="BJ1" s="150"/>
      <c r="BK1" s="150"/>
      <c r="BL1" s="150"/>
      <c r="BM1" s="150"/>
      <c r="BN1" s="151"/>
    </row>
    <row r="2" spans="1:66" x14ac:dyDescent="0.35">
      <c r="A2" s="152"/>
      <c r="B2" s="52"/>
      <c r="C2" s="53"/>
      <c r="D2" s="53"/>
      <c r="E2" s="53"/>
      <c r="F2" s="53"/>
      <c r="G2" s="147" t="s">
        <v>65</v>
      </c>
      <c r="H2" s="53"/>
      <c r="I2" s="53"/>
      <c r="J2" s="147" t="s">
        <v>66</v>
      </c>
      <c r="K2" s="148" t="s">
        <v>57</v>
      </c>
      <c r="L2" s="55"/>
      <c r="M2" s="52"/>
      <c r="N2" s="53"/>
      <c r="O2" s="53"/>
      <c r="P2" s="53"/>
      <c r="Q2" s="53"/>
      <c r="R2" s="147" t="s">
        <v>65</v>
      </c>
      <c r="S2" s="53"/>
      <c r="T2" s="53"/>
      <c r="U2" s="147" t="s">
        <v>66</v>
      </c>
      <c r="V2" s="148" t="s">
        <v>57</v>
      </c>
      <c r="X2" s="52"/>
      <c r="Y2" s="53"/>
      <c r="Z2" s="53"/>
      <c r="AA2" s="53"/>
      <c r="AB2" s="53"/>
      <c r="AC2" s="147" t="s">
        <v>65</v>
      </c>
      <c r="AD2" s="53"/>
      <c r="AE2" s="53"/>
      <c r="AF2" s="147" t="s">
        <v>66</v>
      </c>
      <c r="AG2" s="148" t="s">
        <v>57</v>
      </c>
      <c r="AI2" s="52"/>
      <c r="AJ2" s="53"/>
      <c r="AK2" s="53"/>
      <c r="AL2" s="53"/>
      <c r="AM2" s="53"/>
      <c r="AN2" s="147" t="s">
        <v>65</v>
      </c>
      <c r="AO2" s="53"/>
      <c r="AP2" s="53"/>
      <c r="AQ2" s="147" t="s">
        <v>66</v>
      </c>
      <c r="AR2" s="148" t="s">
        <v>57</v>
      </c>
      <c r="AS2" s="55"/>
      <c r="AT2" s="52"/>
      <c r="AU2" s="53"/>
      <c r="AV2" s="53"/>
      <c r="AW2" s="53"/>
      <c r="AX2" s="53"/>
      <c r="AY2" s="147" t="s">
        <v>65</v>
      </c>
      <c r="AZ2" s="53"/>
      <c r="BA2" s="53"/>
      <c r="BB2" s="147" t="s">
        <v>66</v>
      </c>
      <c r="BC2" s="148" t="s">
        <v>57</v>
      </c>
      <c r="BE2" s="52"/>
      <c r="BF2" s="53"/>
      <c r="BG2" s="53"/>
      <c r="BH2" s="53"/>
      <c r="BI2" s="53"/>
      <c r="BJ2" s="147" t="s">
        <v>65</v>
      </c>
      <c r="BK2" s="53"/>
      <c r="BL2" s="53"/>
      <c r="BM2" s="147" t="s">
        <v>66</v>
      </c>
      <c r="BN2" s="148" t="s">
        <v>57</v>
      </c>
    </row>
    <row r="3" spans="1:66" x14ac:dyDescent="0.35">
      <c r="A3" s="152"/>
      <c r="B3" s="56" t="s">
        <v>58</v>
      </c>
      <c r="C3" s="57" t="s">
        <v>59</v>
      </c>
      <c r="D3" s="57" t="s">
        <v>60</v>
      </c>
      <c r="E3" s="57" t="s">
        <v>61</v>
      </c>
      <c r="F3" s="57" t="s">
        <v>62</v>
      </c>
      <c r="G3" s="147"/>
      <c r="H3" s="57" t="s">
        <v>63</v>
      </c>
      <c r="I3" s="57" t="s">
        <v>64</v>
      </c>
      <c r="J3" s="147"/>
      <c r="K3" s="148"/>
      <c r="L3" s="55"/>
      <c r="M3" s="56" t="s">
        <v>58</v>
      </c>
      <c r="N3" s="57" t="s">
        <v>59</v>
      </c>
      <c r="O3" s="57" t="s">
        <v>60</v>
      </c>
      <c r="P3" s="57" t="s">
        <v>61</v>
      </c>
      <c r="Q3" s="57" t="s">
        <v>62</v>
      </c>
      <c r="R3" s="147"/>
      <c r="S3" s="57" t="s">
        <v>63</v>
      </c>
      <c r="T3" s="57" t="s">
        <v>64</v>
      </c>
      <c r="U3" s="147"/>
      <c r="V3" s="148"/>
      <c r="X3" s="56" t="s">
        <v>58</v>
      </c>
      <c r="Y3" s="57" t="s">
        <v>59</v>
      </c>
      <c r="Z3" s="57" t="s">
        <v>60</v>
      </c>
      <c r="AA3" s="57" t="s">
        <v>61</v>
      </c>
      <c r="AB3" s="57" t="s">
        <v>62</v>
      </c>
      <c r="AC3" s="147"/>
      <c r="AD3" s="57" t="s">
        <v>63</v>
      </c>
      <c r="AE3" s="57" t="s">
        <v>64</v>
      </c>
      <c r="AF3" s="147"/>
      <c r="AG3" s="148"/>
      <c r="AI3" s="56" t="s">
        <v>58</v>
      </c>
      <c r="AJ3" s="57" t="s">
        <v>59</v>
      </c>
      <c r="AK3" s="57" t="s">
        <v>60</v>
      </c>
      <c r="AL3" s="57" t="s">
        <v>61</v>
      </c>
      <c r="AM3" s="57" t="s">
        <v>62</v>
      </c>
      <c r="AN3" s="147"/>
      <c r="AO3" s="57" t="s">
        <v>63</v>
      </c>
      <c r="AP3" s="57" t="s">
        <v>64</v>
      </c>
      <c r="AQ3" s="147"/>
      <c r="AR3" s="148"/>
      <c r="AS3" s="55"/>
      <c r="AT3" s="56" t="s">
        <v>58</v>
      </c>
      <c r="AU3" s="57" t="s">
        <v>59</v>
      </c>
      <c r="AV3" s="57" t="s">
        <v>60</v>
      </c>
      <c r="AW3" s="57" t="s">
        <v>61</v>
      </c>
      <c r="AX3" s="57" t="s">
        <v>62</v>
      </c>
      <c r="AY3" s="147"/>
      <c r="AZ3" s="57" t="s">
        <v>63</v>
      </c>
      <c r="BA3" s="57" t="s">
        <v>64</v>
      </c>
      <c r="BB3" s="147"/>
      <c r="BC3" s="148"/>
      <c r="BE3" s="56" t="s">
        <v>58</v>
      </c>
      <c r="BF3" s="57" t="s">
        <v>59</v>
      </c>
      <c r="BG3" s="57" t="s">
        <v>60</v>
      </c>
      <c r="BH3" s="57" t="s">
        <v>61</v>
      </c>
      <c r="BI3" s="57" t="s">
        <v>62</v>
      </c>
      <c r="BJ3" s="147"/>
      <c r="BK3" s="57" t="s">
        <v>63</v>
      </c>
      <c r="BL3" s="57" t="s">
        <v>64</v>
      </c>
      <c r="BM3" s="147"/>
      <c r="BN3" s="148"/>
    </row>
    <row r="4" spans="1:66" x14ac:dyDescent="0.35">
      <c r="A4" s="58" t="s">
        <v>15</v>
      </c>
      <c r="B4" s="59">
        <f>VLOOKUP($A4,'Occupancy Raw Data'!$B$6:$BE$43,'Occupancy Raw Data'!AG$1,FALSE)</f>
        <v>44.768268176914901</v>
      </c>
      <c r="C4" s="60">
        <f>VLOOKUP($A4,'Occupancy Raw Data'!$B$6:$BE$43,'Occupancy Raw Data'!AH$1,FALSE)</f>
        <v>48.106920219005502</v>
      </c>
      <c r="D4" s="60">
        <f>VLOOKUP($A4,'Occupancy Raw Data'!$B$6:$BE$43,'Occupancy Raw Data'!AI$1,FALSE)</f>
        <v>49.341480412537202</v>
      </c>
      <c r="E4" s="60">
        <f>VLOOKUP($A4,'Occupancy Raw Data'!$B$6:$BE$43,'Occupancy Raw Data'!AJ$1,FALSE)</f>
        <v>49.007604766496797</v>
      </c>
      <c r="F4" s="60">
        <f>VLOOKUP($A4,'Occupancy Raw Data'!$B$6:$BE$43,'Occupancy Raw Data'!AK$1,FALSE)</f>
        <v>48.136576649576902</v>
      </c>
      <c r="G4" s="61">
        <f>VLOOKUP($A4,'Occupancy Raw Data'!$B$6:$BE$43,'Occupancy Raw Data'!AL$1,FALSE)</f>
        <v>47.8721732408641</v>
      </c>
      <c r="H4" s="60">
        <f>VLOOKUP($A4,'Occupancy Raw Data'!$B$6:$BE$43,'Occupancy Raw Data'!AN$1,FALSE)</f>
        <v>53.288281637386298</v>
      </c>
      <c r="I4" s="60">
        <f>VLOOKUP($A4,'Occupancy Raw Data'!$B$6:$BE$43,'Occupancy Raw Data'!AO$1,FALSE)</f>
        <v>53.344287722674601</v>
      </c>
      <c r="J4" s="61">
        <f>VLOOKUP($A4,'Occupancy Raw Data'!$B$6:$BE$43,'Occupancy Raw Data'!AP$1,FALSE)</f>
        <v>53.316282733052603</v>
      </c>
      <c r="K4" s="62">
        <f>VLOOKUP($A4,'Occupancy Raw Data'!$B$6:$BE$43,'Occupancy Raw Data'!AR$1,FALSE)</f>
        <v>49.4275462814904</v>
      </c>
      <c r="M4" s="59">
        <f>VLOOKUP($A4,'Occupancy Raw Data'!$B$6:$BE$43,'Occupancy Raw Data'!AT$1,FALSE)</f>
        <v>37.348746444148297</v>
      </c>
      <c r="N4" s="60">
        <f>VLOOKUP($A4,'Occupancy Raw Data'!$B$6:$BE$43,'Occupancy Raw Data'!AU$1,FALSE)</f>
        <v>34.879758247399202</v>
      </c>
      <c r="O4" s="60">
        <f>VLOOKUP($A4,'Occupancy Raw Data'!$B$6:$BE$43,'Occupancy Raw Data'!AV$1,FALSE)</f>
        <v>36.587696145849598</v>
      </c>
      <c r="P4" s="60">
        <f>VLOOKUP($A4,'Occupancy Raw Data'!$B$6:$BE$43,'Occupancy Raw Data'!AW$1,FALSE)</f>
        <v>38.821901110196698</v>
      </c>
      <c r="Q4" s="60">
        <f>VLOOKUP($A4,'Occupancy Raw Data'!$B$6:$BE$43,'Occupancy Raw Data'!AX$1,FALSE)</f>
        <v>28.868860393987401</v>
      </c>
      <c r="R4" s="61">
        <f>VLOOKUP($A4,'Occupancy Raw Data'!$B$6:$BE$43,'Occupancy Raw Data'!AY$1,FALSE)</f>
        <v>35.200708206686301</v>
      </c>
      <c r="S4" s="60">
        <f>VLOOKUP($A4,'Occupancy Raw Data'!$B$6:$BE$43,'Occupancy Raw Data'!BA$1,FALSE)</f>
        <v>36.103478703172399</v>
      </c>
      <c r="T4" s="60">
        <f>VLOOKUP($A4,'Occupancy Raw Data'!$B$6:$BE$43,'Occupancy Raw Data'!BB$1,FALSE)</f>
        <v>29.023671120779401</v>
      </c>
      <c r="U4" s="61">
        <f>VLOOKUP($A4,'Occupancy Raw Data'!$B$6:$BE$43,'Occupancy Raw Data'!BC$1,FALSE)</f>
        <v>32.467216313397898</v>
      </c>
      <c r="V4" s="62">
        <f>VLOOKUP($A4,'Occupancy Raw Data'!$B$6:$BE$43,'Occupancy Raw Data'!BE$1,FALSE)</f>
        <v>34.347453110970903</v>
      </c>
      <c r="X4" s="64">
        <f>VLOOKUP($A4,'ADR Raw Data'!$B$6:$BE$43,'ADR Raw Data'!AG$1,FALSE)</f>
        <v>128.46675347948701</v>
      </c>
      <c r="Y4" s="65">
        <f>VLOOKUP($A4,'ADR Raw Data'!$B$6:$BE$43,'ADR Raw Data'!AH$1,FALSE)</f>
        <v>127.040275116863</v>
      </c>
      <c r="Z4" s="65">
        <f>VLOOKUP($A4,'ADR Raw Data'!$B$6:$BE$43,'ADR Raw Data'!AI$1,FALSE)</f>
        <v>127.839087876077</v>
      </c>
      <c r="AA4" s="65">
        <f>VLOOKUP($A4,'ADR Raw Data'!$B$6:$BE$43,'ADR Raw Data'!AJ$1,FALSE)</f>
        <v>128.516850264037</v>
      </c>
      <c r="AB4" s="65">
        <f>VLOOKUP($A4,'ADR Raw Data'!$B$6:$BE$43,'ADR Raw Data'!AK$1,FALSE)</f>
        <v>132.23014987507199</v>
      </c>
      <c r="AC4" s="66">
        <f>VLOOKUP($A4,'ADR Raw Data'!$B$6:$BE$43,'ADR Raw Data'!AL$1,FALSE)</f>
        <v>128.81776826475701</v>
      </c>
      <c r="AD4" s="65">
        <f>VLOOKUP($A4,'ADR Raw Data'!$B$6:$BE$43,'ADR Raw Data'!AN$1,FALSE)</f>
        <v>147.473766101238</v>
      </c>
      <c r="AE4" s="65">
        <f>VLOOKUP($A4,'ADR Raw Data'!$B$6:$BE$43,'ADR Raw Data'!AO$1,FALSE)</f>
        <v>141.63803983685301</v>
      </c>
      <c r="AF4" s="66">
        <f>VLOOKUP($A4,'ADR Raw Data'!$B$6:$BE$43,'ADR Raw Data'!AP$1,FALSE)</f>
        <v>144.554573305845</v>
      </c>
      <c r="AG4" s="67">
        <f>VLOOKUP($A4,'ADR Raw Data'!$B$6:$BE$43,'ADR Raw Data'!AR$1,FALSE)</f>
        <v>133.667470688713</v>
      </c>
      <c r="AI4" s="59">
        <f>VLOOKUP($A4,'ADR Raw Data'!$B$6:$BE$43,'ADR Raw Data'!AT$1,FALSE)</f>
        <v>41.226872485975399</v>
      </c>
      <c r="AJ4" s="60">
        <f>VLOOKUP($A4,'ADR Raw Data'!$B$6:$BE$43,'ADR Raw Data'!AU$1,FALSE)</f>
        <v>40.999959760053699</v>
      </c>
      <c r="AK4" s="60">
        <f>VLOOKUP($A4,'ADR Raw Data'!$B$6:$BE$43,'ADR Raw Data'!AV$1,FALSE)</f>
        <v>40.940466036447397</v>
      </c>
      <c r="AL4" s="60">
        <f>VLOOKUP($A4,'ADR Raw Data'!$B$6:$BE$43,'ADR Raw Data'!AW$1,FALSE)</f>
        <v>39.774352927427003</v>
      </c>
      <c r="AM4" s="60">
        <f>VLOOKUP($A4,'ADR Raw Data'!$B$6:$BE$43,'ADR Raw Data'!AX$1,FALSE)</f>
        <v>34.617846936686099</v>
      </c>
      <c r="AN4" s="61">
        <f>VLOOKUP($A4,'ADR Raw Data'!$B$6:$BE$43,'ADR Raw Data'!AY$1,FALSE)</f>
        <v>39.315091280475002</v>
      </c>
      <c r="AO4" s="60">
        <f>VLOOKUP($A4,'ADR Raw Data'!$B$6:$BE$43,'ADR Raw Data'!BA$1,FALSE)</f>
        <v>50.906181863093998</v>
      </c>
      <c r="AP4" s="60">
        <f>VLOOKUP($A4,'ADR Raw Data'!$B$6:$BE$43,'ADR Raw Data'!BB$1,FALSE)</f>
        <v>45.310414522285797</v>
      </c>
      <c r="AQ4" s="61">
        <f>VLOOKUP($A4,'ADR Raw Data'!$B$6:$BE$43,'ADR Raw Data'!BC$1,FALSE)</f>
        <v>48.115778087752901</v>
      </c>
      <c r="AR4" s="62">
        <f>VLOOKUP($A4,'ADR Raw Data'!$B$6:$BE$43,'ADR Raw Data'!BE$1,FALSE)</f>
        <v>42.096226533635601</v>
      </c>
      <c r="AT4" s="64">
        <f>VLOOKUP($A4,'RevPAR Raw Data'!$B$6:$BE$43,'RevPAR Raw Data'!AG$1,FALSE)</f>
        <v>57.5123407158733</v>
      </c>
      <c r="AU4" s="65">
        <f>VLOOKUP($A4,'RevPAR Raw Data'!$B$6:$BE$43,'RevPAR Raw Data'!AH$1,FALSE)</f>
        <v>61.115163796474398</v>
      </c>
      <c r="AV4" s="65">
        <f>VLOOKUP($A4,'RevPAR Raw Data'!$B$6:$BE$43,'RevPAR Raw Data'!AI$1,FALSE)</f>
        <v>63.077698503941001</v>
      </c>
      <c r="AW4" s="65">
        <f>VLOOKUP($A4,'RevPAR Raw Data'!$B$6:$BE$43,'RevPAR Raw Data'!AJ$1,FALSE)</f>
        <v>62.983030035749898</v>
      </c>
      <c r="AX4" s="65">
        <f>VLOOKUP($A4,'RevPAR Raw Data'!$B$6:$BE$43,'RevPAR Raw Data'!AK$1,FALSE)</f>
        <v>63.651067448464701</v>
      </c>
      <c r="AY4" s="66">
        <f>VLOOKUP($A4,'RevPAR Raw Data'!$B$6:$BE$43,'RevPAR Raw Data'!AL$1,FALSE)</f>
        <v>61.667865188719297</v>
      </c>
      <c r="AZ4" s="65">
        <f>VLOOKUP($A4,'RevPAR Raw Data'!$B$6:$BE$43,'RevPAR Raw Data'!AN$1,FALSE)</f>
        <v>78.586235821288497</v>
      </c>
      <c r="BA4" s="65">
        <f>VLOOKUP($A4,'RevPAR Raw Data'!$B$6:$BE$43,'RevPAR Raw Data'!AO$1,FALSE)</f>
        <v>75.555803495327893</v>
      </c>
      <c r="BB4" s="66">
        <f>VLOOKUP($A4,'RevPAR Raw Data'!$B$6:$BE$43,'RevPAR Raw Data'!AP$1,FALSE)</f>
        <v>77.071125007302399</v>
      </c>
      <c r="BC4" s="67">
        <f>VLOOKUP($A4,'RevPAR Raw Data'!$B$6:$BE$43,'RevPAR Raw Data'!AR$1,FALSE)</f>
        <v>66.068550937961305</v>
      </c>
      <c r="BE4" s="59">
        <f>VLOOKUP($A4,'RevPAR Raw Data'!$B$6:$BE$43,'RevPAR Raw Data'!AT$1,FALSE)</f>
        <v>93.973339001762994</v>
      </c>
      <c r="BF4" s="60">
        <f>VLOOKUP($A4,'RevPAR Raw Data'!$B$6:$BE$43,'RevPAR Raw Data'!AU$1,FALSE)</f>
        <v>90.180404853290497</v>
      </c>
      <c r="BG4" s="60">
        <f>VLOOKUP($A4,'RevPAR Raw Data'!$B$6:$BE$43,'RevPAR Raw Data'!AV$1,FALSE)</f>
        <v>92.507335496407194</v>
      </c>
      <c r="BH4" s="60">
        <f>VLOOKUP($A4,'RevPAR Raw Data'!$B$6:$BE$43,'RevPAR Raw Data'!AW$1,FALSE)</f>
        <v>94.037413998330095</v>
      </c>
      <c r="BI4" s="60">
        <f>VLOOKUP($A4,'RevPAR Raw Data'!$B$6:$BE$43,'RevPAR Raw Data'!AX$1,FALSE)</f>
        <v>73.480485234229704</v>
      </c>
      <c r="BJ4" s="61">
        <f>VLOOKUP($A4,'RevPAR Raw Data'!$B$6:$BE$43,'RevPAR Raw Data'!AY$1,FALSE)</f>
        <v>88.354990049993702</v>
      </c>
      <c r="BK4" s="60">
        <f>VLOOKUP($A4,'RevPAR Raw Data'!$B$6:$BE$43,'RevPAR Raw Data'!BA$1,FALSE)</f>
        <v>105.388563093806</v>
      </c>
      <c r="BL4" s="60">
        <f>VLOOKUP($A4,'RevPAR Raw Data'!$B$6:$BE$43,'RevPAR Raw Data'!BB$1,FALSE)</f>
        <v>87.484831337475399</v>
      </c>
      <c r="BM4" s="61">
        <f>VLOOKUP($A4,'RevPAR Raw Data'!$B$6:$BE$43,'RevPAR Raw Data'!BC$1,FALSE)</f>
        <v>96.204848153776197</v>
      </c>
      <c r="BN4" s="62">
        <f>VLOOKUP($A4,'RevPAR Raw Data'!$B$6:$BE$43,'RevPAR Raw Data'!BE$1,FALSE)</f>
        <v>90.902661314735099</v>
      </c>
    </row>
    <row r="5" spans="1:66" x14ac:dyDescent="0.35">
      <c r="A5" s="58" t="s">
        <v>70</v>
      </c>
      <c r="B5" s="59">
        <f>VLOOKUP($A5,'Occupancy Raw Data'!$B$6:$BE$43,'Occupancy Raw Data'!AG$1,FALSE)</f>
        <v>39.646357498366498</v>
      </c>
      <c r="C5" s="60">
        <f>VLOOKUP($A5,'Occupancy Raw Data'!$B$6:$BE$43,'Occupancy Raw Data'!AH$1,FALSE)</f>
        <v>46.542386280219702</v>
      </c>
      <c r="D5" s="60">
        <f>VLOOKUP($A5,'Occupancy Raw Data'!$B$6:$BE$43,'Occupancy Raw Data'!AI$1,FALSE)</f>
        <v>48.054330325020402</v>
      </c>
      <c r="E5" s="60">
        <f>VLOOKUP($A5,'Occupancy Raw Data'!$B$6:$BE$43,'Occupancy Raw Data'!AJ$1,FALSE)</f>
        <v>47.081011490099002</v>
      </c>
      <c r="F5" s="60">
        <f>VLOOKUP($A5,'Occupancy Raw Data'!$B$6:$BE$43,'Occupancy Raw Data'!AK$1,FALSE)</f>
        <v>45.108721956382098</v>
      </c>
      <c r="G5" s="61">
        <f>VLOOKUP($A5,'Occupancy Raw Data'!$B$6:$BE$43,'Occupancy Raw Data'!AL$1,FALSE)</f>
        <v>45.286565754082297</v>
      </c>
      <c r="H5" s="60">
        <f>VLOOKUP($A5,'Occupancy Raw Data'!$B$6:$BE$43,'Occupancy Raw Data'!AN$1,FALSE)</f>
        <v>47.610343347777899</v>
      </c>
      <c r="I5" s="60">
        <f>VLOOKUP($A5,'Occupancy Raw Data'!$B$6:$BE$43,'Occupancy Raw Data'!AO$1,FALSE)</f>
        <v>47.470700982226901</v>
      </c>
      <c r="J5" s="61">
        <f>VLOOKUP($A5,'Occupancy Raw Data'!$B$6:$BE$43,'Occupancy Raw Data'!AP$1,FALSE)</f>
        <v>47.540523404111099</v>
      </c>
      <c r="K5" s="62">
        <f>VLOOKUP($A5,'Occupancy Raw Data'!$B$6:$BE$43,'Occupancy Raw Data'!AR$1,FALSE)</f>
        <v>45.930546381312197</v>
      </c>
      <c r="M5" s="59">
        <f>VLOOKUP($A5,'Occupancy Raw Data'!$B$6:$BE$43,'Occupancy Raw Data'!AT$1,FALSE)</f>
        <v>26.3778466968541</v>
      </c>
      <c r="N5" s="60">
        <f>VLOOKUP($A5,'Occupancy Raw Data'!$B$6:$BE$43,'Occupancy Raw Data'!AU$1,FALSE)</f>
        <v>28.912123158619799</v>
      </c>
      <c r="O5" s="60">
        <f>VLOOKUP($A5,'Occupancy Raw Data'!$B$6:$BE$43,'Occupancy Raw Data'!AV$1,FALSE)</f>
        <v>26.480141705159099</v>
      </c>
      <c r="P5" s="60">
        <f>VLOOKUP($A5,'Occupancy Raw Data'!$B$6:$BE$43,'Occupancy Raw Data'!AW$1,FALSE)</f>
        <v>28.766359352956101</v>
      </c>
      <c r="Q5" s="60">
        <f>VLOOKUP($A5,'Occupancy Raw Data'!$B$6:$BE$43,'Occupancy Raw Data'!AX$1,FALSE)</f>
        <v>28.700831167059501</v>
      </c>
      <c r="R5" s="61">
        <f>VLOOKUP($A5,'Occupancy Raw Data'!$B$6:$BE$43,'Occupancy Raw Data'!AY$1,FALSE)</f>
        <v>27.869449356868301</v>
      </c>
      <c r="S5" s="60">
        <f>VLOOKUP($A5,'Occupancy Raw Data'!$B$6:$BE$43,'Occupancy Raw Data'!BA$1,FALSE)</f>
        <v>33.861482451110099</v>
      </c>
      <c r="T5" s="60">
        <f>VLOOKUP($A5,'Occupancy Raw Data'!$B$6:$BE$43,'Occupancy Raw Data'!BB$1,FALSE)</f>
        <v>24.531964655632201</v>
      </c>
      <c r="U5" s="61">
        <f>VLOOKUP($A5,'Occupancy Raw Data'!$B$6:$BE$43,'Occupancy Raw Data'!BC$1,FALSE)</f>
        <v>29.035144189652399</v>
      </c>
      <c r="V5" s="62">
        <f>VLOOKUP($A5,'Occupancy Raw Data'!$B$6:$BE$43,'Occupancy Raw Data'!BE$1,FALSE)</f>
        <v>28.211364656860301</v>
      </c>
      <c r="X5" s="64">
        <f>VLOOKUP($A5,'ADR Raw Data'!$B$6:$BE$43,'ADR Raw Data'!AG$1,FALSE)</f>
        <v>90.518422683546106</v>
      </c>
      <c r="Y5" s="65">
        <f>VLOOKUP($A5,'ADR Raw Data'!$B$6:$BE$43,'ADR Raw Data'!AH$1,FALSE)</f>
        <v>93.775409470476902</v>
      </c>
      <c r="Z5" s="65">
        <f>VLOOKUP($A5,'ADR Raw Data'!$B$6:$BE$43,'ADR Raw Data'!AI$1,FALSE)</f>
        <v>95.031856103391206</v>
      </c>
      <c r="AA5" s="65">
        <f>VLOOKUP($A5,'ADR Raw Data'!$B$6:$BE$43,'ADR Raw Data'!AJ$1,FALSE)</f>
        <v>94.818786900413201</v>
      </c>
      <c r="AB5" s="65">
        <f>VLOOKUP($A5,'ADR Raw Data'!$B$6:$BE$43,'ADR Raw Data'!AK$1,FALSE)</f>
        <v>94.865231021705895</v>
      </c>
      <c r="AC5" s="66">
        <f>VLOOKUP($A5,'ADR Raw Data'!$B$6:$BE$43,'ADR Raw Data'!AL$1,FALSE)</f>
        <v>93.905843045099601</v>
      </c>
      <c r="AD5" s="65">
        <f>VLOOKUP($A5,'ADR Raw Data'!$B$6:$BE$43,'ADR Raw Data'!AN$1,FALSE)</f>
        <v>104.476484056969</v>
      </c>
      <c r="AE5" s="65">
        <f>VLOOKUP($A5,'ADR Raw Data'!$B$6:$BE$43,'ADR Raw Data'!AO$1,FALSE)</f>
        <v>100.941696198565</v>
      </c>
      <c r="AF5" s="66">
        <f>VLOOKUP($A5,'ADR Raw Data'!$B$6:$BE$43,'ADR Raw Data'!AP$1,FALSE)</f>
        <v>102.711717206085</v>
      </c>
      <c r="AG5" s="67">
        <f>VLOOKUP($A5,'ADR Raw Data'!$B$6:$BE$43,'ADR Raw Data'!AR$1,FALSE)</f>
        <v>96.509968321982697</v>
      </c>
      <c r="AI5" s="59">
        <f>VLOOKUP($A5,'ADR Raw Data'!$B$6:$BE$43,'ADR Raw Data'!AT$1,FALSE)</f>
        <v>21.313921604304198</v>
      </c>
      <c r="AJ5" s="60">
        <f>VLOOKUP($A5,'ADR Raw Data'!$B$6:$BE$43,'ADR Raw Data'!AU$1,FALSE)</f>
        <v>24.5333032260998</v>
      </c>
      <c r="AK5" s="60">
        <f>VLOOKUP($A5,'ADR Raw Data'!$B$6:$BE$43,'ADR Raw Data'!AV$1,FALSE)</f>
        <v>24.059199515739699</v>
      </c>
      <c r="AL5" s="60">
        <f>VLOOKUP($A5,'ADR Raw Data'!$B$6:$BE$43,'ADR Raw Data'!AW$1,FALSE)</f>
        <v>23.4363176557986</v>
      </c>
      <c r="AM5" s="60">
        <f>VLOOKUP($A5,'ADR Raw Data'!$B$6:$BE$43,'ADR Raw Data'!AX$1,FALSE)</f>
        <v>20.270061618496602</v>
      </c>
      <c r="AN5" s="61">
        <f>VLOOKUP($A5,'ADR Raw Data'!$B$6:$BE$43,'ADR Raw Data'!AY$1,FALSE)</f>
        <v>22.786000624153001</v>
      </c>
      <c r="AO5" s="60">
        <f>VLOOKUP($A5,'ADR Raw Data'!$B$6:$BE$43,'ADR Raw Data'!BA$1,FALSE)</f>
        <v>32.368685682492597</v>
      </c>
      <c r="AP5" s="60">
        <f>VLOOKUP($A5,'ADR Raw Data'!$B$6:$BE$43,'ADR Raw Data'!BB$1,FALSE)</f>
        <v>25.850187366408601</v>
      </c>
      <c r="AQ5" s="61">
        <f>VLOOKUP($A5,'ADR Raw Data'!$B$6:$BE$43,'ADR Raw Data'!BC$1,FALSE)</f>
        <v>29.050595004593902</v>
      </c>
      <c r="AR5" s="62">
        <f>VLOOKUP($A5,'ADR Raw Data'!$B$6:$BE$43,'ADR Raw Data'!BE$1,FALSE)</f>
        <v>24.6998917782416</v>
      </c>
      <c r="AT5" s="64">
        <f>VLOOKUP($A5,'RevPAR Raw Data'!$B$6:$BE$43,'RevPAR Raw Data'!AG$1,FALSE)</f>
        <v>35.887257459001098</v>
      </c>
      <c r="AU5" s="65">
        <f>VLOOKUP($A5,'RevPAR Raw Data'!$B$6:$BE$43,'RevPAR Raw Data'!AH$1,FALSE)</f>
        <v>43.645313311607097</v>
      </c>
      <c r="AV5" s="65">
        <f>VLOOKUP($A5,'RevPAR Raw Data'!$B$6:$BE$43,'RevPAR Raw Data'!AI$1,FALSE)</f>
        <v>45.666922045921602</v>
      </c>
      <c r="AW5" s="65">
        <f>VLOOKUP($A5,'RevPAR Raw Data'!$B$6:$BE$43,'RevPAR Raw Data'!AJ$1,FALSE)</f>
        <v>44.641643955356002</v>
      </c>
      <c r="AX5" s="65">
        <f>VLOOKUP($A5,'RevPAR Raw Data'!$B$6:$BE$43,'RevPAR Raw Data'!AK$1,FALSE)</f>
        <v>42.792493294860897</v>
      </c>
      <c r="AY5" s="66">
        <f>VLOOKUP($A5,'RevPAR Raw Data'!$B$6:$BE$43,'RevPAR Raw Data'!AL$1,FALSE)</f>
        <v>42.526731357544399</v>
      </c>
      <c r="AZ5" s="65">
        <f>VLOOKUP($A5,'RevPAR Raw Data'!$B$6:$BE$43,'RevPAR Raw Data'!AN$1,FALSE)</f>
        <v>49.741612777209497</v>
      </c>
      <c r="BA5" s="65">
        <f>VLOOKUP($A5,'RevPAR Raw Data'!$B$6:$BE$43,'RevPAR Raw Data'!AO$1,FALSE)</f>
        <v>47.917730768808802</v>
      </c>
      <c r="BB5" s="66">
        <f>VLOOKUP($A5,'RevPAR Raw Data'!$B$6:$BE$43,'RevPAR Raw Data'!AP$1,FALSE)</f>
        <v>48.829687957123497</v>
      </c>
      <c r="BC5" s="67">
        <f>VLOOKUP($A5,'RevPAR Raw Data'!$B$6:$BE$43,'RevPAR Raw Data'!AR$1,FALSE)</f>
        <v>44.327555762717999</v>
      </c>
      <c r="BE5" s="59">
        <f>VLOOKUP($A5,'RevPAR Raw Data'!$B$6:$BE$43,'RevPAR Raw Data'!AT$1,FALSE)</f>
        <v>53.3139218670294</v>
      </c>
      <c r="BF5" s="60">
        <f>VLOOKUP($A5,'RevPAR Raw Data'!$B$6:$BE$43,'RevPAR Raw Data'!AU$1,FALSE)</f>
        <v>60.538525228327202</v>
      </c>
      <c r="BG5" s="60">
        <f>VLOOKUP($A5,'RevPAR Raw Data'!$B$6:$BE$43,'RevPAR Raw Data'!AV$1,FALSE)</f>
        <v>56.910251345793803</v>
      </c>
      <c r="BH5" s="60">
        <f>VLOOKUP($A5,'RevPAR Raw Data'!$B$6:$BE$43,'RevPAR Raw Data'!AW$1,FALSE)</f>
        <v>58.944452364722103</v>
      </c>
      <c r="BI5" s="60">
        <f>VLOOKUP($A5,'RevPAR Raw Data'!$B$6:$BE$43,'RevPAR Raw Data'!AX$1,FALSE)</f>
        <v>54.788568948139797</v>
      </c>
      <c r="BJ5" s="61">
        <f>VLOOKUP($A5,'RevPAR Raw Data'!$B$6:$BE$43,'RevPAR Raw Data'!AY$1,FALSE)</f>
        <v>57.005782885425397</v>
      </c>
      <c r="BK5" s="60">
        <f>VLOOKUP($A5,'RevPAR Raw Data'!$B$6:$BE$43,'RevPAR Raw Data'!BA$1,FALSE)</f>
        <v>77.190684955635106</v>
      </c>
      <c r="BL5" s="60">
        <f>VLOOKUP($A5,'RevPAR Raw Data'!$B$6:$BE$43,'RevPAR Raw Data'!BB$1,FALSE)</f>
        <v>56.723710850182897</v>
      </c>
      <c r="BM5" s="61">
        <f>VLOOKUP($A5,'RevPAR Raw Data'!$B$6:$BE$43,'RevPAR Raw Data'!BC$1,FALSE)</f>
        <v>66.520621341782203</v>
      </c>
      <c r="BN5" s="62">
        <f>VLOOKUP($A5,'RevPAR Raw Data'!$B$6:$BE$43,'RevPAR Raw Data'!BE$1,FALSE)</f>
        <v>59.879432974511602</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36.709118972985102</v>
      </c>
      <c r="C7" s="60">
        <f>VLOOKUP($A7,'Occupancy Raw Data'!$B$6:$BE$43,'Occupancy Raw Data'!AH$1,FALSE)</f>
        <v>39.705485708327899</v>
      </c>
      <c r="D7" s="60">
        <f>VLOOKUP($A7,'Occupancy Raw Data'!$B$6:$BE$43,'Occupancy Raw Data'!AI$1,FALSE)</f>
        <v>40.455888885866798</v>
      </c>
      <c r="E7" s="60">
        <f>VLOOKUP($A7,'Occupancy Raw Data'!$B$6:$BE$43,'Occupancy Raw Data'!AJ$1,FALSE)</f>
        <v>39.669631281674597</v>
      </c>
      <c r="F7" s="60">
        <f>VLOOKUP($A7,'Occupancy Raw Data'!$B$6:$BE$43,'Occupancy Raw Data'!AK$1,FALSE)</f>
        <v>39.874525162963103</v>
      </c>
      <c r="G7" s="61">
        <f>VLOOKUP($A7,'Occupancy Raw Data'!$B$6:$BE$43,'Occupancy Raw Data'!AL$1,FALSE)</f>
        <v>39.282932927896098</v>
      </c>
      <c r="H7" s="60">
        <f>VLOOKUP($A7,'Occupancy Raw Data'!$B$6:$BE$43,'Occupancy Raw Data'!AN$1,FALSE)</f>
        <v>44.857707545715797</v>
      </c>
      <c r="I7" s="60">
        <f>VLOOKUP($A7,'Occupancy Raw Data'!$B$6:$BE$43,'Occupancy Raw Data'!AO$1,FALSE)</f>
        <v>44.908419095978601</v>
      </c>
      <c r="J7" s="61">
        <f>VLOOKUP($A7,'Occupancy Raw Data'!$B$6:$BE$43,'Occupancy Raw Data'!AP$1,FALSE)</f>
        <v>44.883061481689602</v>
      </c>
      <c r="K7" s="62">
        <f>VLOOKUP($A7,'Occupancy Raw Data'!$B$6:$BE$43,'Occupancy Raw Data'!AR$1,FALSE)</f>
        <v>40.882889872223302</v>
      </c>
      <c r="M7" s="59">
        <f>VLOOKUP($A7,'Occupancy Raw Data'!$B$6:$BE$43,'Occupancy Raw Data'!AT$1,FALSE)</f>
        <v>49.354709436888498</v>
      </c>
      <c r="N7" s="60">
        <f>VLOOKUP($A7,'Occupancy Raw Data'!$B$6:$BE$43,'Occupancy Raw Data'!AU$1,FALSE)</f>
        <v>48.149276437324097</v>
      </c>
      <c r="O7" s="60">
        <f>VLOOKUP($A7,'Occupancy Raw Data'!$B$6:$BE$43,'Occupancy Raw Data'!AV$1,FALSE)</f>
        <v>22.244194097995901</v>
      </c>
      <c r="P7" s="60">
        <f>VLOOKUP($A7,'Occupancy Raw Data'!$B$6:$BE$43,'Occupancy Raw Data'!AW$1,FALSE)</f>
        <v>24.020342015262901</v>
      </c>
      <c r="Q7" s="60">
        <f>VLOOKUP($A7,'Occupancy Raw Data'!$B$6:$BE$43,'Occupancy Raw Data'!AX$1,FALSE)</f>
        <v>40.203334073222102</v>
      </c>
      <c r="R7" s="61">
        <f>VLOOKUP($A7,'Occupancy Raw Data'!$B$6:$BE$43,'Occupancy Raw Data'!AY$1,FALSE)</f>
        <v>35.5512269714444</v>
      </c>
      <c r="S7" s="60">
        <f>VLOOKUP($A7,'Occupancy Raw Data'!$B$6:$BE$43,'Occupancy Raw Data'!BA$1,FALSE)</f>
        <v>55.640330960875197</v>
      </c>
      <c r="T7" s="60">
        <f>VLOOKUP($A7,'Occupancy Raw Data'!$B$6:$BE$43,'Occupancy Raw Data'!BB$1,FALSE)</f>
        <v>43.608939345544997</v>
      </c>
      <c r="U7" s="61">
        <f>VLOOKUP($A7,'Occupancy Raw Data'!$B$6:$BE$43,'Occupancy Raw Data'!BC$1,FALSE)</f>
        <v>49.379373605818699</v>
      </c>
      <c r="V7" s="62">
        <f>VLOOKUP($A7,'Occupancy Raw Data'!$B$6:$BE$43,'Occupancy Raw Data'!BE$1,FALSE)</f>
        <v>39.602584219558203</v>
      </c>
      <c r="X7" s="64">
        <f>VLOOKUP($A7,'ADR Raw Data'!$B$6:$BE$43,'ADR Raw Data'!AG$1,FALSE)</f>
        <v>109.324504788189</v>
      </c>
      <c r="Y7" s="65">
        <f>VLOOKUP($A7,'ADR Raw Data'!$B$6:$BE$43,'ADR Raw Data'!AH$1,FALSE)</f>
        <v>112.346184631895</v>
      </c>
      <c r="Z7" s="65">
        <f>VLOOKUP($A7,'ADR Raw Data'!$B$6:$BE$43,'ADR Raw Data'!AI$1,FALSE)</f>
        <v>113.279415831433</v>
      </c>
      <c r="AA7" s="65">
        <f>VLOOKUP($A7,'ADR Raw Data'!$B$6:$BE$43,'ADR Raw Data'!AJ$1,FALSE)</f>
        <v>113.331313419873</v>
      </c>
      <c r="AB7" s="65">
        <f>VLOOKUP($A7,'ADR Raw Data'!$B$6:$BE$43,'ADR Raw Data'!AK$1,FALSE)</f>
        <v>114.22244327224701</v>
      </c>
      <c r="AC7" s="66">
        <f>VLOOKUP($A7,'ADR Raw Data'!$B$6:$BE$43,'ADR Raw Data'!AL$1,FALSE)</f>
        <v>112.553536644329</v>
      </c>
      <c r="AD7" s="65">
        <f>VLOOKUP($A7,'ADR Raw Data'!$B$6:$BE$43,'ADR Raw Data'!AN$1,FALSE)</f>
        <v>125.305297098739</v>
      </c>
      <c r="AE7" s="65">
        <f>VLOOKUP($A7,'ADR Raw Data'!$B$6:$BE$43,'ADR Raw Data'!AO$1,FALSE)</f>
        <v>117.85824091787801</v>
      </c>
      <c r="AF7" s="66">
        <f>VLOOKUP($A7,'ADR Raw Data'!$B$6:$BE$43,'ADR Raw Data'!AP$1,FALSE)</f>
        <v>121.57993555929799</v>
      </c>
      <c r="AG7" s="67">
        <f>VLOOKUP($A7,'ADR Raw Data'!$B$6:$BE$43,'ADR Raw Data'!AR$1,FALSE)</f>
        <v>115.38470507916099</v>
      </c>
      <c r="AI7" s="59">
        <f>VLOOKUP($A7,'ADR Raw Data'!$B$6:$BE$43,'ADR Raw Data'!AT$1,FALSE)</f>
        <v>25.0983741609822</v>
      </c>
      <c r="AJ7" s="60">
        <f>VLOOKUP($A7,'ADR Raw Data'!$B$6:$BE$43,'ADR Raw Data'!AU$1,FALSE)</f>
        <v>24.872476249280499</v>
      </c>
      <c r="AK7" s="60">
        <f>VLOOKUP($A7,'ADR Raw Data'!$B$6:$BE$43,'ADR Raw Data'!AV$1,FALSE)</f>
        <v>8.3372370121142101</v>
      </c>
      <c r="AL7" s="60">
        <f>VLOOKUP($A7,'ADR Raw Data'!$B$6:$BE$43,'ADR Raw Data'!AW$1,FALSE)</f>
        <v>9.3686047154902194</v>
      </c>
      <c r="AM7" s="60">
        <f>VLOOKUP($A7,'ADR Raw Data'!$B$6:$BE$43,'ADR Raw Data'!AX$1,FALSE)</f>
        <v>19.703191124237801</v>
      </c>
      <c r="AN7" s="61">
        <f>VLOOKUP($A7,'ADR Raw Data'!$B$6:$BE$43,'ADR Raw Data'!AY$1,FALSE)</f>
        <v>16.095796507348801</v>
      </c>
      <c r="AO7" s="60">
        <f>VLOOKUP($A7,'ADR Raw Data'!$B$6:$BE$43,'ADR Raw Data'!BA$1,FALSE)</f>
        <v>38.0031212258856</v>
      </c>
      <c r="AP7" s="60">
        <f>VLOOKUP($A7,'ADR Raw Data'!$B$6:$BE$43,'ADR Raw Data'!BB$1,FALSE)</f>
        <v>28.1951866419159</v>
      </c>
      <c r="AQ7" s="61">
        <f>VLOOKUP($A7,'ADR Raw Data'!$B$6:$BE$43,'ADR Raw Data'!BC$1,FALSE)</f>
        <v>33.032849783952003</v>
      </c>
      <c r="AR7" s="62">
        <f>VLOOKUP($A7,'ADR Raw Data'!$B$6:$BE$43,'ADR Raw Data'!BE$1,FALSE)</f>
        <v>21.0532293897903</v>
      </c>
      <c r="AT7" s="64">
        <f>VLOOKUP($A7,'RevPAR Raw Data'!$B$6:$BE$43,'RevPAR Raw Data'!AG$1,FALSE)</f>
        <v>40.132062529323299</v>
      </c>
      <c r="AU7" s="65">
        <f>VLOOKUP($A7,'RevPAR Raw Data'!$B$6:$BE$43,'RevPAR Raw Data'!AH$1,FALSE)</f>
        <v>44.6075982828688</v>
      </c>
      <c r="AV7" s="65">
        <f>VLOOKUP($A7,'RevPAR Raw Data'!$B$6:$BE$43,'RevPAR Raw Data'!AI$1,FALSE)</f>
        <v>45.828194599323602</v>
      </c>
      <c r="AW7" s="65">
        <f>VLOOKUP($A7,'RevPAR Raw Data'!$B$6:$BE$43,'RevPAR Raw Data'!AJ$1,FALSE)</f>
        <v>44.958114160343001</v>
      </c>
      <c r="AX7" s="65">
        <f>VLOOKUP($A7,'RevPAR Raw Data'!$B$6:$BE$43,'RevPAR Raw Data'!AK$1,FALSE)</f>
        <v>45.5456568843437</v>
      </c>
      <c r="AY7" s="66">
        <f>VLOOKUP($A7,'RevPAR Raw Data'!$B$6:$BE$43,'RevPAR Raw Data'!AL$1,FALSE)</f>
        <v>44.214330307967202</v>
      </c>
      <c r="AZ7" s="65">
        <f>VLOOKUP($A7,'RevPAR Raw Data'!$B$6:$BE$43,'RevPAR Raw Data'!AN$1,FALSE)</f>
        <v>56.209083711843</v>
      </c>
      <c r="BA7" s="65">
        <f>VLOOKUP($A7,'RevPAR Raw Data'!$B$6:$BE$43,'RevPAR Raw Data'!AO$1,FALSE)</f>
        <v>52.928272770549</v>
      </c>
      <c r="BB7" s="66">
        <f>VLOOKUP($A7,'RevPAR Raw Data'!$B$6:$BE$43,'RevPAR Raw Data'!AP$1,FALSE)</f>
        <v>54.568797226478502</v>
      </c>
      <c r="BC7" s="67">
        <f>VLOOKUP($A7,'RevPAR Raw Data'!$B$6:$BE$43,'RevPAR Raw Data'!AR$1,FALSE)</f>
        <v>47.172601906903203</v>
      </c>
      <c r="BE7" s="59">
        <f>VLOOKUP($A7,'RevPAR Raw Data'!$B$6:$BE$43,'RevPAR Raw Data'!AT$1,FALSE)</f>
        <v>86.840313238406594</v>
      </c>
      <c r="BF7" s="60">
        <f>VLOOKUP($A7,'RevPAR Raw Data'!$B$6:$BE$43,'RevPAR Raw Data'!AU$1,FALSE)</f>
        <v>84.9976700326784</v>
      </c>
      <c r="BG7" s="60">
        <f>VLOOKUP($A7,'RevPAR Raw Data'!$B$6:$BE$43,'RevPAR Raw Data'!AV$1,FALSE)</f>
        <v>32.435982293494703</v>
      </c>
      <c r="BH7" s="60">
        <f>VLOOKUP($A7,'RevPAR Raw Data'!$B$6:$BE$43,'RevPAR Raw Data'!AW$1,FALSE)</f>
        <v>35.639317625471897</v>
      </c>
      <c r="BI7" s="60">
        <f>VLOOKUP($A7,'RevPAR Raw Data'!$B$6:$BE$43,'RevPAR Raw Data'!AX$1,FALSE)</f>
        <v>67.827864948222796</v>
      </c>
      <c r="BJ7" s="61">
        <f>VLOOKUP($A7,'RevPAR Raw Data'!$B$6:$BE$43,'RevPAR Raw Data'!AY$1,FALSE)</f>
        <v>57.3692766279827</v>
      </c>
      <c r="BK7" s="60">
        <f>VLOOKUP($A7,'RevPAR Raw Data'!$B$6:$BE$43,'RevPAR Raw Data'!BA$1,FALSE)</f>
        <v>114.788514612306</v>
      </c>
      <c r="BL7" s="60">
        <f>VLOOKUP($A7,'RevPAR Raw Data'!$B$6:$BE$43,'RevPAR Raw Data'!BB$1,FALSE)</f>
        <v>84.0997478284973</v>
      </c>
      <c r="BM7" s="61">
        <f>VLOOKUP($A7,'RevPAR Raw Data'!$B$6:$BE$43,'RevPAR Raw Data'!BC$1,FALSE)</f>
        <v>98.723637697237294</v>
      </c>
      <c r="BN7" s="62">
        <f>VLOOKUP($A7,'RevPAR Raw Data'!$B$6:$BE$43,'RevPAR Raw Data'!BE$1,FALSE)</f>
        <v>68.993436509377005</v>
      </c>
    </row>
    <row r="8" spans="1:66" x14ac:dyDescent="0.35">
      <c r="A8" s="76" t="s">
        <v>89</v>
      </c>
      <c r="B8" s="59">
        <f>VLOOKUP($A8,'Occupancy Raw Data'!$B$6:$BE$43,'Occupancy Raw Data'!AG$1,FALSE)</f>
        <v>32.922874227222003</v>
      </c>
      <c r="C8" s="60">
        <f>VLOOKUP($A8,'Occupancy Raw Data'!$B$6:$BE$43,'Occupancy Raw Data'!AH$1,FALSE)</f>
        <v>37.630485456572401</v>
      </c>
      <c r="D8" s="60">
        <f>VLOOKUP($A8,'Occupancy Raw Data'!$B$6:$BE$43,'Occupancy Raw Data'!AI$1,FALSE)</f>
        <v>37.828113915070404</v>
      </c>
      <c r="E8" s="60">
        <f>VLOOKUP($A8,'Occupancy Raw Data'!$B$6:$BE$43,'Occupancy Raw Data'!AJ$1,FALSE)</f>
        <v>35.628863889733402</v>
      </c>
      <c r="F8" s="60">
        <f>VLOOKUP($A8,'Occupancy Raw Data'!$B$6:$BE$43,'Occupancy Raw Data'!AK$1,FALSE)</f>
        <v>36.188811188811101</v>
      </c>
      <c r="G8" s="61">
        <f>VLOOKUP($A8,'Occupancy Raw Data'!$B$6:$BE$43,'Occupancy Raw Data'!AL$1,FALSE)</f>
        <v>36.039829735481902</v>
      </c>
      <c r="H8" s="60">
        <f>VLOOKUP($A8,'Occupancy Raw Data'!$B$6:$BE$43,'Occupancy Raw Data'!AN$1,FALSE)</f>
        <v>41.864295125164602</v>
      </c>
      <c r="I8" s="60">
        <f>VLOOKUP($A8,'Occupancy Raw Data'!$B$6:$BE$43,'Occupancy Raw Data'!AO$1,FALSE)</f>
        <v>39.049356440660702</v>
      </c>
      <c r="J8" s="61">
        <f>VLOOKUP($A8,'Occupancy Raw Data'!$B$6:$BE$43,'Occupancy Raw Data'!AP$1,FALSE)</f>
        <v>40.456825782912702</v>
      </c>
      <c r="K8" s="62">
        <f>VLOOKUP($A8,'Occupancy Raw Data'!$B$6:$BE$43,'Occupancy Raw Data'!AR$1,FALSE)</f>
        <v>37.3018286061764</v>
      </c>
      <c r="M8" s="59">
        <f>VLOOKUP($A8,'Occupancy Raw Data'!$B$6:$BE$43,'Occupancy Raw Data'!AT$1,FALSE)</f>
        <v>84.8862411860474</v>
      </c>
      <c r="N8" s="60">
        <f>VLOOKUP($A8,'Occupancy Raw Data'!$B$6:$BE$43,'Occupancy Raw Data'!AU$1,FALSE)</f>
        <v>95.503002718007494</v>
      </c>
      <c r="O8" s="60">
        <f>VLOOKUP($A8,'Occupancy Raw Data'!$B$6:$BE$43,'Occupancy Raw Data'!AV$1,FALSE)</f>
        <v>25.330105272765401</v>
      </c>
      <c r="P8" s="60">
        <f>VLOOKUP($A8,'Occupancy Raw Data'!$B$6:$BE$43,'Occupancy Raw Data'!AW$1,FALSE)</f>
        <v>25.225890942986599</v>
      </c>
      <c r="Q8" s="60">
        <f>VLOOKUP($A8,'Occupancy Raw Data'!$B$6:$BE$43,'Occupancy Raw Data'!AX$1,FALSE)</f>
        <v>74.187543982816706</v>
      </c>
      <c r="R8" s="61">
        <f>VLOOKUP($A8,'Occupancy Raw Data'!$B$6:$BE$43,'Occupancy Raw Data'!AY$1,FALSE)</f>
        <v>54.7233789144342</v>
      </c>
      <c r="S8" s="60">
        <f>VLOOKUP($A8,'Occupancy Raw Data'!$B$6:$BE$43,'Occupancy Raw Data'!BA$1,FALSE)</f>
        <v>94.256817010820001</v>
      </c>
      <c r="T8" s="60">
        <f>VLOOKUP($A8,'Occupancy Raw Data'!$B$6:$BE$43,'Occupancy Raw Data'!BB$1,FALSE)</f>
        <v>55.4264385667665</v>
      </c>
      <c r="U8" s="61">
        <f>VLOOKUP($A8,'Occupancy Raw Data'!$B$6:$BE$43,'Occupancy Raw Data'!BC$1,FALSE)</f>
        <v>73.3553805999655</v>
      </c>
      <c r="V8" s="62">
        <f>VLOOKUP($A8,'Occupancy Raw Data'!$B$6:$BE$43,'Occupancy Raw Data'!BE$1,FALSE)</f>
        <v>60.053440131423699</v>
      </c>
      <c r="X8" s="64">
        <f>VLOOKUP($A8,'ADR Raw Data'!$B$6:$BE$43,'ADR Raw Data'!AG$1,FALSE)</f>
        <v>105.282156379867</v>
      </c>
      <c r="Y8" s="65">
        <f>VLOOKUP($A8,'ADR Raw Data'!$B$6:$BE$43,'ADR Raw Data'!AH$1,FALSE)</f>
        <v>116.08040331268499</v>
      </c>
      <c r="Z8" s="65">
        <f>VLOOKUP($A8,'ADR Raw Data'!$B$6:$BE$43,'ADR Raw Data'!AI$1,FALSE)</f>
        <v>118.83266577361</v>
      </c>
      <c r="AA8" s="65">
        <f>VLOOKUP($A8,'ADR Raw Data'!$B$6:$BE$43,'ADR Raw Data'!AJ$1,FALSE)</f>
        <v>117.821708860759</v>
      </c>
      <c r="AB8" s="65">
        <f>VLOOKUP($A8,'ADR Raw Data'!$B$6:$BE$43,'ADR Raw Data'!AK$1,FALSE)</f>
        <v>112.395384022964</v>
      </c>
      <c r="AC8" s="66">
        <f>VLOOKUP($A8,'ADR Raw Data'!$B$6:$BE$43,'ADR Raw Data'!AL$1,FALSE)</f>
        <v>114.289539376555</v>
      </c>
      <c r="AD8" s="65">
        <f>VLOOKUP($A8,'ADR Raw Data'!$B$6:$BE$43,'ADR Raw Data'!AN$1,FALSE)</f>
        <v>113.923644616595</v>
      </c>
      <c r="AE8" s="65">
        <f>VLOOKUP($A8,'ADR Raw Data'!$B$6:$BE$43,'ADR Raw Data'!AO$1,FALSE)</f>
        <v>104.04577472099599</v>
      </c>
      <c r="AF8" s="66">
        <f>VLOOKUP($A8,'ADR Raw Data'!$B$6:$BE$43,'ADR Raw Data'!AP$1,FALSE)</f>
        <v>109.156532331297</v>
      </c>
      <c r="AG8" s="67">
        <f>VLOOKUP($A8,'ADR Raw Data'!$B$6:$BE$43,'ADR Raw Data'!AR$1,FALSE)</f>
        <v>112.698922818661</v>
      </c>
      <c r="AI8" s="59">
        <f>VLOOKUP($A8,'ADR Raw Data'!$B$6:$BE$43,'ADR Raw Data'!AT$1,FALSE)</f>
        <v>12.013574710214501</v>
      </c>
      <c r="AJ8" s="60">
        <f>VLOOKUP($A8,'ADR Raw Data'!$B$6:$BE$43,'ADR Raw Data'!AU$1,FALSE)</f>
        <v>18.836392431841901</v>
      </c>
      <c r="AK8" s="60">
        <f>VLOOKUP($A8,'ADR Raw Data'!$B$6:$BE$43,'ADR Raw Data'!AV$1,FALSE)</f>
        <v>12.8177041290961</v>
      </c>
      <c r="AL8" s="60">
        <f>VLOOKUP($A8,'ADR Raw Data'!$B$6:$BE$43,'ADR Raw Data'!AW$1,FALSE)</f>
        <v>13.947976288668</v>
      </c>
      <c r="AM8" s="60">
        <f>VLOOKUP($A8,'ADR Raw Data'!$B$6:$BE$43,'ADR Raw Data'!AX$1,FALSE)</f>
        <v>8.2903324068613102</v>
      </c>
      <c r="AN8" s="61">
        <f>VLOOKUP($A8,'ADR Raw Data'!$B$6:$BE$43,'ADR Raw Data'!AY$1,FALSE)</f>
        <v>12.504852335899299</v>
      </c>
      <c r="AO8" s="60">
        <f>VLOOKUP($A8,'ADR Raw Data'!$B$6:$BE$43,'ADR Raw Data'!BA$1,FALSE)</f>
        <v>20.706482416507502</v>
      </c>
      <c r="AP8" s="60">
        <f>VLOOKUP($A8,'ADR Raw Data'!$B$6:$BE$43,'ADR Raw Data'!BB$1,FALSE)</f>
        <v>9.2174432350188091</v>
      </c>
      <c r="AQ8" s="61">
        <f>VLOOKUP($A8,'ADR Raw Data'!$B$6:$BE$43,'ADR Raw Data'!BC$1,FALSE)</f>
        <v>15.075321643576499</v>
      </c>
      <c r="AR8" s="62">
        <f>VLOOKUP($A8,'ADR Raw Data'!$B$6:$BE$43,'ADR Raw Data'!BE$1,FALSE)</f>
        <v>13.097828101031499</v>
      </c>
      <c r="AT8" s="64">
        <f>VLOOKUP($A8,'RevPAR Raw Data'!$B$6:$BE$43,'RevPAR Raw Data'!AG$1,FALSE)</f>
        <v>34.661911928651001</v>
      </c>
      <c r="AU8" s="65">
        <f>VLOOKUP($A8,'RevPAR Raw Data'!$B$6:$BE$43,'RevPAR Raw Data'!AH$1,FALSE)</f>
        <v>43.681619286510497</v>
      </c>
      <c r="AV8" s="65">
        <f>VLOOKUP($A8,'RevPAR Raw Data'!$B$6:$BE$43,'RevPAR Raw Data'!AI$1,FALSE)</f>
        <v>44.952156177156098</v>
      </c>
      <c r="AW8" s="65">
        <f>VLOOKUP($A8,'RevPAR Raw Data'!$B$6:$BE$43,'RevPAR Raw Data'!AJ$1,FALSE)</f>
        <v>41.978536282557997</v>
      </c>
      <c r="AX8" s="65">
        <f>VLOOKUP($A8,'RevPAR Raw Data'!$B$6:$BE$43,'RevPAR Raw Data'!AK$1,FALSE)</f>
        <v>40.674553309009802</v>
      </c>
      <c r="AY8" s="66">
        <f>VLOOKUP($A8,'RevPAR Raw Data'!$B$6:$BE$43,'RevPAR Raw Data'!AL$1,FALSE)</f>
        <v>41.189755396777102</v>
      </c>
      <c r="AZ8" s="65">
        <f>VLOOKUP($A8,'RevPAR Raw Data'!$B$6:$BE$43,'RevPAR Raw Data'!AN$1,FALSE)</f>
        <v>47.693330799635099</v>
      </c>
      <c r="BA8" s="65">
        <f>VLOOKUP($A8,'RevPAR Raw Data'!$B$6:$BE$43,'RevPAR Raw Data'!AO$1,FALSE)</f>
        <v>40.629205432248902</v>
      </c>
      <c r="BB8" s="66">
        <f>VLOOKUP($A8,'RevPAR Raw Data'!$B$6:$BE$43,'RevPAR Raw Data'!AP$1,FALSE)</f>
        <v>44.161268115942001</v>
      </c>
      <c r="BC8" s="67">
        <f>VLOOKUP($A8,'RevPAR Raw Data'!$B$6:$BE$43,'RevPAR Raw Data'!AR$1,FALSE)</f>
        <v>42.038759030824203</v>
      </c>
      <c r="BE8" s="59">
        <f>VLOOKUP($A8,'RevPAR Raw Data'!$B$6:$BE$43,'RevPAR Raw Data'!AT$1,FALSE)</f>
        <v>107.09768789984</v>
      </c>
      <c r="BF8" s="60">
        <f>VLOOKUP($A8,'RevPAR Raw Data'!$B$6:$BE$43,'RevPAR Raw Data'!AU$1,FALSE)</f>
        <v>132.328715526005</v>
      </c>
      <c r="BG8" s="60">
        <f>VLOOKUP($A8,'RevPAR Raw Data'!$B$6:$BE$43,'RevPAR Raw Data'!AV$1,FALSE)</f>
        <v>41.3945473513132</v>
      </c>
      <c r="BH8" s="60">
        <f>VLOOKUP($A8,'RevPAR Raw Data'!$B$6:$BE$43,'RevPAR Raw Data'!AW$1,FALSE)</f>
        <v>42.692368518987699</v>
      </c>
      <c r="BI8" s="60">
        <f>VLOOKUP($A8,'RevPAR Raw Data'!$B$6:$BE$43,'RevPAR Raw Data'!AX$1,FALSE)</f>
        <v>88.628270390340006</v>
      </c>
      <c r="BJ8" s="61">
        <f>VLOOKUP($A8,'RevPAR Raw Data'!$B$6:$BE$43,'RevPAR Raw Data'!AY$1,FALSE)</f>
        <v>74.071308976798207</v>
      </c>
      <c r="BK8" s="60">
        <f>VLOOKUP($A8,'RevPAR Raw Data'!$B$6:$BE$43,'RevPAR Raw Data'!BA$1,FALSE)</f>
        <v>134.48057066803199</v>
      </c>
      <c r="BL8" s="60">
        <f>VLOOKUP($A8,'RevPAR Raw Data'!$B$6:$BE$43,'RevPAR Raw Data'!BB$1,FALSE)</f>
        <v>69.752782313869602</v>
      </c>
      <c r="BM8" s="61">
        <f>VLOOKUP($A8,'RevPAR Raw Data'!$B$6:$BE$43,'RevPAR Raw Data'!BC$1,FALSE)</f>
        <v>99.489261811856593</v>
      </c>
      <c r="BN8" s="62">
        <f>VLOOKUP($A8,'RevPAR Raw Data'!$B$6:$BE$43,'RevPAR Raw Data'!BE$1,FALSE)</f>
        <v>81.016964589625104</v>
      </c>
    </row>
    <row r="9" spans="1:66" x14ac:dyDescent="0.35">
      <c r="A9" s="76" t="s">
        <v>90</v>
      </c>
      <c r="B9" s="59">
        <f>VLOOKUP($A9,'Occupancy Raw Data'!$B$6:$BE$43,'Occupancy Raw Data'!AG$1,FALSE)</f>
        <v>38.7764336782406</v>
      </c>
      <c r="C9" s="60">
        <f>VLOOKUP($A9,'Occupancy Raw Data'!$B$6:$BE$43,'Occupancy Raw Data'!AH$1,FALSE)</f>
        <v>44.423662855591402</v>
      </c>
      <c r="D9" s="60">
        <f>VLOOKUP($A9,'Occupancy Raw Data'!$B$6:$BE$43,'Occupancy Raw Data'!AI$1,FALSE)</f>
        <v>45.173745173745097</v>
      </c>
      <c r="E9" s="60">
        <f>VLOOKUP($A9,'Occupancy Raw Data'!$B$6:$BE$43,'Occupancy Raw Data'!AJ$1,FALSE)</f>
        <v>43.213079150579098</v>
      </c>
      <c r="F9" s="60">
        <f>VLOOKUP($A9,'Occupancy Raw Data'!$B$6:$BE$43,'Occupancy Raw Data'!AK$1,FALSE)</f>
        <v>43.451375482625402</v>
      </c>
      <c r="G9" s="61">
        <f>VLOOKUP($A9,'Occupancy Raw Data'!$B$6:$BE$43,'Occupancy Raw Data'!AL$1,FALSE)</f>
        <v>43.007710221171102</v>
      </c>
      <c r="H9" s="60">
        <f>VLOOKUP($A9,'Occupancy Raw Data'!$B$6:$BE$43,'Occupancy Raw Data'!AN$1,FALSE)</f>
        <v>49.408783783783697</v>
      </c>
      <c r="I9" s="60">
        <f>VLOOKUP($A9,'Occupancy Raw Data'!$B$6:$BE$43,'Occupancy Raw Data'!AO$1,FALSE)</f>
        <v>49.256438157417399</v>
      </c>
      <c r="J9" s="61">
        <f>VLOOKUP($A9,'Occupancy Raw Data'!$B$6:$BE$43,'Occupancy Raw Data'!AP$1,FALSE)</f>
        <v>49.332689172051403</v>
      </c>
      <c r="K9" s="62">
        <f>VLOOKUP($A9,'Occupancy Raw Data'!$B$6:$BE$43,'Occupancy Raw Data'!AR$1,FALSE)</f>
        <v>44.8135695504116</v>
      </c>
      <c r="M9" s="59">
        <f>VLOOKUP($A9,'Occupancy Raw Data'!$B$6:$BE$43,'Occupancy Raw Data'!AT$1,FALSE)</f>
        <v>49.667696508664697</v>
      </c>
      <c r="N9" s="60">
        <f>VLOOKUP($A9,'Occupancy Raw Data'!$B$6:$BE$43,'Occupancy Raw Data'!AU$1,FALSE)</f>
        <v>62.324313530518303</v>
      </c>
      <c r="O9" s="60">
        <f>VLOOKUP($A9,'Occupancy Raw Data'!$B$6:$BE$43,'Occupancy Raw Data'!AV$1,FALSE)</f>
        <v>30.125600871047801</v>
      </c>
      <c r="P9" s="60">
        <f>VLOOKUP($A9,'Occupancy Raw Data'!$B$6:$BE$43,'Occupancy Raw Data'!AW$1,FALSE)</f>
        <v>35.313252957475498</v>
      </c>
      <c r="Q9" s="60">
        <f>VLOOKUP($A9,'Occupancy Raw Data'!$B$6:$BE$43,'Occupancy Raw Data'!AX$1,FALSE)</f>
        <v>41.656286826662303</v>
      </c>
      <c r="R9" s="61">
        <f>VLOOKUP($A9,'Occupancy Raw Data'!$B$6:$BE$43,'Occupancy Raw Data'!AY$1,FALSE)</f>
        <v>42.787442123789504</v>
      </c>
      <c r="S9" s="60">
        <f>VLOOKUP($A9,'Occupancy Raw Data'!$B$6:$BE$43,'Occupancy Raw Data'!BA$1,FALSE)</f>
        <v>53.113560335987103</v>
      </c>
      <c r="T9" s="60">
        <f>VLOOKUP($A9,'Occupancy Raw Data'!$B$6:$BE$43,'Occupancy Raw Data'!BB$1,FALSE)</f>
        <v>38.668376385250703</v>
      </c>
      <c r="U9" s="61">
        <f>VLOOKUP($A9,'Occupancy Raw Data'!$B$6:$BE$43,'Occupancy Raw Data'!BC$1,FALSE)</f>
        <v>45.544757485945198</v>
      </c>
      <c r="V9" s="62">
        <f>VLOOKUP($A9,'Occupancy Raw Data'!$B$6:$BE$43,'Occupancy Raw Data'!BE$1,FALSE)</f>
        <v>43.636097125085598</v>
      </c>
      <c r="X9" s="64">
        <f>VLOOKUP($A9,'ADR Raw Data'!$B$6:$BE$43,'ADR Raw Data'!AG$1,FALSE)</f>
        <v>95.299183133654793</v>
      </c>
      <c r="Y9" s="65">
        <f>VLOOKUP($A9,'ADR Raw Data'!$B$6:$BE$43,'ADR Raw Data'!AH$1,FALSE)</f>
        <v>100.27221784598601</v>
      </c>
      <c r="Z9" s="65">
        <f>VLOOKUP($A9,'ADR Raw Data'!$B$6:$BE$43,'ADR Raw Data'!AI$1,FALSE)</f>
        <v>102.735362580128</v>
      </c>
      <c r="AA9" s="65">
        <f>VLOOKUP($A9,'ADR Raw Data'!$B$6:$BE$43,'ADR Raw Data'!AJ$1,FALSE)</f>
        <v>101.76883917353</v>
      </c>
      <c r="AB9" s="65">
        <f>VLOOKUP($A9,'ADR Raw Data'!$B$6:$BE$43,'ADR Raw Data'!AK$1,FALSE)</f>
        <v>101.33340992710799</v>
      </c>
      <c r="AC9" s="66">
        <f>VLOOKUP($A9,'ADR Raw Data'!$B$6:$BE$43,'ADR Raw Data'!AL$1,FALSE)</f>
        <v>100.40817161614299</v>
      </c>
      <c r="AD9" s="65">
        <f>VLOOKUP($A9,'ADR Raw Data'!$B$6:$BE$43,'ADR Raw Data'!AN$1,FALSE)</f>
        <v>108.69565934065901</v>
      </c>
      <c r="AE9" s="65">
        <f>VLOOKUP($A9,'ADR Raw Data'!$B$6:$BE$43,'ADR Raw Data'!AO$1,FALSE)</f>
        <v>101.76610763377499</v>
      </c>
      <c r="AF9" s="66">
        <f>VLOOKUP($A9,'ADR Raw Data'!$B$6:$BE$43,'ADR Raw Data'!AP$1,FALSE)</f>
        <v>105.239790366017</v>
      </c>
      <c r="AG9" s="67">
        <f>VLOOKUP($A9,'ADR Raw Data'!$B$6:$BE$43,'ADR Raw Data'!AR$1,FALSE)</f>
        <v>101.926769331396</v>
      </c>
      <c r="AI9" s="59">
        <f>VLOOKUP($A9,'ADR Raw Data'!$B$6:$BE$43,'ADR Raw Data'!AT$1,FALSE)</f>
        <v>19.075282663373699</v>
      </c>
      <c r="AJ9" s="60">
        <f>VLOOKUP($A9,'ADR Raw Data'!$B$6:$BE$43,'ADR Raw Data'!AU$1,FALSE)</f>
        <v>23.019195609971899</v>
      </c>
      <c r="AK9" s="60">
        <f>VLOOKUP($A9,'ADR Raw Data'!$B$6:$BE$43,'ADR Raw Data'!AV$1,FALSE)</f>
        <v>22.4666924987831</v>
      </c>
      <c r="AL9" s="60">
        <f>VLOOKUP($A9,'ADR Raw Data'!$B$6:$BE$43,'ADR Raw Data'!AW$1,FALSE)</f>
        <v>21.193301209960701</v>
      </c>
      <c r="AM9" s="60">
        <f>VLOOKUP($A9,'ADR Raw Data'!$B$6:$BE$43,'ADR Raw Data'!AX$1,FALSE)</f>
        <v>17.8551986469746</v>
      </c>
      <c r="AN9" s="61">
        <f>VLOOKUP($A9,'ADR Raw Data'!$B$6:$BE$43,'ADR Raw Data'!AY$1,FALSE)</f>
        <v>20.629467928579398</v>
      </c>
      <c r="AO9" s="60">
        <f>VLOOKUP($A9,'ADR Raw Data'!$B$6:$BE$43,'ADR Raw Data'!BA$1,FALSE)</f>
        <v>30.9692143612547</v>
      </c>
      <c r="AP9" s="60">
        <f>VLOOKUP($A9,'ADR Raw Data'!$B$6:$BE$43,'ADR Raw Data'!BB$1,FALSE)</f>
        <v>20.858674062290302</v>
      </c>
      <c r="AQ9" s="61">
        <f>VLOOKUP($A9,'ADR Raw Data'!$B$6:$BE$43,'ADR Raw Data'!BC$1,FALSE)</f>
        <v>25.8443765583926</v>
      </c>
      <c r="AR9" s="62">
        <f>VLOOKUP($A9,'ADR Raw Data'!$B$6:$BE$43,'ADR Raw Data'!BE$1,FALSE)</f>
        <v>22.2759149093765</v>
      </c>
      <c r="AT9" s="64">
        <f>VLOOKUP($A9,'RevPAR Raw Data'!$B$6:$BE$43,'RevPAR Raw Data'!AG$1,FALSE)</f>
        <v>36.953624543726797</v>
      </c>
      <c r="AU9" s="65">
        <f>VLOOKUP($A9,'RevPAR Raw Data'!$B$6:$BE$43,'RevPAR Raw Data'!AH$1,FALSE)</f>
        <v>44.544591993725298</v>
      </c>
      <c r="AV9" s="65">
        <f>VLOOKUP($A9,'RevPAR Raw Data'!$B$6:$BE$43,'RevPAR Raw Data'!AI$1,FALSE)</f>
        <v>46.409410895270199</v>
      </c>
      <c r="AW9" s="65">
        <f>VLOOKUP($A9,'RevPAR Raw Data'!$B$6:$BE$43,'RevPAR Raw Data'!AJ$1,FALSE)</f>
        <v>43.977449022683302</v>
      </c>
      <c r="AX9" s="65">
        <f>VLOOKUP($A9,'RevPAR Raw Data'!$B$6:$BE$43,'RevPAR Raw Data'!AK$1,FALSE)</f>
        <v>44.030760436775999</v>
      </c>
      <c r="AY9" s="66">
        <f>VLOOKUP($A9,'RevPAR Raw Data'!$B$6:$BE$43,'RevPAR Raw Data'!AL$1,FALSE)</f>
        <v>43.183255487046999</v>
      </c>
      <c r="AZ9" s="65">
        <f>VLOOKUP($A9,'RevPAR Raw Data'!$B$6:$BE$43,'RevPAR Raw Data'!AN$1,FALSE)</f>
        <v>53.705203305984497</v>
      </c>
      <c r="BA9" s="65">
        <f>VLOOKUP($A9,'RevPAR Raw Data'!$B$6:$BE$43,'RevPAR Raw Data'!AO$1,FALSE)</f>
        <v>50.126359871841302</v>
      </c>
      <c r="BB9" s="66">
        <f>VLOOKUP($A9,'RevPAR Raw Data'!$B$6:$BE$43,'RevPAR Raw Data'!AP$1,FALSE)</f>
        <v>51.917618666586101</v>
      </c>
      <c r="BC9" s="67">
        <f>VLOOKUP($A9,'RevPAR Raw Data'!$B$6:$BE$43,'RevPAR Raw Data'!AR$1,FALSE)</f>
        <v>45.677023664813099</v>
      </c>
      <c r="BE9" s="59">
        <f>VLOOKUP($A9,'RevPAR Raw Data'!$B$6:$BE$43,'RevPAR Raw Data'!AT$1,FALSE)</f>
        <v>78.217232673452799</v>
      </c>
      <c r="BF9" s="60">
        <f>VLOOKUP($A9,'RevPAR Raw Data'!$B$6:$BE$43,'RevPAR Raw Data'!AU$1,FALSE)</f>
        <v>99.690064784652407</v>
      </c>
      <c r="BG9" s="60">
        <f>VLOOKUP($A9,'RevPAR Raw Data'!$B$6:$BE$43,'RevPAR Raw Data'!AV$1,FALSE)</f>
        <v>59.360519480939899</v>
      </c>
      <c r="BH9" s="60">
        <f>VLOOKUP($A9,'RevPAR Raw Data'!$B$6:$BE$43,'RevPAR Raw Data'!AW$1,FALSE)</f>
        <v>63.990598233749502</v>
      </c>
      <c r="BI9" s="60">
        <f>VLOOKUP($A9,'RevPAR Raw Data'!$B$6:$BE$43,'RevPAR Raw Data'!AX$1,FALSE)</f>
        <v>66.9492982354909</v>
      </c>
      <c r="BJ9" s="61">
        <f>VLOOKUP($A9,'RevPAR Raw Data'!$B$6:$BE$43,'RevPAR Raw Data'!AY$1,FALSE)</f>
        <v>72.243731702755497</v>
      </c>
      <c r="BK9" s="60">
        <f>VLOOKUP($A9,'RevPAR Raw Data'!$B$6:$BE$43,'RevPAR Raw Data'!BA$1,FALSE)</f>
        <v>100.53162705258799</v>
      </c>
      <c r="BL9" s="60">
        <f>VLOOKUP($A9,'RevPAR Raw Data'!$B$6:$BE$43,'RevPAR Raw Data'!BB$1,FALSE)</f>
        <v>67.592761042920102</v>
      </c>
      <c r="BM9" s="61">
        <f>VLOOKUP($A9,'RevPAR Raw Data'!$B$6:$BE$43,'RevPAR Raw Data'!BC$1,FALSE)</f>
        <v>83.159892671612198</v>
      </c>
      <c r="BN9" s="62">
        <f>VLOOKUP($A9,'RevPAR Raw Data'!$B$6:$BE$43,'RevPAR Raw Data'!BE$1,FALSE)</f>
        <v>75.632351899819199</v>
      </c>
    </row>
    <row r="10" spans="1:66" x14ac:dyDescent="0.35">
      <c r="A10" s="76" t="s">
        <v>26</v>
      </c>
      <c r="B10" s="59">
        <f>VLOOKUP($A10,'Occupancy Raw Data'!$B$6:$BE$43,'Occupancy Raw Data'!AG$1,FALSE)</f>
        <v>35.3162215285004</v>
      </c>
      <c r="C10" s="60">
        <f>VLOOKUP($A10,'Occupancy Raw Data'!$B$6:$BE$43,'Occupancy Raw Data'!AH$1,FALSE)</f>
        <v>40.536478205572799</v>
      </c>
      <c r="D10" s="60">
        <f>VLOOKUP($A10,'Occupancy Raw Data'!$B$6:$BE$43,'Occupancy Raw Data'!AI$1,FALSE)</f>
        <v>42.296797317608899</v>
      </c>
      <c r="E10" s="60">
        <f>VLOOKUP($A10,'Occupancy Raw Data'!$B$6:$BE$43,'Occupancy Raw Data'!AJ$1,FALSE)</f>
        <v>40.594288357035403</v>
      </c>
      <c r="F10" s="60">
        <f>VLOOKUP($A10,'Occupancy Raw Data'!$B$6:$BE$43,'Occupancy Raw Data'!AK$1,FALSE)</f>
        <v>39.920800092496201</v>
      </c>
      <c r="G10" s="61">
        <f>VLOOKUP($A10,'Occupancy Raw Data'!$B$6:$BE$43,'Occupancy Raw Data'!AL$1,FALSE)</f>
        <v>39.732917100242801</v>
      </c>
      <c r="H10" s="60">
        <f>VLOOKUP($A10,'Occupancy Raw Data'!$B$6:$BE$43,'Occupancy Raw Data'!AN$1,FALSE)</f>
        <v>43.042548271476399</v>
      </c>
      <c r="I10" s="60">
        <f>VLOOKUP($A10,'Occupancy Raw Data'!$B$6:$BE$43,'Occupancy Raw Data'!AO$1,FALSE)</f>
        <v>42.323699421965301</v>
      </c>
      <c r="J10" s="61">
        <f>VLOOKUP($A10,'Occupancy Raw Data'!$B$6:$BE$43,'Occupancy Raw Data'!AP$1,FALSE)</f>
        <v>42.683103069541502</v>
      </c>
      <c r="K10" s="62">
        <f>VLOOKUP($A10,'Occupancy Raw Data'!$B$6:$BE$43,'Occupancy Raw Data'!AR$1,FALSE)</f>
        <v>40.575862182875198</v>
      </c>
      <c r="M10" s="59">
        <f>VLOOKUP($A10,'Occupancy Raw Data'!$B$6:$BE$43,'Occupancy Raw Data'!AT$1,FALSE)</f>
        <v>27.0652999616198</v>
      </c>
      <c r="N10" s="60">
        <f>VLOOKUP($A10,'Occupancy Raw Data'!$B$6:$BE$43,'Occupancy Raw Data'!AU$1,FALSE)</f>
        <v>35.883896579969402</v>
      </c>
      <c r="O10" s="60">
        <f>VLOOKUP($A10,'Occupancy Raw Data'!$B$6:$BE$43,'Occupancy Raw Data'!AV$1,FALSE)</f>
        <v>28.486645876506799</v>
      </c>
      <c r="P10" s="60">
        <f>VLOOKUP($A10,'Occupancy Raw Data'!$B$6:$BE$43,'Occupancy Raw Data'!AW$1,FALSE)</f>
        <v>24.4718843599099</v>
      </c>
      <c r="Q10" s="60">
        <f>VLOOKUP($A10,'Occupancy Raw Data'!$B$6:$BE$43,'Occupancy Raw Data'!AX$1,FALSE)</f>
        <v>27.0560719733908</v>
      </c>
      <c r="R10" s="61">
        <f>VLOOKUP($A10,'Occupancy Raw Data'!$B$6:$BE$43,'Occupancy Raw Data'!AY$1,FALSE)</f>
        <v>28.520838035071499</v>
      </c>
      <c r="S10" s="60">
        <f>VLOOKUP($A10,'Occupancy Raw Data'!$B$6:$BE$43,'Occupancy Raw Data'!BA$1,FALSE)</f>
        <v>31.7563204863105</v>
      </c>
      <c r="T10" s="60">
        <f>VLOOKUP($A10,'Occupancy Raw Data'!$B$6:$BE$43,'Occupancy Raw Data'!BB$1,FALSE)</f>
        <v>21.073047716196299</v>
      </c>
      <c r="U10" s="61">
        <f>VLOOKUP($A10,'Occupancy Raw Data'!$B$6:$BE$43,'Occupancy Raw Data'!BC$1,FALSE)</f>
        <v>26.2338288065718</v>
      </c>
      <c r="V10" s="62">
        <f>VLOOKUP($A10,'Occupancy Raw Data'!$B$6:$BE$43,'Occupancy Raw Data'!BE$1,FALSE)</f>
        <v>27.824917827400899</v>
      </c>
      <c r="X10" s="64">
        <f>VLOOKUP($A10,'ADR Raw Data'!$B$6:$BE$43,'ADR Raw Data'!AG$1,FALSE)</f>
        <v>104.894010476346</v>
      </c>
      <c r="Y10" s="65">
        <f>VLOOKUP($A10,'ADR Raw Data'!$B$6:$BE$43,'ADR Raw Data'!AH$1,FALSE)</f>
        <v>112.46641400456301</v>
      </c>
      <c r="Z10" s="65">
        <f>VLOOKUP($A10,'ADR Raw Data'!$B$6:$BE$43,'ADR Raw Data'!AI$1,FALSE)</f>
        <v>115.335403539943</v>
      </c>
      <c r="AA10" s="65">
        <f>VLOOKUP($A10,'ADR Raw Data'!$B$6:$BE$43,'ADR Raw Data'!AJ$1,FALSE)</f>
        <v>115.075470663628</v>
      </c>
      <c r="AB10" s="65">
        <f>VLOOKUP($A10,'ADR Raw Data'!$B$6:$BE$43,'ADR Raw Data'!AK$1,FALSE)</f>
        <v>109.295535442763</v>
      </c>
      <c r="AC10" s="66">
        <f>VLOOKUP($A10,'ADR Raw Data'!$B$6:$BE$43,'ADR Raw Data'!AL$1,FALSE)</f>
        <v>111.62705543430801</v>
      </c>
      <c r="AD10" s="65">
        <f>VLOOKUP($A10,'ADR Raw Data'!$B$6:$BE$43,'ADR Raw Data'!AN$1,FALSE)</f>
        <v>112.336377006245</v>
      </c>
      <c r="AE10" s="65">
        <f>VLOOKUP($A10,'ADR Raw Data'!$B$6:$BE$43,'ADR Raw Data'!AO$1,FALSE)</f>
        <v>107.108410953291</v>
      </c>
      <c r="AF10" s="66">
        <f>VLOOKUP($A10,'ADR Raw Data'!$B$6:$BE$43,'ADR Raw Data'!AP$1,FALSE)</f>
        <v>109.74425461317</v>
      </c>
      <c r="AG10" s="67">
        <f>VLOOKUP($A10,'ADR Raw Data'!$B$6:$BE$43,'ADR Raw Data'!AR$1,FALSE)</f>
        <v>111.061151783442</v>
      </c>
      <c r="AI10" s="59">
        <f>VLOOKUP($A10,'ADR Raw Data'!$B$6:$BE$43,'ADR Raw Data'!AT$1,FALSE)</f>
        <v>26.771983936335701</v>
      </c>
      <c r="AJ10" s="60">
        <f>VLOOKUP($A10,'ADR Raw Data'!$B$6:$BE$43,'ADR Raw Data'!AU$1,FALSE)</f>
        <v>32.516614038863104</v>
      </c>
      <c r="AK10" s="60">
        <f>VLOOKUP($A10,'ADR Raw Data'!$B$6:$BE$43,'ADR Raw Data'!AV$1,FALSE)</f>
        <v>35.389053147551799</v>
      </c>
      <c r="AL10" s="60">
        <f>VLOOKUP($A10,'ADR Raw Data'!$B$6:$BE$43,'ADR Raw Data'!AW$1,FALSE)</f>
        <v>33.855297285727097</v>
      </c>
      <c r="AM10" s="60">
        <f>VLOOKUP($A10,'ADR Raw Data'!$B$6:$BE$43,'ADR Raw Data'!AX$1,FALSE)</f>
        <v>23.4908997602932</v>
      </c>
      <c r="AN10" s="61">
        <f>VLOOKUP($A10,'ADR Raw Data'!$B$6:$BE$43,'ADR Raw Data'!AY$1,FALSE)</f>
        <v>30.518198390706701</v>
      </c>
      <c r="AO10" s="60">
        <f>VLOOKUP($A10,'ADR Raw Data'!$B$6:$BE$43,'ADR Raw Data'!BA$1,FALSE)</f>
        <v>32.342233633368103</v>
      </c>
      <c r="AP10" s="60">
        <f>VLOOKUP($A10,'ADR Raw Data'!$B$6:$BE$43,'ADR Raw Data'!BB$1,FALSE)</f>
        <v>22.3999194632007</v>
      </c>
      <c r="AQ10" s="61">
        <f>VLOOKUP($A10,'ADR Raw Data'!$B$6:$BE$43,'ADR Raw Data'!BC$1,FALSE)</f>
        <v>27.255228130325001</v>
      </c>
      <c r="AR10" s="62">
        <f>VLOOKUP($A10,'ADR Raw Data'!$B$6:$BE$43,'ADR Raw Data'!BE$1,FALSE)</f>
        <v>29.527687016230601</v>
      </c>
      <c r="AT10" s="64">
        <f>VLOOKUP($A10,'RevPAR Raw Data'!$B$6:$BE$43,'RevPAR Raw Data'!AG$1,FALSE)</f>
        <v>37.044601109954897</v>
      </c>
      <c r="AU10" s="65">
        <f>VLOOKUP($A10,'RevPAR Raw Data'!$B$6:$BE$43,'RevPAR Raw Data'!AH$1,FALSE)</f>
        <v>45.589923401549299</v>
      </c>
      <c r="AV10" s="65">
        <f>VLOOKUP($A10,'RevPAR Raw Data'!$B$6:$BE$43,'RevPAR Raw Data'!AI$1,FALSE)</f>
        <v>48.783181870736499</v>
      </c>
      <c r="AW10" s="65">
        <f>VLOOKUP($A10,'RevPAR Raw Data'!$B$6:$BE$43,'RevPAR Raw Data'!AJ$1,FALSE)</f>
        <v>46.7140683894091</v>
      </c>
      <c r="AX10" s="65">
        <f>VLOOKUP($A10,'RevPAR Raw Data'!$B$6:$BE$43,'RevPAR Raw Data'!AK$1,FALSE)</f>
        <v>43.631652214128799</v>
      </c>
      <c r="AY10" s="66">
        <f>VLOOKUP($A10,'RevPAR Raw Data'!$B$6:$BE$43,'RevPAR Raw Data'!AL$1,FALSE)</f>
        <v>44.352685397155703</v>
      </c>
      <c r="AZ10" s="65">
        <f>VLOOKUP($A10,'RevPAR Raw Data'!$B$6:$BE$43,'RevPAR Raw Data'!AN$1,FALSE)</f>
        <v>48.352439299340901</v>
      </c>
      <c r="BA10" s="65">
        <f>VLOOKUP($A10,'RevPAR Raw Data'!$B$6:$BE$43,'RevPAR Raw Data'!AO$1,FALSE)</f>
        <v>45.332241907514401</v>
      </c>
      <c r="BB10" s="66">
        <f>VLOOKUP($A10,'RevPAR Raw Data'!$B$6:$BE$43,'RevPAR Raw Data'!AP$1,FALSE)</f>
        <v>46.842253309439798</v>
      </c>
      <c r="BC10" s="67">
        <f>VLOOKUP($A10,'RevPAR Raw Data'!$B$6:$BE$43,'RevPAR Raw Data'!AR$1,FALSE)</f>
        <v>45.064019886363603</v>
      </c>
      <c r="BE10" s="59">
        <f>VLOOKUP($A10,'RevPAR Raw Data'!$B$6:$BE$43,'RevPAR Raw Data'!AT$1,FALSE)</f>
        <v>61.083201656001499</v>
      </c>
      <c r="BF10" s="60">
        <f>VLOOKUP($A10,'RevPAR Raw Data'!$B$6:$BE$43,'RevPAR Raw Data'!AU$1,FALSE)</f>
        <v>80.0687387718461</v>
      </c>
      <c r="BG10" s="60">
        <f>VLOOKUP($A10,'RevPAR Raw Data'!$B$6:$BE$43,'RevPAR Raw Data'!AV$1,FALSE)</f>
        <v>73.956853273250601</v>
      </c>
      <c r="BH10" s="60">
        <f>VLOOKUP($A10,'RevPAR Raw Data'!$B$6:$BE$43,'RevPAR Raw Data'!AW$1,FALSE)</f>
        <v>66.612210847103896</v>
      </c>
      <c r="BI10" s="60">
        <f>VLOOKUP($A10,'RevPAR Raw Data'!$B$6:$BE$43,'RevPAR Raw Data'!AX$1,FALSE)</f>
        <v>56.902686480026098</v>
      </c>
      <c r="BJ10" s="61">
        <f>VLOOKUP($A10,'RevPAR Raw Data'!$B$6:$BE$43,'RevPAR Raw Data'!AY$1,FALSE)</f>
        <v>67.743082360013503</v>
      </c>
      <c r="BK10" s="60">
        <f>VLOOKUP($A10,'RevPAR Raw Data'!$B$6:$BE$43,'RevPAR Raw Data'!BA$1,FALSE)</f>
        <v>74.369257484722297</v>
      </c>
      <c r="BL10" s="60">
        <f>VLOOKUP($A10,'RevPAR Raw Data'!$B$6:$BE$43,'RevPAR Raw Data'!BB$1,FALSE)</f>
        <v>48.193312896266796</v>
      </c>
      <c r="BM10" s="61">
        <f>VLOOKUP($A10,'RevPAR Raw Data'!$B$6:$BE$43,'RevPAR Raw Data'!BC$1,FALSE)</f>
        <v>60.639146825447</v>
      </c>
      <c r="BN10" s="62">
        <f>VLOOKUP($A10,'RevPAR Raw Data'!$B$6:$BE$43,'RevPAR Raw Data'!BE$1,FALSE)</f>
        <v>65.568659492229799</v>
      </c>
    </row>
    <row r="11" spans="1:66" x14ac:dyDescent="0.35">
      <c r="A11" s="76" t="s">
        <v>24</v>
      </c>
      <c r="B11" s="59">
        <f>VLOOKUP($A11,'Occupancy Raw Data'!$B$6:$BE$43,'Occupancy Raw Data'!AG$1,FALSE)</f>
        <v>39.048370891344902</v>
      </c>
      <c r="C11" s="60">
        <f>VLOOKUP($A11,'Occupancy Raw Data'!$B$6:$BE$43,'Occupancy Raw Data'!AH$1,FALSE)</f>
        <v>48.995263384527</v>
      </c>
      <c r="D11" s="60">
        <f>VLOOKUP($A11,'Occupancy Raw Data'!$B$6:$BE$43,'Occupancy Raw Data'!AI$1,FALSE)</f>
        <v>50.168652217597199</v>
      </c>
      <c r="E11" s="60">
        <f>VLOOKUP($A11,'Occupancy Raw Data'!$B$6:$BE$43,'Occupancy Raw Data'!AJ$1,FALSE)</f>
        <v>49.239270848284697</v>
      </c>
      <c r="F11" s="60">
        <f>VLOOKUP($A11,'Occupancy Raw Data'!$B$6:$BE$43,'Occupancy Raw Data'!AK$1,FALSE)</f>
        <v>47.6388689536385</v>
      </c>
      <c r="G11" s="61">
        <f>VLOOKUP($A11,'Occupancy Raw Data'!$B$6:$BE$43,'Occupancy Raw Data'!AL$1,FALSE)</f>
        <v>47.018085259078497</v>
      </c>
      <c r="H11" s="60">
        <f>VLOOKUP($A11,'Occupancy Raw Data'!$B$6:$BE$43,'Occupancy Raw Data'!AN$1,FALSE)</f>
        <v>50.1399454571551</v>
      </c>
      <c r="I11" s="60">
        <f>VLOOKUP($A11,'Occupancy Raw Data'!$B$6:$BE$43,'Occupancy Raw Data'!AO$1,FALSE)</f>
        <v>47.649633988804297</v>
      </c>
      <c r="J11" s="61">
        <f>VLOOKUP($A11,'Occupancy Raw Data'!$B$6:$BE$43,'Occupancy Raw Data'!AP$1,FALSE)</f>
        <v>48.894789722979702</v>
      </c>
      <c r="K11" s="62">
        <f>VLOOKUP($A11,'Occupancy Raw Data'!$B$6:$BE$43,'Occupancy Raw Data'!AR$1,FALSE)</f>
        <v>47.554286534478798</v>
      </c>
      <c r="M11" s="59">
        <f>VLOOKUP($A11,'Occupancy Raw Data'!$B$6:$BE$43,'Occupancy Raw Data'!AT$1,FALSE)</f>
        <v>19.245950897416201</v>
      </c>
      <c r="N11" s="60">
        <f>VLOOKUP($A11,'Occupancy Raw Data'!$B$6:$BE$43,'Occupancy Raw Data'!AU$1,FALSE)</f>
        <v>28.3755745042413</v>
      </c>
      <c r="O11" s="60">
        <f>VLOOKUP($A11,'Occupancy Raw Data'!$B$6:$BE$43,'Occupancy Raw Data'!AV$1,FALSE)</f>
        <v>27.382215997858701</v>
      </c>
      <c r="P11" s="60">
        <f>VLOOKUP($A11,'Occupancy Raw Data'!$B$6:$BE$43,'Occupancy Raw Data'!AW$1,FALSE)</f>
        <v>21.851423192903798</v>
      </c>
      <c r="Q11" s="60">
        <f>VLOOKUP($A11,'Occupancy Raw Data'!$B$6:$BE$43,'Occupancy Raw Data'!AX$1,FALSE)</f>
        <v>25.532730845539</v>
      </c>
      <c r="R11" s="61">
        <f>VLOOKUP($A11,'Occupancy Raw Data'!$B$6:$BE$43,'Occupancy Raw Data'!AY$1,FALSE)</f>
        <v>24.614190710908499</v>
      </c>
      <c r="S11" s="60">
        <f>VLOOKUP($A11,'Occupancy Raw Data'!$B$6:$BE$43,'Occupancy Raw Data'!BA$1,FALSE)</f>
        <v>41.662974099487599</v>
      </c>
      <c r="T11" s="60">
        <f>VLOOKUP($A11,'Occupancy Raw Data'!$B$6:$BE$43,'Occupancy Raw Data'!BB$1,FALSE)</f>
        <v>29.558986386953599</v>
      </c>
      <c r="U11" s="61">
        <f>VLOOKUP($A11,'Occupancy Raw Data'!$B$6:$BE$43,'Occupancy Raw Data'!BC$1,FALSE)</f>
        <v>35.494882483343197</v>
      </c>
      <c r="V11" s="62">
        <f>VLOOKUP($A11,'Occupancy Raw Data'!$B$6:$BE$43,'Occupancy Raw Data'!BE$1,FALSE)</f>
        <v>27.6249360365074</v>
      </c>
      <c r="X11" s="64">
        <f>VLOOKUP($A11,'ADR Raw Data'!$B$6:$BE$43,'ADR Raw Data'!AG$1,FALSE)</f>
        <v>102.08035011946301</v>
      </c>
      <c r="Y11" s="65">
        <f>VLOOKUP($A11,'ADR Raw Data'!$B$6:$BE$43,'ADR Raw Data'!AH$1,FALSE)</f>
        <v>104.755405741907</v>
      </c>
      <c r="Z11" s="65">
        <f>VLOOKUP($A11,'ADR Raw Data'!$B$6:$BE$43,'ADR Raw Data'!AI$1,FALSE)</f>
        <v>104.183227236964</v>
      </c>
      <c r="AA11" s="65">
        <f>VLOOKUP($A11,'ADR Raw Data'!$B$6:$BE$43,'ADR Raw Data'!AJ$1,FALSE)</f>
        <v>103.40054875382501</v>
      </c>
      <c r="AB11" s="65">
        <f>VLOOKUP($A11,'ADR Raw Data'!$B$6:$BE$43,'ADR Raw Data'!AK$1,FALSE)</f>
        <v>108.510068544742</v>
      </c>
      <c r="AC11" s="66">
        <f>VLOOKUP($A11,'ADR Raw Data'!$B$6:$BE$43,'ADR Raw Data'!AL$1,FALSE)</f>
        <v>104.666051743875</v>
      </c>
      <c r="AD11" s="65">
        <f>VLOOKUP($A11,'ADR Raw Data'!$B$6:$BE$43,'ADR Raw Data'!AN$1,FALSE)</f>
        <v>127.28314678308099</v>
      </c>
      <c r="AE11" s="65">
        <f>VLOOKUP($A11,'ADR Raw Data'!$B$6:$BE$43,'ADR Raw Data'!AO$1,FALSE)</f>
        <v>122.76840876572</v>
      </c>
      <c r="AF11" s="66">
        <f>VLOOKUP($A11,'ADR Raw Data'!$B$6:$BE$43,'ADR Raw Data'!AP$1,FALSE)</f>
        <v>125.08326398062501</v>
      </c>
      <c r="AG11" s="67">
        <f>VLOOKUP($A11,'ADR Raw Data'!$B$6:$BE$43,'ADR Raw Data'!AR$1,FALSE)</f>
        <v>110.663980618107</v>
      </c>
      <c r="AI11" s="59">
        <f>VLOOKUP($A11,'ADR Raw Data'!$B$6:$BE$43,'ADR Raw Data'!AT$1,FALSE)</f>
        <v>10.9964521288271</v>
      </c>
      <c r="AJ11" s="60">
        <f>VLOOKUP($A11,'ADR Raw Data'!$B$6:$BE$43,'ADR Raw Data'!AU$1,FALSE)</f>
        <v>17.1267532683081</v>
      </c>
      <c r="AK11" s="60">
        <f>VLOOKUP($A11,'ADR Raw Data'!$B$6:$BE$43,'ADR Raw Data'!AV$1,FALSE)</f>
        <v>17.6640739933341</v>
      </c>
      <c r="AL11" s="60">
        <f>VLOOKUP($A11,'ADR Raw Data'!$B$6:$BE$43,'ADR Raw Data'!AW$1,FALSE)</f>
        <v>18.337073865900201</v>
      </c>
      <c r="AM11" s="60">
        <f>VLOOKUP($A11,'ADR Raw Data'!$B$6:$BE$43,'ADR Raw Data'!AX$1,FALSE)</f>
        <v>10.651139089856001</v>
      </c>
      <c r="AN11" s="61">
        <f>VLOOKUP($A11,'ADR Raw Data'!$B$6:$BE$43,'ADR Raw Data'!AY$1,FALSE)</f>
        <v>15.0375763273224</v>
      </c>
      <c r="AO11" s="60">
        <f>VLOOKUP($A11,'ADR Raw Data'!$B$6:$BE$43,'ADR Raw Data'!BA$1,FALSE)</f>
        <v>19.314156882209002</v>
      </c>
      <c r="AP11" s="60">
        <f>VLOOKUP($A11,'ADR Raw Data'!$B$6:$BE$43,'ADR Raw Data'!BB$1,FALSE)</f>
        <v>11.652285780432001</v>
      </c>
      <c r="AQ11" s="61">
        <f>VLOOKUP($A11,'ADR Raw Data'!$B$6:$BE$43,'ADR Raw Data'!BC$1,FALSE)</f>
        <v>15.444842563766199</v>
      </c>
      <c r="AR11" s="62">
        <f>VLOOKUP($A11,'ADR Raw Data'!$B$6:$BE$43,'ADR Raw Data'!BE$1,FALSE)</f>
        <v>15.528737410572599</v>
      </c>
      <c r="AT11" s="64">
        <f>VLOOKUP($A11,'RevPAR Raw Data'!$B$6:$BE$43,'RevPAR Raw Data'!AG$1,FALSE)</f>
        <v>39.860713721831402</v>
      </c>
      <c r="AU11" s="65">
        <f>VLOOKUP($A11,'RevPAR Raw Data'!$B$6:$BE$43,'RevPAR Raw Data'!AH$1,FALSE)</f>
        <v>51.325186952777301</v>
      </c>
      <c r="AV11" s="65">
        <f>VLOOKUP($A11,'RevPAR Raw Data'!$B$6:$BE$43,'RevPAR Raw Data'!AI$1,FALSE)</f>
        <v>52.267320941581701</v>
      </c>
      <c r="AW11" s="65">
        <f>VLOOKUP($A11,'RevPAR Raw Data'!$B$6:$BE$43,'RevPAR Raw Data'!AJ$1,FALSE)</f>
        <v>50.913676259509103</v>
      </c>
      <c r="AX11" s="65">
        <f>VLOOKUP($A11,'RevPAR Raw Data'!$B$6:$BE$43,'RevPAR Raw Data'!AK$1,FALSE)</f>
        <v>51.692969355533201</v>
      </c>
      <c r="AY11" s="66">
        <f>VLOOKUP($A11,'RevPAR Raw Data'!$B$6:$BE$43,'RevPAR Raw Data'!AL$1,FALSE)</f>
        <v>49.211973446246503</v>
      </c>
      <c r="AZ11" s="65">
        <f>VLOOKUP($A11,'RevPAR Raw Data'!$B$6:$BE$43,'RevPAR Raw Data'!AN$1,FALSE)</f>
        <v>63.8197003731878</v>
      </c>
      <c r="BA11" s="65">
        <f>VLOOKUP($A11,'RevPAR Raw Data'!$B$6:$BE$43,'RevPAR Raw Data'!AO$1,FALSE)</f>
        <v>58.498697430744897</v>
      </c>
      <c r="BB11" s="66">
        <f>VLOOKUP($A11,'RevPAR Raw Data'!$B$6:$BE$43,'RevPAR Raw Data'!AP$1,FALSE)</f>
        <v>61.159198901966398</v>
      </c>
      <c r="BC11" s="67">
        <f>VLOOKUP($A11,'RevPAR Raw Data'!$B$6:$BE$43,'RevPAR Raw Data'!AR$1,FALSE)</f>
        <v>52.625466433595101</v>
      </c>
      <c r="BE11" s="59">
        <f>VLOOKUP($A11,'RevPAR Raw Data'!$B$6:$BE$43,'RevPAR Raw Data'!AT$1,FALSE)</f>
        <v>32.358774803415301</v>
      </c>
      <c r="BF11" s="60">
        <f>VLOOKUP($A11,'RevPAR Raw Data'!$B$6:$BE$43,'RevPAR Raw Data'!AU$1,FALSE)</f>
        <v>50.3621424063559</v>
      </c>
      <c r="BG11" s="60">
        <f>VLOOKUP($A11,'RevPAR Raw Data'!$B$6:$BE$43,'RevPAR Raw Data'!AV$1,FALSE)</f>
        <v>49.883104886069198</v>
      </c>
      <c r="BH11" s="60">
        <f>VLOOKUP($A11,'RevPAR Raw Data'!$B$6:$BE$43,'RevPAR Raw Data'!AW$1,FALSE)</f>
        <v>44.195408670437303</v>
      </c>
      <c r="BI11" s="60">
        <f>VLOOKUP($A11,'RevPAR Raw Data'!$B$6:$BE$43,'RevPAR Raw Data'!AX$1,FALSE)</f>
        <v>38.903396611192001</v>
      </c>
      <c r="BJ11" s="61">
        <f>VLOOKUP($A11,'RevPAR Raw Data'!$B$6:$BE$43,'RevPAR Raw Data'!AY$1,FALSE)</f>
        <v>43.353144753736601</v>
      </c>
      <c r="BK11" s="60">
        <f>VLOOKUP($A11,'RevPAR Raw Data'!$B$6:$BE$43,'RevPAR Raw Data'!BA$1,FALSE)</f>
        <v>69.0239831610659</v>
      </c>
      <c r="BL11" s="60">
        <f>VLOOKUP($A11,'RevPAR Raw Data'!$B$6:$BE$43,'RevPAR Raw Data'!BB$1,FALSE)</f>
        <v>44.655569734992604</v>
      </c>
      <c r="BM11" s="61">
        <f>VLOOKUP($A11,'RevPAR Raw Data'!$B$6:$BE$43,'RevPAR Raw Data'!BC$1,FALSE)</f>
        <v>56.421853764855598</v>
      </c>
      <c r="BN11" s="62">
        <f>VLOOKUP($A11,'RevPAR Raw Data'!$B$6:$BE$43,'RevPAR Raw Data'!BE$1,FALSE)</f>
        <v>47.443477224027902</v>
      </c>
    </row>
    <row r="12" spans="1:66" x14ac:dyDescent="0.35">
      <c r="A12" s="76" t="s">
        <v>27</v>
      </c>
      <c r="B12" s="59">
        <f>VLOOKUP($A12,'Occupancy Raw Data'!$B$6:$BE$43,'Occupancy Raw Data'!AG$1,FALSE)</f>
        <v>46.940165876777201</v>
      </c>
      <c r="C12" s="60">
        <f>VLOOKUP($A12,'Occupancy Raw Data'!$B$6:$BE$43,'Occupancy Raw Data'!AH$1,FALSE)</f>
        <v>53.3708530805687</v>
      </c>
      <c r="D12" s="60">
        <f>VLOOKUP($A12,'Occupancy Raw Data'!$B$6:$BE$43,'Occupancy Raw Data'!AI$1,FALSE)</f>
        <v>54.511255924170598</v>
      </c>
      <c r="E12" s="60">
        <f>VLOOKUP($A12,'Occupancy Raw Data'!$B$6:$BE$43,'Occupancy Raw Data'!AJ$1,FALSE)</f>
        <v>55.743483412322199</v>
      </c>
      <c r="F12" s="60">
        <f>VLOOKUP($A12,'Occupancy Raw Data'!$B$6:$BE$43,'Occupancy Raw Data'!AK$1,FALSE)</f>
        <v>55.174763033175303</v>
      </c>
      <c r="G12" s="61">
        <f>VLOOKUP($A12,'Occupancy Raw Data'!$B$6:$BE$43,'Occupancy Raw Data'!AL$1,FALSE)</f>
        <v>53.1481042654028</v>
      </c>
      <c r="H12" s="60">
        <f>VLOOKUP($A12,'Occupancy Raw Data'!$B$6:$BE$43,'Occupancy Raw Data'!AN$1,FALSE)</f>
        <v>55.518364928909897</v>
      </c>
      <c r="I12" s="60">
        <f>VLOOKUP($A12,'Occupancy Raw Data'!$B$6:$BE$43,'Occupancy Raw Data'!AO$1,FALSE)</f>
        <v>57.111966824644497</v>
      </c>
      <c r="J12" s="61">
        <f>VLOOKUP($A12,'Occupancy Raw Data'!$B$6:$BE$43,'Occupancy Raw Data'!AP$1,FALSE)</f>
        <v>56.315165876777201</v>
      </c>
      <c r="K12" s="62">
        <f>VLOOKUP($A12,'Occupancy Raw Data'!$B$6:$BE$43,'Occupancy Raw Data'!AR$1,FALSE)</f>
        <v>54.052979011509798</v>
      </c>
      <c r="M12" s="59">
        <f>VLOOKUP($A12,'Occupancy Raw Data'!$B$6:$BE$43,'Occupancy Raw Data'!AT$1,FALSE)</f>
        <v>33.641971262881498</v>
      </c>
      <c r="N12" s="60">
        <f>VLOOKUP($A12,'Occupancy Raw Data'!$B$6:$BE$43,'Occupancy Raw Data'!AU$1,FALSE)</f>
        <v>44.417232976924801</v>
      </c>
      <c r="O12" s="60">
        <f>VLOOKUP($A12,'Occupancy Raw Data'!$B$6:$BE$43,'Occupancy Raw Data'!AV$1,FALSE)</f>
        <v>37.299765793400702</v>
      </c>
      <c r="P12" s="60">
        <f>VLOOKUP($A12,'Occupancy Raw Data'!$B$6:$BE$43,'Occupancy Raw Data'!AW$1,FALSE)</f>
        <v>47.139813826233599</v>
      </c>
      <c r="Q12" s="60">
        <f>VLOOKUP($A12,'Occupancy Raw Data'!$B$6:$BE$43,'Occupancy Raw Data'!AX$1,FALSE)</f>
        <v>50.003033988111099</v>
      </c>
      <c r="R12" s="61">
        <f>VLOOKUP($A12,'Occupancy Raw Data'!$B$6:$BE$43,'Occupancy Raw Data'!AY$1,FALSE)</f>
        <v>42.526933234105201</v>
      </c>
      <c r="S12" s="60">
        <f>VLOOKUP($A12,'Occupancy Raw Data'!$B$6:$BE$43,'Occupancy Raw Data'!BA$1,FALSE)</f>
        <v>42.304545410156301</v>
      </c>
      <c r="T12" s="60">
        <f>VLOOKUP($A12,'Occupancy Raw Data'!$B$6:$BE$43,'Occupancy Raw Data'!BB$1,FALSE)</f>
        <v>36.502092730354804</v>
      </c>
      <c r="U12" s="61">
        <f>VLOOKUP($A12,'Occupancy Raw Data'!$B$6:$BE$43,'Occupancy Raw Data'!BC$1,FALSE)</f>
        <v>39.301920014437499</v>
      </c>
      <c r="V12" s="62">
        <f>VLOOKUP($A12,'Occupancy Raw Data'!$B$6:$BE$43,'Occupancy Raw Data'!BE$1,FALSE)</f>
        <v>41.551435279115402</v>
      </c>
      <c r="X12" s="64">
        <f>VLOOKUP($A12,'ADR Raw Data'!$B$6:$BE$43,'ADR Raw Data'!AG$1,FALSE)</f>
        <v>78.753493405691898</v>
      </c>
      <c r="Y12" s="65">
        <f>VLOOKUP($A12,'ADR Raw Data'!$B$6:$BE$43,'ADR Raw Data'!AH$1,FALSE)</f>
        <v>82.502236097235993</v>
      </c>
      <c r="Z12" s="65">
        <f>VLOOKUP($A12,'ADR Raw Data'!$B$6:$BE$43,'ADR Raw Data'!AI$1,FALSE)</f>
        <v>84.286229962506098</v>
      </c>
      <c r="AA12" s="65">
        <f>VLOOKUP($A12,'ADR Raw Data'!$B$6:$BE$43,'ADR Raw Data'!AJ$1,FALSE)</f>
        <v>85.496767628460503</v>
      </c>
      <c r="AB12" s="65">
        <f>VLOOKUP($A12,'ADR Raw Data'!$B$6:$BE$43,'ADR Raw Data'!AK$1,FALSE)</f>
        <v>85.355161324958303</v>
      </c>
      <c r="AC12" s="66">
        <f>VLOOKUP($A12,'ADR Raw Data'!$B$6:$BE$43,'ADR Raw Data'!AL$1,FALSE)</f>
        <v>83.426507011168795</v>
      </c>
      <c r="AD12" s="65">
        <f>VLOOKUP($A12,'ADR Raw Data'!$B$6:$BE$43,'ADR Raw Data'!AN$1,FALSE)</f>
        <v>86.783014992263702</v>
      </c>
      <c r="AE12" s="65">
        <f>VLOOKUP($A12,'ADR Raw Data'!$B$6:$BE$43,'ADR Raw Data'!AO$1,FALSE)</f>
        <v>87.088877651573995</v>
      </c>
      <c r="AF12" s="66">
        <f>VLOOKUP($A12,'ADR Raw Data'!$B$6:$BE$43,'ADR Raw Data'!AP$1,FALSE)</f>
        <v>86.938110140963602</v>
      </c>
      <c r="AG12" s="67">
        <f>VLOOKUP($A12,'ADR Raw Data'!$B$6:$BE$43,'ADR Raw Data'!AR$1,FALSE)</f>
        <v>84.471812225023001</v>
      </c>
      <c r="AI12" s="59">
        <f>VLOOKUP($A12,'ADR Raw Data'!$B$6:$BE$43,'ADR Raw Data'!AT$1,FALSE)</f>
        <v>17.722125803316199</v>
      </c>
      <c r="AJ12" s="60">
        <f>VLOOKUP($A12,'ADR Raw Data'!$B$6:$BE$43,'ADR Raw Data'!AU$1,FALSE)</f>
        <v>22.184804151356801</v>
      </c>
      <c r="AK12" s="60">
        <f>VLOOKUP($A12,'ADR Raw Data'!$B$6:$BE$43,'ADR Raw Data'!AV$1,FALSE)</f>
        <v>24.029312382732201</v>
      </c>
      <c r="AL12" s="60">
        <f>VLOOKUP($A12,'ADR Raw Data'!$B$6:$BE$43,'ADR Raw Data'!AW$1,FALSE)</f>
        <v>25.379595410418201</v>
      </c>
      <c r="AM12" s="60">
        <f>VLOOKUP($A12,'ADR Raw Data'!$B$6:$BE$43,'ADR Raw Data'!AX$1,FALSE)</f>
        <v>24.844895775344799</v>
      </c>
      <c r="AN12" s="61">
        <f>VLOOKUP($A12,'ADR Raw Data'!$B$6:$BE$43,'ADR Raw Data'!AY$1,FALSE)</f>
        <v>23.048017945093001</v>
      </c>
      <c r="AO12" s="60">
        <f>VLOOKUP($A12,'ADR Raw Data'!$B$6:$BE$43,'ADR Raw Data'!BA$1,FALSE)</f>
        <v>23.8338503891197</v>
      </c>
      <c r="AP12" s="60">
        <f>VLOOKUP($A12,'ADR Raw Data'!$B$6:$BE$43,'ADR Raw Data'!BB$1,FALSE)</f>
        <v>24.6993461308066</v>
      </c>
      <c r="AQ12" s="61">
        <f>VLOOKUP($A12,'ADR Raw Data'!$B$6:$BE$43,'ADR Raw Data'!BC$1,FALSE)</f>
        <v>24.276430630168601</v>
      </c>
      <c r="AR12" s="62">
        <f>VLOOKUP($A12,'ADR Raw Data'!$B$6:$BE$43,'ADR Raw Data'!BE$1,FALSE)</f>
        <v>23.4030880680492</v>
      </c>
      <c r="AT12" s="64">
        <f>VLOOKUP($A12,'RevPAR Raw Data'!$B$6:$BE$43,'RevPAR Raw Data'!AG$1,FALSE)</f>
        <v>36.967020438388602</v>
      </c>
      <c r="AU12" s="65">
        <f>VLOOKUP($A12,'RevPAR Raw Data'!$B$6:$BE$43,'RevPAR Raw Data'!AH$1,FALSE)</f>
        <v>44.032147215639803</v>
      </c>
      <c r="AV12" s="65">
        <f>VLOOKUP($A12,'RevPAR Raw Data'!$B$6:$BE$43,'RevPAR Raw Data'!AI$1,FALSE)</f>
        <v>45.945482523696597</v>
      </c>
      <c r="AW12" s="65">
        <f>VLOOKUP($A12,'RevPAR Raw Data'!$B$6:$BE$43,'RevPAR Raw Data'!AJ$1,FALSE)</f>
        <v>47.658876481042597</v>
      </c>
      <c r="AX12" s="65">
        <f>VLOOKUP($A12,'RevPAR Raw Data'!$B$6:$BE$43,'RevPAR Raw Data'!AK$1,FALSE)</f>
        <v>47.094507997630302</v>
      </c>
      <c r="AY12" s="66">
        <f>VLOOKUP($A12,'RevPAR Raw Data'!$B$6:$BE$43,'RevPAR Raw Data'!AL$1,FALSE)</f>
        <v>44.339606931279597</v>
      </c>
      <c r="AZ12" s="65">
        <f>VLOOKUP($A12,'RevPAR Raw Data'!$B$6:$BE$43,'RevPAR Raw Data'!AN$1,FALSE)</f>
        <v>48.180510959715598</v>
      </c>
      <c r="BA12" s="65">
        <f>VLOOKUP($A12,'RevPAR Raw Data'!$B$6:$BE$43,'RevPAR Raw Data'!AO$1,FALSE)</f>
        <v>49.738170912322197</v>
      </c>
      <c r="BB12" s="66">
        <f>VLOOKUP($A12,'RevPAR Raw Data'!$B$6:$BE$43,'RevPAR Raw Data'!AP$1,FALSE)</f>
        <v>48.959340936018897</v>
      </c>
      <c r="BC12" s="67">
        <f>VLOOKUP($A12,'RevPAR Raw Data'!$B$6:$BE$43,'RevPAR Raw Data'!AR$1,FALSE)</f>
        <v>45.6595309326337</v>
      </c>
      <c r="BE12" s="59">
        <f>VLOOKUP($A12,'RevPAR Raw Data'!$B$6:$BE$43,'RevPAR Raw Data'!AT$1,FALSE)</f>
        <v>57.3261695361211</v>
      </c>
      <c r="BF12" s="60">
        <f>VLOOKUP($A12,'RevPAR Raw Data'!$B$6:$BE$43,'RevPAR Raw Data'!AU$1,FALSE)</f>
        <v>76.455913273664393</v>
      </c>
      <c r="BG12" s="60">
        <f>VLOOKUP($A12,'RevPAR Raw Data'!$B$6:$BE$43,'RevPAR Raw Data'!AV$1,FALSE)</f>
        <v>70.291955416656705</v>
      </c>
      <c r="BH12" s="60">
        <f>VLOOKUP($A12,'RevPAR Raw Data'!$B$6:$BE$43,'RevPAR Raw Data'!AW$1,FALSE)</f>
        <v>84.483303262974403</v>
      </c>
      <c r="BI12" s="60">
        <f>VLOOKUP($A12,'RevPAR Raw Data'!$B$6:$BE$43,'RevPAR Raw Data'!AX$1,FALSE)</f>
        <v>87.271131442312395</v>
      </c>
      <c r="BJ12" s="61">
        <f>VLOOKUP($A12,'RevPAR Raw Data'!$B$6:$BE$43,'RevPAR Raw Data'!AY$1,FALSE)</f>
        <v>75.376566382492499</v>
      </c>
      <c r="BK12" s="60">
        <f>VLOOKUP($A12,'RevPAR Raw Data'!$B$6:$BE$43,'RevPAR Raw Data'!BA$1,FALSE)</f>
        <v>76.221197860129905</v>
      </c>
      <c r="BL12" s="60">
        <f>VLOOKUP($A12,'RevPAR Raw Data'!$B$6:$BE$43,'RevPAR Raw Data'!BB$1,FALSE)</f>
        <v>70.217217089619794</v>
      </c>
      <c r="BM12" s="61">
        <f>VLOOKUP($A12,'RevPAR Raw Data'!$B$6:$BE$43,'RevPAR Raw Data'!BC$1,FALSE)</f>
        <v>73.119453993235496</v>
      </c>
      <c r="BN12" s="62">
        <f>VLOOKUP($A12,'RevPAR Raw Data'!$B$6:$BE$43,'RevPAR Raw Data'!BE$1,FALSE)</f>
        <v>74.678842339074507</v>
      </c>
    </row>
    <row r="13" spans="1:66" x14ac:dyDescent="0.35">
      <c r="A13" s="76" t="s">
        <v>91</v>
      </c>
      <c r="B13" s="59">
        <f>VLOOKUP($A13,'Occupancy Raw Data'!$B$6:$BE$43,'Occupancy Raw Data'!AG$1,FALSE)</f>
        <v>38.8958916900093</v>
      </c>
      <c r="C13" s="60">
        <f>VLOOKUP($A13,'Occupancy Raw Data'!$B$6:$BE$43,'Occupancy Raw Data'!AH$1,FALSE)</f>
        <v>45.415499533146502</v>
      </c>
      <c r="D13" s="60">
        <f>VLOOKUP($A13,'Occupancy Raw Data'!$B$6:$BE$43,'Occupancy Raw Data'!AI$1,FALSE)</f>
        <v>45.742296918767501</v>
      </c>
      <c r="E13" s="60">
        <f>VLOOKUP($A13,'Occupancy Raw Data'!$B$6:$BE$43,'Occupancy Raw Data'!AJ$1,FALSE)</f>
        <v>44.474789915966298</v>
      </c>
      <c r="F13" s="60">
        <f>VLOOKUP($A13,'Occupancy Raw Data'!$B$6:$BE$43,'Occupancy Raw Data'!AK$1,FALSE)</f>
        <v>42.7917833800186</v>
      </c>
      <c r="G13" s="61">
        <f>VLOOKUP($A13,'Occupancy Raw Data'!$B$6:$BE$43,'Occupancy Raw Data'!AL$1,FALSE)</f>
        <v>43.464052287581602</v>
      </c>
      <c r="H13" s="60">
        <f>VLOOKUP($A13,'Occupancy Raw Data'!$B$6:$BE$43,'Occupancy Raw Data'!AN$1,FALSE)</f>
        <v>41.638655462184801</v>
      </c>
      <c r="I13" s="60">
        <f>VLOOKUP($A13,'Occupancy Raw Data'!$B$6:$BE$43,'Occupancy Raw Data'!AO$1,FALSE)</f>
        <v>41.813725490195999</v>
      </c>
      <c r="J13" s="61">
        <f>VLOOKUP($A13,'Occupancy Raw Data'!$B$6:$BE$43,'Occupancy Raw Data'!AP$1,FALSE)</f>
        <v>41.726190476190403</v>
      </c>
      <c r="K13" s="62">
        <f>VLOOKUP($A13,'Occupancy Raw Data'!$B$6:$BE$43,'Occupancy Raw Data'!AR$1,FALSE)</f>
        <v>42.9675203414699</v>
      </c>
      <c r="M13" s="59">
        <f>VLOOKUP($A13,'Occupancy Raw Data'!$B$6:$BE$43,'Occupancy Raw Data'!AT$1,FALSE)</f>
        <v>37.538494835070402</v>
      </c>
      <c r="N13" s="60">
        <f>VLOOKUP($A13,'Occupancy Raw Data'!$B$6:$BE$43,'Occupancy Raw Data'!AU$1,FALSE)</f>
        <v>43.283880392701199</v>
      </c>
      <c r="O13" s="60">
        <f>VLOOKUP($A13,'Occupancy Raw Data'!$B$6:$BE$43,'Occupancy Raw Data'!AV$1,FALSE)</f>
        <v>35.500517694833597</v>
      </c>
      <c r="P13" s="60">
        <f>VLOOKUP($A13,'Occupancy Raw Data'!$B$6:$BE$43,'Occupancy Raw Data'!AW$1,FALSE)</f>
        <v>28.9320617229763</v>
      </c>
      <c r="Q13" s="60">
        <f>VLOOKUP($A13,'Occupancy Raw Data'!$B$6:$BE$43,'Occupancy Raw Data'!AX$1,FALSE)</f>
        <v>39.622409111734001</v>
      </c>
      <c r="R13" s="61">
        <f>VLOOKUP($A13,'Occupancy Raw Data'!$B$6:$BE$43,'Occupancy Raw Data'!AY$1,FALSE)</f>
        <v>36.785083519555201</v>
      </c>
      <c r="S13" s="60">
        <f>VLOOKUP($A13,'Occupancy Raw Data'!$B$6:$BE$43,'Occupancy Raw Data'!BA$1,FALSE)</f>
        <v>38.9464196226157</v>
      </c>
      <c r="T13" s="60">
        <f>VLOOKUP($A13,'Occupancy Raw Data'!$B$6:$BE$43,'Occupancy Raw Data'!BB$1,FALSE)</f>
        <v>34.615647902996798</v>
      </c>
      <c r="U13" s="61">
        <f>VLOOKUP($A13,'Occupancy Raw Data'!$B$6:$BE$43,'Occupancy Raw Data'!BC$1,FALSE)</f>
        <v>36.742212103965002</v>
      </c>
      <c r="V13" s="62">
        <f>VLOOKUP($A13,'Occupancy Raw Data'!$B$6:$BE$43,'Occupancy Raw Data'!BE$1,FALSE)</f>
        <v>36.773185721701203</v>
      </c>
      <c r="X13" s="64">
        <f>VLOOKUP($A13,'ADR Raw Data'!$B$6:$BE$43,'ADR Raw Data'!AG$1,FALSE)</f>
        <v>86.0226435815879</v>
      </c>
      <c r="Y13" s="65">
        <f>VLOOKUP($A13,'ADR Raw Data'!$B$6:$BE$43,'ADR Raw Data'!AH$1,FALSE)</f>
        <v>92.507323704769703</v>
      </c>
      <c r="Z13" s="65">
        <f>VLOOKUP($A13,'ADR Raw Data'!$B$6:$BE$43,'ADR Raw Data'!AI$1,FALSE)</f>
        <v>92.861046131863603</v>
      </c>
      <c r="AA13" s="65">
        <f>VLOOKUP($A13,'ADR Raw Data'!$B$6:$BE$43,'ADR Raw Data'!AJ$1,FALSE)</f>
        <v>92.561912034850096</v>
      </c>
      <c r="AB13" s="65">
        <f>VLOOKUP($A13,'ADR Raw Data'!$B$6:$BE$43,'ADR Raw Data'!AK$1,FALSE)</f>
        <v>90.014976543748602</v>
      </c>
      <c r="AC13" s="66">
        <f>VLOOKUP($A13,'ADR Raw Data'!$B$6:$BE$43,'ADR Raw Data'!AL$1,FALSE)</f>
        <v>90.941563050483296</v>
      </c>
      <c r="AD13" s="65">
        <f>VLOOKUP($A13,'ADR Raw Data'!$B$6:$BE$43,'ADR Raw Data'!AN$1,FALSE)</f>
        <v>88.0021846619576</v>
      </c>
      <c r="AE13" s="65">
        <f>VLOOKUP($A13,'ADR Raw Data'!$B$6:$BE$43,'ADR Raw Data'!AO$1,FALSE)</f>
        <v>85.448325238653396</v>
      </c>
      <c r="AF13" s="66">
        <f>VLOOKUP($A13,'ADR Raw Data'!$B$6:$BE$43,'ADR Raw Data'!AP$1,FALSE)</f>
        <v>86.722576151715998</v>
      </c>
      <c r="AG13" s="67">
        <f>VLOOKUP($A13,'ADR Raw Data'!$B$6:$BE$43,'ADR Raw Data'!AR$1,FALSE)</f>
        <v>89.7709628951269</v>
      </c>
      <c r="AI13" s="59">
        <f>VLOOKUP($A13,'ADR Raw Data'!$B$6:$BE$43,'ADR Raw Data'!AT$1,FALSE)</f>
        <v>20.371456916319701</v>
      </c>
      <c r="AJ13" s="60">
        <f>VLOOKUP($A13,'ADR Raw Data'!$B$6:$BE$43,'ADR Raw Data'!AU$1,FALSE)</f>
        <v>26.724535840904299</v>
      </c>
      <c r="AK13" s="60">
        <f>VLOOKUP($A13,'ADR Raw Data'!$B$6:$BE$43,'ADR Raw Data'!AV$1,FALSE)</f>
        <v>26.364721659411</v>
      </c>
      <c r="AL13" s="60">
        <f>VLOOKUP($A13,'ADR Raw Data'!$B$6:$BE$43,'ADR Raw Data'!AW$1,FALSE)</f>
        <v>24.024723727383101</v>
      </c>
      <c r="AM13" s="60">
        <f>VLOOKUP($A13,'ADR Raw Data'!$B$6:$BE$43,'ADR Raw Data'!AX$1,FALSE)</f>
        <v>22.749803603667701</v>
      </c>
      <c r="AN13" s="61">
        <f>VLOOKUP($A13,'ADR Raw Data'!$B$6:$BE$43,'ADR Raw Data'!AY$1,FALSE)</f>
        <v>24.155473257372101</v>
      </c>
      <c r="AO13" s="60">
        <f>VLOOKUP($A13,'ADR Raw Data'!$B$6:$BE$43,'ADR Raw Data'!BA$1,FALSE)</f>
        <v>24.362681554559501</v>
      </c>
      <c r="AP13" s="60">
        <f>VLOOKUP($A13,'ADR Raw Data'!$B$6:$BE$43,'ADR Raw Data'!BB$1,FALSE)</f>
        <v>18.558700209735001</v>
      </c>
      <c r="AQ13" s="61">
        <f>VLOOKUP($A13,'ADR Raw Data'!$B$6:$BE$43,'ADR Raw Data'!BC$1,FALSE)</f>
        <v>21.410359423275999</v>
      </c>
      <c r="AR13" s="62">
        <f>VLOOKUP($A13,'ADR Raw Data'!$B$6:$BE$43,'ADR Raw Data'!BE$1,FALSE)</f>
        <v>23.4077678989117</v>
      </c>
      <c r="AT13" s="64">
        <f>VLOOKUP($A13,'RevPAR Raw Data'!$B$6:$BE$43,'RevPAR Raw Data'!AG$1,FALSE)</f>
        <v>33.459274276377201</v>
      </c>
      <c r="AU13" s="65">
        <f>VLOOKUP($A13,'RevPAR Raw Data'!$B$6:$BE$43,'RevPAR Raw Data'!AH$1,FALSE)</f>
        <v>42.012663165266098</v>
      </c>
      <c r="AV13" s="65">
        <f>VLOOKUP($A13,'RevPAR Raw Data'!$B$6:$BE$43,'RevPAR Raw Data'!AI$1,FALSE)</f>
        <v>42.476775443510697</v>
      </c>
      <c r="AW13" s="65">
        <f>VLOOKUP($A13,'RevPAR Raw Data'!$B$6:$BE$43,'RevPAR Raw Data'!AJ$1,FALSE)</f>
        <v>41.166715919701197</v>
      </c>
      <c r="AX13" s="65">
        <f>VLOOKUP($A13,'RevPAR Raw Data'!$B$6:$BE$43,'RevPAR Raw Data'!AK$1,FALSE)</f>
        <v>38.519013772175498</v>
      </c>
      <c r="AY13" s="66">
        <f>VLOOKUP($A13,'RevPAR Raw Data'!$B$6:$BE$43,'RevPAR Raw Data'!AL$1,FALSE)</f>
        <v>39.5268885154061</v>
      </c>
      <c r="AZ13" s="65">
        <f>VLOOKUP($A13,'RevPAR Raw Data'!$B$6:$BE$43,'RevPAR Raw Data'!AN$1,FALSE)</f>
        <v>36.642926470588201</v>
      </c>
      <c r="BA13" s="65">
        <f>VLOOKUP($A13,'RevPAR Raw Data'!$B$6:$BE$43,'RevPAR Raw Data'!AO$1,FALSE)</f>
        <v>35.729128151260497</v>
      </c>
      <c r="BB13" s="66">
        <f>VLOOKUP($A13,'RevPAR Raw Data'!$B$6:$BE$43,'RevPAR Raw Data'!AP$1,FALSE)</f>
        <v>36.186027310924302</v>
      </c>
      <c r="BC13" s="67">
        <f>VLOOKUP($A13,'RevPAR Raw Data'!$B$6:$BE$43,'RevPAR Raw Data'!AR$1,FALSE)</f>
        <v>38.572356742697004</v>
      </c>
      <c r="BE13" s="59">
        <f>VLOOKUP($A13,'RevPAR Raw Data'!$B$6:$BE$43,'RevPAR Raw Data'!AT$1,FALSE)</f>
        <v>65.557090053751395</v>
      </c>
      <c r="BF13" s="60">
        <f>VLOOKUP($A13,'RevPAR Raw Data'!$B$6:$BE$43,'RevPAR Raw Data'!AU$1,FALSE)</f>
        <v>81.575832362487105</v>
      </c>
      <c r="BG13" s="60">
        <f>VLOOKUP($A13,'RevPAR Raw Data'!$B$6:$BE$43,'RevPAR Raw Data'!AV$1,FALSE)</f>
        <v>71.224852032137505</v>
      </c>
      <c r="BH13" s="60">
        <f>VLOOKUP($A13,'RevPAR Raw Data'!$B$6:$BE$43,'RevPAR Raw Data'!AW$1,FALSE)</f>
        <v>59.907633347940497</v>
      </c>
      <c r="BI13" s="60">
        <f>VLOOKUP($A13,'RevPAR Raw Data'!$B$6:$BE$43,'RevPAR Raw Data'!AX$1,FALSE)</f>
        <v>71.3862329713631</v>
      </c>
      <c r="BJ13" s="61">
        <f>VLOOKUP($A13,'RevPAR Raw Data'!$B$6:$BE$43,'RevPAR Raw Data'!AY$1,FALSE)</f>
        <v>69.826167789195594</v>
      </c>
      <c r="BK13" s="60">
        <f>VLOOKUP($A13,'RevPAR Raw Data'!$B$6:$BE$43,'RevPAR Raw Data'!BA$1,FALSE)</f>
        <v>72.797493366735694</v>
      </c>
      <c r="BL13" s="60">
        <f>VLOOKUP($A13,'RevPAR Raw Data'!$B$6:$BE$43,'RevPAR Raw Data'!BB$1,FALSE)</f>
        <v>59.598562432706501</v>
      </c>
      <c r="BM13" s="61">
        <f>VLOOKUP($A13,'RevPAR Raw Data'!$B$6:$BE$43,'RevPAR Raw Data'!BC$1,FALSE)</f>
        <v>66.019211198762406</v>
      </c>
      <c r="BN13" s="62">
        <f>VLOOKUP($A13,'RevPAR Raw Data'!$B$6:$BE$43,'RevPAR Raw Data'!BE$1,FALSE)</f>
        <v>68.788735583384494</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40.420251041497501</v>
      </c>
      <c r="C15" s="60">
        <f>VLOOKUP($A15,'Occupancy Raw Data'!$B$6:$BE$43,'Occupancy Raw Data'!AH$1,FALSE)</f>
        <v>43.719904777362899</v>
      </c>
      <c r="D15" s="60">
        <f>VLOOKUP($A15,'Occupancy Raw Data'!$B$6:$BE$43,'Occupancy Raw Data'!AI$1,FALSE)</f>
        <v>44.095925986041202</v>
      </c>
      <c r="E15" s="60">
        <f>VLOOKUP($A15,'Occupancy Raw Data'!$B$6:$BE$43,'Occupancy Raw Data'!AJ$1,FALSE)</f>
        <v>43.590732024022003</v>
      </c>
      <c r="F15" s="60">
        <f>VLOOKUP($A15,'Occupancy Raw Data'!$B$6:$BE$43,'Occupancy Raw Data'!AK$1,FALSE)</f>
        <v>43.709760320294301</v>
      </c>
      <c r="G15" s="61">
        <f>VLOOKUP($A15,'Occupancy Raw Data'!$B$6:$BE$43,'Occupancy Raw Data'!AL$1,FALSE)</f>
        <v>43.107314829843602</v>
      </c>
      <c r="H15" s="60">
        <f>VLOOKUP($A15,'Occupancy Raw Data'!$B$6:$BE$43,'Occupancy Raw Data'!AN$1,FALSE)</f>
        <v>52.723448574365598</v>
      </c>
      <c r="I15" s="60">
        <f>VLOOKUP($A15,'Occupancy Raw Data'!$B$6:$BE$43,'Occupancy Raw Data'!AO$1,FALSE)</f>
        <v>52.273034680517199</v>
      </c>
      <c r="J15" s="61">
        <f>VLOOKUP($A15,'Occupancy Raw Data'!$B$6:$BE$43,'Occupancy Raw Data'!AP$1,FALSE)</f>
        <v>52.498241627441402</v>
      </c>
      <c r="K15" s="62">
        <f>VLOOKUP($A15,'Occupancy Raw Data'!$B$6:$BE$43,'Occupancy Raw Data'!AR$1,FALSE)</f>
        <v>45.790436772014402</v>
      </c>
      <c r="M15" s="59">
        <f>VLOOKUP($A15,'Occupancy Raw Data'!$B$6:$BE$43,'Occupancy Raw Data'!AT$1,FALSE)</f>
        <v>7.8908925043218803</v>
      </c>
      <c r="N15" s="60">
        <f>VLOOKUP($A15,'Occupancy Raw Data'!$B$6:$BE$43,'Occupancy Raw Data'!AU$1,FALSE)</f>
        <v>4.6021546719951898</v>
      </c>
      <c r="O15" s="60">
        <f>VLOOKUP($A15,'Occupancy Raw Data'!$B$6:$BE$43,'Occupancy Raw Data'!AV$1,FALSE)</f>
        <v>5.0427433799008696</v>
      </c>
      <c r="P15" s="60">
        <f>VLOOKUP($A15,'Occupancy Raw Data'!$B$6:$BE$43,'Occupancy Raw Data'!AW$1,FALSE)</f>
        <v>5.0667690208608898</v>
      </c>
      <c r="Q15" s="60">
        <f>VLOOKUP($A15,'Occupancy Raw Data'!$B$6:$BE$43,'Occupancy Raw Data'!AX$1,FALSE)</f>
        <v>1.5684118256713999</v>
      </c>
      <c r="R15" s="61">
        <f>VLOOKUP($A15,'Occupancy Raw Data'!$B$6:$BE$43,'Occupancy Raw Data'!AY$1,FALSE)</f>
        <v>4.7499908895746996</v>
      </c>
      <c r="S15" s="60">
        <f>VLOOKUP($A15,'Occupancy Raw Data'!$B$6:$BE$43,'Occupancy Raw Data'!BA$1,FALSE)</f>
        <v>20.180297685428599</v>
      </c>
      <c r="T15" s="60">
        <f>VLOOKUP($A15,'Occupancy Raw Data'!$B$6:$BE$43,'Occupancy Raw Data'!BB$1,FALSE)</f>
        <v>13.4820815043518</v>
      </c>
      <c r="U15" s="61">
        <f>VLOOKUP($A15,'Occupancy Raw Data'!$B$6:$BE$43,'Occupancy Raw Data'!BC$1,FALSE)</f>
        <v>16.749540302347398</v>
      </c>
      <c r="V15" s="62">
        <f>VLOOKUP($A15,'Occupancy Raw Data'!$B$6:$BE$43,'Occupancy Raw Data'!BE$1,FALSE)</f>
        <v>8.3995337895559707</v>
      </c>
      <c r="X15" s="64">
        <f>VLOOKUP($A15,'ADR Raw Data'!$B$6:$BE$43,'ADR Raw Data'!AG$1,FALSE)</f>
        <v>89.017919045627096</v>
      </c>
      <c r="Y15" s="65">
        <f>VLOOKUP($A15,'ADR Raw Data'!$B$6:$BE$43,'ADR Raw Data'!AH$1,FALSE)</f>
        <v>89.533867987191698</v>
      </c>
      <c r="Z15" s="65">
        <f>VLOOKUP($A15,'ADR Raw Data'!$B$6:$BE$43,'ADR Raw Data'!AI$1,FALSE)</f>
        <v>90.112575338179795</v>
      </c>
      <c r="AA15" s="65">
        <f>VLOOKUP($A15,'ADR Raw Data'!$B$6:$BE$43,'ADR Raw Data'!AJ$1,FALSE)</f>
        <v>90.453115050810595</v>
      </c>
      <c r="AB15" s="65">
        <f>VLOOKUP($A15,'ADR Raw Data'!$B$6:$BE$43,'ADR Raw Data'!AK$1,FALSE)</f>
        <v>90.787081980783199</v>
      </c>
      <c r="AC15" s="66">
        <f>VLOOKUP($A15,'ADR Raw Data'!$B$6:$BE$43,'ADR Raw Data'!AL$1,FALSE)</f>
        <v>89.9955631165261</v>
      </c>
      <c r="AD15" s="65">
        <f>VLOOKUP($A15,'ADR Raw Data'!$B$6:$BE$43,'ADR Raw Data'!AN$1,FALSE)</f>
        <v>109.958850358521</v>
      </c>
      <c r="AE15" s="65">
        <f>VLOOKUP($A15,'ADR Raw Data'!$B$6:$BE$43,'ADR Raw Data'!AO$1,FALSE)</f>
        <v>105.59941949464999</v>
      </c>
      <c r="AF15" s="66">
        <f>VLOOKUP($A15,'ADR Raw Data'!$B$6:$BE$43,'ADR Raw Data'!AP$1,FALSE)</f>
        <v>107.78848546943</v>
      </c>
      <c r="AG15" s="67">
        <f>VLOOKUP($A15,'ADR Raw Data'!$B$6:$BE$43,'ADR Raw Data'!AR$1,FALSE)</f>
        <v>95.823961251221107</v>
      </c>
      <c r="AI15" s="59">
        <f>VLOOKUP($A15,'ADR Raw Data'!$B$6:$BE$43,'ADR Raw Data'!AT$1,FALSE)</f>
        <v>22.288031768900701</v>
      </c>
      <c r="AJ15" s="60">
        <f>VLOOKUP($A15,'ADR Raw Data'!$B$6:$BE$43,'ADR Raw Data'!AU$1,FALSE)</f>
        <v>21.3529801667196</v>
      </c>
      <c r="AK15" s="60">
        <f>VLOOKUP($A15,'ADR Raw Data'!$B$6:$BE$43,'ADR Raw Data'!AV$1,FALSE)</f>
        <v>21.1334190523839</v>
      </c>
      <c r="AL15" s="60">
        <f>VLOOKUP($A15,'ADR Raw Data'!$B$6:$BE$43,'ADR Raw Data'!AW$1,FALSE)</f>
        <v>21.3979086883942</v>
      </c>
      <c r="AM15" s="60">
        <f>VLOOKUP($A15,'ADR Raw Data'!$B$6:$BE$43,'ADR Raw Data'!AX$1,FALSE)</f>
        <v>15.9208402649984</v>
      </c>
      <c r="AN15" s="61">
        <f>VLOOKUP($A15,'ADR Raw Data'!$B$6:$BE$43,'ADR Raw Data'!AY$1,FALSE)</f>
        <v>20.2806597581422</v>
      </c>
      <c r="AO15" s="60">
        <f>VLOOKUP($A15,'ADR Raw Data'!$B$6:$BE$43,'ADR Raw Data'!BA$1,FALSE)</f>
        <v>40.854999196957202</v>
      </c>
      <c r="AP15" s="60">
        <f>VLOOKUP($A15,'ADR Raw Data'!$B$6:$BE$43,'ADR Raw Data'!BB$1,FALSE)</f>
        <v>32.8613259836266</v>
      </c>
      <c r="AQ15" s="61">
        <f>VLOOKUP($A15,'ADR Raw Data'!$B$6:$BE$43,'ADR Raw Data'!BC$1,FALSE)</f>
        <v>36.804149849296003</v>
      </c>
      <c r="AR15" s="62">
        <f>VLOOKUP($A15,'ADR Raw Data'!$B$6:$BE$43,'ADR Raw Data'!BE$1,FALSE)</f>
        <v>26.036961327051898</v>
      </c>
      <c r="AT15" s="64">
        <f>VLOOKUP($A15,'RevPAR Raw Data'!$B$6:$BE$43,'RevPAR Raw Data'!AG$1,FALSE)</f>
        <v>35.981266350159601</v>
      </c>
      <c r="AU15" s="65">
        <f>VLOOKUP($A15,'RevPAR Raw Data'!$B$6:$BE$43,'RevPAR Raw Data'!AH$1,FALSE)</f>
        <v>39.144121827490103</v>
      </c>
      <c r="AV15" s="65">
        <f>VLOOKUP($A15,'RevPAR Raw Data'!$B$6:$BE$43,'RevPAR Raw Data'!AI$1,FALSE)</f>
        <v>39.735974525239399</v>
      </c>
      <c r="AW15" s="65">
        <f>VLOOKUP($A15,'RevPAR Raw Data'!$B$6:$BE$43,'RevPAR Raw Data'!AJ$1,FALSE)</f>
        <v>39.429174989179202</v>
      </c>
      <c r="AX15" s="65">
        <f>VLOOKUP($A15,'RevPAR Raw Data'!$B$6:$BE$43,'RevPAR Raw Data'!AK$1,FALSE)</f>
        <v>39.682815935589403</v>
      </c>
      <c r="AY15" s="66">
        <f>VLOOKUP($A15,'RevPAR Raw Data'!$B$6:$BE$43,'RevPAR Raw Data'!AL$1,FALSE)</f>
        <v>38.794670725531503</v>
      </c>
      <c r="AZ15" s="65">
        <f>VLOOKUP($A15,'RevPAR Raw Data'!$B$6:$BE$43,'RevPAR Raw Data'!AN$1,FALSE)</f>
        <v>57.974097921738803</v>
      </c>
      <c r="BA15" s="65">
        <f>VLOOKUP($A15,'RevPAR Raw Data'!$B$6:$BE$43,'RevPAR Raw Data'!AO$1,FALSE)</f>
        <v>55.200021174863302</v>
      </c>
      <c r="BB15" s="66">
        <f>VLOOKUP($A15,'RevPAR Raw Data'!$B$6:$BE$43,'RevPAR Raw Data'!AP$1,FALSE)</f>
        <v>56.587059548301099</v>
      </c>
      <c r="BC15" s="67">
        <f>VLOOKUP($A15,'RevPAR Raw Data'!$B$6:$BE$43,'RevPAR Raw Data'!AR$1,FALSE)</f>
        <v>43.878210389179998</v>
      </c>
      <c r="BE15" s="59">
        <f>VLOOKUP($A15,'RevPAR Raw Data'!$B$6:$BE$43,'RevPAR Raw Data'!AT$1,FALSE)</f>
        <v>31.937648901435601</v>
      </c>
      <c r="BF15" s="60">
        <f>VLOOKUP($A15,'RevPAR Raw Data'!$B$6:$BE$43,'RevPAR Raw Data'!AU$1,FALSE)</f>
        <v>26.937832013067698</v>
      </c>
      <c r="BG15" s="60">
        <f>VLOOKUP($A15,'RevPAR Raw Data'!$B$6:$BE$43,'RevPAR Raw Data'!AV$1,FALSE)</f>
        <v>27.241866522495599</v>
      </c>
      <c r="BH15" s="60">
        <f>VLOOKUP($A15,'RevPAR Raw Data'!$B$6:$BE$43,'RevPAR Raw Data'!AW$1,FALSE)</f>
        <v>27.548860317790801</v>
      </c>
      <c r="BI15" s="60">
        <f>VLOOKUP($A15,'RevPAR Raw Data'!$B$6:$BE$43,'RevPAR Raw Data'!AX$1,FALSE)</f>
        <v>17.738956432132301</v>
      </c>
      <c r="BJ15" s="61">
        <f>VLOOKUP($A15,'RevPAR Raw Data'!$B$6:$BE$43,'RevPAR Raw Data'!AY$1,FALSE)</f>
        <v>25.993980138574301</v>
      </c>
      <c r="BK15" s="60">
        <f>VLOOKUP($A15,'RevPAR Raw Data'!$B$6:$BE$43,'RevPAR Raw Data'!BA$1,FALSE)</f>
        <v>69.279957339711302</v>
      </c>
      <c r="BL15" s="60">
        <f>VLOOKUP($A15,'RevPAR Raw Data'!$B$6:$BE$43,'RevPAR Raw Data'!BB$1,FALSE)</f>
        <v>50.773798240501797</v>
      </c>
      <c r="BM15" s="61">
        <f>VLOOKUP($A15,'RevPAR Raw Data'!$B$6:$BE$43,'RevPAR Raw Data'!BC$1,FALSE)</f>
        <v>59.718216063587697</v>
      </c>
      <c r="BN15" s="62">
        <f>VLOOKUP($A15,'RevPAR Raw Data'!$B$6:$BE$43,'RevPAR Raw Data'!BE$1,FALSE)</f>
        <v>36.623478481047201</v>
      </c>
    </row>
    <row r="16" spans="1:66" x14ac:dyDescent="0.35">
      <c r="A16" s="76" t="s">
        <v>92</v>
      </c>
      <c r="B16" s="59">
        <f>VLOOKUP($A16,'Occupancy Raw Data'!$B$6:$BE$43,'Occupancy Raw Data'!AG$1,FALSE)</f>
        <v>51</v>
      </c>
      <c r="C16" s="60">
        <f>VLOOKUP($A16,'Occupancy Raw Data'!$B$6:$BE$43,'Occupancy Raw Data'!AH$1,FALSE)</f>
        <v>57.030567685589503</v>
      </c>
      <c r="D16" s="60">
        <f>VLOOKUP($A16,'Occupancy Raw Data'!$B$6:$BE$43,'Occupancy Raw Data'!AI$1,FALSE)</f>
        <v>58.187772925764101</v>
      </c>
      <c r="E16" s="60">
        <f>VLOOKUP($A16,'Occupancy Raw Data'!$B$6:$BE$43,'Occupancy Raw Data'!AJ$1,FALSE)</f>
        <v>57.672489082969399</v>
      </c>
      <c r="F16" s="60">
        <f>VLOOKUP($A16,'Occupancy Raw Data'!$B$6:$BE$43,'Occupancy Raw Data'!AK$1,FALSE)</f>
        <v>53.633187772925702</v>
      </c>
      <c r="G16" s="61">
        <f>VLOOKUP($A16,'Occupancy Raw Data'!$B$6:$BE$43,'Occupancy Raw Data'!AL$1,FALSE)</f>
        <v>55.5048034934497</v>
      </c>
      <c r="H16" s="60">
        <f>VLOOKUP($A16,'Occupancy Raw Data'!$B$6:$BE$43,'Occupancy Raw Data'!AN$1,FALSE)</f>
        <v>57.986899563318701</v>
      </c>
      <c r="I16" s="60">
        <f>VLOOKUP($A16,'Occupancy Raw Data'!$B$6:$BE$43,'Occupancy Raw Data'!AO$1,FALSE)</f>
        <v>58.165938864628799</v>
      </c>
      <c r="J16" s="61">
        <f>VLOOKUP($A16,'Occupancy Raw Data'!$B$6:$BE$43,'Occupancy Raw Data'!AP$1,FALSE)</f>
        <v>58.076419213973701</v>
      </c>
      <c r="K16" s="62">
        <f>VLOOKUP($A16,'Occupancy Raw Data'!$B$6:$BE$43,'Occupancy Raw Data'!AR$1,FALSE)</f>
        <v>56.2395508421709</v>
      </c>
      <c r="M16" s="59">
        <f>VLOOKUP($A16,'Occupancy Raw Data'!$B$6:$BE$43,'Occupancy Raw Data'!AT$1,FALSE)</f>
        <v>1.65375576638523</v>
      </c>
      <c r="N16" s="60">
        <f>VLOOKUP($A16,'Occupancy Raw Data'!$B$6:$BE$43,'Occupancy Raw Data'!AU$1,FALSE)</f>
        <v>-1.48600739232103</v>
      </c>
      <c r="O16" s="60">
        <f>VLOOKUP($A16,'Occupancy Raw Data'!$B$6:$BE$43,'Occupancy Raw Data'!AV$1,FALSE)</f>
        <v>-2.9497450837581898</v>
      </c>
      <c r="P16" s="60">
        <f>VLOOKUP($A16,'Occupancy Raw Data'!$B$6:$BE$43,'Occupancy Raw Data'!AW$1,FALSE)</f>
        <v>2.3560412307215302</v>
      </c>
      <c r="Q16" s="60">
        <f>VLOOKUP($A16,'Occupancy Raw Data'!$B$6:$BE$43,'Occupancy Raw Data'!AX$1,FALSE)</f>
        <v>-5.5956956187548004</v>
      </c>
      <c r="R16" s="61">
        <f>VLOOKUP($A16,'Occupancy Raw Data'!$B$6:$BE$43,'Occupancy Raw Data'!AY$1,FALSE)</f>
        <v>-1.29835841525726</v>
      </c>
      <c r="S16" s="60">
        <f>VLOOKUP($A16,'Occupancy Raw Data'!$B$6:$BE$43,'Occupancy Raw Data'!BA$1,FALSE)</f>
        <v>5.4390979831665804</v>
      </c>
      <c r="T16" s="60">
        <f>VLOOKUP($A16,'Occupancy Raw Data'!$B$6:$BE$43,'Occupancy Raw Data'!BB$1,FALSE)</f>
        <v>1.72598136551092</v>
      </c>
      <c r="U16" s="61">
        <f>VLOOKUP($A16,'Occupancy Raw Data'!$B$6:$BE$43,'Occupancy Raw Data'!BC$1,FALSE)</f>
        <v>3.5464029897228202</v>
      </c>
      <c r="V16" s="62">
        <f>VLOOKUP($A16,'Occupancy Raw Data'!$B$6:$BE$43,'Occupancy Raw Data'!BE$1,FALSE)</f>
        <v>8.3262097982836902E-2</v>
      </c>
      <c r="X16" s="64">
        <f>VLOOKUP($A16,'ADR Raw Data'!$B$6:$BE$43,'ADR Raw Data'!AG$1,FALSE)</f>
        <v>73.078133187772906</v>
      </c>
      <c r="Y16" s="65">
        <f>VLOOKUP($A16,'ADR Raw Data'!$B$6:$BE$43,'ADR Raw Data'!AH$1,FALSE)</f>
        <v>74.642345964777903</v>
      </c>
      <c r="Z16" s="65">
        <f>VLOOKUP($A16,'ADR Raw Data'!$B$6:$BE$43,'ADR Raw Data'!AI$1,FALSE)</f>
        <v>74.9248667992495</v>
      </c>
      <c r="AA16" s="65">
        <f>VLOOKUP($A16,'ADR Raw Data'!$B$6:$BE$43,'ADR Raw Data'!AJ$1,FALSE)</f>
        <v>75.359839100477004</v>
      </c>
      <c r="AB16" s="65">
        <f>VLOOKUP($A16,'ADR Raw Data'!$B$6:$BE$43,'ADR Raw Data'!AK$1,FALSE)</f>
        <v>73.687361016121102</v>
      </c>
      <c r="AC16" s="66">
        <f>VLOOKUP($A16,'ADR Raw Data'!$B$6:$BE$43,'ADR Raw Data'!AL$1,FALSE)</f>
        <v>74.378675576290604</v>
      </c>
      <c r="AD16" s="65">
        <f>VLOOKUP($A16,'ADR Raw Data'!$B$6:$BE$43,'ADR Raw Data'!AN$1,FALSE)</f>
        <v>77.9523086000451</v>
      </c>
      <c r="AE16" s="65">
        <f>VLOOKUP($A16,'ADR Raw Data'!$B$6:$BE$43,'ADR Raw Data'!AO$1,FALSE)</f>
        <v>77.852729106606603</v>
      </c>
      <c r="AF16" s="66">
        <f>VLOOKUP($A16,'ADR Raw Data'!$B$6:$BE$43,'ADR Raw Data'!AP$1,FALSE)</f>
        <v>77.902442106846095</v>
      </c>
      <c r="AG16" s="67">
        <f>VLOOKUP($A16,'ADR Raw Data'!$B$6:$BE$43,'ADR Raw Data'!AR$1,FALSE)</f>
        <v>75.418349304507899</v>
      </c>
      <c r="AI16" s="59">
        <f>VLOOKUP($A16,'ADR Raw Data'!$B$6:$BE$43,'ADR Raw Data'!AT$1,FALSE)</f>
        <v>14.1043512803236</v>
      </c>
      <c r="AJ16" s="60">
        <f>VLOOKUP($A16,'ADR Raw Data'!$B$6:$BE$43,'ADR Raw Data'!AU$1,FALSE)</f>
        <v>13.028240044663599</v>
      </c>
      <c r="AK16" s="60">
        <f>VLOOKUP($A16,'ADR Raw Data'!$B$6:$BE$43,'ADR Raw Data'!AV$1,FALSE)</f>
        <v>12.696863815947401</v>
      </c>
      <c r="AL16" s="60">
        <f>VLOOKUP($A16,'ADR Raw Data'!$B$6:$BE$43,'ADR Raw Data'!AW$1,FALSE)</f>
        <v>13.414888374841899</v>
      </c>
      <c r="AM16" s="60">
        <f>VLOOKUP($A16,'ADR Raw Data'!$B$6:$BE$43,'ADR Raw Data'!AX$1,FALSE)</f>
        <v>6.5762261211949102</v>
      </c>
      <c r="AN16" s="61">
        <f>VLOOKUP($A16,'ADR Raw Data'!$B$6:$BE$43,'ADR Raw Data'!AY$1,FALSE)</f>
        <v>11.870853250093299</v>
      </c>
      <c r="AO16" s="60">
        <f>VLOOKUP($A16,'ADR Raw Data'!$B$6:$BE$43,'ADR Raw Data'!BA$1,FALSE)</f>
        <v>18.967459435858999</v>
      </c>
      <c r="AP16" s="60">
        <f>VLOOKUP($A16,'ADR Raw Data'!$B$6:$BE$43,'ADR Raw Data'!BB$1,FALSE)</f>
        <v>17.931113136870302</v>
      </c>
      <c r="AQ16" s="61">
        <f>VLOOKUP($A16,'ADR Raw Data'!$B$6:$BE$43,'ADR Raw Data'!BC$1,FALSE)</f>
        <v>18.4386223366641</v>
      </c>
      <c r="AR16" s="62">
        <f>VLOOKUP($A16,'ADR Raw Data'!$B$6:$BE$43,'ADR Raw Data'!BE$1,FALSE)</f>
        <v>13.781923086482101</v>
      </c>
      <c r="AT16" s="64">
        <f>VLOOKUP($A16,'RevPAR Raw Data'!$B$6:$BE$43,'RevPAR Raw Data'!AG$1,FALSE)</f>
        <v>37.269847925764097</v>
      </c>
      <c r="AU16" s="65">
        <f>VLOOKUP($A16,'RevPAR Raw Data'!$B$6:$BE$43,'RevPAR Raw Data'!AH$1,FALSE)</f>
        <v>42.5689536375545</v>
      </c>
      <c r="AV16" s="65">
        <f>VLOOKUP($A16,'RevPAR Raw Data'!$B$6:$BE$43,'RevPAR Raw Data'!AI$1,FALSE)</f>
        <v>43.5971113580786</v>
      </c>
      <c r="AW16" s="65">
        <f>VLOOKUP($A16,'RevPAR Raw Data'!$B$6:$BE$43,'RevPAR Raw Data'!AJ$1,FALSE)</f>
        <v>43.461894978165901</v>
      </c>
      <c r="AX16" s="65">
        <f>VLOOKUP($A16,'RevPAR Raw Data'!$B$6:$BE$43,'RevPAR Raw Data'!AK$1,FALSE)</f>
        <v>39.520880698689901</v>
      </c>
      <c r="AY16" s="66">
        <f>VLOOKUP($A16,'RevPAR Raw Data'!$B$6:$BE$43,'RevPAR Raw Data'!AL$1,FALSE)</f>
        <v>41.283737719650603</v>
      </c>
      <c r="AZ16" s="65">
        <f>VLOOKUP($A16,'RevPAR Raw Data'!$B$6:$BE$43,'RevPAR Raw Data'!AN$1,FALSE)</f>
        <v>45.2021268951965</v>
      </c>
      <c r="BA16" s="65">
        <f>VLOOKUP($A16,'RevPAR Raw Data'!$B$6:$BE$43,'RevPAR Raw Data'!AO$1,FALSE)</f>
        <v>45.283770816593801</v>
      </c>
      <c r="BB16" s="66">
        <f>VLOOKUP($A16,'RevPAR Raw Data'!$B$6:$BE$43,'RevPAR Raw Data'!AP$1,FALSE)</f>
        <v>45.242948855895101</v>
      </c>
      <c r="BC16" s="67">
        <f>VLOOKUP($A16,'RevPAR Raw Data'!$B$6:$BE$43,'RevPAR Raw Data'!AR$1,FALSE)</f>
        <v>42.414940901434797</v>
      </c>
      <c r="BE16" s="59">
        <f>VLOOKUP($A16,'RevPAR Raw Data'!$B$6:$BE$43,'RevPAR Raw Data'!AT$1,FALSE)</f>
        <v>15.9913585693184</v>
      </c>
      <c r="BF16" s="60">
        <f>VLOOKUP($A16,'RevPAR Raw Data'!$B$6:$BE$43,'RevPAR Raw Data'!AU$1,FALSE)</f>
        <v>11.3486320421896</v>
      </c>
      <c r="BG16" s="60">
        <f>VLOOKUP($A16,'RevPAR Raw Data'!$B$6:$BE$43,'RevPAR Raw Data'!AV$1,FALSE)</f>
        <v>9.3725936159868706</v>
      </c>
      <c r="BH16" s="60">
        <f>VLOOKUP($A16,'RevPAR Raw Data'!$B$6:$BE$43,'RevPAR Raw Data'!AW$1,FALSE)</f>
        <v>16.08698990673</v>
      </c>
      <c r="BI16" s="60">
        <f>VLOOKUP($A16,'RevPAR Raw Data'!$B$6:$BE$43,'RevPAR Raw Data'!AX$1,FALSE)</f>
        <v>0.61254490549699403</v>
      </c>
      <c r="BJ16" s="61">
        <f>VLOOKUP($A16,'RevPAR Raw Data'!$B$6:$BE$43,'RevPAR Raw Data'!AY$1,FALSE)</f>
        <v>10.418368612700601</v>
      </c>
      <c r="BK16" s="60">
        <f>VLOOKUP($A16,'RevPAR Raw Data'!$B$6:$BE$43,'RevPAR Raw Data'!BA$1,FALSE)</f>
        <v>25.438216122659298</v>
      </c>
      <c r="BL16" s="60">
        <f>VLOOKUP($A16,'RevPAR Raw Data'!$B$6:$BE$43,'RevPAR Raw Data'!BB$1,FALSE)</f>
        <v>19.9665821737523</v>
      </c>
      <c r="BM16" s="61">
        <f>VLOOKUP($A16,'RevPAR Raw Data'!$B$6:$BE$43,'RevPAR Raw Data'!BC$1,FALSE)</f>
        <v>22.638933180198102</v>
      </c>
      <c r="BN16" s="62">
        <f>VLOOKUP($A16,'RevPAR Raw Data'!$B$6:$BE$43,'RevPAR Raw Data'!BE$1,FALSE)</f>
        <v>13.876660302769199</v>
      </c>
    </row>
    <row r="17" spans="1:66" x14ac:dyDescent="0.35">
      <c r="A17" s="78" t="s">
        <v>32</v>
      </c>
      <c r="B17" s="59">
        <f>VLOOKUP($A17,'Occupancy Raw Data'!$B$6:$BE$43,'Occupancy Raw Data'!AG$1,FALSE)</f>
        <v>48.095204313280298</v>
      </c>
      <c r="C17" s="60">
        <f>VLOOKUP($A17,'Occupancy Raw Data'!$B$6:$BE$43,'Occupancy Raw Data'!AH$1,FALSE)</f>
        <v>50.610102156640103</v>
      </c>
      <c r="D17" s="60">
        <f>VLOOKUP($A17,'Occupancy Raw Data'!$B$6:$BE$43,'Occupancy Raw Data'!AI$1,FALSE)</f>
        <v>50.627837684449403</v>
      </c>
      <c r="E17" s="60">
        <f>VLOOKUP($A17,'Occupancy Raw Data'!$B$6:$BE$43,'Occupancy Raw Data'!AJ$1,FALSE)</f>
        <v>50.787457434733199</v>
      </c>
      <c r="F17" s="60">
        <f>VLOOKUP($A17,'Occupancy Raw Data'!$B$6:$BE$43,'Occupancy Raw Data'!AK$1,FALSE)</f>
        <v>52.575198637911399</v>
      </c>
      <c r="G17" s="61">
        <f>VLOOKUP($A17,'Occupancy Raw Data'!$B$6:$BE$43,'Occupancy Raw Data'!AL$1,FALSE)</f>
        <v>50.539160045402902</v>
      </c>
      <c r="H17" s="60">
        <f>VLOOKUP($A17,'Occupancy Raw Data'!$B$6:$BE$43,'Occupancy Raw Data'!AN$1,FALSE)</f>
        <v>62.684449489216703</v>
      </c>
      <c r="I17" s="60">
        <f>VLOOKUP($A17,'Occupancy Raw Data'!$B$6:$BE$43,'Occupancy Raw Data'!AO$1,FALSE)</f>
        <v>61.333002270147503</v>
      </c>
      <c r="J17" s="61">
        <f>VLOOKUP($A17,'Occupancy Raw Data'!$B$6:$BE$43,'Occupancy Raw Data'!AP$1,FALSE)</f>
        <v>62.008725879682103</v>
      </c>
      <c r="K17" s="62">
        <f>VLOOKUP($A17,'Occupancy Raw Data'!$B$6:$BE$43,'Occupancy Raw Data'!AR$1,FALSE)</f>
        <v>53.816178855197002</v>
      </c>
      <c r="M17" s="59">
        <f>VLOOKUP($A17,'Occupancy Raw Data'!$B$6:$BE$43,'Occupancy Raw Data'!AT$1,FALSE)</f>
        <v>10.803301462776799</v>
      </c>
      <c r="N17" s="60">
        <f>VLOOKUP($A17,'Occupancy Raw Data'!$B$6:$BE$43,'Occupancy Raw Data'!AU$1,FALSE)</f>
        <v>12.125736738703299</v>
      </c>
      <c r="O17" s="60">
        <f>VLOOKUP($A17,'Occupancy Raw Data'!$B$6:$BE$43,'Occupancy Raw Data'!AV$1,FALSE)</f>
        <v>12.643043169442</v>
      </c>
      <c r="P17" s="60">
        <f>VLOOKUP($A17,'Occupancy Raw Data'!$B$6:$BE$43,'Occupancy Raw Data'!AW$1,FALSE)</f>
        <v>12.580594433086899</v>
      </c>
      <c r="Q17" s="60">
        <f>VLOOKUP($A17,'Occupancy Raw Data'!$B$6:$BE$43,'Occupancy Raw Data'!AX$1,FALSE)</f>
        <v>9.8332715820674306</v>
      </c>
      <c r="R17" s="61">
        <f>VLOOKUP($A17,'Occupancy Raw Data'!$B$6:$BE$43,'Occupancy Raw Data'!AY$1,FALSE)</f>
        <v>11.580991761425899</v>
      </c>
      <c r="S17" s="60">
        <f>VLOOKUP($A17,'Occupancy Raw Data'!$B$6:$BE$43,'Occupancy Raw Data'!BA$1,FALSE)</f>
        <v>29.6076274294096</v>
      </c>
      <c r="T17" s="60">
        <f>VLOOKUP($A17,'Occupancy Raw Data'!$B$6:$BE$43,'Occupancy Raw Data'!BB$1,FALSE)</f>
        <v>23.085136674259601</v>
      </c>
      <c r="U17" s="61">
        <f>VLOOKUP($A17,'Occupancy Raw Data'!$B$6:$BE$43,'Occupancy Raw Data'!BC$1,FALSE)</f>
        <v>26.297727847415299</v>
      </c>
      <c r="V17" s="62">
        <f>VLOOKUP($A17,'Occupancy Raw Data'!$B$6:$BE$43,'Occupancy Raw Data'!BE$1,FALSE)</f>
        <v>16.032077265129001</v>
      </c>
      <c r="X17" s="64">
        <f>VLOOKUP($A17,'ADR Raw Data'!$B$6:$BE$43,'ADR Raw Data'!AG$1,FALSE)</f>
        <v>69.831625097721002</v>
      </c>
      <c r="Y17" s="65">
        <f>VLOOKUP($A17,'ADR Raw Data'!$B$6:$BE$43,'ADR Raw Data'!AH$1,FALSE)</f>
        <v>68.976962825904096</v>
      </c>
      <c r="Z17" s="65">
        <f>VLOOKUP($A17,'ADR Raw Data'!$B$6:$BE$43,'ADR Raw Data'!AI$1,FALSE)</f>
        <v>70.317608547607307</v>
      </c>
      <c r="AA17" s="65">
        <f>VLOOKUP($A17,'ADR Raw Data'!$B$6:$BE$43,'ADR Raw Data'!AJ$1,FALSE)</f>
        <v>70.552012166503701</v>
      </c>
      <c r="AB17" s="65">
        <f>VLOOKUP($A17,'ADR Raw Data'!$B$6:$BE$43,'ADR Raw Data'!AK$1,FALSE)</f>
        <v>72.058805910133501</v>
      </c>
      <c r="AC17" s="66">
        <f>VLOOKUP($A17,'ADR Raw Data'!$B$6:$BE$43,'ADR Raw Data'!AL$1,FALSE)</f>
        <v>70.365986362998299</v>
      </c>
      <c r="AD17" s="65">
        <f>VLOOKUP($A17,'ADR Raw Data'!$B$6:$BE$43,'ADR Raw Data'!AN$1,FALSE)</f>
        <v>90.730124139882193</v>
      </c>
      <c r="AE17" s="65">
        <f>VLOOKUP($A17,'ADR Raw Data'!$B$6:$BE$43,'ADR Raw Data'!AO$1,FALSE)</f>
        <v>89.3315633277427</v>
      </c>
      <c r="AF17" s="66">
        <f>VLOOKUP($A17,'ADR Raw Data'!$B$6:$BE$43,'ADR Raw Data'!AP$1,FALSE)</f>
        <v>90.038463956182198</v>
      </c>
      <c r="AG17" s="67">
        <f>VLOOKUP($A17,'ADR Raw Data'!$B$6:$BE$43,'ADR Raw Data'!AR$1,FALSE)</f>
        <v>76.842346108866906</v>
      </c>
      <c r="AI17" s="59">
        <f>VLOOKUP($A17,'ADR Raw Data'!$B$6:$BE$43,'ADR Raw Data'!AT$1,FALSE)</f>
        <v>23.486052388202101</v>
      </c>
      <c r="AJ17" s="60">
        <f>VLOOKUP($A17,'ADR Raw Data'!$B$6:$BE$43,'ADR Raw Data'!AU$1,FALSE)</f>
        <v>21.0618680998085</v>
      </c>
      <c r="AK17" s="60">
        <f>VLOOKUP($A17,'ADR Raw Data'!$B$6:$BE$43,'ADR Raw Data'!AV$1,FALSE)</f>
        <v>23.1637994926372</v>
      </c>
      <c r="AL17" s="60">
        <f>VLOOKUP($A17,'ADR Raw Data'!$B$6:$BE$43,'ADR Raw Data'!AW$1,FALSE)</f>
        <v>18.226680760360299</v>
      </c>
      <c r="AM17" s="60">
        <f>VLOOKUP($A17,'ADR Raw Data'!$B$6:$BE$43,'ADR Raw Data'!AX$1,FALSE)</f>
        <v>22.427468100540001</v>
      </c>
      <c r="AN17" s="61">
        <f>VLOOKUP($A17,'ADR Raw Data'!$B$6:$BE$43,'ADR Raw Data'!AY$1,FALSE)</f>
        <v>21.628438025003302</v>
      </c>
      <c r="AO17" s="60">
        <f>VLOOKUP($A17,'ADR Raw Data'!$B$6:$BE$43,'ADR Raw Data'!BA$1,FALSE)</f>
        <v>53.143625180482204</v>
      </c>
      <c r="AP17" s="60">
        <f>VLOOKUP($A17,'ADR Raw Data'!$B$6:$BE$43,'ADR Raw Data'!BB$1,FALSE)</f>
        <v>50.216236137697898</v>
      </c>
      <c r="AQ17" s="61">
        <f>VLOOKUP($A17,'ADR Raw Data'!$B$6:$BE$43,'ADR Raw Data'!BC$1,FALSE)</f>
        <v>51.685751633186499</v>
      </c>
      <c r="AR17" s="62">
        <f>VLOOKUP($A17,'ADR Raw Data'!$B$6:$BE$43,'ADR Raw Data'!BE$1,FALSE)</f>
        <v>31.785796769443401</v>
      </c>
      <c r="AT17" s="64">
        <f>VLOOKUP($A17,'RevPAR Raw Data'!$B$6:$BE$43,'RevPAR Raw Data'!AG$1,FALSE)</f>
        <v>33.585662766032897</v>
      </c>
      <c r="AU17" s="65">
        <f>VLOOKUP($A17,'RevPAR Raw Data'!$B$6:$BE$43,'RevPAR Raw Data'!AH$1,FALSE)</f>
        <v>34.909311350737703</v>
      </c>
      <c r="AV17" s="65">
        <f>VLOOKUP($A17,'RevPAR Raw Data'!$B$6:$BE$43,'RevPAR Raw Data'!AI$1,FALSE)</f>
        <v>35.600284719069201</v>
      </c>
      <c r="AW17" s="65">
        <f>VLOOKUP($A17,'RevPAR Raw Data'!$B$6:$BE$43,'RevPAR Raw Data'!AJ$1,FALSE)</f>
        <v>35.831573148410797</v>
      </c>
      <c r="AX17" s="65">
        <f>VLOOKUP($A17,'RevPAR Raw Data'!$B$6:$BE$43,'RevPAR Raw Data'!AK$1,FALSE)</f>
        <v>37.885060343359797</v>
      </c>
      <c r="AY17" s="66">
        <f>VLOOKUP($A17,'RevPAR Raw Data'!$B$6:$BE$43,'RevPAR Raw Data'!AL$1,FALSE)</f>
        <v>35.562378465522102</v>
      </c>
      <c r="AZ17" s="65">
        <f>VLOOKUP($A17,'RevPAR Raw Data'!$B$6:$BE$43,'RevPAR Raw Data'!AN$1,FALSE)</f>
        <v>56.8736788379682</v>
      </c>
      <c r="BA17" s="65">
        <f>VLOOKUP($A17,'RevPAR Raw Data'!$B$6:$BE$43,'RevPAR Raw Data'!AO$1,FALSE)</f>
        <v>54.789729763762701</v>
      </c>
      <c r="BB17" s="66">
        <f>VLOOKUP($A17,'RevPAR Raw Data'!$B$6:$BE$43,'RevPAR Raw Data'!AP$1,FALSE)</f>
        <v>55.831704300865397</v>
      </c>
      <c r="BC17" s="67">
        <f>VLOOKUP($A17,'RevPAR Raw Data'!$B$6:$BE$43,'RevPAR Raw Data'!AR$1,FALSE)</f>
        <v>41.353614418477299</v>
      </c>
      <c r="BE17" s="59">
        <f>VLOOKUP($A17,'RevPAR Raw Data'!$B$6:$BE$43,'RevPAR Raw Data'!AT$1,FALSE)</f>
        <v>36.826622892182101</v>
      </c>
      <c r="BF17" s="60">
        <f>VLOOKUP($A17,'RevPAR Raw Data'!$B$6:$BE$43,'RevPAR Raw Data'!AU$1,FALSE)</f>
        <v>35.741511516547597</v>
      </c>
      <c r="BG17" s="60">
        <f>VLOOKUP($A17,'RevPAR Raw Data'!$B$6:$BE$43,'RevPAR Raw Data'!AV$1,FALSE)</f>
        <v>38.735451831616402</v>
      </c>
      <c r="BH17" s="60">
        <f>VLOOKUP($A17,'RevPAR Raw Data'!$B$6:$BE$43,'RevPAR Raw Data'!AW$1,FALSE)</f>
        <v>33.100299978521697</v>
      </c>
      <c r="BI17" s="60">
        <f>VLOOKUP($A17,'RevPAR Raw Data'!$B$6:$BE$43,'RevPAR Raw Data'!AX$1,FALSE)</f>
        <v>34.466093529915099</v>
      </c>
      <c r="BJ17" s="61">
        <f>VLOOKUP($A17,'RevPAR Raw Data'!$B$6:$BE$43,'RevPAR Raw Data'!AY$1,FALSE)</f>
        <v>35.714217412229999</v>
      </c>
      <c r="BK17" s="60">
        <f>VLOOKUP($A17,'RevPAR Raw Data'!$B$6:$BE$43,'RevPAR Raw Data'!BA$1,FALSE)</f>
        <v>98.485819155810901</v>
      </c>
      <c r="BL17" s="60">
        <f>VLOOKUP($A17,'RevPAR Raw Data'!$B$6:$BE$43,'RevPAR Raw Data'!BB$1,FALSE)</f>
        <v>84.893859557014196</v>
      </c>
      <c r="BM17" s="61">
        <f>VLOOKUP($A17,'RevPAR Raw Data'!$B$6:$BE$43,'RevPAR Raw Data'!BC$1,FALSE)</f>
        <v>91.575657780988294</v>
      </c>
      <c r="BN17" s="62">
        <f>VLOOKUP($A17,'RevPAR Raw Data'!$B$6:$BE$43,'RevPAR Raw Data'!BE$1,FALSE)</f>
        <v>52.913797531986603</v>
      </c>
    </row>
    <row r="18" spans="1:66" x14ac:dyDescent="0.35">
      <c r="A18" s="78" t="s">
        <v>93</v>
      </c>
      <c r="B18" s="59">
        <f>VLOOKUP($A18,'Occupancy Raw Data'!$B$6:$BE$43,'Occupancy Raw Data'!AG$1,FALSE)</f>
        <v>41.605198454513499</v>
      </c>
      <c r="C18" s="60">
        <f>VLOOKUP($A18,'Occupancy Raw Data'!$B$6:$BE$43,'Occupancy Raw Data'!AH$1,FALSE)</f>
        <v>44.415173867228603</v>
      </c>
      <c r="D18" s="60">
        <f>VLOOKUP($A18,'Occupancy Raw Data'!$B$6:$BE$43,'Occupancy Raw Data'!AI$1,FALSE)</f>
        <v>45.653319283456199</v>
      </c>
      <c r="E18" s="60">
        <f>VLOOKUP($A18,'Occupancy Raw Data'!$B$6:$BE$43,'Occupancy Raw Data'!AJ$1,FALSE)</f>
        <v>44.722514927994297</v>
      </c>
      <c r="F18" s="60">
        <f>VLOOKUP($A18,'Occupancy Raw Data'!$B$6:$BE$43,'Occupancy Raw Data'!AK$1,FALSE)</f>
        <v>45.662100456620998</v>
      </c>
      <c r="G18" s="61">
        <f>VLOOKUP($A18,'Occupancy Raw Data'!$B$6:$BE$43,'Occupancy Raw Data'!AL$1,FALSE)</f>
        <v>44.411661397962703</v>
      </c>
      <c r="H18" s="60">
        <f>VLOOKUP($A18,'Occupancy Raw Data'!$B$6:$BE$43,'Occupancy Raw Data'!AN$1,FALSE)</f>
        <v>53.104144713733703</v>
      </c>
      <c r="I18" s="60">
        <f>VLOOKUP($A18,'Occupancy Raw Data'!$B$6:$BE$43,'Occupancy Raw Data'!AO$1,FALSE)</f>
        <v>52.550930804355403</v>
      </c>
      <c r="J18" s="61">
        <f>VLOOKUP($A18,'Occupancy Raw Data'!$B$6:$BE$43,'Occupancy Raw Data'!AP$1,FALSE)</f>
        <v>52.827537759044603</v>
      </c>
      <c r="K18" s="62">
        <f>VLOOKUP($A18,'Occupancy Raw Data'!$B$6:$BE$43,'Occupancy Raw Data'!AR$1,FALSE)</f>
        <v>46.816197501128997</v>
      </c>
      <c r="M18" s="59">
        <f>VLOOKUP($A18,'Occupancy Raw Data'!$B$6:$BE$43,'Occupancy Raw Data'!AT$1,FALSE)</f>
        <v>-10.8756569678142</v>
      </c>
      <c r="N18" s="60">
        <f>VLOOKUP($A18,'Occupancy Raw Data'!$B$6:$BE$43,'Occupancy Raw Data'!AU$1,FALSE)</f>
        <v>-10.1510642781875</v>
      </c>
      <c r="O18" s="60">
        <f>VLOOKUP($A18,'Occupancy Raw Data'!$B$6:$BE$43,'Occupancy Raw Data'!AV$1,FALSE)</f>
        <v>-6.8849040820131</v>
      </c>
      <c r="P18" s="60">
        <f>VLOOKUP($A18,'Occupancy Raw Data'!$B$6:$BE$43,'Occupancy Raw Data'!AW$1,FALSE)</f>
        <v>-8.6031793524338909</v>
      </c>
      <c r="Q18" s="60">
        <f>VLOOKUP($A18,'Occupancy Raw Data'!$B$6:$BE$43,'Occupancy Raw Data'!AX$1,FALSE)</f>
        <v>-13.163024802224299</v>
      </c>
      <c r="R18" s="61">
        <f>VLOOKUP($A18,'Occupancy Raw Data'!$B$6:$BE$43,'Occupancy Raw Data'!AY$1,FALSE)</f>
        <v>-9.9740954296613893</v>
      </c>
      <c r="S18" s="60">
        <f>VLOOKUP($A18,'Occupancy Raw Data'!$B$6:$BE$43,'Occupancy Raw Data'!BA$1,FALSE)</f>
        <v>2.9775157971329902</v>
      </c>
      <c r="T18" s="60">
        <f>VLOOKUP($A18,'Occupancy Raw Data'!$B$6:$BE$43,'Occupancy Raw Data'!BB$1,FALSE)</f>
        <v>0.66953562672740696</v>
      </c>
      <c r="U18" s="61">
        <f>VLOOKUP($A18,'Occupancy Raw Data'!$B$6:$BE$43,'Occupancy Raw Data'!BC$1,FALSE)</f>
        <v>1.8164891870204201</v>
      </c>
      <c r="V18" s="62">
        <f>VLOOKUP($A18,'Occupancy Raw Data'!$B$6:$BE$43,'Occupancy Raw Data'!BE$1,FALSE)</f>
        <v>-6.4826642417572904</v>
      </c>
      <c r="X18" s="64">
        <f>VLOOKUP($A18,'ADR Raw Data'!$B$6:$BE$43,'ADR Raw Data'!AG$1,FALSE)</f>
        <v>78.339495715491694</v>
      </c>
      <c r="Y18" s="65">
        <f>VLOOKUP($A18,'ADR Raw Data'!$B$6:$BE$43,'ADR Raw Data'!AH$1,FALSE)</f>
        <v>79.954045966785202</v>
      </c>
      <c r="Z18" s="65">
        <f>VLOOKUP($A18,'ADR Raw Data'!$B$6:$BE$43,'ADR Raw Data'!AI$1,FALSE)</f>
        <v>79.567809501827199</v>
      </c>
      <c r="AA18" s="65">
        <f>VLOOKUP($A18,'ADR Raw Data'!$B$6:$BE$43,'ADR Raw Data'!AJ$1,FALSE)</f>
        <v>80.7898976536422</v>
      </c>
      <c r="AB18" s="65">
        <f>VLOOKUP($A18,'ADR Raw Data'!$B$6:$BE$43,'ADR Raw Data'!AK$1,FALSE)</f>
        <v>80.700283951922998</v>
      </c>
      <c r="AC18" s="66">
        <f>VLOOKUP($A18,'ADR Raw Data'!$B$6:$BE$43,'ADR Raw Data'!AL$1,FALSE)</f>
        <v>79.893924474058807</v>
      </c>
      <c r="AD18" s="65">
        <f>VLOOKUP($A18,'ADR Raw Data'!$B$6:$BE$43,'ADR Raw Data'!AN$1,FALSE)</f>
        <v>95.596398379495596</v>
      </c>
      <c r="AE18" s="65">
        <f>VLOOKUP($A18,'ADR Raw Data'!$B$6:$BE$43,'ADR Raw Data'!AO$1,FALSE)</f>
        <v>88.726133202439598</v>
      </c>
      <c r="AF18" s="66">
        <f>VLOOKUP($A18,'ADR Raw Data'!$B$6:$BE$43,'ADR Raw Data'!AP$1,FALSE)</f>
        <v>92.179252273105007</v>
      </c>
      <c r="AG18" s="67">
        <f>VLOOKUP($A18,'ADR Raw Data'!$B$6:$BE$43,'ADR Raw Data'!AR$1,FALSE)</f>
        <v>83.854724690514402</v>
      </c>
      <c r="AI18" s="59">
        <f>VLOOKUP($A18,'ADR Raw Data'!$B$6:$BE$43,'ADR Raw Data'!AT$1,FALSE)</f>
        <v>7.9446426748459302</v>
      </c>
      <c r="AJ18" s="60">
        <f>VLOOKUP($A18,'ADR Raw Data'!$B$6:$BE$43,'ADR Raw Data'!AU$1,FALSE)</f>
        <v>9.1732380466356407</v>
      </c>
      <c r="AK18" s="60">
        <f>VLOOKUP($A18,'ADR Raw Data'!$B$6:$BE$43,'ADR Raw Data'!AV$1,FALSE)</f>
        <v>7.8812491789568</v>
      </c>
      <c r="AL18" s="60">
        <f>VLOOKUP($A18,'ADR Raw Data'!$B$6:$BE$43,'ADR Raw Data'!AW$1,FALSE)</f>
        <v>7.64427452226189</v>
      </c>
      <c r="AM18" s="60">
        <f>VLOOKUP($A18,'ADR Raw Data'!$B$6:$BE$43,'ADR Raw Data'!AX$1,FALSE)</f>
        <v>7.6040769985402301</v>
      </c>
      <c r="AN18" s="61">
        <f>VLOOKUP($A18,'ADR Raw Data'!$B$6:$BE$43,'ADR Raw Data'!AY$1,FALSE)</f>
        <v>8.0381508939274404</v>
      </c>
      <c r="AO18" s="60">
        <f>VLOOKUP($A18,'ADR Raw Data'!$B$6:$BE$43,'ADR Raw Data'!BA$1,FALSE)</f>
        <v>26.471327134455201</v>
      </c>
      <c r="AP18" s="60">
        <f>VLOOKUP($A18,'ADR Raw Data'!$B$6:$BE$43,'ADR Raw Data'!BB$1,FALSE)</f>
        <v>16.196091231923202</v>
      </c>
      <c r="AQ18" s="61">
        <f>VLOOKUP($A18,'ADR Raw Data'!$B$6:$BE$43,'ADR Raw Data'!BC$1,FALSE)</f>
        <v>21.3275394443564</v>
      </c>
      <c r="AR18" s="62">
        <f>VLOOKUP($A18,'ADR Raw Data'!$B$6:$BE$43,'ADR Raw Data'!BE$1,FALSE)</f>
        <v>12.4817511858827</v>
      </c>
      <c r="AT18" s="64">
        <f>VLOOKUP($A18,'RevPAR Raw Data'!$B$6:$BE$43,'RevPAR Raw Data'!AG$1,FALSE)</f>
        <v>32.5933026606954</v>
      </c>
      <c r="AU18" s="65">
        <f>VLOOKUP($A18,'RevPAR Raw Data'!$B$6:$BE$43,'RevPAR Raw Data'!AH$1,FALSE)</f>
        <v>35.511728530031597</v>
      </c>
      <c r="AV18" s="65">
        <f>VLOOKUP($A18,'RevPAR Raw Data'!$B$6:$BE$43,'RevPAR Raw Data'!AI$1,FALSE)</f>
        <v>36.325346118721399</v>
      </c>
      <c r="AW18" s="65">
        <f>VLOOKUP($A18,'RevPAR Raw Data'!$B$6:$BE$43,'RevPAR Raw Data'!AJ$1,FALSE)</f>
        <v>36.131274038461498</v>
      </c>
      <c r="AX18" s="65">
        <f>VLOOKUP($A18,'RevPAR Raw Data'!$B$6:$BE$43,'RevPAR Raw Data'!AK$1,FALSE)</f>
        <v>36.849444726905503</v>
      </c>
      <c r="AY18" s="66">
        <f>VLOOKUP($A18,'RevPAR Raw Data'!$B$6:$BE$43,'RevPAR Raw Data'!AL$1,FALSE)</f>
        <v>35.482219214963102</v>
      </c>
      <c r="AZ18" s="65">
        <f>VLOOKUP($A18,'RevPAR Raw Data'!$B$6:$BE$43,'RevPAR Raw Data'!AN$1,FALSE)</f>
        <v>50.765649736564797</v>
      </c>
      <c r="BA18" s="65">
        <f>VLOOKUP($A18,'RevPAR Raw Data'!$B$6:$BE$43,'RevPAR Raw Data'!AO$1,FALSE)</f>
        <v>46.626408864594303</v>
      </c>
      <c r="BB18" s="66">
        <f>VLOOKUP($A18,'RevPAR Raw Data'!$B$6:$BE$43,'RevPAR Raw Data'!AP$1,FALSE)</f>
        <v>48.696029300579497</v>
      </c>
      <c r="BC18" s="67">
        <f>VLOOKUP($A18,'RevPAR Raw Data'!$B$6:$BE$43,'RevPAR Raw Data'!AR$1,FALSE)</f>
        <v>39.2575935251392</v>
      </c>
      <c r="BE18" s="59">
        <f>VLOOKUP($A18,'RevPAR Raw Data'!$B$6:$BE$43,'RevPAR Raw Data'!AT$1,FALSE)</f>
        <v>-3.7950463776030898</v>
      </c>
      <c r="BF18" s="60">
        <f>VLOOKUP($A18,'RevPAR Raw Data'!$B$6:$BE$43,'RevPAR Raw Data'!AU$1,FALSE)</f>
        <v>-1.9090075220570599</v>
      </c>
      <c r="BG18" s="60">
        <f>VLOOKUP($A18,'RevPAR Raw Data'!$B$6:$BE$43,'RevPAR Raw Data'!AV$1,FALSE)</f>
        <v>0.45372865050808198</v>
      </c>
      <c r="BH18" s="60">
        <f>VLOOKUP($A18,'RevPAR Raw Data'!$B$6:$BE$43,'RevPAR Raw Data'!AW$1,FALSE)</f>
        <v>-1.6165554775146</v>
      </c>
      <c r="BI18" s="60">
        <f>VLOOKUP($A18,'RevPAR Raw Data'!$B$6:$BE$43,'RevPAR Raw Data'!AX$1,FALSE)</f>
        <v>-6.5598743449822399</v>
      </c>
      <c r="BJ18" s="61">
        <f>VLOOKUP($A18,'RevPAR Raw Data'!$B$6:$BE$43,'RevPAR Raw Data'!AY$1,FALSE)</f>
        <v>-2.73767737667445</v>
      </c>
      <c r="BK18" s="60">
        <f>VLOOKUP($A18,'RevPAR Raw Data'!$B$6:$BE$43,'RevPAR Raw Data'!BA$1,FALSE)</f>
        <v>30.237030878727399</v>
      </c>
      <c r="BL18" s="60">
        <f>VLOOKUP($A18,'RevPAR Raw Data'!$B$6:$BE$43,'RevPAR Raw Data'!BB$1,FALSE)</f>
        <v>16.974065459585599</v>
      </c>
      <c r="BM18" s="61">
        <f>VLOOKUP($A18,'RevPAR Raw Data'!$B$6:$BE$43,'RevPAR Raw Data'!BC$1,FALSE)</f>
        <v>23.531441079241102</v>
      </c>
      <c r="BN18" s="62">
        <f>VLOOKUP($A18,'RevPAR Raw Data'!$B$6:$BE$43,'RevPAR Raw Data'!BE$1,FALSE)</f>
        <v>5.1899369232530796</v>
      </c>
    </row>
    <row r="19" spans="1:66" x14ac:dyDescent="0.35">
      <c r="A19" s="78" t="s">
        <v>94</v>
      </c>
      <c r="B19" s="59">
        <f>VLOOKUP($A19,'Occupancy Raw Data'!$B$6:$BE$43,'Occupancy Raw Data'!AG$1,FALSE)</f>
        <v>33.797307927628701</v>
      </c>
      <c r="C19" s="60">
        <f>VLOOKUP($A19,'Occupancy Raw Data'!$B$6:$BE$43,'Occupancy Raw Data'!AH$1,FALSE)</f>
        <v>35.106197010750797</v>
      </c>
      <c r="D19" s="60">
        <f>VLOOKUP($A19,'Occupancy Raw Data'!$B$6:$BE$43,'Occupancy Raw Data'!AI$1,FALSE)</f>
        <v>35.621886198758801</v>
      </c>
      <c r="E19" s="60">
        <f>VLOOKUP($A19,'Occupancy Raw Data'!$B$6:$BE$43,'Occupancy Raw Data'!AJ$1,FALSE)</f>
        <v>35.991172100340798</v>
      </c>
      <c r="F19" s="60">
        <f>VLOOKUP($A19,'Occupancy Raw Data'!$B$6:$BE$43,'Occupancy Raw Data'!AK$1,FALSE)</f>
        <v>37.153657897036901</v>
      </c>
      <c r="G19" s="61">
        <f>VLOOKUP($A19,'Occupancy Raw Data'!$B$6:$BE$43,'Occupancy Raw Data'!AL$1,FALSE)</f>
        <v>35.534044226903198</v>
      </c>
      <c r="H19" s="60">
        <f>VLOOKUP($A19,'Occupancy Raw Data'!$B$6:$BE$43,'Occupancy Raw Data'!AN$1,FALSE)</f>
        <v>49.034175334323898</v>
      </c>
      <c r="I19" s="60">
        <f>VLOOKUP($A19,'Occupancy Raw Data'!$B$6:$BE$43,'Occupancy Raw Data'!AO$1,FALSE)</f>
        <v>48.553448125163797</v>
      </c>
      <c r="J19" s="61">
        <f>VLOOKUP($A19,'Occupancy Raw Data'!$B$6:$BE$43,'Occupancy Raw Data'!AP$1,FALSE)</f>
        <v>48.793811729743901</v>
      </c>
      <c r="K19" s="62">
        <f>VLOOKUP($A19,'Occupancy Raw Data'!$B$6:$BE$43,'Occupancy Raw Data'!AR$1,FALSE)</f>
        <v>39.322549227714802</v>
      </c>
      <c r="M19" s="59">
        <f>VLOOKUP($A19,'Occupancy Raw Data'!$B$6:$BE$43,'Occupancy Raw Data'!AT$1,FALSE)</f>
        <v>3.2820443009922902</v>
      </c>
      <c r="N19" s="60">
        <f>VLOOKUP($A19,'Occupancy Raw Data'!$B$6:$BE$43,'Occupancy Raw Data'!AU$1,FALSE)</f>
        <v>-11.745753797981999</v>
      </c>
      <c r="O19" s="60">
        <f>VLOOKUP($A19,'Occupancy Raw Data'!$B$6:$BE$43,'Occupancy Raw Data'!AV$1,FALSE)</f>
        <v>-11.122225112431501</v>
      </c>
      <c r="P19" s="60">
        <f>VLOOKUP($A19,'Occupancy Raw Data'!$B$6:$BE$43,'Occupancy Raw Data'!AW$1,FALSE)</f>
        <v>-12.759941613459899</v>
      </c>
      <c r="Q19" s="60">
        <f>VLOOKUP($A19,'Occupancy Raw Data'!$B$6:$BE$43,'Occupancy Raw Data'!AX$1,FALSE)</f>
        <v>-9.4005991129519995</v>
      </c>
      <c r="R19" s="61">
        <f>VLOOKUP($A19,'Occupancy Raw Data'!$B$6:$BE$43,'Occupancy Raw Data'!AY$1,FALSE)</f>
        <v>-8.8148091561635802</v>
      </c>
      <c r="S19" s="60">
        <f>VLOOKUP($A19,'Occupancy Raw Data'!$B$6:$BE$43,'Occupancy Raw Data'!BA$1,FALSE)</f>
        <v>15.2068260954472</v>
      </c>
      <c r="T19" s="60">
        <f>VLOOKUP($A19,'Occupancy Raw Data'!$B$6:$BE$43,'Occupancy Raw Data'!BB$1,FALSE)</f>
        <v>5.6375864992066198</v>
      </c>
      <c r="U19" s="61">
        <f>VLOOKUP($A19,'Occupancy Raw Data'!$B$6:$BE$43,'Occupancy Raw Data'!BC$1,FALSE)</f>
        <v>10.2384179383901</v>
      </c>
      <c r="V19" s="62">
        <f>VLOOKUP($A19,'Occupancy Raw Data'!$B$6:$BE$43,'Occupancy Raw Data'!BE$1,FALSE)</f>
        <v>-2.8626160575030801</v>
      </c>
      <c r="X19" s="64">
        <f>VLOOKUP($A19,'ADR Raw Data'!$B$6:$BE$43,'ADR Raw Data'!AG$1,FALSE)</f>
        <v>91.667189112303603</v>
      </c>
      <c r="Y19" s="65">
        <f>VLOOKUP($A19,'ADR Raw Data'!$B$6:$BE$43,'ADR Raw Data'!AH$1,FALSE)</f>
        <v>90.5794153491846</v>
      </c>
      <c r="Z19" s="65">
        <f>VLOOKUP($A19,'ADR Raw Data'!$B$6:$BE$43,'ADR Raw Data'!AI$1,FALSE)</f>
        <v>91.267674953993307</v>
      </c>
      <c r="AA19" s="65">
        <f>VLOOKUP($A19,'ADR Raw Data'!$B$6:$BE$43,'ADR Raw Data'!AJ$1,FALSE)</f>
        <v>92.177927745734905</v>
      </c>
      <c r="AB19" s="65">
        <f>VLOOKUP($A19,'ADR Raw Data'!$B$6:$BE$43,'ADR Raw Data'!AK$1,FALSE)</f>
        <v>92.543263141798505</v>
      </c>
      <c r="AC19" s="66">
        <f>VLOOKUP($A19,'ADR Raw Data'!$B$6:$BE$43,'ADR Raw Data'!AL$1,FALSE)</f>
        <v>91.658816234365105</v>
      </c>
      <c r="AD19" s="65">
        <f>VLOOKUP($A19,'ADR Raw Data'!$B$6:$BE$43,'ADR Raw Data'!AN$1,FALSE)</f>
        <v>117.436470008912</v>
      </c>
      <c r="AE19" s="65">
        <f>VLOOKUP($A19,'ADR Raw Data'!$B$6:$BE$43,'ADR Raw Data'!AO$1,FALSE)</f>
        <v>108.495964423942</v>
      </c>
      <c r="AF19" s="66">
        <f>VLOOKUP($A19,'ADR Raw Data'!$B$6:$BE$43,'ADR Raw Data'!AP$1,FALSE)</f>
        <v>112.988238166144</v>
      </c>
      <c r="AG19" s="67">
        <f>VLOOKUP($A19,'ADR Raw Data'!$B$6:$BE$43,'ADR Raw Data'!AR$1,FALSE)</f>
        <v>99.220771822432496</v>
      </c>
      <c r="AI19" s="59">
        <f>VLOOKUP($A19,'ADR Raw Data'!$B$6:$BE$43,'ADR Raw Data'!AT$1,FALSE)</f>
        <v>18.855290716256398</v>
      </c>
      <c r="AJ19" s="60">
        <f>VLOOKUP($A19,'ADR Raw Data'!$B$6:$BE$43,'ADR Raw Data'!AU$1,FALSE)</f>
        <v>13.870792095617899</v>
      </c>
      <c r="AK19" s="60">
        <f>VLOOKUP($A19,'ADR Raw Data'!$B$6:$BE$43,'ADR Raw Data'!AV$1,FALSE)</f>
        <v>11.446630789213</v>
      </c>
      <c r="AL19" s="60">
        <f>VLOOKUP($A19,'ADR Raw Data'!$B$6:$BE$43,'ADR Raw Data'!AW$1,FALSE)</f>
        <v>16.057517247304201</v>
      </c>
      <c r="AM19" s="60">
        <f>VLOOKUP($A19,'ADR Raw Data'!$B$6:$BE$43,'ADR Raw Data'!AX$1,FALSE)</f>
        <v>5.5162857667144296</v>
      </c>
      <c r="AN19" s="61">
        <f>VLOOKUP($A19,'ADR Raw Data'!$B$6:$BE$43,'ADR Raw Data'!AY$1,FALSE)</f>
        <v>12.7223898021381</v>
      </c>
      <c r="AO19" s="60">
        <f>VLOOKUP($A19,'ADR Raw Data'!$B$6:$BE$43,'ADR Raw Data'!BA$1,FALSE)</f>
        <v>38.4127838698777</v>
      </c>
      <c r="AP19" s="60">
        <f>VLOOKUP($A19,'ADR Raw Data'!$B$6:$BE$43,'ADR Raw Data'!BB$1,FALSE)</f>
        <v>25.347401044851001</v>
      </c>
      <c r="AQ19" s="61">
        <f>VLOOKUP($A19,'ADR Raw Data'!$B$6:$BE$43,'ADR Raw Data'!BC$1,FALSE)</f>
        <v>31.790033513333999</v>
      </c>
      <c r="AR19" s="62">
        <f>VLOOKUP($A19,'ADR Raw Data'!$B$6:$BE$43,'ADR Raw Data'!BE$1,FALSE)</f>
        <v>19.984747447967798</v>
      </c>
      <c r="AT19" s="64">
        <f>VLOOKUP($A19,'RevPAR Raw Data'!$B$6:$BE$43,'RevPAR Raw Data'!AG$1,FALSE)</f>
        <v>30.981042172886902</v>
      </c>
      <c r="AU19" s="65">
        <f>VLOOKUP($A19,'RevPAR Raw Data'!$B$6:$BE$43,'RevPAR Raw Data'!AH$1,FALSE)</f>
        <v>31.798988003670999</v>
      </c>
      <c r="AV19" s="65">
        <f>VLOOKUP($A19,'RevPAR Raw Data'!$B$6:$BE$43,'RevPAR Raw Data'!AI$1,FALSE)</f>
        <v>32.511267308364602</v>
      </c>
      <c r="AW19" s="65">
        <f>VLOOKUP($A19,'RevPAR Raw Data'!$B$6:$BE$43,'RevPAR Raw Data'!AJ$1,FALSE)</f>
        <v>33.175916613495303</v>
      </c>
      <c r="AX19" s="65">
        <f>VLOOKUP($A19,'RevPAR Raw Data'!$B$6:$BE$43,'RevPAR Raw Data'!AK$1,FALSE)</f>
        <v>34.383207394458502</v>
      </c>
      <c r="AY19" s="66">
        <f>VLOOKUP($A19,'RevPAR Raw Data'!$B$6:$BE$43,'RevPAR Raw Data'!AL$1,FALSE)</f>
        <v>32.570084298575203</v>
      </c>
      <c r="AZ19" s="65">
        <f>VLOOKUP($A19,'RevPAR Raw Data'!$B$6:$BE$43,'RevPAR Raw Data'!AN$1,FALSE)</f>
        <v>57.584004610610897</v>
      </c>
      <c r="BA19" s="65">
        <f>VLOOKUP($A19,'RevPAR Raw Data'!$B$6:$BE$43,'RevPAR Raw Data'!AO$1,FALSE)</f>
        <v>52.678531804475099</v>
      </c>
      <c r="BB19" s="66">
        <f>VLOOKUP($A19,'RevPAR Raw Data'!$B$6:$BE$43,'RevPAR Raw Data'!AP$1,FALSE)</f>
        <v>55.131268207543002</v>
      </c>
      <c r="BC19" s="67">
        <f>VLOOKUP($A19,'RevPAR Raw Data'!$B$6:$BE$43,'RevPAR Raw Data'!AR$1,FALSE)</f>
        <v>39.016136843994602</v>
      </c>
      <c r="BE19" s="59">
        <f>VLOOKUP($A19,'RevPAR Raw Data'!$B$6:$BE$43,'RevPAR Raw Data'!AT$1,FALSE)</f>
        <v>22.7561740116371</v>
      </c>
      <c r="BF19" s="60">
        <f>VLOOKUP($A19,'RevPAR Raw Data'!$B$6:$BE$43,'RevPAR Raw Data'!AU$1,FALSE)</f>
        <v>0.49580920825462599</v>
      </c>
      <c r="BG19" s="60">
        <f>VLOOKUP($A19,'RevPAR Raw Data'!$B$6:$BE$43,'RevPAR Raw Data'!AV$1,FALSE)</f>
        <v>-0.948714367383657</v>
      </c>
      <c r="BH19" s="60">
        <f>VLOOKUP($A19,'RevPAR Raw Data'!$B$6:$BE$43,'RevPAR Raw Data'!AW$1,FALSE)</f>
        <v>1.24864580851707</v>
      </c>
      <c r="BI19" s="60">
        <f>VLOOKUP($A19,'RevPAR Raw Data'!$B$6:$BE$43,'RevPAR Raw Data'!AX$1,FALSE)</f>
        <v>-4.4028772570912098</v>
      </c>
      <c r="BJ19" s="61">
        <f>VLOOKUP($A19,'RevPAR Raw Data'!$B$6:$BE$43,'RevPAR Raw Data'!AY$1,FALSE)</f>
        <v>2.7861262648128302</v>
      </c>
      <c r="BK19" s="60">
        <f>VLOOKUP($A19,'RevPAR Raw Data'!$B$6:$BE$43,'RevPAR Raw Data'!BA$1,FALSE)</f>
        <v>59.460975206837297</v>
      </c>
      <c r="BL19" s="60">
        <f>VLOOKUP($A19,'RevPAR Raw Data'!$B$6:$BE$43,'RevPAR Raw Data'!BB$1,FALSE)</f>
        <v>32.4139692032619</v>
      </c>
      <c r="BM19" s="61">
        <f>VLOOKUP($A19,'RevPAR Raw Data'!$B$6:$BE$43,'RevPAR Raw Data'!BC$1,FALSE)</f>
        <v>45.283247945573699</v>
      </c>
      <c r="BN19" s="62">
        <f>VLOOKUP($A19,'RevPAR Raw Data'!$B$6:$BE$43,'RevPAR Raw Data'!BE$1,FALSE)</f>
        <v>16.5500448009678</v>
      </c>
    </row>
    <row r="20" spans="1:66" x14ac:dyDescent="0.35">
      <c r="A20" s="78" t="s">
        <v>29</v>
      </c>
      <c r="B20" s="59">
        <f>VLOOKUP($A20,'Occupancy Raw Data'!$B$6:$BE$43,'Occupancy Raw Data'!AG$1,FALSE)</f>
        <v>33.954378010767897</v>
      </c>
      <c r="C20" s="60">
        <f>VLOOKUP($A20,'Occupancy Raw Data'!$B$6:$BE$43,'Occupancy Raw Data'!AH$1,FALSE)</f>
        <v>39.444601870218101</v>
      </c>
      <c r="D20" s="60">
        <f>VLOOKUP($A20,'Occupancy Raw Data'!$B$6:$BE$43,'Occupancy Raw Data'!AI$1,FALSE)</f>
        <v>38.6228393312553</v>
      </c>
      <c r="E20" s="60">
        <f>VLOOKUP($A20,'Occupancy Raw Data'!$B$6:$BE$43,'Occupancy Raw Data'!AJ$1,FALSE)</f>
        <v>36.387786908472599</v>
      </c>
      <c r="F20" s="60">
        <f>VLOOKUP($A20,'Occupancy Raw Data'!$B$6:$BE$43,'Occupancy Raw Data'!AK$1,FALSE)</f>
        <v>35.860017001983501</v>
      </c>
      <c r="G20" s="61">
        <f>VLOOKUP($A20,'Occupancy Raw Data'!$B$6:$BE$43,'Occupancy Raw Data'!AL$1,FALSE)</f>
        <v>36.853924624539502</v>
      </c>
      <c r="H20" s="60">
        <f>VLOOKUP($A20,'Occupancy Raw Data'!$B$6:$BE$43,'Occupancy Raw Data'!AN$1,FALSE)</f>
        <v>44.180362708982699</v>
      </c>
      <c r="I20" s="60">
        <f>VLOOKUP($A20,'Occupancy Raw Data'!$B$6:$BE$43,'Occupancy Raw Data'!AO$1,FALSE)</f>
        <v>44.251204307169097</v>
      </c>
      <c r="J20" s="61">
        <f>VLOOKUP($A20,'Occupancy Raw Data'!$B$6:$BE$43,'Occupancy Raw Data'!AP$1,FALSE)</f>
        <v>44.215783508075901</v>
      </c>
      <c r="K20" s="62">
        <f>VLOOKUP($A20,'Occupancy Raw Data'!$B$6:$BE$43,'Occupancy Raw Data'!AR$1,FALSE)</f>
        <v>38.957312876978499</v>
      </c>
      <c r="M20" s="59">
        <f>VLOOKUP($A20,'Occupancy Raw Data'!$B$6:$BE$43,'Occupancy Raw Data'!AT$1,FALSE)</f>
        <v>59.687101368913801</v>
      </c>
      <c r="N20" s="60">
        <f>VLOOKUP($A20,'Occupancy Raw Data'!$B$6:$BE$43,'Occupancy Raw Data'!AU$1,FALSE)</f>
        <v>75.645732643852995</v>
      </c>
      <c r="O20" s="60">
        <f>VLOOKUP($A20,'Occupancy Raw Data'!$B$6:$BE$43,'Occupancy Raw Data'!AV$1,FALSE)</f>
        <v>77.370612675831296</v>
      </c>
      <c r="P20" s="60">
        <f>VLOOKUP($A20,'Occupancy Raw Data'!$B$6:$BE$43,'Occupancy Raw Data'!AW$1,FALSE)</f>
        <v>79.823882519231503</v>
      </c>
      <c r="Q20" s="60">
        <f>VLOOKUP($A20,'Occupancy Raw Data'!$B$6:$BE$43,'Occupancy Raw Data'!AX$1,FALSE)</f>
        <v>58.958634939746098</v>
      </c>
      <c r="R20" s="61">
        <f>VLOOKUP($A20,'Occupancy Raw Data'!$B$6:$BE$43,'Occupancy Raw Data'!AY$1,FALSE)</f>
        <v>70.163461621377493</v>
      </c>
      <c r="S20" s="60">
        <f>VLOOKUP($A20,'Occupancy Raw Data'!$B$6:$BE$43,'Occupancy Raw Data'!BA$1,FALSE)</f>
        <v>68.326527925813195</v>
      </c>
      <c r="T20" s="60">
        <f>VLOOKUP($A20,'Occupancy Raw Data'!$B$6:$BE$43,'Occupancy Raw Data'!BB$1,FALSE)</f>
        <v>55.054467369377903</v>
      </c>
      <c r="U20" s="61">
        <f>VLOOKUP($A20,'Occupancy Raw Data'!$B$6:$BE$43,'Occupancy Raw Data'!BC$1,FALSE)</f>
        <v>61.412837686886199</v>
      </c>
      <c r="V20" s="62">
        <f>VLOOKUP($A20,'Occupancy Raw Data'!$B$6:$BE$43,'Occupancy Raw Data'!BE$1,FALSE)</f>
        <v>67.223653784082899</v>
      </c>
      <c r="X20" s="64">
        <f>VLOOKUP($A20,'ADR Raw Data'!$B$6:$BE$43,'ADR Raw Data'!AG$1,FALSE)</f>
        <v>141.85749739203001</v>
      </c>
      <c r="Y20" s="65">
        <f>VLOOKUP($A20,'ADR Raw Data'!$B$6:$BE$43,'ADR Raw Data'!AH$1,FALSE)</f>
        <v>140.530717492816</v>
      </c>
      <c r="Z20" s="65">
        <f>VLOOKUP($A20,'ADR Raw Data'!$B$6:$BE$43,'ADR Raw Data'!AI$1,FALSE)</f>
        <v>142.91189838591299</v>
      </c>
      <c r="AA20" s="65">
        <f>VLOOKUP($A20,'ADR Raw Data'!$B$6:$BE$43,'ADR Raw Data'!AJ$1,FALSE)</f>
        <v>144.41018981796901</v>
      </c>
      <c r="AB20" s="65">
        <f>VLOOKUP($A20,'ADR Raw Data'!$B$6:$BE$43,'ADR Raw Data'!AK$1,FALSE)</f>
        <v>146.36310252864399</v>
      </c>
      <c r="AC20" s="66">
        <f>VLOOKUP($A20,'ADR Raw Data'!$B$6:$BE$43,'ADR Raw Data'!AL$1,FALSE)</f>
        <v>143.17538992368699</v>
      </c>
      <c r="AD20" s="65">
        <f>VLOOKUP($A20,'ADR Raw Data'!$B$6:$BE$43,'ADR Raw Data'!AN$1,FALSE)</f>
        <v>171.75160186001699</v>
      </c>
      <c r="AE20" s="65">
        <f>VLOOKUP($A20,'ADR Raw Data'!$B$6:$BE$43,'ADR Raw Data'!AO$1,FALSE)</f>
        <v>168.71224685824001</v>
      </c>
      <c r="AF20" s="66">
        <f>VLOOKUP($A20,'ADR Raw Data'!$B$6:$BE$43,'ADR Raw Data'!AP$1,FALSE)</f>
        <v>170.23070696146701</v>
      </c>
      <c r="AG20" s="67">
        <f>VLOOKUP($A20,'ADR Raw Data'!$B$6:$BE$43,'ADR Raw Data'!AR$1,FALSE)</f>
        <v>151.94889062073801</v>
      </c>
      <c r="AI20" s="59">
        <f>VLOOKUP($A20,'ADR Raw Data'!$B$6:$BE$43,'ADR Raw Data'!AT$1,FALSE)</f>
        <v>26.1095207163544</v>
      </c>
      <c r="AJ20" s="60">
        <f>VLOOKUP($A20,'ADR Raw Data'!$B$6:$BE$43,'ADR Raw Data'!AU$1,FALSE)</f>
        <v>29.450057272681601</v>
      </c>
      <c r="AK20" s="60">
        <f>VLOOKUP($A20,'ADR Raw Data'!$B$6:$BE$43,'ADR Raw Data'!AV$1,FALSE)</f>
        <v>33.389536361044499</v>
      </c>
      <c r="AL20" s="60">
        <f>VLOOKUP($A20,'ADR Raw Data'!$B$6:$BE$43,'ADR Raw Data'!AW$1,FALSE)</f>
        <v>32.614095428617901</v>
      </c>
      <c r="AM20" s="60">
        <f>VLOOKUP($A20,'ADR Raw Data'!$B$6:$BE$43,'ADR Raw Data'!AX$1,FALSE)</f>
        <v>24.363262764114801</v>
      </c>
      <c r="AN20" s="61">
        <f>VLOOKUP($A20,'ADR Raw Data'!$B$6:$BE$43,'ADR Raw Data'!AY$1,FALSE)</f>
        <v>28.975266507185999</v>
      </c>
      <c r="AO20" s="60">
        <f>VLOOKUP($A20,'ADR Raw Data'!$B$6:$BE$43,'ADR Raw Data'!BA$1,FALSE)</f>
        <v>42.420877824034299</v>
      </c>
      <c r="AP20" s="60">
        <f>VLOOKUP($A20,'ADR Raw Data'!$B$6:$BE$43,'ADR Raw Data'!BB$1,FALSE)</f>
        <v>37.286996740719303</v>
      </c>
      <c r="AQ20" s="61">
        <f>VLOOKUP($A20,'ADR Raw Data'!$B$6:$BE$43,'ADR Raw Data'!BC$1,FALSE)</f>
        <v>39.773590934124599</v>
      </c>
      <c r="AR20" s="62">
        <f>VLOOKUP($A20,'ADR Raw Data'!$B$6:$BE$43,'ADR Raw Data'!BE$1,FALSE)</f>
        <v>32.554028208439398</v>
      </c>
      <c r="AT20" s="64">
        <f>VLOOKUP($A20,'RevPAR Raw Data'!$B$6:$BE$43,'RevPAR Raw Data'!AG$1,FALSE)</f>
        <v>48.166830901105101</v>
      </c>
      <c r="AU20" s="65">
        <f>VLOOKUP($A20,'RevPAR Raw Data'!$B$6:$BE$43,'RevPAR Raw Data'!AH$1,FALSE)</f>
        <v>55.431782020402302</v>
      </c>
      <c r="AV20" s="65">
        <f>VLOOKUP($A20,'RevPAR Raw Data'!$B$6:$BE$43,'RevPAR Raw Data'!AI$1,FALSE)</f>
        <v>55.196632898838097</v>
      </c>
      <c r="AW20" s="65">
        <f>VLOOKUP($A20,'RevPAR Raw Data'!$B$6:$BE$43,'RevPAR Raw Data'!AJ$1,FALSE)</f>
        <v>52.547672145083503</v>
      </c>
      <c r="AX20" s="65">
        <f>VLOOKUP($A20,'RevPAR Raw Data'!$B$6:$BE$43,'RevPAR Raw Data'!AK$1,FALSE)</f>
        <v>52.485833451402598</v>
      </c>
      <c r="AY20" s="66">
        <f>VLOOKUP($A20,'RevPAR Raw Data'!$B$6:$BE$43,'RevPAR Raw Data'!AL$1,FALSE)</f>
        <v>52.765750283366302</v>
      </c>
      <c r="AZ20" s="65">
        <f>VLOOKUP($A20,'RevPAR Raw Data'!$B$6:$BE$43,'RevPAR Raw Data'!AN$1,FALSE)</f>
        <v>75.880480660243606</v>
      </c>
      <c r="BA20" s="65">
        <f>VLOOKUP($A20,'RevPAR Raw Data'!$B$6:$BE$43,'RevPAR Raw Data'!AO$1,FALSE)</f>
        <v>74.657201048455605</v>
      </c>
      <c r="BB20" s="66">
        <f>VLOOKUP($A20,'RevPAR Raw Data'!$B$6:$BE$43,'RevPAR Raw Data'!AP$1,FALSE)</f>
        <v>75.268840854349605</v>
      </c>
      <c r="BC20" s="67">
        <f>VLOOKUP($A20,'RevPAR Raw Data'!$B$6:$BE$43,'RevPAR Raw Data'!AR$1,FALSE)</f>
        <v>59.195204732218698</v>
      </c>
      <c r="BE20" s="59">
        <f>VLOOKUP($A20,'RevPAR Raw Data'!$B$6:$BE$43,'RevPAR Raw Data'!AT$1,FALSE)</f>
        <v>101.380638182176</v>
      </c>
      <c r="BF20" s="60">
        <f>VLOOKUP($A20,'RevPAR Raw Data'!$B$6:$BE$43,'RevPAR Raw Data'!AU$1,FALSE)</f>
        <v>127.373501504489</v>
      </c>
      <c r="BG20" s="60">
        <f>VLOOKUP($A20,'RevPAR Raw Data'!$B$6:$BE$43,'RevPAR Raw Data'!AV$1,FALSE)</f>
        <v>136.593837889035</v>
      </c>
      <c r="BH20" s="60">
        <f>VLOOKUP($A20,'RevPAR Raw Data'!$B$6:$BE$43,'RevPAR Raw Data'!AW$1,FALSE)</f>
        <v>138.47181516749899</v>
      </c>
      <c r="BI20" s="60">
        <f>VLOOKUP($A20,'RevPAR Raw Data'!$B$6:$BE$43,'RevPAR Raw Data'!AX$1,FALSE)</f>
        <v>97.686144856366596</v>
      </c>
      <c r="BJ20" s="61">
        <f>VLOOKUP($A20,'RevPAR Raw Data'!$B$6:$BE$43,'RevPAR Raw Data'!AY$1,FALSE)</f>
        <v>119.46877812402499</v>
      </c>
      <c r="BK20" s="60">
        <f>VLOOKUP($A20,'RevPAR Raw Data'!$B$6:$BE$43,'RevPAR Raw Data'!BA$1,FALSE)</f>
        <v>139.732118682661</v>
      </c>
      <c r="BL20" s="60">
        <f>VLOOKUP($A20,'RevPAR Raw Data'!$B$6:$BE$43,'RevPAR Raw Data'!BB$1,FALSE)</f>
        <v>112.869621563737</v>
      </c>
      <c r="BM20" s="61">
        <f>VLOOKUP($A20,'RevPAR Raw Data'!$B$6:$BE$43,'RevPAR Raw Data'!BC$1,FALSE)</f>
        <v>125.61251946362999</v>
      </c>
      <c r="BN20" s="62">
        <f>VLOOKUP($A20,'RevPAR Raw Data'!$B$6:$BE$43,'RevPAR Raw Data'!BE$1,FALSE)</f>
        <v>121.661689208136</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36.2001117544255</v>
      </c>
      <c r="C22" s="60">
        <f>VLOOKUP($A22,'Occupancy Raw Data'!$B$6:$BE$43,'Occupancy Raw Data'!AH$1,FALSE)</f>
        <v>46.068978635882601</v>
      </c>
      <c r="D22" s="60">
        <f>VLOOKUP($A22,'Occupancy Raw Data'!$B$6:$BE$43,'Occupancy Raw Data'!AI$1,FALSE)</f>
        <v>48.367672060204697</v>
      </c>
      <c r="E22" s="60">
        <f>VLOOKUP($A22,'Occupancy Raw Data'!$B$6:$BE$43,'Occupancy Raw Data'!AJ$1,FALSE)</f>
        <v>47.338699130930998</v>
      </c>
      <c r="F22" s="60">
        <f>VLOOKUP($A22,'Occupancy Raw Data'!$B$6:$BE$43,'Occupancy Raw Data'!AK$1,FALSE)</f>
        <v>43.081925504975402</v>
      </c>
      <c r="G22" s="61">
        <f>VLOOKUP($A22,'Occupancy Raw Data'!$B$6:$BE$43,'Occupancy Raw Data'!AL$1,FALSE)</f>
        <v>44.211477417283803</v>
      </c>
      <c r="H22" s="60">
        <f>VLOOKUP($A22,'Occupancy Raw Data'!$B$6:$BE$43,'Occupancy Raw Data'!AN$1,FALSE)</f>
        <v>41.216577699047697</v>
      </c>
      <c r="I22" s="60">
        <f>VLOOKUP($A22,'Occupancy Raw Data'!$B$6:$BE$43,'Occupancy Raw Data'!AO$1,FALSE)</f>
        <v>41.45826895191</v>
      </c>
      <c r="J22" s="61">
        <f>VLOOKUP($A22,'Occupancy Raw Data'!$B$6:$BE$43,'Occupancy Raw Data'!AP$1,FALSE)</f>
        <v>41.337438409005799</v>
      </c>
      <c r="K22" s="62">
        <f>VLOOKUP($A22,'Occupancy Raw Data'!$B$6:$BE$43,'Occupancy Raw Data'!AR$1,FALSE)</f>
        <v>43.390250198705097</v>
      </c>
      <c r="M22" s="59">
        <f>VLOOKUP($A22,'Occupancy Raw Data'!$B$6:$BE$43,'Occupancy Raw Data'!AT$1,FALSE)</f>
        <v>29.352569243217701</v>
      </c>
      <c r="N22" s="60">
        <f>VLOOKUP($A22,'Occupancy Raw Data'!$B$6:$BE$43,'Occupancy Raw Data'!AU$1,FALSE)</f>
        <v>28.302303986153401</v>
      </c>
      <c r="O22" s="60">
        <f>VLOOKUP($A22,'Occupancy Raw Data'!$B$6:$BE$43,'Occupancy Raw Data'!AV$1,FALSE)</f>
        <v>32.657924426575498</v>
      </c>
      <c r="P22" s="60">
        <f>VLOOKUP($A22,'Occupancy Raw Data'!$B$6:$BE$43,'Occupancy Raw Data'!AW$1,FALSE)</f>
        <v>39.471562570427899</v>
      </c>
      <c r="Q22" s="60">
        <f>VLOOKUP($A22,'Occupancy Raw Data'!$B$6:$BE$43,'Occupancy Raw Data'!AX$1,FALSE)</f>
        <v>38.472519656065799</v>
      </c>
      <c r="R22" s="61">
        <f>VLOOKUP($A22,'Occupancy Raw Data'!$B$6:$BE$43,'Occupancy Raw Data'!AY$1,FALSE)</f>
        <v>33.6450218883055</v>
      </c>
      <c r="S22" s="60">
        <f>VLOOKUP($A22,'Occupancy Raw Data'!$B$6:$BE$43,'Occupancy Raw Data'!BA$1,FALSE)</f>
        <v>33.616536018355603</v>
      </c>
      <c r="T22" s="60">
        <f>VLOOKUP($A22,'Occupancy Raw Data'!$B$6:$BE$43,'Occupancy Raw Data'!BB$1,FALSE)</f>
        <v>23.956564175425498</v>
      </c>
      <c r="U22" s="61">
        <f>VLOOKUP($A22,'Occupancy Raw Data'!$B$6:$BE$43,'Occupancy Raw Data'!BC$1,FALSE)</f>
        <v>28.5913556065363</v>
      </c>
      <c r="V22" s="62">
        <f>VLOOKUP($A22,'Occupancy Raw Data'!$B$6:$BE$43,'Occupancy Raw Data'!BE$1,FALSE)</f>
        <v>32.229896142619801</v>
      </c>
      <c r="X22" s="64">
        <f>VLOOKUP($A22,'ADR Raw Data'!$B$6:$BE$43,'ADR Raw Data'!AG$1,FALSE)</f>
        <v>89.939516519425894</v>
      </c>
      <c r="Y22" s="65">
        <f>VLOOKUP($A22,'ADR Raw Data'!$B$6:$BE$43,'ADR Raw Data'!AH$1,FALSE)</f>
        <v>91.745244477419305</v>
      </c>
      <c r="Z22" s="65">
        <f>VLOOKUP($A22,'ADR Raw Data'!$B$6:$BE$43,'ADR Raw Data'!AI$1,FALSE)</f>
        <v>92.147964617105202</v>
      </c>
      <c r="AA22" s="65">
        <f>VLOOKUP($A22,'ADR Raw Data'!$B$6:$BE$43,'ADR Raw Data'!AJ$1,FALSE)</f>
        <v>91.942255726053503</v>
      </c>
      <c r="AB22" s="65">
        <f>VLOOKUP($A22,'ADR Raw Data'!$B$6:$BE$43,'ADR Raw Data'!AK$1,FALSE)</f>
        <v>93.908141110727797</v>
      </c>
      <c r="AC22" s="66">
        <f>VLOOKUP($A22,'ADR Raw Data'!$B$6:$BE$43,'ADR Raw Data'!AL$1,FALSE)</f>
        <v>92.001372944207205</v>
      </c>
      <c r="AD22" s="65">
        <f>VLOOKUP($A22,'ADR Raw Data'!$B$6:$BE$43,'ADR Raw Data'!AN$1,FALSE)</f>
        <v>102.927283513852</v>
      </c>
      <c r="AE22" s="65">
        <f>VLOOKUP($A22,'ADR Raw Data'!$B$6:$BE$43,'ADR Raw Data'!AO$1,FALSE)</f>
        <v>100.286388569544</v>
      </c>
      <c r="AF22" s="66">
        <f>VLOOKUP($A22,'ADR Raw Data'!$B$6:$BE$43,'ADR Raw Data'!AP$1,FALSE)</f>
        <v>101.602811039698</v>
      </c>
      <c r="AG22" s="67">
        <f>VLOOKUP($A22,'ADR Raw Data'!$B$6:$BE$43,'ADR Raw Data'!AR$1,FALSE)</f>
        <v>94.6150887814252</v>
      </c>
      <c r="AH22" s="94"/>
      <c r="AI22" s="59">
        <f>VLOOKUP($A22,'ADR Raw Data'!$B$6:$BE$43,'ADR Raw Data'!AT$1,FALSE)</f>
        <v>17.9227341608789</v>
      </c>
      <c r="AJ22" s="60">
        <f>VLOOKUP($A22,'ADR Raw Data'!$B$6:$BE$43,'ADR Raw Data'!AU$1,FALSE)</f>
        <v>20.7859026061846</v>
      </c>
      <c r="AK22" s="60">
        <f>VLOOKUP($A22,'ADR Raw Data'!$B$6:$BE$43,'ADR Raw Data'!AV$1,FALSE)</f>
        <v>21.1088945962933</v>
      </c>
      <c r="AL22" s="60">
        <f>VLOOKUP($A22,'ADR Raw Data'!$B$6:$BE$43,'ADR Raw Data'!AW$1,FALSE)</f>
        <v>20.0862116218577</v>
      </c>
      <c r="AM22" s="60">
        <f>VLOOKUP($A22,'ADR Raw Data'!$B$6:$BE$43,'ADR Raw Data'!AX$1,FALSE)</f>
        <v>19.244800333126999</v>
      </c>
      <c r="AN22" s="61">
        <f>VLOOKUP($A22,'ADR Raw Data'!$B$6:$BE$43,'ADR Raw Data'!AY$1,FALSE)</f>
        <v>19.967142508038702</v>
      </c>
      <c r="AO22" s="60">
        <f>VLOOKUP($A22,'ADR Raw Data'!$B$6:$BE$43,'ADR Raw Data'!BA$1,FALSE)</f>
        <v>26.753714225364199</v>
      </c>
      <c r="AP22" s="60">
        <f>VLOOKUP($A22,'ADR Raw Data'!$B$6:$BE$43,'ADR Raw Data'!BB$1,FALSE)</f>
        <v>23.274245272788399</v>
      </c>
      <c r="AQ22" s="61">
        <f>VLOOKUP($A22,'ADR Raw Data'!$B$6:$BE$43,'ADR Raw Data'!BC$1,FALSE)</f>
        <v>25.002772655493899</v>
      </c>
      <c r="AR22" s="62">
        <f>VLOOKUP($A22,'ADR Raw Data'!$B$6:$BE$43,'ADR Raw Data'!BE$1,FALSE)</f>
        <v>21.342549016491901</v>
      </c>
      <c r="AT22" s="64">
        <f>VLOOKUP($A22,'RevPAR Raw Data'!$B$6:$BE$43,'RevPAR Raw Data'!AG$1,FALSE)</f>
        <v>32.5582054914222</v>
      </c>
      <c r="AU22" s="65">
        <f>VLOOKUP($A22,'RevPAR Raw Data'!$B$6:$BE$43,'RevPAR Raw Data'!AH$1,FALSE)</f>
        <v>42.266097077740604</v>
      </c>
      <c r="AV22" s="65">
        <f>VLOOKUP($A22,'RevPAR Raw Data'!$B$6:$BE$43,'RevPAR Raw Data'!AI$1,FALSE)</f>
        <v>44.569825336154899</v>
      </c>
      <c r="AW22" s="65">
        <f>VLOOKUP($A22,'RevPAR Raw Data'!$B$6:$BE$43,'RevPAR Raw Data'!AJ$1,FALSE)</f>
        <v>43.524267812347603</v>
      </c>
      <c r="AX22" s="65">
        <f>VLOOKUP($A22,'RevPAR Raw Data'!$B$6:$BE$43,'RevPAR Raw Data'!AK$1,FALSE)</f>
        <v>40.457435396430903</v>
      </c>
      <c r="AY22" s="66">
        <f>VLOOKUP($A22,'RevPAR Raw Data'!$B$6:$BE$43,'RevPAR Raw Data'!AL$1,FALSE)</f>
        <v>40.6751662228193</v>
      </c>
      <c r="AZ22" s="65">
        <f>VLOOKUP($A22,'RevPAR Raw Data'!$B$6:$BE$43,'RevPAR Raw Data'!AN$1,FALSE)</f>
        <v>42.423103783006098</v>
      </c>
      <c r="BA22" s="65">
        <f>VLOOKUP($A22,'RevPAR Raw Data'!$B$6:$BE$43,'RevPAR Raw Data'!AO$1,FALSE)</f>
        <v>41.577000695319299</v>
      </c>
      <c r="BB22" s="66">
        <f>VLOOKUP($A22,'RevPAR Raw Data'!$B$6:$BE$43,'RevPAR Raw Data'!AP$1,FALSE)</f>
        <v>41.999999435353899</v>
      </c>
      <c r="BC22" s="67">
        <f>VLOOKUP($A22,'RevPAR Raw Data'!$B$6:$BE$43,'RevPAR Raw Data'!AR$1,FALSE)</f>
        <v>41.053723747987398</v>
      </c>
      <c r="BE22" s="59">
        <f>VLOOKUP($A22,'RevPAR Raw Data'!$B$6:$BE$43,'RevPAR Raw Data'!AT$1,FALSE)</f>
        <v>52.536086358946498</v>
      </c>
      <c r="BF22" s="60">
        <f>VLOOKUP($A22,'RevPAR Raw Data'!$B$6:$BE$43,'RevPAR Raw Data'!AU$1,FALSE)</f>
        <v>54.971095934206197</v>
      </c>
      <c r="BG22" s="60">
        <f>VLOOKUP($A22,'RevPAR Raw Data'!$B$6:$BE$43,'RevPAR Raw Data'!AV$1,FALSE)</f>
        <v>60.660545867411798</v>
      </c>
      <c r="BH22" s="60">
        <f>VLOOKUP($A22,'RevPAR Raw Data'!$B$6:$BE$43,'RevPAR Raw Data'!AW$1,FALSE)</f>
        <v>67.486115780635799</v>
      </c>
      <c r="BI22" s="60">
        <f>VLOOKUP($A22,'RevPAR Raw Data'!$B$6:$BE$43,'RevPAR Raw Data'!AX$1,FALSE)</f>
        <v>65.121279580125801</v>
      </c>
      <c r="BJ22" s="61">
        <f>VLOOKUP($A22,'RevPAR Raw Data'!$B$6:$BE$43,'RevPAR Raw Data'!AY$1,FALSE)</f>
        <v>60.330113863643099</v>
      </c>
      <c r="BK22" s="60">
        <f>VLOOKUP($A22,'RevPAR Raw Data'!$B$6:$BE$43,'RevPAR Raw Data'!BA$1,FALSE)</f>
        <v>69.363922222537298</v>
      </c>
      <c r="BL22" s="60">
        <f>VLOOKUP($A22,'RevPAR Raw Data'!$B$6:$BE$43,'RevPAR Raw Data'!BB$1,FALSE)</f>
        <v>52.806518953335598</v>
      </c>
      <c r="BM22" s="61">
        <f>VLOOKUP($A22,'RevPAR Raw Data'!$B$6:$BE$43,'RevPAR Raw Data'!BC$1,FALSE)</f>
        <v>60.742759903456403</v>
      </c>
      <c r="BN22" s="62">
        <f>VLOOKUP($A22,'RevPAR Raw Data'!$B$6:$BE$43,'RevPAR Raw Data'!BE$1,FALSE)</f>
        <v>60.4511265413148</v>
      </c>
    </row>
    <row r="23" spans="1:66" x14ac:dyDescent="0.35">
      <c r="A23" s="78" t="s">
        <v>71</v>
      </c>
      <c r="B23" s="59">
        <f>VLOOKUP($A23,'Occupancy Raw Data'!$B$6:$BE$43,'Occupancy Raw Data'!AG$1,FALSE)</f>
        <v>36.0484134772652</v>
      </c>
      <c r="C23" s="60">
        <f>VLOOKUP($A23,'Occupancy Raw Data'!$B$6:$BE$43,'Occupancy Raw Data'!AH$1,FALSE)</f>
        <v>45.424926398429797</v>
      </c>
      <c r="D23" s="60">
        <f>VLOOKUP($A23,'Occupancy Raw Data'!$B$6:$BE$43,'Occupancy Raw Data'!AI$1,FALSE)</f>
        <v>47.403336604514202</v>
      </c>
      <c r="E23" s="60">
        <f>VLOOKUP($A23,'Occupancy Raw Data'!$B$6:$BE$43,'Occupancy Raw Data'!AJ$1,FALSE)</f>
        <v>44.781157998037202</v>
      </c>
      <c r="F23" s="60">
        <f>VLOOKUP($A23,'Occupancy Raw Data'!$B$6:$BE$43,'Occupancy Raw Data'!AK$1,FALSE)</f>
        <v>40.802093555773602</v>
      </c>
      <c r="G23" s="61">
        <f>VLOOKUP($A23,'Occupancy Raw Data'!$B$6:$BE$43,'Occupancy Raw Data'!AL$1,FALSE)</f>
        <v>42.891985606803999</v>
      </c>
      <c r="H23" s="60">
        <f>VLOOKUP($A23,'Occupancy Raw Data'!$B$6:$BE$43,'Occupancy Raw Data'!AN$1,FALSE)</f>
        <v>39.752698724239401</v>
      </c>
      <c r="I23" s="60">
        <f>VLOOKUP($A23,'Occupancy Raw Data'!$B$6:$BE$43,'Occupancy Raw Data'!AO$1,FALSE)</f>
        <v>41.082235204736499</v>
      </c>
      <c r="J23" s="61">
        <f>VLOOKUP($A23,'Occupancy Raw Data'!$B$6:$BE$43,'Occupancy Raw Data'!AP$1,FALSE)</f>
        <v>40.417105788553798</v>
      </c>
      <c r="K23" s="62">
        <f>VLOOKUP($A23,'Occupancy Raw Data'!$B$6:$BE$43,'Occupancy Raw Data'!AR$1,FALSE)</f>
        <v>42.185151395047903</v>
      </c>
      <c r="M23" s="59">
        <f>VLOOKUP($A23,'Occupancy Raw Data'!$B$6:$BE$43,'Occupancy Raw Data'!AT$1,FALSE)</f>
        <v>27.968375594785101</v>
      </c>
      <c r="N23" s="60">
        <f>VLOOKUP($A23,'Occupancy Raw Data'!$B$6:$BE$43,'Occupancy Raw Data'!AU$1,FALSE)</f>
        <v>27.533478457336599</v>
      </c>
      <c r="O23" s="60">
        <f>VLOOKUP($A23,'Occupancy Raw Data'!$B$6:$BE$43,'Occupancy Raw Data'!AV$1,FALSE)</f>
        <v>30.2534896697893</v>
      </c>
      <c r="P23" s="60">
        <f>VLOOKUP($A23,'Occupancy Raw Data'!$B$6:$BE$43,'Occupancy Raw Data'!AW$1,FALSE)</f>
        <v>30.061591408900401</v>
      </c>
      <c r="Q23" s="60">
        <f>VLOOKUP($A23,'Occupancy Raw Data'!$B$6:$BE$43,'Occupancy Raw Data'!AX$1,FALSE)</f>
        <v>28.947271598595201</v>
      </c>
      <c r="R23" s="61">
        <f>VLOOKUP($A23,'Occupancy Raw Data'!$B$6:$BE$43,'Occupancy Raw Data'!AY$1,FALSE)</f>
        <v>28.9952246604199</v>
      </c>
      <c r="S23" s="60">
        <f>VLOOKUP($A23,'Occupancy Raw Data'!$B$6:$BE$43,'Occupancy Raw Data'!BA$1,FALSE)</f>
        <v>27.703828717174598</v>
      </c>
      <c r="T23" s="60">
        <f>VLOOKUP($A23,'Occupancy Raw Data'!$B$6:$BE$43,'Occupancy Raw Data'!BB$1,FALSE)</f>
        <v>24.214967084438001</v>
      </c>
      <c r="U23" s="61">
        <f>VLOOKUP($A23,'Occupancy Raw Data'!$B$6:$BE$43,'Occupancy Raw Data'!BC$1,FALSE)</f>
        <v>25.905434321386299</v>
      </c>
      <c r="V23" s="62">
        <f>VLOOKUP($A23,'Occupancy Raw Data'!$B$6:$BE$43,'Occupancy Raw Data'!BE$1,FALSE)</f>
        <v>28.134276832481699</v>
      </c>
      <c r="X23" s="64">
        <f>VLOOKUP($A23,'ADR Raw Data'!$B$6:$BE$43,'ADR Raw Data'!AG$1,FALSE)</f>
        <v>94.439337931034402</v>
      </c>
      <c r="Y23" s="65">
        <f>VLOOKUP($A23,'ADR Raw Data'!$B$6:$BE$43,'ADR Raw Data'!AH$1,FALSE)</f>
        <v>95.859181069247597</v>
      </c>
      <c r="Z23" s="65">
        <f>VLOOKUP($A23,'ADR Raw Data'!$B$6:$BE$43,'ADR Raw Data'!AI$1,FALSE)</f>
        <v>95.463757314784104</v>
      </c>
      <c r="AA23" s="65">
        <f>VLOOKUP($A23,'ADR Raw Data'!$B$6:$BE$43,'ADR Raw Data'!AJ$1,FALSE)</f>
        <v>95.053879441327695</v>
      </c>
      <c r="AB23" s="65">
        <f>VLOOKUP($A23,'ADR Raw Data'!$B$6:$BE$43,'ADR Raw Data'!AK$1,FALSE)</f>
        <v>96.508656639835806</v>
      </c>
      <c r="AC23" s="66">
        <f>VLOOKUP($A23,'ADR Raw Data'!$B$6:$BE$43,'ADR Raw Data'!AL$1,FALSE)</f>
        <v>95.488529661197902</v>
      </c>
      <c r="AD23" s="65">
        <f>VLOOKUP($A23,'ADR Raw Data'!$B$6:$BE$43,'ADR Raw Data'!AN$1,FALSE)</f>
        <v>106.653980777459</v>
      </c>
      <c r="AE23" s="65">
        <f>VLOOKUP($A23,'ADR Raw Data'!$B$6:$BE$43,'ADR Raw Data'!AO$1,FALSE)</f>
        <v>105.81908841628599</v>
      </c>
      <c r="AF23" s="66">
        <f>VLOOKUP($A23,'ADR Raw Data'!$B$6:$BE$43,'ADR Raw Data'!AP$1,FALSE)</f>
        <v>106.229895374449</v>
      </c>
      <c r="AG23" s="67">
        <f>VLOOKUP($A23,'ADR Raw Data'!$B$6:$BE$43,'ADR Raw Data'!AR$1,FALSE)</f>
        <v>98.427725675286396</v>
      </c>
      <c r="AH23" s="94"/>
      <c r="AI23" s="59">
        <f>VLOOKUP($A23,'ADR Raw Data'!$B$6:$BE$43,'ADR Raw Data'!AT$1,FALSE)</f>
        <v>17.1213406543479</v>
      </c>
      <c r="AJ23" s="60">
        <f>VLOOKUP($A23,'ADR Raw Data'!$B$6:$BE$43,'ADR Raw Data'!AU$1,FALSE)</f>
        <v>20.406850419933701</v>
      </c>
      <c r="AK23" s="60">
        <f>VLOOKUP($A23,'ADR Raw Data'!$B$6:$BE$43,'ADR Raw Data'!AV$1,FALSE)</f>
        <v>21.2932501566812</v>
      </c>
      <c r="AL23" s="60">
        <f>VLOOKUP($A23,'ADR Raw Data'!$B$6:$BE$43,'ADR Raw Data'!AW$1,FALSE)</f>
        <v>18.888630421643398</v>
      </c>
      <c r="AM23" s="60">
        <f>VLOOKUP($A23,'ADR Raw Data'!$B$6:$BE$43,'ADR Raw Data'!AX$1,FALSE)</f>
        <v>16.317024197403001</v>
      </c>
      <c r="AN23" s="61">
        <f>VLOOKUP($A23,'ADR Raw Data'!$B$6:$BE$43,'ADR Raw Data'!AY$1,FALSE)</f>
        <v>18.920175162365101</v>
      </c>
      <c r="AO23" s="60">
        <f>VLOOKUP($A23,'ADR Raw Data'!$B$6:$BE$43,'ADR Raw Data'!BA$1,FALSE)</f>
        <v>22.248737479376501</v>
      </c>
      <c r="AP23" s="60">
        <f>VLOOKUP($A23,'ADR Raw Data'!$B$6:$BE$43,'ADR Raw Data'!BB$1,FALSE)</f>
        <v>21.838775116224699</v>
      </c>
      <c r="AQ23" s="61">
        <f>VLOOKUP($A23,'ADR Raw Data'!$B$6:$BE$43,'ADR Raw Data'!BC$1,FALSE)</f>
        <v>22.044907399499401</v>
      </c>
      <c r="AR23" s="62">
        <f>VLOOKUP($A23,'ADR Raw Data'!$B$6:$BE$43,'ADR Raw Data'!BE$1,FALSE)</f>
        <v>19.7796492831447</v>
      </c>
      <c r="AT23" s="64">
        <f>VLOOKUP($A23,'RevPAR Raw Data'!$B$6:$BE$43,'RevPAR Raw Data'!AG$1,FALSE)</f>
        <v>34.043883022571102</v>
      </c>
      <c r="AU23" s="65">
        <f>VLOOKUP($A23,'RevPAR Raw Data'!$B$6:$BE$43,'RevPAR Raw Data'!AH$1,FALSE)</f>
        <v>43.543962446843302</v>
      </c>
      <c r="AV23" s="65">
        <f>VLOOKUP($A23,'RevPAR Raw Data'!$B$6:$BE$43,'RevPAR Raw Data'!AI$1,FALSE)</f>
        <v>45.253006215243701</v>
      </c>
      <c r="AW23" s="65">
        <f>VLOOKUP($A23,'RevPAR Raw Data'!$B$6:$BE$43,'RevPAR Raw Data'!AJ$1,FALSE)</f>
        <v>42.566227935884797</v>
      </c>
      <c r="AX23" s="65">
        <f>VLOOKUP($A23,'RevPAR Raw Data'!$B$6:$BE$43,'RevPAR Raw Data'!AK$1,FALSE)</f>
        <v>39.3775523716061</v>
      </c>
      <c r="AY23" s="66">
        <f>VLOOKUP($A23,'RevPAR Raw Data'!$B$6:$BE$43,'RevPAR Raw Data'!AL$1,FALSE)</f>
        <v>40.9569263984298</v>
      </c>
      <c r="AZ23" s="65">
        <f>VLOOKUP($A23,'RevPAR Raw Data'!$B$6:$BE$43,'RevPAR Raw Data'!AN$1,FALSE)</f>
        <v>42.397835655871702</v>
      </c>
      <c r="BA23" s="65">
        <f>VLOOKUP($A23,'RevPAR Raw Data'!$B$6:$BE$43,'RevPAR Raw Data'!AO$1,FALSE)</f>
        <v>43.472846794687001</v>
      </c>
      <c r="BB23" s="66">
        <f>VLOOKUP($A23,'RevPAR Raw Data'!$B$6:$BE$43,'RevPAR Raw Data'!AP$1,FALSE)</f>
        <v>42.935049192561202</v>
      </c>
      <c r="BC23" s="67">
        <f>VLOOKUP($A23,'RevPAR Raw Data'!$B$6:$BE$43,'RevPAR Raw Data'!AR$1,FALSE)</f>
        <v>41.521885090822003</v>
      </c>
      <c r="BE23" s="59">
        <f>VLOOKUP($A23,'RevPAR Raw Data'!$B$6:$BE$43,'RevPAR Raw Data'!AT$1,FALSE)</f>
        <v>49.878277110203697</v>
      </c>
      <c r="BF23" s="60">
        <f>VLOOKUP($A23,'RevPAR Raw Data'!$B$6:$BE$43,'RevPAR Raw Data'!AU$1,FALSE)</f>
        <v>53.5590446414637</v>
      </c>
      <c r="BG23" s="60">
        <f>VLOOKUP($A23,'RevPAR Raw Data'!$B$6:$BE$43,'RevPAR Raw Data'!AV$1,FALSE)</f>
        <v>57.9886910629845</v>
      </c>
      <c r="BH23" s="60">
        <f>VLOOKUP($A23,'RevPAR Raw Data'!$B$6:$BE$43,'RevPAR Raw Data'!AW$1,FALSE)</f>
        <v>54.6284447306356</v>
      </c>
      <c r="BI23" s="60">
        <f>VLOOKUP($A23,'RevPAR Raw Data'!$B$6:$BE$43,'RevPAR Raw Data'!AX$1,FALSE)</f>
        <v>49.987629107228997</v>
      </c>
      <c r="BJ23" s="61">
        <f>VLOOKUP($A23,'RevPAR Raw Data'!$B$6:$BE$43,'RevPAR Raw Data'!AY$1,FALSE)</f>
        <v>53.401347117257799</v>
      </c>
      <c r="BK23" s="60">
        <f>VLOOKUP($A23,'RevPAR Raw Data'!$B$6:$BE$43,'RevPAR Raw Data'!BA$1,FALSE)</f>
        <v>56.116318319571398</v>
      </c>
      <c r="BL23" s="60">
        <f>VLOOKUP($A23,'RevPAR Raw Data'!$B$6:$BE$43,'RevPAR Raw Data'!BB$1,FALSE)</f>
        <v>51.341994406700998</v>
      </c>
      <c r="BM23" s="61">
        <f>VLOOKUP($A23,'RevPAR Raw Data'!$B$6:$BE$43,'RevPAR Raw Data'!BC$1,FALSE)</f>
        <v>53.6611707284735</v>
      </c>
      <c r="BN23" s="62">
        <f>VLOOKUP($A23,'RevPAR Raw Data'!$B$6:$BE$43,'RevPAR Raw Data'!BE$1,FALSE)</f>
        <v>53.478787401440499</v>
      </c>
    </row>
    <row r="24" spans="1:66" x14ac:dyDescent="0.35">
      <c r="A24" s="78" t="s">
        <v>53</v>
      </c>
      <c r="B24" s="59">
        <f>VLOOKUP($A24,'Occupancy Raw Data'!$B$6:$BE$43,'Occupancy Raw Data'!AG$1,FALSE)</f>
        <v>31.213970837571999</v>
      </c>
      <c r="C24" s="60">
        <f>VLOOKUP($A24,'Occupancy Raw Data'!$B$6:$BE$43,'Occupancy Raw Data'!AH$1,FALSE)</f>
        <v>42.243133265513698</v>
      </c>
      <c r="D24" s="60">
        <f>VLOOKUP($A24,'Occupancy Raw Data'!$B$6:$BE$43,'Occupancy Raw Data'!AI$1,FALSE)</f>
        <v>45.583248558833503</v>
      </c>
      <c r="E24" s="60">
        <f>VLOOKUP($A24,'Occupancy Raw Data'!$B$6:$BE$43,'Occupancy Raw Data'!AJ$1,FALSE)</f>
        <v>43.3112919633774</v>
      </c>
      <c r="F24" s="60">
        <f>VLOOKUP($A24,'Occupancy Raw Data'!$B$6:$BE$43,'Occupancy Raw Data'!AK$1,FALSE)</f>
        <v>39.716853170566203</v>
      </c>
      <c r="G24" s="61">
        <f>VLOOKUP($A24,'Occupancy Raw Data'!$B$6:$BE$43,'Occupancy Raw Data'!AL$1,FALSE)</f>
        <v>40.413699559172599</v>
      </c>
      <c r="H24" s="60">
        <f>VLOOKUP($A24,'Occupancy Raw Data'!$B$6:$BE$43,'Occupancy Raw Data'!AN$1,FALSE)</f>
        <v>40.9376059681247</v>
      </c>
      <c r="I24" s="60">
        <f>VLOOKUP($A24,'Occupancy Raw Data'!$B$6:$BE$43,'Occupancy Raw Data'!AO$1,FALSE)</f>
        <v>37.758562224482802</v>
      </c>
      <c r="J24" s="61">
        <f>VLOOKUP($A24,'Occupancy Raw Data'!$B$6:$BE$43,'Occupancy Raw Data'!AP$1,FALSE)</f>
        <v>39.348084096303801</v>
      </c>
      <c r="K24" s="62">
        <f>VLOOKUP($A24,'Occupancy Raw Data'!$B$6:$BE$43,'Occupancy Raw Data'!AR$1,FALSE)</f>
        <v>40.109237998352903</v>
      </c>
      <c r="M24" s="59">
        <f>VLOOKUP($A24,'Occupancy Raw Data'!$B$6:$BE$43,'Occupancy Raw Data'!AT$1,FALSE)</f>
        <v>31.005765627286799</v>
      </c>
      <c r="N24" s="60">
        <f>VLOOKUP($A24,'Occupancy Raw Data'!$B$6:$BE$43,'Occupancy Raw Data'!AU$1,FALSE)</f>
        <v>18.392728442201701</v>
      </c>
      <c r="O24" s="60">
        <f>VLOOKUP($A24,'Occupancy Raw Data'!$B$6:$BE$43,'Occupancy Raw Data'!AV$1,FALSE)</f>
        <v>27.572777866451698</v>
      </c>
      <c r="P24" s="60">
        <f>VLOOKUP($A24,'Occupancy Raw Data'!$B$6:$BE$43,'Occupancy Raw Data'!AW$1,FALSE)</f>
        <v>39.472251771137003</v>
      </c>
      <c r="Q24" s="60">
        <f>VLOOKUP($A24,'Occupancy Raw Data'!$B$6:$BE$43,'Occupancy Raw Data'!AX$1,FALSE)</f>
        <v>38.151661953652599</v>
      </c>
      <c r="R24" s="61">
        <f>VLOOKUP($A24,'Occupancy Raw Data'!$B$6:$BE$43,'Occupancy Raw Data'!AY$1,FALSE)</f>
        <v>30.332695523291399</v>
      </c>
      <c r="S24" s="60">
        <f>VLOOKUP($A24,'Occupancy Raw Data'!$B$6:$BE$43,'Occupancy Raw Data'!BA$1,FALSE)</f>
        <v>48.731596652291401</v>
      </c>
      <c r="T24" s="60">
        <f>VLOOKUP($A24,'Occupancy Raw Data'!$B$6:$BE$43,'Occupancy Raw Data'!BB$1,FALSE)</f>
        <v>26.081875101994601</v>
      </c>
      <c r="U24" s="61">
        <f>VLOOKUP($A24,'Occupancy Raw Data'!$B$6:$BE$43,'Occupancy Raw Data'!BC$1,FALSE)</f>
        <v>36.929251663470701</v>
      </c>
      <c r="V24" s="62">
        <f>VLOOKUP($A24,'Occupancy Raw Data'!$B$6:$BE$43,'Occupancy Raw Data'!BE$1,FALSE)</f>
        <v>32.116674770259998</v>
      </c>
      <c r="X24" s="64">
        <f>VLOOKUP($A24,'ADR Raw Data'!$B$6:$BE$43,'ADR Raw Data'!AG$1,FALSE)</f>
        <v>92.139877783813105</v>
      </c>
      <c r="Y24" s="65">
        <f>VLOOKUP($A24,'ADR Raw Data'!$B$6:$BE$43,'ADR Raw Data'!AH$1,FALSE)</f>
        <v>92.435753562111103</v>
      </c>
      <c r="Z24" s="65">
        <f>VLOOKUP($A24,'ADR Raw Data'!$B$6:$BE$43,'ADR Raw Data'!AI$1,FALSE)</f>
        <v>93.191305560721503</v>
      </c>
      <c r="AA24" s="65">
        <f>VLOOKUP($A24,'ADR Raw Data'!$B$6:$BE$43,'ADR Raw Data'!AJ$1,FALSE)</f>
        <v>93.208776668623898</v>
      </c>
      <c r="AB24" s="65">
        <f>VLOOKUP($A24,'ADR Raw Data'!$B$6:$BE$43,'ADR Raw Data'!AK$1,FALSE)</f>
        <v>92.164138740661599</v>
      </c>
      <c r="AC24" s="66">
        <f>VLOOKUP($A24,'ADR Raw Data'!$B$6:$BE$43,'ADR Raw Data'!AL$1,FALSE)</f>
        <v>92.672791995301196</v>
      </c>
      <c r="AD24" s="65">
        <f>VLOOKUP($A24,'ADR Raw Data'!$B$6:$BE$43,'ADR Raw Data'!AN$1,FALSE)</f>
        <v>100.204448125905</v>
      </c>
      <c r="AE24" s="65">
        <f>VLOOKUP($A24,'ADR Raw Data'!$B$6:$BE$43,'ADR Raw Data'!AO$1,FALSE)</f>
        <v>98.426322406825307</v>
      </c>
      <c r="AF24" s="66">
        <f>VLOOKUP($A24,'ADR Raw Data'!$B$6:$BE$43,'ADR Raw Data'!AP$1,FALSE)</f>
        <v>99.351300226219905</v>
      </c>
      <c r="AG24" s="67">
        <f>VLOOKUP($A24,'ADR Raw Data'!$B$6:$BE$43,'ADR Raw Data'!AR$1,FALSE)</f>
        <v>94.544726290044906</v>
      </c>
      <c r="AH24" s="94"/>
      <c r="AI24" s="59">
        <f>VLOOKUP($A24,'ADR Raw Data'!$B$6:$BE$43,'ADR Raw Data'!AT$1,FALSE)</f>
        <v>16.480271391088898</v>
      </c>
      <c r="AJ24" s="60">
        <f>VLOOKUP($A24,'ADR Raw Data'!$B$6:$BE$43,'ADR Raw Data'!AU$1,FALSE)</f>
        <v>14.4579675834781</v>
      </c>
      <c r="AK24" s="60">
        <f>VLOOKUP($A24,'ADR Raw Data'!$B$6:$BE$43,'ADR Raw Data'!AV$1,FALSE)</f>
        <v>14.415340388480301</v>
      </c>
      <c r="AL24" s="60">
        <f>VLOOKUP($A24,'ADR Raw Data'!$B$6:$BE$43,'ADR Raw Data'!AW$1,FALSE)</f>
        <v>12.147857377312</v>
      </c>
      <c r="AM24" s="60">
        <f>VLOOKUP($A24,'ADR Raw Data'!$B$6:$BE$43,'ADR Raw Data'!AX$1,FALSE)</f>
        <v>10.3753172921552</v>
      </c>
      <c r="AN24" s="61">
        <f>VLOOKUP($A24,'ADR Raw Data'!$B$6:$BE$43,'ADR Raw Data'!AY$1,FALSE)</f>
        <v>13.508797735411299</v>
      </c>
      <c r="AO24" s="60">
        <f>VLOOKUP($A24,'ADR Raw Data'!$B$6:$BE$43,'ADR Raw Data'!BA$1,FALSE)</f>
        <v>22.2720334623491</v>
      </c>
      <c r="AP24" s="60">
        <f>VLOOKUP($A24,'ADR Raw Data'!$B$6:$BE$43,'ADR Raw Data'!BB$1,FALSE)</f>
        <v>18.567352168455301</v>
      </c>
      <c r="AQ24" s="61">
        <f>VLOOKUP($A24,'ADR Raw Data'!$B$6:$BE$43,'ADR Raw Data'!BC$1,FALSE)</f>
        <v>20.418669383211899</v>
      </c>
      <c r="AR24" s="62">
        <f>VLOOKUP($A24,'ADR Raw Data'!$B$6:$BE$43,'ADR Raw Data'!BE$1,FALSE)</f>
        <v>15.472204966178699</v>
      </c>
      <c r="AT24" s="64">
        <f>VLOOKUP($A24,'RevPAR Raw Data'!$B$6:$BE$43,'RevPAR Raw Data'!AG$1,FALSE)</f>
        <v>28.760514581213901</v>
      </c>
      <c r="AU24" s="65">
        <f>VLOOKUP($A24,'RevPAR Raw Data'!$B$6:$BE$43,'RevPAR Raw Data'!AH$1,FALSE)</f>
        <v>39.047758562224402</v>
      </c>
      <c r="AV24" s="65">
        <f>VLOOKUP($A24,'RevPAR Raw Data'!$B$6:$BE$43,'RevPAR Raw Data'!AI$1,FALSE)</f>
        <v>42.479624448965701</v>
      </c>
      <c r="AW24" s="65">
        <f>VLOOKUP($A24,'RevPAR Raw Data'!$B$6:$BE$43,'RevPAR Raw Data'!AJ$1,FALSE)</f>
        <v>40.369925398440103</v>
      </c>
      <c r="AX24" s="65">
        <f>VLOOKUP($A24,'RevPAR Raw Data'!$B$6:$BE$43,'RevPAR Raw Data'!AK$1,FALSE)</f>
        <v>36.604695659545598</v>
      </c>
      <c r="AY24" s="66">
        <f>VLOOKUP($A24,'RevPAR Raw Data'!$B$6:$BE$43,'RevPAR Raw Data'!AL$1,FALSE)</f>
        <v>37.4525037300779</v>
      </c>
      <c r="AZ24" s="65">
        <f>VLOOKUP($A24,'RevPAR Raw Data'!$B$6:$BE$43,'RevPAR Raw Data'!AN$1,FALSE)</f>
        <v>41.021302136317303</v>
      </c>
      <c r="BA24" s="65">
        <f>VLOOKUP($A24,'RevPAR Raw Data'!$B$6:$BE$43,'RevPAR Raw Data'!AO$1,FALSE)</f>
        <v>37.164364191251202</v>
      </c>
      <c r="BB24" s="66">
        <f>VLOOKUP($A24,'RevPAR Raw Data'!$B$6:$BE$43,'RevPAR Raw Data'!AP$1,FALSE)</f>
        <v>39.092833163784299</v>
      </c>
      <c r="BC24" s="67">
        <f>VLOOKUP($A24,'RevPAR Raw Data'!$B$6:$BE$43,'RevPAR Raw Data'!AR$1,FALSE)</f>
        <v>37.921169282565501</v>
      </c>
      <c r="BE24" s="59">
        <f>VLOOKUP($A24,'RevPAR Raw Data'!$B$6:$BE$43,'RevPAR Raw Data'!AT$1,FALSE)</f>
        <v>52.595871340637501</v>
      </c>
      <c r="BF24" s="60">
        <f>VLOOKUP($A24,'RevPAR Raw Data'!$B$6:$BE$43,'RevPAR Raw Data'!AU$1,FALSE)</f>
        <v>35.5099107415706</v>
      </c>
      <c r="BG24" s="60">
        <f>VLOOKUP($A24,'RevPAR Raw Data'!$B$6:$BE$43,'RevPAR Raw Data'!AV$1,FALSE)</f>
        <v>45.9628280389406</v>
      </c>
      <c r="BH24" s="60">
        <f>VLOOKUP($A24,'RevPAR Raw Data'!$B$6:$BE$43,'RevPAR Raw Data'!AW$1,FALSE)</f>
        <v>56.415141997220303</v>
      </c>
      <c r="BI24" s="60">
        <f>VLOOKUP($A24,'RevPAR Raw Data'!$B$6:$BE$43,'RevPAR Raw Data'!AX$1,FALSE)</f>
        <v>52.485335225729798</v>
      </c>
      <c r="BJ24" s="61">
        <f>VLOOKUP($A24,'RevPAR Raw Data'!$B$6:$BE$43,'RevPAR Raw Data'!AY$1,FALSE)</f>
        <v>47.939075744642402</v>
      </c>
      <c r="BK24" s="60">
        <f>VLOOKUP($A24,'RevPAR Raw Data'!$B$6:$BE$43,'RevPAR Raw Data'!BA$1,FALSE)</f>
        <v>81.857147627775902</v>
      </c>
      <c r="BL24" s="60">
        <f>VLOOKUP($A24,'RevPAR Raw Data'!$B$6:$BE$43,'RevPAR Raw Data'!BB$1,FALSE)</f>
        <v>49.491940872774002</v>
      </c>
      <c r="BM24" s="61">
        <f>VLOOKUP($A24,'RevPAR Raw Data'!$B$6:$BE$43,'RevPAR Raw Data'!BC$1,FALSE)</f>
        <v>64.888382849541003</v>
      </c>
      <c r="BN24" s="62">
        <f>VLOOKUP($A24,'RevPAR Raw Data'!$B$6:$BE$43,'RevPAR Raw Data'!BE$1,FALSE)</f>
        <v>52.558037485214399</v>
      </c>
    </row>
    <row r="25" spans="1:66" x14ac:dyDescent="0.35">
      <c r="A25" s="78" t="s">
        <v>52</v>
      </c>
      <c r="B25" s="59">
        <f>VLOOKUP($A25,'Occupancy Raw Data'!$B$6:$BE$43,'Occupancy Raw Data'!AG$1,FALSE)</f>
        <v>32.588155075004799</v>
      </c>
      <c r="C25" s="60">
        <f>VLOOKUP($A25,'Occupancy Raw Data'!$B$6:$BE$43,'Occupancy Raw Data'!AH$1,FALSE)</f>
        <v>41.345217221897499</v>
      </c>
      <c r="D25" s="60">
        <f>VLOOKUP($A25,'Occupancy Raw Data'!$B$6:$BE$43,'Occupancy Raw Data'!AI$1,FALSE)</f>
        <v>44.0142217027079</v>
      </c>
      <c r="E25" s="60">
        <f>VLOOKUP($A25,'Occupancy Raw Data'!$B$6:$BE$43,'Occupancy Raw Data'!AJ$1,FALSE)</f>
        <v>43.984999025910703</v>
      </c>
      <c r="F25" s="60">
        <f>VLOOKUP($A25,'Occupancy Raw Data'!$B$6:$BE$43,'Occupancy Raw Data'!AK$1,FALSE)</f>
        <v>40.366257549191502</v>
      </c>
      <c r="G25" s="61">
        <f>VLOOKUP($A25,'Occupancy Raw Data'!$B$6:$BE$43,'Occupancy Raw Data'!AL$1,FALSE)</f>
        <v>40.459770114942501</v>
      </c>
      <c r="H25" s="60">
        <f>VLOOKUP($A25,'Occupancy Raw Data'!$B$6:$BE$43,'Occupancy Raw Data'!AN$1,FALSE)</f>
        <v>33.318721994934698</v>
      </c>
      <c r="I25" s="60">
        <f>VLOOKUP($A25,'Occupancy Raw Data'!$B$6:$BE$43,'Occupancy Raw Data'!AO$1,FALSE)</f>
        <v>33.854471069549902</v>
      </c>
      <c r="J25" s="61">
        <f>VLOOKUP($A25,'Occupancy Raw Data'!$B$6:$BE$43,'Occupancy Raw Data'!AP$1,FALSE)</f>
        <v>33.586596532242297</v>
      </c>
      <c r="K25" s="62">
        <f>VLOOKUP($A25,'Occupancy Raw Data'!$B$6:$BE$43,'Occupancy Raw Data'!AR$1,FALSE)</f>
        <v>38.496006234170999</v>
      </c>
      <c r="M25" s="59">
        <f>VLOOKUP($A25,'Occupancy Raw Data'!$B$6:$BE$43,'Occupancy Raw Data'!AT$1,FALSE)</f>
        <v>34.9166566836915</v>
      </c>
      <c r="N25" s="60">
        <f>VLOOKUP($A25,'Occupancy Raw Data'!$B$6:$BE$43,'Occupancy Raw Data'!AU$1,FALSE)</f>
        <v>25.7889557532685</v>
      </c>
      <c r="O25" s="60">
        <f>VLOOKUP($A25,'Occupancy Raw Data'!$B$6:$BE$43,'Occupancy Raw Data'!AV$1,FALSE)</f>
        <v>33.568513690078497</v>
      </c>
      <c r="P25" s="60">
        <f>VLOOKUP($A25,'Occupancy Raw Data'!$B$6:$BE$43,'Occupancy Raw Data'!AW$1,FALSE)</f>
        <v>50.5529374531027</v>
      </c>
      <c r="Q25" s="60">
        <f>VLOOKUP($A25,'Occupancy Raw Data'!$B$6:$BE$43,'Occupancy Raw Data'!AX$1,FALSE)</f>
        <v>65.718779052070204</v>
      </c>
      <c r="R25" s="61">
        <f>VLOOKUP($A25,'Occupancy Raw Data'!$B$6:$BE$43,'Occupancy Raw Data'!AY$1,FALSE)</f>
        <v>40.926224590857601</v>
      </c>
      <c r="S25" s="60">
        <f>VLOOKUP($A25,'Occupancy Raw Data'!$B$6:$BE$43,'Occupancy Raw Data'!BA$1,FALSE)</f>
        <v>34.7359999493857</v>
      </c>
      <c r="T25" s="60">
        <f>VLOOKUP($A25,'Occupancy Raw Data'!$B$6:$BE$43,'Occupancy Raw Data'!BB$1,FALSE)</f>
        <v>20.676063141548902</v>
      </c>
      <c r="U25" s="61">
        <f>VLOOKUP($A25,'Occupancy Raw Data'!$B$6:$BE$43,'Occupancy Raw Data'!BC$1,FALSE)</f>
        <v>27.263171422865899</v>
      </c>
      <c r="V25" s="62">
        <f>VLOOKUP($A25,'Occupancy Raw Data'!$B$6:$BE$43,'Occupancy Raw Data'!BE$1,FALSE)</f>
        <v>37.252986357188803</v>
      </c>
      <c r="X25" s="64">
        <f>VLOOKUP($A25,'ADR Raw Data'!$B$6:$BE$43,'ADR Raw Data'!AG$1,FALSE)</f>
        <v>79.535923927664001</v>
      </c>
      <c r="Y25" s="65">
        <f>VLOOKUP($A25,'ADR Raw Data'!$B$6:$BE$43,'ADR Raw Data'!AH$1,FALSE)</f>
        <v>80.092198963364297</v>
      </c>
      <c r="Z25" s="65">
        <f>VLOOKUP($A25,'ADR Raw Data'!$B$6:$BE$43,'ADR Raw Data'!AI$1,FALSE)</f>
        <v>81.6698547084209</v>
      </c>
      <c r="AA25" s="65">
        <f>VLOOKUP($A25,'ADR Raw Data'!$B$6:$BE$43,'ADR Raw Data'!AJ$1,FALSE)</f>
        <v>80.648554645111204</v>
      </c>
      <c r="AB25" s="65">
        <f>VLOOKUP($A25,'ADR Raw Data'!$B$6:$BE$43,'ADR Raw Data'!AK$1,FALSE)</f>
        <v>90.359122466216206</v>
      </c>
      <c r="AC25" s="66">
        <f>VLOOKUP($A25,'ADR Raw Data'!$B$6:$BE$43,'ADR Raw Data'!AL$1,FALSE)</f>
        <v>82.5154450356317</v>
      </c>
      <c r="AD25" s="65">
        <f>VLOOKUP($A25,'ADR Raw Data'!$B$6:$BE$43,'ADR Raw Data'!AN$1,FALSE)</f>
        <v>90.344284022803606</v>
      </c>
      <c r="AE25" s="65">
        <f>VLOOKUP($A25,'ADR Raw Data'!$B$6:$BE$43,'ADR Raw Data'!AO$1,FALSE)</f>
        <v>84.7190840166882</v>
      </c>
      <c r="AF25" s="66">
        <f>VLOOKUP($A25,'ADR Raw Data'!$B$6:$BE$43,'ADR Raw Data'!AP$1,FALSE)</f>
        <v>87.509251740139206</v>
      </c>
      <c r="AG25" s="67">
        <f>VLOOKUP($A25,'ADR Raw Data'!$B$6:$BE$43,'ADR Raw Data'!AR$1,FALSE)</f>
        <v>83.760286383024805</v>
      </c>
      <c r="AI25" s="59">
        <f>VLOOKUP($A25,'ADR Raw Data'!$B$6:$BE$43,'ADR Raw Data'!AT$1,FALSE)</f>
        <v>17.800208435982299</v>
      </c>
      <c r="AJ25" s="60">
        <f>VLOOKUP($A25,'ADR Raw Data'!$B$6:$BE$43,'ADR Raw Data'!AU$1,FALSE)</f>
        <v>18.131462153386099</v>
      </c>
      <c r="AK25" s="60">
        <f>VLOOKUP($A25,'ADR Raw Data'!$B$6:$BE$43,'ADR Raw Data'!AV$1,FALSE)</f>
        <v>19.2338500237706</v>
      </c>
      <c r="AL25" s="60">
        <f>VLOOKUP($A25,'ADR Raw Data'!$B$6:$BE$43,'ADR Raw Data'!AW$1,FALSE)</f>
        <v>20.4537970723343</v>
      </c>
      <c r="AM25" s="60">
        <f>VLOOKUP($A25,'ADR Raw Data'!$B$6:$BE$43,'ADR Raw Data'!AX$1,FALSE)</f>
        <v>33.782546035134303</v>
      </c>
      <c r="AN25" s="61">
        <f>VLOOKUP($A25,'ADR Raw Data'!$B$6:$BE$43,'ADR Raw Data'!AY$1,FALSE)</f>
        <v>21.891237379860002</v>
      </c>
      <c r="AO25" s="60">
        <f>VLOOKUP($A25,'ADR Raw Data'!$B$6:$BE$43,'ADR Raw Data'!BA$1,FALSE)</f>
        <v>31.046202395991401</v>
      </c>
      <c r="AP25" s="60">
        <f>VLOOKUP($A25,'ADR Raw Data'!$B$6:$BE$43,'ADR Raw Data'!BB$1,FALSE)</f>
        <v>20.708987391266199</v>
      </c>
      <c r="AQ25" s="61">
        <f>VLOOKUP($A25,'ADR Raw Data'!$B$6:$BE$43,'ADR Raw Data'!BC$1,FALSE)</f>
        <v>25.728331529016302</v>
      </c>
      <c r="AR25" s="62">
        <f>VLOOKUP($A25,'ADR Raw Data'!$B$6:$BE$43,'ADR Raw Data'!BE$1,FALSE)</f>
        <v>22.800632766440799</v>
      </c>
      <c r="AT25" s="64">
        <f>VLOOKUP($A25,'RevPAR Raw Data'!$B$6:$BE$43,'RevPAR Raw Data'!AG$1,FALSE)</f>
        <v>25.919290229885</v>
      </c>
      <c r="AU25" s="65">
        <f>VLOOKUP($A25,'RevPAR Raw Data'!$B$6:$BE$43,'RevPAR Raw Data'!AH$1,FALSE)</f>
        <v>33.1142936391973</v>
      </c>
      <c r="AV25" s="65">
        <f>VLOOKUP($A25,'RevPAR Raw Data'!$B$6:$BE$43,'RevPAR Raw Data'!AI$1,FALSE)</f>
        <v>35.946350915643798</v>
      </c>
      <c r="AW25" s="65">
        <f>VLOOKUP($A25,'RevPAR Raw Data'!$B$6:$BE$43,'RevPAR Raw Data'!AJ$1,FALSE)</f>
        <v>35.473265975063299</v>
      </c>
      <c r="AX25" s="65">
        <f>VLOOKUP($A25,'RevPAR Raw Data'!$B$6:$BE$43,'RevPAR Raw Data'!AK$1,FALSE)</f>
        <v>36.4745960939022</v>
      </c>
      <c r="AY25" s="66">
        <f>VLOOKUP($A25,'RevPAR Raw Data'!$B$6:$BE$43,'RevPAR Raw Data'!AL$1,FALSE)</f>
        <v>33.385559370738299</v>
      </c>
      <c r="AZ25" s="65">
        <f>VLOOKUP($A25,'RevPAR Raw Data'!$B$6:$BE$43,'RevPAR Raw Data'!AN$1,FALSE)</f>
        <v>30.101560831872099</v>
      </c>
      <c r="BA25" s="65">
        <f>VLOOKUP($A25,'RevPAR Raw Data'!$B$6:$BE$43,'RevPAR Raw Data'!AO$1,FALSE)</f>
        <v>28.6811977888174</v>
      </c>
      <c r="BB25" s="66">
        <f>VLOOKUP($A25,'RevPAR Raw Data'!$B$6:$BE$43,'RevPAR Raw Data'!AP$1,FALSE)</f>
        <v>29.391379310344799</v>
      </c>
      <c r="BC25" s="67">
        <f>VLOOKUP($A25,'RevPAR Raw Data'!$B$6:$BE$43,'RevPAR Raw Data'!AR$1,FALSE)</f>
        <v>32.244365067768697</v>
      </c>
      <c r="BE25" s="59">
        <f>VLOOKUP($A25,'RevPAR Raw Data'!$B$6:$BE$43,'RevPAR Raw Data'!AT$1,FALSE)</f>
        <v>58.932102788247199</v>
      </c>
      <c r="BF25" s="60">
        <f>VLOOKUP($A25,'RevPAR Raw Data'!$B$6:$BE$43,'RevPAR Raw Data'!AU$1,FALSE)</f>
        <v>48.596332658812003</v>
      </c>
      <c r="BG25" s="60">
        <f>VLOOKUP($A25,'RevPAR Raw Data'!$B$6:$BE$43,'RevPAR Raw Data'!AV$1,FALSE)</f>
        <v>59.258881292207803</v>
      </c>
      <c r="BH25" s="60">
        <f>VLOOKUP($A25,'RevPAR Raw Data'!$B$6:$BE$43,'RevPAR Raw Data'!AW$1,FALSE)</f>
        <v>81.346729766198706</v>
      </c>
      <c r="BI25" s="60">
        <f>VLOOKUP($A25,'RevPAR Raw Data'!$B$6:$BE$43,'RevPAR Raw Data'!AX$1,FALSE)</f>
        <v>121.702801874198</v>
      </c>
      <c r="BJ25" s="61">
        <f>VLOOKUP($A25,'RevPAR Raw Data'!$B$6:$BE$43,'RevPAR Raw Data'!AY$1,FALSE)</f>
        <v>71.776718946516894</v>
      </c>
      <c r="BK25" s="60">
        <f>VLOOKUP($A25,'RevPAR Raw Data'!$B$6:$BE$43,'RevPAR Raw Data'!BA$1,FALSE)</f>
        <v>76.566411193934897</v>
      </c>
      <c r="BL25" s="60">
        <f>VLOOKUP($A25,'RevPAR Raw Data'!$B$6:$BE$43,'RevPAR Raw Data'!BB$1,FALSE)</f>
        <v>45.666853841808802</v>
      </c>
      <c r="BM25" s="61">
        <f>VLOOKUP($A25,'RevPAR Raw Data'!$B$6:$BE$43,'RevPAR Raw Data'!BC$1,FALSE)</f>
        <v>60.005862080881201</v>
      </c>
      <c r="BN25" s="62">
        <f>VLOOKUP($A25,'RevPAR Raw Data'!$B$6:$BE$43,'RevPAR Raw Data'!BE$1,FALSE)</f>
        <v>68.547535737464599</v>
      </c>
    </row>
    <row r="26" spans="1:66" x14ac:dyDescent="0.35">
      <c r="A26" s="78" t="s">
        <v>51</v>
      </c>
      <c r="B26" s="59">
        <f>VLOOKUP($A26,'Occupancy Raw Data'!$B$6:$BE$43,'Occupancy Raw Data'!AG$1,FALSE)</f>
        <v>38.017664376840003</v>
      </c>
      <c r="C26" s="60">
        <f>VLOOKUP($A26,'Occupancy Raw Data'!$B$6:$BE$43,'Occupancy Raw Data'!AH$1,FALSE)</f>
        <v>48.640824337585798</v>
      </c>
      <c r="D26" s="60">
        <f>VLOOKUP($A26,'Occupancy Raw Data'!$B$6:$BE$43,'Occupancy Raw Data'!AI$1,FALSE)</f>
        <v>52.065750736015701</v>
      </c>
      <c r="E26" s="60">
        <f>VLOOKUP($A26,'Occupancy Raw Data'!$B$6:$BE$43,'Occupancy Raw Data'!AJ$1,FALSE)</f>
        <v>52.7477919528949</v>
      </c>
      <c r="F26" s="60">
        <f>VLOOKUP($A26,'Occupancy Raw Data'!$B$6:$BE$43,'Occupancy Raw Data'!AK$1,FALSE)</f>
        <v>47.070657507360103</v>
      </c>
      <c r="G26" s="61">
        <f>VLOOKUP($A26,'Occupancy Raw Data'!$B$6:$BE$43,'Occupancy Raw Data'!AL$1,FALSE)</f>
        <v>47.708537782139302</v>
      </c>
      <c r="H26" s="60">
        <f>VLOOKUP($A26,'Occupancy Raw Data'!$B$6:$BE$43,'Occupancy Raw Data'!AN$1,FALSE)</f>
        <v>44.842983316977403</v>
      </c>
      <c r="I26" s="60">
        <f>VLOOKUP($A26,'Occupancy Raw Data'!$B$6:$BE$43,'Occupancy Raw Data'!AO$1,FALSE)</f>
        <v>44.342492639842902</v>
      </c>
      <c r="J26" s="61">
        <f>VLOOKUP($A26,'Occupancy Raw Data'!$B$6:$BE$43,'Occupancy Raw Data'!AP$1,FALSE)</f>
        <v>44.592737978410199</v>
      </c>
      <c r="K26" s="62">
        <f>VLOOKUP($A26,'Occupancy Raw Data'!$B$6:$BE$43,'Occupancy Raw Data'!AR$1,FALSE)</f>
        <v>46.818309266788098</v>
      </c>
      <c r="M26" s="59">
        <f>VLOOKUP($A26,'Occupancy Raw Data'!$B$6:$BE$43,'Occupancy Raw Data'!AT$1,FALSE)</f>
        <v>25.040494491182599</v>
      </c>
      <c r="N26" s="60">
        <f>VLOOKUP($A26,'Occupancy Raw Data'!$B$6:$BE$43,'Occupancy Raw Data'!AU$1,FALSE)</f>
        <v>23.962921937823101</v>
      </c>
      <c r="O26" s="60">
        <f>VLOOKUP($A26,'Occupancy Raw Data'!$B$6:$BE$43,'Occupancy Raw Data'!AV$1,FALSE)</f>
        <v>31.1800611631168</v>
      </c>
      <c r="P26" s="60">
        <f>VLOOKUP($A26,'Occupancy Raw Data'!$B$6:$BE$43,'Occupancy Raw Data'!AW$1,FALSE)</f>
        <v>43.656737665087903</v>
      </c>
      <c r="Q26" s="60">
        <f>VLOOKUP($A26,'Occupancy Raw Data'!$B$6:$BE$43,'Occupancy Raw Data'!AX$1,FALSE)</f>
        <v>43.942115536570597</v>
      </c>
      <c r="R26" s="61">
        <f>VLOOKUP($A26,'Occupancy Raw Data'!$B$6:$BE$43,'Occupancy Raw Data'!AY$1,FALSE)</f>
        <v>33.449097514388399</v>
      </c>
      <c r="S26" s="60">
        <f>VLOOKUP($A26,'Occupancy Raw Data'!$B$6:$BE$43,'Occupancy Raw Data'!BA$1,FALSE)</f>
        <v>31.588650648355198</v>
      </c>
      <c r="T26" s="60">
        <f>VLOOKUP($A26,'Occupancy Raw Data'!$B$6:$BE$43,'Occupancy Raw Data'!BB$1,FALSE)</f>
        <v>17.263560307975499</v>
      </c>
      <c r="U26" s="61">
        <f>VLOOKUP($A26,'Occupancy Raw Data'!$B$6:$BE$43,'Occupancy Raw Data'!BC$1,FALSE)</f>
        <v>24.053870568344902</v>
      </c>
      <c r="V26" s="62">
        <f>VLOOKUP($A26,'Occupancy Raw Data'!$B$6:$BE$43,'Occupancy Raw Data'!BE$1,FALSE)</f>
        <v>30.7542564313658</v>
      </c>
      <c r="X26" s="64">
        <f>VLOOKUP($A26,'ADR Raw Data'!$B$6:$BE$43,'ADR Raw Data'!AG$1,FALSE)</f>
        <v>81.884188177594197</v>
      </c>
      <c r="Y26" s="65">
        <f>VLOOKUP($A26,'ADR Raw Data'!$B$6:$BE$43,'ADR Raw Data'!AH$1,FALSE)</f>
        <v>82.6369282760012</v>
      </c>
      <c r="Z26" s="65">
        <f>VLOOKUP($A26,'ADR Raw Data'!$B$6:$BE$43,'ADR Raw Data'!AI$1,FALSE)</f>
        <v>84.414042031853697</v>
      </c>
      <c r="AA26" s="65">
        <f>VLOOKUP($A26,'ADR Raw Data'!$B$6:$BE$43,'ADR Raw Data'!AJ$1,FALSE)</f>
        <v>84.118430697674398</v>
      </c>
      <c r="AB26" s="65">
        <f>VLOOKUP($A26,'ADR Raw Data'!$B$6:$BE$43,'ADR Raw Data'!AK$1,FALSE)</f>
        <v>84.096666319191002</v>
      </c>
      <c r="AC26" s="66">
        <f>VLOOKUP($A26,'ADR Raw Data'!$B$6:$BE$43,'ADR Raw Data'!AL$1,FALSE)</f>
        <v>83.520485652576298</v>
      </c>
      <c r="AD26" s="65">
        <f>VLOOKUP($A26,'ADR Raw Data'!$B$6:$BE$43,'ADR Raw Data'!AN$1,FALSE)</f>
        <v>95.686604661341505</v>
      </c>
      <c r="AE26" s="65">
        <f>VLOOKUP($A26,'ADR Raw Data'!$B$6:$BE$43,'ADR Raw Data'!AO$1,FALSE)</f>
        <v>91.592946774371995</v>
      </c>
      <c r="AF26" s="66">
        <f>VLOOKUP($A26,'ADR Raw Data'!$B$6:$BE$43,'ADR Raw Data'!AP$1,FALSE)</f>
        <v>93.651262103873194</v>
      </c>
      <c r="AG26" s="67">
        <f>VLOOKUP($A26,'ADR Raw Data'!$B$6:$BE$43,'ADR Raw Data'!AR$1,FALSE)</f>
        <v>86.277398901049494</v>
      </c>
      <c r="AI26" s="59">
        <f>VLOOKUP($A26,'ADR Raw Data'!$B$6:$BE$43,'ADR Raw Data'!AT$1,FALSE)</f>
        <v>11.165154460167701</v>
      </c>
      <c r="AJ26" s="60">
        <f>VLOOKUP($A26,'ADR Raw Data'!$B$6:$BE$43,'ADR Raw Data'!AU$1,FALSE)</f>
        <v>12.648572761303701</v>
      </c>
      <c r="AK26" s="60">
        <f>VLOOKUP($A26,'ADR Raw Data'!$B$6:$BE$43,'ADR Raw Data'!AV$1,FALSE)</f>
        <v>14.7658397061322</v>
      </c>
      <c r="AL26" s="60">
        <f>VLOOKUP($A26,'ADR Raw Data'!$B$6:$BE$43,'ADR Raw Data'!AW$1,FALSE)</f>
        <v>15.119204960389199</v>
      </c>
      <c r="AM26" s="60">
        <f>VLOOKUP($A26,'ADR Raw Data'!$B$6:$BE$43,'ADR Raw Data'!AX$1,FALSE)</f>
        <v>13.9575549701715</v>
      </c>
      <c r="AN26" s="61">
        <f>VLOOKUP($A26,'ADR Raw Data'!$B$6:$BE$43,'ADR Raw Data'!AY$1,FALSE)</f>
        <v>13.673585843183099</v>
      </c>
      <c r="AO26" s="60">
        <f>VLOOKUP($A26,'ADR Raw Data'!$B$6:$BE$43,'ADR Raw Data'!BA$1,FALSE)</f>
        <v>25.844886518612</v>
      </c>
      <c r="AP26" s="60">
        <f>VLOOKUP($A26,'ADR Raw Data'!$B$6:$BE$43,'ADR Raw Data'!BB$1,FALSE)</f>
        <v>22.6744835283125</v>
      </c>
      <c r="AQ26" s="61">
        <f>VLOOKUP($A26,'ADR Raw Data'!$B$6:$BE$43,'ADR Raw Data'!BC$1,FALSE)</f>
        <v>24.348193234918298</v>
      </c>
      <c r="AR26" s="62">
        <f>VLOOKUP($A26,'ADR Raw Data'!$B$6:$BE$43,'ADR Raw Data'!BE$1,FALSE)</f>
        <v>16.588459282708101</v>
      </c>
      <c r="AT26" s="64">
        <f>VLOOKUP($A26,'RevPAR Raw Data'!$B$6:$BE$43,'RevPAR Raw Data'!AG$1,FALSE)</f>
        <v>31.130455839057799</v>
      </c>
      <c r="AU26" s="65">
        <f>VLOOKUP($A26,'RevPAR Raw Data'!$B$6:$BE$43,'RevPAR Raw Data'!AH$1,FALSE)</f>
        <v>40.195283120706499</v>
      </c>
      <c r="AV26" s="65">
        <f>VLOOKUP($A26,'RevPAR Raw Data'!$B$6:$BE$43,'RevPAR Raw Data'!AI$1,FALSE)</f>
        <v>43.9508047105004</v>
      </c>
      <c r="AW26" s="65">
        <f>VLOOKUP($A26,'RevPAR Raw Data'!$B$6:$BE$43,'RevPAR Raw Data'!AJ$1,FALSE)</f>
        <v>44.370614818449397</v>
      </c>
      <c r="AX26" s="65">
        <f>VLOOKUP($A26,'RevPAR Raw Data'!$B$6:$BE$43,'RevPAR Raw Data'!AK$1,FALSE)</f>
        <v>39.584853778213898</v>
      </c>
      <c r="AY26" s="66">
        <f>VLOOKUP($A26,'RevPAR Raw Data'!$B$6:$BE$43,'RevPAR Raw Data'!AL$1,FALSE)</f>
        <v>39.8464024533856</v>
      </c>
      <c r="AZ26" s="65">
        <f>VLOOKUP($A26,'RevPAR Raw Data'!$B$6:$BE$43,'RevPAR Raw Data'!AN$1,FALSE)</f>
        <v>42.908728164867497</v>
      </c>
      <c r="BA26" s="65">
        <f>VLOOKUP($A26,'RevPAR Raw Data'!$B$6:$BE$43,'RevPAR Raw Data'!AO$1,FALSE)</f>
        <v>40.614595682041198</v>
      </c>
      <c r="BB26" s="66">
        <f>VLOOKUP($A26,'RevPAR Raw Data'!$B$6:$BE$43,'RevPAR Raw Data'!AP$1,FALSE)</f>
        <v>41.761661923454298</v>
      </c>
      <c r="BC26" s="67">
        <f>VLOOKUP($A26,'RevPAR Raw Data'!$B$6:$BE$43,'RevPAR Raw Data'!AR$1,FALSE)</f>
        <v>40.393619444833803</v>
      </c>
      <c r="BE26" s="59">
        <f>VLOOKUP($A26,'RevPAR Raw Data'!$B$6:$BE$43,'RevPAR Raw Data'!AT$1,FALSE)</f>
        <v>39.001458838880701</v>
      </c>
      <c r="BF26" s="60">
        <f>VLOOKUP($A26,'RevPAR Raw Data'!$B$6:$BE$43,'RevPAR Raw Data'!AU$1,FALSE)</f>
        <v>39.642462316166799</v>
      </c>
      <c r="BG26" s="60">
        <f>VLOOKUP($A26,'RevPAR Raw Data'!$B$6:$BE$43,'RevPAR Raw Data'!AV$1,FALSE)</f>
        <v>50.549898720868804</v>
      </c>
      <c r="BH26" s="60">
        <f>VLOOKUP($A26,'RevPAR Raw Data'!$B$6:$BE$43,'RevPAR Raw Data'!AW$1,FALSE)</f>
        <v>65.376494272081203</v>
      </c>
      <c r="BI26" s="60">
        <f>VLOOKUP($A26,'RevPAR Raw Data'!$B$6:$BE$43,'RevPAR Raw Data'!AX$1,FALSE)</f>
        <v>64.032915437815305</v>
      </c>
      <c r="BJ26" s="61">
        <f>VLOOKUP($A26,'RevPAR Raw Data'!$B$6:$BE$43,'RevPAR Raw Data'!AY$1,FALSE)</f>
        <v>51.696374419971498</v>
      </c>
      <c r="BK26" s="60">
        <f>VLOOKUP($A26,'RevPAR Raw Data'!$B$6:$BE$43,'RevPAR Raw Data'!BA$1,FALSE)</f>
        <v>65.5975880797955</v>
      </c>
      <c r="BL26" s="60">
        <f>VLOOKUP($A26,'RevPAR Raw Data'!$B$6:$BE$43,'RevPAR Raw Data'!BB$1,FALSE)</f>
        <v>43.852466974720301</v>
      </c>
      <c r="BM26" s="61">
        <f>VLOOKUP($A26,'RevPAR Raw Data'!$B$6:$BE$43,'RevPAR Raw Data'!BC$1,FALSE)</f>
        <v>54.258746689721001</v>
      </c>
      <c r="BN26" s="62">
        <f>VLOOKUP($A26,'RevPAR Raw Data'!$B$6:$BE$43,'RevPAR Raw Data'!BE$1,FALSE)</f>
        <v>52.444373019890698</v>
      </c>
    </row>
    <row r="27" spans="1:66" x14ac:dyDescent="0.35">
      <c r="A27" s="78" t="s">
        <v>48</v>
      </c>
      <c r="B27" s="59">
        <f>VLOOKUP($A27,'Occupancy Raw Data'!$B$6:$BE$43,'Occupancy Raw Data'!AG$1,FALSE)</f>
        <v>38.799344940527398</v>
      </c>
      <c r="C27" s="60">
        <f>VLOOKUP($A27,'Occupancy Raw Data'!$B$6:$BE$43,'Occupancy Raw Data'!AH$1,FALSE)</f>
        <v>46.397172901223897</v>
      </c>
      <c r="D27" s="60">
        <f>VLOOKUP($A27,'Occupancy Raw Data'!$B$6:$BE$43,'Occupancy Raw Data'!AI$1,FALSE)</f>
        <v>48.965695569729299</v>
      </c>
      <c r="E27" s="60">
        <f>VLOOKUP($A27,'Occupancy Raw Data'!$B$6:$BE$43,'Occupancy Raw Data'!AJ$1,FALSE)</f>
        <v>48.689881054990501</v>
      </c>
      <c r="F27" s="60">
        <f>VLOOKUP($A27,'Occupancy Raw Data'!$B$6:$BE$43,'Occupancy Raw Data'!AK$1,FALSE)</f>
        <v>43.785554214790501</v>
      </c>
      <c r="G27" s="61">
        <f>VLOOKUP($A27,'Occupancy Raw Data'!$B$6:$BE$43,'Occupancy Raw Data'!AL$1,FALSE)</f>
        <v>45.327529736252302</v>
      </c>
      <c r="H27" s="60">
        <f>VLOOKUP($A27,'Occupancy Raw Data'!$B$6:$BE$43,'Occupancy Raw Data'!AN$1,FALSE)</f>
        <v>43.113256335114599</v>
      </c>
      <c r="I27" s="60">
        <f>VLOOKUP($A27,'Occupancy Raw Data'!$B$6:$BE$43,'Occupancy Raw Data'!AO$1,FALSE)</f>
        <v>45.410274090674001</v>
      </c>
      <c r="J27" s="61">
        <f>VLOOKUP($A27,'Occupancy Raw Data'!$B$6:$BE$43,'Occupancy Raw Data'!AP$1,FALSE)</f>
        <v>44.261765212894304</v>
      </c>
      <c r="K27" s="62">
        <f>VLOOKUP($A27,'Occupancy Raw Data'!$B$6:$BE$43,'Occupancy Raw Data'!AR$1,FALSE)</f>
        <v>45.023025586721502</v>
      </c>
      <c r="M27" s="59">
        <f>VLOOKUP($A27,'Occupancy Raw Data'!$B$6:$BE$43,'Occupancy Raw Data'!AT$1,FALSE)</f>
        <v>33.519094360972701</v>
      </c>
      <c r="N27" s="60">
        <f>VLOOKUP($A27,'Occupancy Raw Data'!$B$6:$BE$43,'Occupancy Raw Data'!AU$1,FALSE)</f>
        <v>30.0884431659419</v>
      </c>
      <c r="O27" s="60">
        <f>VLOOKUP($A27,'Occupancy Raw Data'!$B$6:$BE$43,'Occupancy Raw Data'!AV$1,FALSE)</f>
        <v>38.435484871237001</v>
      </c>
      <c r="P27" s="60">
        <f>VLOOKUP($A27,'Occupancy Raw Data'!$B$6:$BE$43,'Occupancy Raw Data'!AW$1,FALSE)</f>
        <v>48.4768278619688</v>
      </c>
      <c r="Q27" s="60">
        <f>VLOOKUP($A27,'Occupancy Raw Data'!$B$6:$BE$43,'Occupancy Raw Data'!AX$1,FALSE)</f>
        <v>42.186741865082297</v>
      </c>
      <c r="R27" s="61">
        <f>VLOOKUP($A27,'Occupancy Raw Data'!$B$6:$BE$43,'Occupancy Raw Data'!AY$1,FALSE)</f>
        <v>38.461343550588097</v>
      </c>
      <c r="S27" s="60">
        <f>VLOOKUP($A27,'Occupancy Raw Data'!$B$6:$BE$43,'Occupancy Raw Data'!BA$1,FALSE)</f>
        <v>31.0192273107163</v>
      </c>
      <c r="T27" s="60">
        <f>VLOOKUP($A27,'Occupancy Raw Data'!$B$6:$BE$43,'Occupancy Raw Data'!BB$1,FALSE)</f>
        <v>23.395224155788799</v>
      </c>
      <c r="U27" s="61">
        <f>VLOOKUP($A27,'Occupancy Raw Data'!$B$6:$BE$43,'Occupancy Raw Data'!BC$1,FALSE)</f>
        <v>26.994243401001</v>
      </c>
      <c r="V27" s="62">
        <f>VLOOKUP($A27,'Occupancy Raw Data'!$B$6:$BE$43,'Occupancy Raw Data'!BE$1,FALSE)</f>
        <v>35.0364537367618</v>
      </c>
      <c r="X27" s="64">
        <f>VLOOKUP($A27,'ADR Raw Data'!$B$6:$BE$43,'ADR Raw Data'!AG$1,FALSE)</f>
        <v>79.750545373764297</v>
      </c>
      <c r="Y27" s="65">
        <f>VLOOKUP($A27,'ADR Raw Data'!$B$6:$BE$43,'ADR Raw Data'!AH$1,FALSE)</f>
        <v>81.592005387330403</v>
      </c>
      <c r="Z27" s="65">
        <f>VLOOKUP($A27,'ADR Raw Data'!$B$6:$BE$43,'ADR Raw Data'!AI$1,FALSE)</f>
        <v>83.452647421228605</v>
      </c>
      <c r="AA27" s="65">
        <f>VLOOKUP($A27,'ADR Raw Data'!$B$6:$BE$43,'ADR Raw Data'!AJ$1,FALSE)</f>
        <v>82.229037882811099</v>
      </c>
      <c r="AB27" s="65">
        <f>VLOOKUP($A27,'ADR Raw Data'!$B$6:$BE$43,'ADR Raw Data'!AK$1,FALSE)</f>
        <v>80.2736289370078</v>
      </c>
      <c r="AC27" s="66">
        <f>VLOOKUP($A27,'ADR Raw Data'!$B$6:$BE$43,'ADR Raw Data'!AL$1,FALSE)</f>
        <v>81.560904561790394</v>
      </c>
      <c r="AD27" s="65">
        <f>VLOOKUP($A27,'ADR Raw Data'!$B$6:$BE$43,'ADR Raw Data'!AN$1,FALSE)</f>
        <v>88.840064974010303</v>
      </c>
      <c r="AE27" s="65">
        <f>VLOOKUP($A27,'ADR Raw Data'!$B$6:$BE$43,'ADR Raw Data'!AO$1,FALSE)</f>
        <v>86.963285565151295</v>
      </c>
      <c r="AF27" s="66">
        <f>VLOOKUP($A27,'ADR Raw Data'!$B$6:$BE$43,'ADR Raw Data'!AP$1,FALSE)</f>
        <v>87.877325836132599</v>
      </c>
      <c r="AG27" s="67">
        <f>VLOOKUP($A27,'ADR Raw Data'!$B$6:$BE$43,'ADR Raw Data'!AR$1,FALSE)</f>
        <v>83.335082182414794</v>
      </c>
      <c r="AI27" s="59">
        <f>VLOOKUP($A27,'ADR Raw Data'!$B$6:$BE$43,'ADR Raw Data'!AT$1,FALSE)</f>
        <v>18.6521329119605</v>
      </c>
      <c r="AJ27" s="60">
        <f>VLOOKUP($A27,'ADR Raw Data'!$B$6:$BE$43,'ADR Raw Data'!AU$1,FALSE)</f>
        <v>20.484933576640302</v>
      </c>
      <c r="AK27" s="60">
        <f>VLOOKUP($A27,'ADR Raw Data'!$B$6:$BE$43,'ADR Raw Data'!AV$1,FALSE)</f>
        <v>20.822062198285298</v>
      </c>
      <c r="AL27" s="60">
        <f>VLOOKUP($A27,'ADR Raw Data'!$B$6:$BE$43,'ADR Raw Data'!AW$1,FALSE)</f>
        <v>20.581398124782599</v>
      </c>
      <c r="AM27" s="60">
        <f>VLOOKUP($A27,'ADR Raw Data'!$B$6:$BE$43,'ADR Raw Data'!AX$1,FALSE)</f>
        <v>15.9721885312645</v>
      </c>
      <c r="AN27" s="61">
        <f>VLOOKUP($A27,'ADR Raw Data'!$B$6:$BE$43,'ADR Raw Data'!AY$1,FALSE)</f>
        <v>19.417982561683701</v>
      </c>
      <c r="AO27" s="60">
        <f>VLOOKUP($A27,'ADR Raw Data'!$B$6:$BE$43,'ADR Raw Data'!BA$1,FALSE)</f>
        <v>27.8897408203817</v>
      </c>
      <c r="AP27" s="60">
        <f>VLOOKUP($A27,'ADR Raw Data'!$B$6:$BE$43,'ADR Raw Data'!BB$1,FALSE)</f>
        <v>21.320418894631398</v>
      </c>
      <c r="AQ27" s="61">
        <f>VLOOKUP($A27,'ADR Raw Data'!$B$6:$BE$43,'ADR Raw Data'!BC$1,FALSE)</f>
        <v>24.409985171502498</v>
      </c>
      <c r="AR27" s="62">
        <f>VLOOKUP($A27,'ADR Raw Data'!$B$6:$BE$43,'ADR Raw Data'!BE$1,FALSE)</f>
        <v>20.7815202812378</v>
      </c>
      <c r="AT27" s="64">
        <f>VLOOKUP($A27,'RevPAR Raw Data'!$B$6:$BE$43,'RevPAR Raw Data'!AG$1,FALSE)</f>
        <v>30.942689191518699</v>
      </c>
      <c r="AU27" s="65">
        <f>VLOOKUP($A27,'RevPAR Raw Data'!$B$6:$BE$43,'RevPAR Raw Data'!AH$1,FALSE)</f>
        <v>37.856383813135601</v>
      </c>
      <c r="AV27" s="65">
        <f>VLOOKUP($A27,'RevPAR Raw Data'!$B$6:$BE$43,'RevPAR Raw Data'!AI$1,FALSE)</f>
        <v>40.863169281158399</v>
      </c>
      <c r="AW27" s="65">
        <f>VLOOKUP($A27,'RevPAR Raw Data'!$B$6:$BE$43,'RevPAR Raw Data'!AJ$1,FALSE)</f>
        <v>40.0372207378038</v>
      </c>
      <c r="AX27" s="65">
        <f>VLOOKUP($A27,'RevPAR Raw Data'!$B$6:$BE$43,'RevPAR Raw Data'!AK$1,FALSE)</f>
        <v>35.148253318393301</v>
      </c>
      <c r="AY27" s="66">
        <f>VLOOKUP($A27,'RevPAR Raw Data'!$B$6:$BE$43,'RevPAR Raw Data'!AL$1,FALSE)</f>
        <v>36.9695432684019</v>
      </c>
      <c r="AZ27" s="65">
        <f>VLOOKUP($A27,'RevPAR Raw Data'!$B$6:$BE$43,'RevPAR Raw Data'!AN$1,FALSE)</f>
        <v>38.301844940527403</v>
      </c>
      <c r="BA27" s="65">
        <f>VLOOKUP($A27,'RevPAR Raw Data'!$B$6:$BE$43,'RevPAR Raw Data'!AO$1,FALSE)</f>
        <v>39.4902663333907</v>
      </c>
      <c r="BB27" s="66">
        <f>VLOOKUP($A27,'RevPAR Raw Data'!$B$6:$BE$43,'RevPAR Raw Data'!AP$1,FALSE)</f>
        <v>38.896055636959098</v>
      </c>
      <c r="BC27" s="67">
        <f>VLOOKUP($A27,'RevPAR Raw Data'!$B$6:$BE$43,'RevPAR Raw Data'!AR$1,FALSE)</f>
        <v>37.519975373704</v>
      </c>
      <c r="BE27" s="59">
        <f>VLOOKUP($A27,'RevPAR Raw Data'!$B$6:$BE$43,'RevPAR Raw Data'!AT$1,FALSE)</f>
        <v>58.423253304027398</v>
      </c>
      <c r="BF27" s="60">
        <f>VLOOKUP($A27,'RevPAR Raw Data'!$B$6:$BE$43,'RevPAR Raw Data'!AU$1,FALSE)</f>
        <v>56.736974339370597</v>
      </c>
      <c r="BG27" s="60">
        <f>VLOOKUP($A27,'RevPAR Raw Data'!$B$6:$BE$43,'RevPAR Raw Data'!AV$1,FALSE)</f>
        <v>67.260607635623899</v>
      </c>
      <c r="BH27" s="60">
        <f>VLOOKUP($A27,'RevPAR Raw Data'!$B$6:$BE$43,'RevPAR Raw Data'!AW$1,FALSE)</f>
        <v>79.035434927288904</v>
      </c>
      <c r="BI27" s="60">
        <f>VLOOKUP($A27,'RevPAR Raw Data'!$B$6:$BE$43,'RevPAR Raw Data'!AX$1,FALSE)</f>
        <v>64.897076342235707</v>
      </c>
      <c r="BJ27" s="61">
        <f>VLOOKUP($A27,'RevPAR Raw Data'!$B$6:$BE$43,'RevPAR Raw Data'!AY$1,FALSE)</f>
        <v>65.347743095914296</v>
      </c>
      <c r="BK27" s="60">
        <f>VLOOKUP($A27,'RevPAR Raw Data'!$B$6:$BE$43,'RevPAR Raw Data'!BA$1,FALSE)</f>
        <v>67.560150232541901</v>
      </c>
      <c r="BL27" s="60">
        <f>VLOOKUP($A27,'RevPAR Raw Data'!$B$6:$BE$43,'RevPAR Raw Data'!BB$1,FALSE)</f>
        <v>49.703602841772401</v>
      </c>
      <c r="BM27" s="61">
        <f>VLOOKUP($A27,'RevPAR Raw Data'!$B$6:$BE$43,'RevPAR Raw Data'!BC$1,FALSE)</f>
        <v>57.9935193838472</v>
      </c>
      <c r="BN27" s="62">
        <f>VLOOKUP($A27,'RevPAR Raw Data'!$B$6:$BE$43,'RevPAR Raw Data'!BE$1,FALSE)</f>
        <v>63.099081757131302</v>
      </c>
    </row>
    <row r="28" spans="1:66" x14ac:dyDescent="0.35">
      <c r="A28" s="78" t="s">
        <v>49</v>
      </c>
      <c r="B28" s="59">
        <f>VLOOKUP($A28,'Occupancy Raw Data'!$B$6:$BE$43,'Occupancy Raw Data'!AG$1,FALSE)</f>
        <v>39.171754043678</v>
      </c>
      <c r="C28" s="60">
        <f>VLOOKUP($A28,'Occupancy Raw Data'!$B$6:$BE$43,'Occupancy Raw Data'!AH$1,FALSE)</f>
        <v>54.333186481213403</v>
      </c>
      <c r="D28" s="60">
        <f>VLOOKUP($A28,'Occupancy Raw Data'!$B$6:$BE$43,'Occupancy Raw Data'!AI$1,FALSE)</f>
        <v>55.082132292781097</v>
      </c>
      <c r="E28" s="60">
        <f>VLOOKUP($A28,'Occupancy Raw Data'!$B$6:$BE$43,'Occupancy Raw Data'!AJ$1,FALSE)</f>
        <v>58.052740889923797</v>
      </c>
      <c r="F28" s="60">
        <f>VLOOKUP($A28,'Occupancy Raw Data'!$B$6:$BE$43,'Occupancy Raw Data'!AK$1,FALSE)</f>
        <v>53.911511108313903</v>
      </c>
      <c r="G28" s="61">
        <f>VLOOKUP($A28,'Occupancy Raw Data'!$B$6:$BE$43,'Occupancy Raw Data'!AL$1,FALSE)</f>
        <v>52.110264963181997</v>
      </c>
      <c r="H28" s="60">
        <f>VLOOKUP($A28,'Occupancy Raw Data'!$B$6:$BE$43,'Occupancy Raw Data'!AN$1,FALSE)</f>
        <v>51.249291962993198</v>
      </c>
      <c r="I28" s="60">
        <f>VLOOKUP($A28,'Occupancy Raw Data'!$B$6:$BE$43,'Occupancy Raw Data'!AO$1,FALSE)</f>
        <v>46.3282128137879</v>
      </c>
      <c r="J28" s="61">
        <f>VLOOKUP($A28,'Occupancy Raw Data'!$B$6:$BE$43,'Occupancy Raw Data'!AP$1,FALSE)</f>
        <v>48.779111682286903</v>
      </c>
      <c r="K28" s="62">
        <f>VLOOKUP($A28,'Occupancy Raw Data'!$B$6:$BE$43,'Occupancy Raw Data'!AR$1,FALSE)</f>
        <v>51.155835758163498</v>
      </c>
      <c r="M28" s="59">
        <f>VLOOKUP($A28,'Occupancy Raw Data'!$B$6:$BE$43,'Occupancy Raw Data'!AT$1,FALSE)</f>
        <v>27.599330653695599</v>
      </c>
      <c r="N28" s="60">
        <f>VLOOKUP($A28,'Occupancy Raw Data'!$B$6:$BE$43,'Occupancy Raw Data'!AU$1,FALSE)</f>
        <v>44.236677103656604</v>
      </c>
      <c r="O28" s="60">
        <f>VLOOKUP($A28,'Occupancy Raw Data'!$B$6:$BE$43,'Occupancy Raw Data'!AV$1,FALSE)</f>
        <v>39.3037167417869</v>
      </c>
      <c r="P28" s="60">
        <f>VLOOKUP($A28,'Occupancy Raw Data'!$B$6:$BE$43,'Occupancy Raw Data'!AW$1,FALSE)</f>
        <v>51.976366862281502</v>
      </c>
      <c r="Q28" s="60">
        <f>VLOOKUP($A28,'Occupancy Raw Data'!$B$6:$BE$43,'Occupancy Raw Data'!AX$1,FALSE)</f>
        <v>42.941602572122498</v>
      </c>
      <c r="R28" s="61">
        <f>VLOOKUP($A28,'Occupancy Raw Data'!$B$6:$BE$43,'Occupancy Raw Data'!AY$1,FALSE)</f>
        <v>41.739695731090102</v>
      </c>
      <c r="S28" s="60">
        <f>VLOOKUP($A28,'Occupancy Raw Data'!$B$6:$BE$43,'Occupancy Raw Data'!BA$1,FALSE)</f>
        <v>55.558368740341997</v>
      </c>
      <c r="T28" s="60">
        <f>VLOOKUP($A28,'Occupancy Raw Data'!$B$6:$BE$43,'Occupancy Raw Data'!BB$1,FALSE)</f>
        <v>34.004444179437797</v>
      </c>
      <c r="U28" s="61">
        <f>VLOOKUP($A28,'Occupancy Raw Data'!$B$6:$BE$43,'Occupancy Raw Data'!BC$1,FALSE)</f>
        <v>44.4931884151896</v>
      </c>
      <c r="V28" s="62">
        <f>VLOOKUP($A28,'Occupancy Raw Data'!$B$6:$BE$43,'Occupancy Raw Data'!BE$1,FALSE)</f>
        <v>42.472084912010097</v>
      </c>
      <c r="X28" s="64">
        <f>VLOOKUP($A28,'ADR Raw Data'!$B$6:$BE$43,'ADR Raw Data'!AG$1,FALSE)</f>
        <v>104.67001446015399</v>
      </c>
      <c r="Y28" s="65">
        <f>VLOOKUP($A28,'ADR Raw Data'!$B$6:$BE$43,'ADR Raw Data'!AH$1,FALSE)</f>
        <v>109.38256457778201</v>
      </c>
      <c r="Z28" s="65">
        <f>VLOOKUP($A28,'ADR Raw Data'!$B$6:$BE$43,'ADR Raw Data'!AI$1,FALSE)</f>
        <v>109.265988345521</v>
      </c>
      <c r="AA28" s="65">
        <f>VLOOKUP($A28,'ADR Raw Data'!$B$6:$BE$43,'ADR Raw Data'!AJ$1,FALSE)</f>
        <v>111.768426929748</v>
      </c>
      <c r="AB28" s="65">
        <f>VLOOKUP($A28,'ADR Raw Data'!$B$6:$BE$43,'ADR Raw Data'!AK$1,FALSE)</f>
        <v>115.98859444314699</v>
      </c>
      <c r="AC28" s="66">
        <f>VLOOKUP($A28,'ADR Raw Data'!$B$6:$BE$43,'ADR Raw Data'!AL$1,FALSE)</f>
        <v>110.54788883789401</v>
      </c>
      <c r="AD28" s="65">
        <f>VLOOKUP($A28,'ADR Raw Data'!$B$6:$BE$43,'ADR Raw Data'!AN$1,FALSE)</f>
        <v>126.642029964386</v>
      </c>
      <c r="AE28" s="65">
        <f>VLOOKUP($A28,'ADR Raw Data'!$B$6:$BE$43,'ADR Raw Data'!AO$1,FALSE)</f>
        <v>122.11132093274</v>
      </c>
      <c r="AF28" s="66">
        <f>VLOOKUP($A28,'ADR Raw Data'!$B$6:$BE$43,'ADR Raw Data'!AP$1,FALSE)</f>
        <v>124.482067857601</v>
      </c>
      <c r="AG28" s="67">
        <f>VLOOKUP($A28,'ADR Raw Data'!$B$6:$BE$43,'ADR Raw Data'!AR$1,FALSE)</f>
        <v>114.35476887695</v>
      </c>
      <c r="AI28" s="59">
        <f>VLOOKUP($A28,'ADR Raw Data'!$B$6:$BE$43,'ADR Raw Data'!AT$1,FALSE)</f>
        <v>30.995957714267899</v>
      </c>
      <c r="AJ28" s="60">
        <f>VLOOKUP($A28,'ADR Raw Data'!$B$6:$BE$43,'ADR Raw Data'!AU$1,FALSE)</f>
        <v>37.097847610338803</v>
      </c>
      <c r="AK28" s="60">
        <f>VLOOKUP($A28,'ADR Raw Data'!$B$6:$BE$43,'ADR Raw Data'!AV$1,FALSE)</f>
        <v>34.3038931947804</v>
      </c>
      <c r="AL28" s="60">
        <f>VLOOKUP($A28,'ADR Raw Data'!$B$6:$BE$43,'ADR Raw Data'!AW$1,FALSE)</f>
        <v>36.308606195266101</v>
      </c>
      <c r="AM28" s="60">
        <f>VLOOKUP($A28,'ADR Raw Data'!$B$6:$BE$43,'ADR Raw Data'!AX$1,FALSE)</f>
        <v>36.370512605798403</v>
      </c>
      <c r="AN28" s="61">
        <f>VLOOKUP($A28,'ADR Raw Data'!$B$6:$BE$43,'ADR Raw Data'!AY$1,FALSE)</f>
        <v>35.336970546593697</v>
      </c>
      <c r="AO28" s="60">
        <f>VLOOKUP($A28,'ADR Raw Data'!$B$6:$BE$43,'ADR Raw Data'!BA$1,FALSE)</f>
        <v>42.433245364749297</v>
      </c>
      <c r="AP28" s="60">
        <f>VLOOKUP($A28,'ADR Raw Data'!$B$6:$BE$43,'ADR Raw Data'!BB$1,FALSE)</f>
        <v>34.447594985528198</v>
      </c>
      <c r="AQ28" s="61">
        <f>VLOOKUP($A28,'ADR Raw Data'!$B$6:$BE$43,'ADR Raw Data'!BC$1,FALSE)</f>
        <v>38.479757746876899</v>
      </c>
      <c r="AR28" s="62">
        <f>VLOOKUP($A28,'ADR Raw Data'!$B$6:$BE$43,'ADR Raw Data'!BE$1,FALSE)</f>
        <v>36.317461707305299</v>
      </c>
      <c r="AT28" s="64">
        <f>VLOOKUP($A28,'RevPAR Raw Data'!$B$6:$BE$43,'RevPAR Raw Data'!AG$1,FALSE)</f>
        <v>41.001080621813799</v>
      </c>
      <c r="AU28" s="65">
        <f>VLOOKUP($A28,'RevPAR Raw Data'!$B$6:$BE$43,'RevPAR Raw Data'!AH$1,FALSE)</f>
        <v>59.431032789980399</v>
      </c>
      <c r="AV28" s="65">
        <f>VLOOKUP($A28,'RevPAR Raw Data'!$B$6:$BE$43,'RevPAR Raw Data'!AI$1,FALSE)</f>
        <v>60.186036251494698</v>
      </c>
      <c r="AW28" s="65">
        <f>VLOOKUP($A28,'RevPAR Raw Data'!$B$6:$BE$43,'RevPAR Raw Data'!AJ$1,FALSE)</f>
        <v>64.884635282270693</v>
      </c>
      <c r="AX28" s="65">
        <f>VLOOKUP($A28,'RevPAR Raw Data'!$B$6:$BE$43,'RevPAR Raw Data'!AK$1,FALSE)</f>
        <v>62.531203977594501</v>
      </c>
      <c r="AY28" s="66">
        <f>VLOOKUP($A28,'RevPAR Raw Data'!$B$6:$BE$43,'RevPAR Raw Data'!AL$1,FALSE)</f>
        <v>57.6067977846308</v>
      </c>
      <c r="AZ28" s="65">
        <f>VLOOKUP($A28,'RevPAR Raw Data'!$B$6:$BE$43,'RevPAR Raw Data'!AN$1,FALSE)</f>
        <v>64.903143684309796</v>
      </c>
      <c r="BA28" s="65">
        <f>VLOOKUP($A28,'RevPAR Raw Data'!$B$6:$BE$43,'RevPAR Raw Data'!AO$1,FALSE)</f>
        <v>56.571992631447401</v>
      </c>
      <c r="BB28" s="66">
        <f>VLOOKUP($A28,'RevPAR Raw Data'!$B$6:$BE$43,'RevPAR Raw Data'!AP$1,FALSE)</f>
        <v>60.721246904679802</v>
      </c>
      <c r="BC28" s="67">
        <f>VLOOKUP($A28,'RevPAR Raw Data'!$B$6:$BE$43,'RevPAR Raw Data'!AR$1,FALSE)</f>
        <v>58.4991377483205</v>
      </c>
      <c r="BE28" s="59">
        <f>VLOOKUP($A28,'RevPAR Raw Data'!$B$6:$BE$43,'RevPAR Raw Data'!AT$1,FALSE)</f>
        <v>67.149965226803999</v>
      </c>
      <c r="BF28" s="60">
        <f>VLOOKUP($A28,'RevPAR Raw Data'!$B$6:$BE$43,'RevPAR Raw Data'!AU$1,FALSE)</f>
        <v>97.745379773787604</v>
      </c>
      <c r="BG28" s="60">
        <f>VLOOKUP($A28,'RevPAR Raw Data'!$B$6:$BE$43,'RevPAR Raw Data'!AV$1,FALSE)</f>
        <v>87.090314949249006</v>
      </c>
      <c r="BH28" s="60">
        <f>VLOOKUP($A28,'RevPAR Raw Data'!$B$6:$BE$43,'RevPAR Raw Data'!AW$1,FALSE)</f>
        <v>107.15686741618001</v>
      </c>
      <c r="BI28" s="60">
        <f>VLOOKUP($A28,'RevPAR Raw Data'!$B$6:$BE$43,'RevPAR Raw Data'!AX$1,FALSE)</f>
        <v>94.930196154546707</v>
      </c>
      <c r="BJ28" s="61">
        <f>VLOOKUP($A28,'RevPAR Raw Data'!$B$6:$BE$43,'RevPAR Raw Data'!AY$1,FALSE)</f>
        <v>91.826210264417</v>
      </c>
      <c r="BK28" s="60">
        <f>VLOOKUP($A28,'RevPAR Raw Data'!$B$6:$BE$43,'RevPAR Raw Data'!BA$1,FALSE)</f>
        <v>121.566833033332</v>
      </c>
      <c r="BL28" s="60">
        <f>VLOOKUP($A28,'RevPAR Raw Data'!$B$6:$BE$43,'RevPAR Raw Data'!BB$1,FALSE)</f>
        <v>80.165752372978801</v>
      </c>
      <c r="BM28" s="61">
        <f>VLOOKUP($A28,'RevPAR Raw Data'!$B$6:$BE$43,'RevPAR Raw Data'!BC$1,FALSE)</f>
        <v>100.093817278093</v>
      </c>
      <c r="BN28" s="62">
        <f>VLOOKUP($A28,'RevPAR Raw Data'!$B$6:$BE$43,'RevPAR Raw Data'!BE$1,FALSE)</f>
        <v>94.214329793529004</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39.465578315108502</v>
      </c>
      <c r="C30" s="60">
        <f>VLOOKUP($A30,'Occupancy Raw Data'!$B$6:$BE$43,'Occupancy Raw Data'!AH$1,FALSE)</f>
        <v>47.890035422762899</v>
      </c>
      <c r="D30" s="60">
        <f>VLOOKUP($A30,'Occupancy Raw Data'!$B$6:$BE$43,'Occupancy Raw Data'!AI$1,FALSE)</f>
        <v>50.261820421992901</v>
      </c>
      <c r="E30" s="60">
        <f>VLOOKUP($A30,'Occupancy Raw Data'!$B$6:$BE$43,'Occupancy Raw Data'!AJ$1,FALSE)</f>
        <v>47.805328815647599</v>
      </c>
      <c r="F30" s="60">
        <f>VLOOKUP($A30,'Occupancy Raw Data'!$B$6:$BE$43,'Occupancy Raw Data'!AK$1,FALSE)</f>
        <v>43.142615123979603</v>
      </c>
      <c r="G30" s="61">
        <f>VLOOKUP($A30,'Occupancy Raw Data'!$B$6:$BE$43,'Occupancy Raw Data'!AL$1,FALSE)</f>
        <v>45.713075619898298</v>
      </c>
      <c r="H30" s="60">
        <f>VLOOKUP($A30,'Occupancy Raw Data'!$B$6:$BE$43,'Occupancy Raw Data'!AN$1,FALSE)</f>
        <v>42.965501309102102</v>
      </c>
      <c r="I30" s="60">
        <f>VLOOKUP($A30,'Occupancy Raw Data'!$B$6:$BE$43,'Occupancy Raw Data'!AO$1,FALSE)</f>
        <v>42.7152317880794</v>
      </c>
      <c r="J30" s="61">
        <f>VLOOKUP($A30,'Occupancy Raw Data'!$B$6:$BE$43,'Occupancy Raw Data'!AP$1,FALSE)</f>
        <v>42.840366548590701</v>
      </c>
      <c r="K30" s="62">
        <f>VLOOKUP($A30,'Occupancy Raw Data'!$B$6:$BE$43,'Occupancy Raw Data'!AR$1,FALSE)</f>
        <v>44.8923015995247</v>
      </c>
      <c r="M30" s="59">
        <f>VLOOKUP($A30,'Occupancy Raw Data'!$B$6:$BE$43,'Occupancy Raw Data'!AT$1,FALSE)</f>
        <v>28.316096991338799</v>
      </c>
      <c r="N30" s="60">
        <f>VLOOKUP($A30,'Occupancy Raw Data'!$B$6:$BE$43,'Occupancy Raw Data'!AU$1,FALSE)</f>
        <v>26.856229020455999</v>
      </c>
      <c r="O30" s="60">
        <f>VLOOKUP($A30,'Occupancy Raw Data'!$B$6:$BE$43,'Occupancy Raw Data'!AV$1,FALSE)</f>
        <v>32.690409213915899</v>
      </c>
      <c r="P30" s="60">
        <f>VLOOKUP($A30,'Occupancy Raw Data'!$B$6:$BE$43,'Occupancy Raw Data'!AW$1,FALSE)</f>
        <v>38.004160142929003</v>
      </c>
      <c r="Q30" s="60">
        <f>VLOOKUP($A30,'Occupancy Raw Data'!$B$6:$BE$43,'Occupancy Raw Data'!AX$1,FALSE)</f>
        <v>25.3313428348206</v>
      </c>
      <c r="R30" s="61">
        <f>VLOOKUP($A30,'Occupancy Raw Data'!$B$6:$BE$43,'Occupancy Raw Data'!AY$1,FALSE)</f>
        <v>30.273563665039401</v>
      </c>
      <c r="S30" s="60">
        <f>VLOOKUP($A30,'Occupancy Raw Data'!$B$6:$BE$43,'Occupancy Raw Data'!BA$1,FALSE)</f>
        <v>20.305209507718001</v>
      </c>
      <c r="T30" s="60">
        <f>VLOOKUP($A30,'Occupancy Raw Data'!$B$6:$BE$43,'Occupancy Raw Data'!BB$1,FALSE)</f>
        <v>10.813424521879</v>
      </c>
      <c r="U30" s="61">
        <f>VLOOKUP($A30,'Occupancy Raw Data'!$B$6:$BE$43,'Occupancy Raw Data'!BC$1,FALSE)</f>
        <v>15.3782493088935</v>
      </c>
      <c r="V30" s="62">
        <f>VLOOKUP($A30,'Occupancy Raw Data'!$B$6:$BE$43,'Occupancy Raw Data'!BE$1,FALSE)</f>
        <v>25.8438959946042</v>
      </c>
      <c r="X30" s="64">
        <f>VLOOKUP($A30,'ADR Raw Data'!$B$6:$BE$43,'ADR Raw Data'!AG$1,FALSE)</f>
        <v>81.816948292682895</v>
      </c>
      <c r="Y30" s="65">
        <f>VLOOKUP($A30,'ADR Raw Data'!$B$6:$BE$43,'ADR Raw Data'!AH$1,FALSE)</f>
        <v>85.593585785496003</v>
      </c>
      <c r="Z30" s="65">
        <f>VLOOKUP($A30,'ADR Raw Data'!$B$6:$BE$43,'ADR Raw Data'!AI$1,FALSE)</f>
        <v>85.933877738624105</v>
      </c>
      <c r="AA30" s="65">
        <f>VLOOKUP($A30,'ADR Raw Data'!$B$6:$BE$43,'ADR Raw Data'!AJ$1,FALSE)</f>
        <v>86.369365335051498</v>
      </c>
      <c r="AB30" s="65">
        <f>VLOOKUP($A30,'ADR Raw Data'!$B$6:$BE$43,'ADR Raw Data'!AK$1,FALSE)</f>
        <v>85.267287817938396</v>
      </c>
      <c r="AC30" s="66">
        <f>VLOOKUP($A30,'ADR Raw Data'!$B$6:$BE$43,'ADR Raw Data'!AL$1,FALSE)</f>
        <v>85.116984990650707</v>
      </c>
      <c r="AD30" s="65">
        <f>VLOOKUP($A30,'ADR Raw Data'!$B$6:$BE$43,'ADR Raw Data'!AN$1,FALSE)</f>
        <v>88.508949726677997</v>
      </c>
      <c r="AE30" s="65">
        <f>VLOOKUP($A30,'ADR Raw Data'!$B$6:$BE$43,'ADR Raw Data'!AO$1,FALSE)</f>
        <v>88.317774472687901</v>
      </c>
      <c r="AF30" s="66">
        <f>VLOOKUP($A30,'ADR Raw Data'!$B$6:$BE$43,'ADR Raw Data'!AP$1,FALSE)</f>
        <v>88.413641306789998</v>
      </c>
      <c r="AG30" s="67">
        <f>VLOOKUP($A30,'ADR Raw Data'!$B$6:$BE$43,'ADR Raw Data'!AR$1,FALSE)</f>
        <v>86.015834395216601</v>
      </c>
      <c r="AI30" s="59">
        <f>VLOOKUP($A30,'ADR Raw Data'!$B$6:$BE$43,'ADR Raw Data'!AT$1,FALSE)</f>
        <v>16.869126345653601</v>
      </c>
      <c r="AJ30" s="60">
        <f>VLOOKUP($A30,'ADR Raw Data'!$B$6:$BE$43,'ADR Raw Data'!AU$1,FALSE)</f>
        <v>18.8611169301108</v>
      </c>
      <c r="AK30" s="60">
        <f>VLOOKUP($A30,'ADR Raw Data'!$B$6:$BE$43,'ADR Raw Data'!AV$1,FALSE)</f>
        <v>17.010068864610702</v>
      </c>
      <c r="AL30" s="60">
        <f>VLOOKUP($A30,'ADR Raw Data'!$B$6:$BE$43,'ADR Raw Data'!AW$1,FALSE)</f>
        <v>19.165628461780798</v>
      </c>
      <c r="AM30" s="60">
        <f>VLOOKUP($A30,'ADR Raw Data'!$B$6:$BE$43,'ADR Raw Data'!AX$1,FALSE)</f>
        <v>16.4630190229581</v>
      </c>
      <c r="AN30" s="61">
        <f>VLOOKUP($A30,'ADR Raw Data'!$B$6:$BE$43,'ADR Raw Data'!AY$1,FALSE)</f>
        <v>17.732400378870601</v>
      </c>
      <c r="AO30" s="60">
        <f>VLOOKUP($A30,'ADR Raw Data'!$B$6:$BE$43,'ADR Raw Data'!BA$1,FALSE)</f>
        <v>22.3625452437254</v>
      </c>
      <c r="AP30" s="60">
        <f>VLOOKUP($A30,'ADR Raw Data'!$B$6:$BE$43,'ADR Raw Data'!BB$1,FALSE)</f>
        <v>20.121354240286301</v>
      </c>
      <c r="AQ30" s="61">
        <f>VLOOKUP($A30,'ADR Raw Data'!$B$6:$BE$43,'ADR Raw Data'!BC$1,FALSE)</f>
        <v>21.195448373814099</v>
      </c>
      <c r="AR30" s="62">
        <f>VLOOKUP($A30,'ADR Raw Data'!$B$6:$BE$43,'ADR Raw Data'!BE$1,FALSE)</f>
        <v>18.656324422971998</v>
      </c>
      <c r="AT30" s="64">
        <f>VLOOKUP($A30,'RevPAR Raw Data'!$B$6:$BE$43,'RevPAR Raw Data'!AG$1,FALSE)</f>
        <v>32.2895318034806</v>
      </c>
      <c r="AU30" s="65">
        <f>VLOOKUP($A30,'RevPAR Raw Data'!$B$6:$BE$43,'RevPAR Raw Data'!AH$1,FALSE)</f>
        <v>40.990798552287004</v>
      </c>
      <c r="AV30" s="65">
        <f>VLOOKUP($A30,'RevPAR Raw Data'!$B$6:$BE$43,'RevPAR Raw Data'!AI$1,FALSE)</f>
        <v>43.191931310642197</v>
      </c>
      <c r="AW30" s="65">
        <f>VLOOKUP($A30,'RevPAR Raw Data'!$B$6:$BE$43,'RevPAR Raw Data'!AJ$1,FALSE)</f>
        <v>41.2891590944093</v>
      </c>
      <c r="AX30" s="65">
        <f>VLOOKUP($A30,'RevPAR Raw Data'!$B$6:$BE$43,'RevPAR Raw Data'!AK$1,FALSE)</f>
        <v>36.786537809949102</v>
      </c>
      <c r="AY30" s="66">
        <f>VLOOKUP($A30,'RevPAR Raw Data'!$B$6:$BE$43,'RevPAR Raw Data'!AL$1,FALSE)</f>
        <v>38.909591714153699</v>
      </c>
      <c r="AZ30" s="65">
        <f>VLOOKUP($A30,'RevPAR Raw Data'!$B$6:$BE$43,'RevPAR Raw Data'!AN$1,FALSE)</f>
        <v>38.028313953488301</v>
      </c>
      <c r="BA30" s="65">
        <f>VLOOKUP($A30,'RevPAR Raw Data'!$B$6:$BE$43,'RevPAR Raw Data'!AO$1,FALSE)</f>
        <v>37.725142076081902</v>
      </c>
      <c r="BB30" s="66">
        <f>VLOOKUP($A30,'RevPAR Raw Data'!$B$6:$BE$43,'RevPAR Raw Data'!AP$1,FALSE)</f>
        <v>37.876728014785101</v>
      </c>
      <c r="BC30" s="67">
        <f>VLOOKUP($A30,'RevPAR Raw Data'!$B$6:$BE$43,'RevPAR Raw Data'!AR$1,FALSE)</f>
        <v>38.614487800048401</v>
      </c>
      <c r="BE30" s="59">
        <f>VLOOKUP($A30,'RevPAR Raw Data'!$B$6:$BE$43,'RevPAR Raw Data'!AT$1,FALSE)</f>
        <v>49.9619015146192</v>
      </c>
      <c r="BF30" s="60">
        <f>VLOOKUP($A30,'RevPAR Raw Data'!$B$6:$BE$43,'RevPAR Raw Data'!AU$1,FALSE)</f>
        <v>50.782730709133503</v>
      </c>
      <c r="BG30" s="60">
        <f>VLOOKUP($A30,'RevPAR Raw Data'!$B$6:$BE$43,'RevPAR Raw Data'!AV$1,FALSE)</f>
        <v>55.261139197936799</v>
      </c>
      <c r="BH30" s="60">
        <f>VLOOKUP($A30,'RevPAR Raw Data'!$B$6:$BE$43,'RevPAR Raw Data'!AW$1,FALSE)</f>
        <v>64.453524737723797</v>
      </c>
      <c r="BI30" s="60">
        <f>VLOOKUP($A30,'RevPAR Raw Data'!$B$6:$BE$43,'RevPAR Raw Data'!AX$1,FALSE)</f>
        <v>45.964665647446097</v>
      </c>
      <c r="BJ30" s="61">
        <f>VLOOKUP($A30,'RevPAR Raw Data'!$B$6:$BE$43,'RevPAR Raw Data'!AY$1,FALSE)</f>
        <v>53.374193561947202</v>
      </c>
      <c r="BK30" s="60">
        <f>VLOOKUP($A30,'RevPAR Raw Data'!$B$6:$BE$43,'RevPAR Raw Data'!BA$1,FALSE)</f>
        <v>47.208516414440197</v>
      </c>
      <c r="BL30" s="60">
        <f>VLOOKUP($A30,'RevPAR Raw Data'!$B$6:$BE$43,'RevPAR Raw Data'!BB$1,FALSE)</f>
        <v>33.110586215718598</v>
      </c>
      <c r="BM30" s="61">
        <f>VLOOKUP($A30,'RevPAR Raw Data'!$B$6:$BE$43,'RevPAR Raw Data'!BC$1,FALSE)</f>
        <v>39.833186575770704</v>
      </c>
      <c r="BN30" s="62">
        <f>VLOOKUP($A30,'RevPAR Raw Data'!$B$6:$BE$43,'RevPAR Raw Data'!BE$1,FALSE)</f>
        <v>49.321741497865098</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47.4288913773796</v>
      </c>
      <c r="C32" s="60">
        <f>VLOOKUP($A32,'Occupancy Raw Data'!$B$6:$BE$43,'Occupancy Raw Data'!AH$1,FALSE)</f>
        <v>56.015677491601302</v>
      </c>
      <c r="D32" s="60">
        <f>VLOOKUP($A32,'Occupancy Raw Data'!$B$6:$BE$43,'Occupancy Raw Data'!AI$1,FALSE)</f>
        <v>59.313549832026801</v>
      </c>
      <c r="E32" s="60">
        <f>VLOOKUP($A32,'Occupancy Raw Data'!$B$6:$BE$43,'Occupancy Raw Data'!AJ$1,FALSE)</f>
        <v>58.3773796192609</v>
      </c>
      <c r="F32" s="60">
        <f>VLOOKUP($A32,'Occupancy Raw Data'!$B$6:$BE$43,'Occupancy Raw Data'!AK$1,FALSE)</f>
        <v>54.265397536394097</v>
      </c>
      <c r="G32" s="61">
        <f>VLOOKUP($A32,'Occupancy Raw Data'!$B$6:$BE$43,'Occupancy Raw Data'!AL$1,FALSE)</f>
        <v>55.080179171332503</v>
      </c>
      <c r="H32" s="60">
        <f>VLOOKUP($A32,'Occupancy Raw Data'!$B$6:$BE$43,'Occupancy Raw Data'!AN$1,FALSE)</f>
        <v>54.578947368420998</v>
      </c>
      <c r="I32" s="60">
        <f>VLOOKUP($A32,'Occupancy Raw Data'!$B$6:$BE$43,'Occupancy Raw Data'!AO$1,FALSE)</f>
        <v>55.017917133258599</v>
      </c>
      <c r="J32" s="61">
        <f>VLOOKUP($A32,'Occupancy Raw Data'!$B$6:$BE$43,'Occupancy Raw Data'!AP$1,FALSE)</f>
        <v>54.798432250839802</v>
      </c>
      <c r="K32" s="62">
        <f>VLOOKUP($A32,'Occupancy Raw Data'!$B$6:$BE$43,'Occupancy Raw Data'!AR$1,FALSE)</f>
        <v>54.999680051191802</v>
      </c>
      <c r="M32" s="59">
        <f>VLOOKUP($A32,'Occupancy Raw Data'!$B$6:$BE$43,'Occupancy Raw Data'!AT$1,FALSE)</f>
        <v>28.725486922673198</v>
      </c>
      <c r="N32" s="60">
        <f>VLOOKUP($A32,'Occupancy Raw Data'!$B$6:$BE$43,'Occupancy Raw Data'!AU$1,FALSE)</f>
        <v>35.341995891200497</v>
      </c>
      <c r="O32" s="60">
        <f>VLOOKUP($A32,'Occupancy Raw Data'!$B$6:$BE$43,'Occupancy Raw Data'!AV$1,FALSE)</f>
        <v>41.814449733185299</v>
      </c>
      <c r="P32" s="60">
        <f>VLOOKUP($A32,'Occupancy Raw Data'!$B$6:$BE$43,'Occupancy Raw Data'!AW$1,FALSE)</f>
        <v>46.455743552283799</v>
      </c>
      <c r="Q32" s="60">
        <f>VLOOKUP($A32,'Occupancy Raw Data'!$B$6:$BE$43,'Occupancy Raw Data'!AX$1,FALSE)</f>
        <v>36.400779597674202</v>
      </c>
      <c r="R32" s="61">
        <f>VLOOKUP($A32,'Occupancy Raw Data'!$B$6:$BE$43,'Occupancy Raw Data'!AY$1,FALSE)</f>
        <v>37.906022727057398</v>
      </c>
      <c r="S32" s="60">
        <f>VLOOKUP($A32,'Occupancy Raw Data'!$B$6:$BE$43,'Occupancy Raw Data'!BA$1,FALSE)</f>
        <v>32.955440128567403</v>
      </c>
      <c r="T32" s="60">
        <f>VLOOKUP($A32,'Occupancy Raw Data'!$B$6:$BE$43,'Occupancy Raw Data'!BB$1,FALSE)</f>
        <v>24.772498763478701</v>
      </c>
      <c r="U32" s="61">
        <f>VLOOKUP($A32,'Occupancy Raw Data'!$B$6:$BE$43,'Occupancy Raw Data'!BC$1,FALSE)</f>
        <v>28.717694973171199</v>
      </c>
      <c r="V32" s="62">
        <f>VLOOKUP($A32,'Occupancy Raw Data'!$B$6:$BE$43,'Occupancy Raw Data'!BE$1,FALSE)</f>
        <v>35.159490515957401</v>
      </c>
      <c r="X32" s="64">
        <f>VLOOKUP($A32,'ADR Raw Data'!$B$6:$BE$43,'ADR Raw Data'!AG$1,FALSE)</f>
        <v>86.699496918826995</v>
      </c>
      <c r="Y32" s="65">
        <f>VLOOKUP($A32,'ADR Raw Data'!$B$6:$BE$43,'ADR Raw Data'!AH$1,FALSE)</f>
        <v>90.308259157970397</v>
      </c>
      <c r="Z32" s="65">
        <f>VLOOKUP($A32,'ADR Raw Data'!$B$6:$BE$43,'ADR Raw Data'!AI$1,FALSE)</f>
        <v>93.401147184095706</v>
      </c>
      <c r="AA32" s="65">
        <f>VLOOKUP($A32,'ADR Raw Data'!$B$6:$BE$43,'ADR Raw Data'!AJ$1,FALSE)</f>
        <v>93.134804979762507</v>
      </c>
      <c r="AB32" s="65">
        <f>VLOOKUP($A32,'ADR Raw Data'!$B$6:$BE$43,'ADR Raw Data'!AK$1,FALSE)</f>
        <v>92.5437379310344</v>
      </c>
      <c r="AC32" s="66">
        <f>VLOOKUP($A32,'ADR Raw Data'!$B$6:$BE$43,'ADR Raw Data'!AL$1,FALSE)</f>
        <v>91.392518733964096</v>
      </c>
      <c r="AD32" s="65">
        <f>VLOOKUP($A32,'ADR Raw Data'!$B$6:$BE$43,'ADR Raw Data'!AN$1,FALSE)</f>
        <v>99.015700742731596</v>
      </c>
      <c r="AE32" s="65">
        <f>VLOOKUP($A32,'ADR Raw Data'!$B$6:$BE$43,'ADR Raw Data'!AO$1,FALSE)</f>
        <v>97.833794553336901</v>
      </c>
      <c r="AF32" s="66">
        <f>VLOOKUP($A32,'ADR Raw Data'!$B$6:$BE$43,'ADR Raw Data'!AP$1,FALSE)</f>
        <v>98.422380695820905</v>
      </c>
      <c r="AG32" s="67">
        <f>VLOOKUP($A32,'ADR Raw Data'!$B$6:$BE$43,'ADR Raw Data'!AR$1,FALSE)</f>
        <v>93.393701359499403</v>
      </c>
      <c r="AI32" s="59">
        <f>VLOOKUP($A32,'ADR Raw Data'!$B$6:$BE$43,'ADR Raw Data'!AT$1,FALSE)</f>
        <v>29.1001769572974</v>
      </c>
      <c r="AJ32" s="60">
        <f>VLOOKUP($A32,'ADR Raw Data'!$B$6:$BE$43,'ADR Raw Data'!AU$1,FALSE)</f>
        <v>32.885480138353998</v>
      </c>
      <c r="AK32" s="60">
        <f>VLOOKUP($A32,'ADR Raw Data'!$B$6:$BE$43,'ADR Raw Data'!AV$1,FALSE)</f>
        <v>37.180862233096299</v>
      </c>
      <c r="AL32" s="60">
        <f>VLOOKUP($A32,'ADR Raw Data'!$B$6:$BE$43,'ADR Raw Data'!AW$1,FALSE)</f>
        <v>35.155906014590101</v>
      </c>
      <c r="AM32" s="60">
        <f>VLOOKUP($A32,'ADR Raw Data'!$B$6:$BE$43,'ADR Raw Data'!AX$1,FALSE)</f>
        <v>31.635726570610402</v>
      </c>
      <c r="AN32" s="61">
        <f>VLOOKUP($A32,'ADR Raw Data'!$B$6:$BE$43,'ADR Raw Data'!AY$1,FALSE)</f>
        <v>33.4308320674781</v>
      </c>
      <c r="AO32" s="60">
        <f>VLOOKUP($A32,'ADR Raw Data'!$B$6:$BE$43,'ADR Raw Data'!BA$1,FALSE)</f>
        <v>40.350426163612198</v>
      </c>
      <c r="AP32" s="60">
        <f>VLOOKUP($A32,'ADR Raw Data'!$B$6:$BE$43,'ADR Raw Data'!BB$1,FALSE)</f>
        <v>34.7501944202197</v>
      </c>
      <c r="AQ32" s="61">
        <f>VLOOKUP($A32,'ADR Raw Data'!$B$6:$BE$43,'ADR Raw Data'!BC$1,FALSE)</f>
        <v>37.436277036247098</v>
      </c>
      <c r="AR32" s="62">
        <f>VLOOKUP($A32,'ADR Raw Data'!$B$6:$BE$43,'ADR Raw Data'!BE$1,FALSE)</f>
        <v>34.5215742160918</v>
      </c>
      <c r="AT32" s="64">
        <f>VLOOKUP($A32,'RevPAR Raw Data'!$B$6:$BE$43,'RevPAR Raw Data'!AG$1,FALSE)</f>
        <v>41.120610218365002</v>
      </c>
      <c r="AU32" s="65">
        <f>VLOOKUP($A32,'RevPAR Raw Data'!$B$6:$BE$43,'RevPAR Raw Data'!AH$1,FALSE)</f>
        <v>50.586783198208202</v>
      </c>
      <c r="AV32" s="65">
        <f>VLOOKUP($A32,'RevPAR Raw Data'!$B$6:$BE$43,'RevPAR Raw Data'!AI$1,FALSE)</f>
        <v>55.399535978723399</v>
      </c>
      <c r="AW32" s="65">
        <f>VLOOKUP($A32,'RevPAR Raw Data'!$B$6:$BE$43,'RevPAR Raw Data'!AJ$1,FALSE)</f>
        <v>54.369658660694199</v>
      </c>
      <c r="AX32" s="65">
        <f>VLOOKUP($A32,'RevPAR Raw Data'!$B$6:$BE$43,'RevPAR Raw Data'!AK$1,FALSE)</f>
        <v>50.219227283314602</v>
      </c>
      <c r="AY32" s="66">
        <f>VLOOKUP($A32,'RevPAR Raw Data'!$B$6:$BE$43,'RevPAR Raw Data'!AL$1,FALSE)</f>
        <v>50.339163067861101</v>
      </c>
      <c r="AZ32" s="65">
        <f>VLOOKUP($A32,'RevPAR Raw Data'!$B$6:$BE$43,'RevPAR Raw Data'!AN$1,FALSE)</f>
        <v>54.041727194848797</v>
      </c>
      <c r="BA32" s="65">
        <f>VLOOKUP($A32,'RevPAR Raw Data'!$B$6:$BE$43,'RevPAR Raw Data'!AO$1,FALSE)</f>
        <v>53.8261160156774</v>
      </c>
      <c r="BB32" s="66">
        <f>VLOOKUP($A32,'RevPAR Raw Data'!$B$6:$BE$43,'RevPAR Raw Data'!AP$1,FALSE)</f>
        <v>53.933921605263102</v>
      </c>
      <c r="BC32" s="67">
        <f>VLOOKUP($A32,'RevPAR Raw Data'!$B$6:$BE$43,'RevPAR Raw Data'!AR$1,FALSE)</f>
        <v>51.366236935690203</v>
      </c>
      <c r="BE32" s="59">
        <f>VLOOKUP($A32,'RevPAR Raw Data'!$B$6:$BE$43,'RevPAR Raw Data'!AT$1,FALSE)</f>
        <v>66.184831406314004</v>
      </c>
      <c r="BF32" s="60">
        <f>VLOOKUP($A32,'RevPAR Raw Data'!$B$6:$BE$43,'RevPAR Raw Data'!AU$1,FALSE)</f>
        <v>79.849861068853201</v>
      </c>
      <c r="BG32" s="60">
        <f>VLOOKUP($A32,'RevPAR Raw Data'!$B$6:$BE$43,'RevPAR Raw Data'!AV$1,FALSE)</f>
        <v>94.542284915104702</v>
      </c>
      <c r="BH32" s="60">
        <f>VLOOKUP($A32,'RevPAR Raw Data'!$B$6:$BE$43,'RevPAR Raw Data'!AW$1,FALSE)</f>
        <v>97.943587108494</v>
      </c>
      <c r="BI32" s="60">
        <f>VLOOKUP($A32,'RevPAR Raw Data'!$B$6:$BE$43,'RevPAR Raw Data'!AX$1,FALSE)</f>
        <v>79.552157271375407</v>
      </c>
      <c r="BJ32" s="61">
        <f>VLOOKUP($A32,'RevPAR Raw Data'!$B$6:$BE$43,'RevPAR Raw Data'!AY$1,FALSE)</f>
        <v>84.009153595878203</v>
      </c>
      <c r="BK32" s="60">
        <f>VLOOKUP($A32,'RevPAR Raw Data'!$B$6:$BE$43,'RevPAR Raw Data'!BA$1,FALSE)</f>
        <v>86.603526828150706</v>
      </c>
      <c r="BL32" s="60">
        <f>VLOOKUP($A32,'RevPAR Raw Data'!$B$6:$BE$43,'RevPAR Raw Data'!BB$1,FALSE)</f>
        <v>68.131184666753896</v>
      </c>
      <c r="BM32" s="61">
        <f>VLOOKUP($A32,'RevPAR Raw Data'!$B$6:$BE$43,'RevPAR Raw Data'!BC$1,FALSE)</f>
        <v>76.904807857999103</v>
      </c>
      <c r="BN32" s="62">
        <f>VLOOKUP($A32,'RevPAR Raw Data'!$B$6:$BE$43,'RevPAR Raw Data'!BE$1,FALSE)</f>
        <v>81.818674344515301</v>
      </c>
    </row>
    <row r="33" spans="1:66" x14ac:dyDescent="0.35">
      <c r="A33" s="78" t="s">
        <v>46</v>
      </c>
      <c r="B33" s="59">
        <f>VLOOKUP($A33,'Occupancy Raw Data'!$B$6:$BE$43,'Occupancy Raw Data'!AG$1,FALSE)</f>
        <v>57.144938799300498</v>
      </c>
      <c r="C33" s="60">
        <f>VLOOKUP($A33,'Occupancy Raw Data'!$B$6:$BE$43,'Occupancy Raw Data'!AH$1,FALSE)</f>
        <v>62.492714202447999</v>
      </c>
      <c r="D33" s="60">
        <f>VLOOKUP($A33,'Occupancy Raw Data'!$B$6:$BE$43,'Occupancy Raw Data'!AI$1,FALSE)</f>
        <v>63.6681562074995</v>
      </c>
      <c r="E33" s="60">
        <f>VLOOKUP($A33,'Occupancy Raw Data'!$B$6:$BE$43,'Occupancy Raw Data'!AJ$1,FALSE)</f>
        <v>62.278997474256798</v>
      </c>
      <c r="F33" s="60">
        <f>VLOOKUP($A33,'Occupancy Raw Data'!$B$6:$BE$43,'Occupancy Raw Data'!AK$1,FALSE)</f>
        <v>57.387798717699603</v>
      </c>
      <c r="G33" s="61">
        <f>VLOOKUP($A33,'Occupancy Raw Data'!$B$6:$BE$43,'Occupancy Raw Data'!AL$1,FALSE)</f>
        <v>60.594521080240902</v>
      </c>
      <c r="H33" s="60">
        <f>VLOOKUP($A33,'Occupancy Raw Data'!$B$6:$BE$43,'Occupancy Raw Data'!AN$1,FALSE)</f>
        <v>55.9452108024091</v>
      </c>
      <c r="I33" s="60">
        <f>VLOOKUP($A33,'Occupancy Raw Data'!$B$6:$BE$43,'Occupancy Raw Data'!AO$1,FALSE)</f>
        <v>58.704099475422503</v>
      </c>
      <c r="J33" s="61">
        <f>VLOOKUP($A33,'Occupancy Raw Data'!$B$6:$BE$43,'Occupancy Raw Data'!AP$1,FALSE)</f>
        <v>57.324655138915801</v>
      </c>
      <c r="K33" s="62">
        <f>VLOOKUP($A33,'Occupancy Raw Data'!$B$6:$BE$43,'Occupancy Raw Data'!AR$1,FALSE)</f>
        <v>59.660273668433703</v>
      </c>
      <c r="M33" s="59">
        <f>VLOOKUP($A33,'Occupancy Raw Data'!$B$6:$BE$43,'Occupancy Raw Data'!AT$1,FALSE)</f>
        <v>33.415721750756802</v>
      </c>
      <c r="N33" s="60">
        <f>VLOOKUP($A33,'Occupancy Raw Data'!$B$6:$BE$43,'Occupancy Raw Data'!AU$1,FALSE)</f>
        <v>29.997278036301498</v>
      </c>
      <c r="O33" s="60">
        <f>VLOOKUP($A33,'Occupancy Raw Data'!$B$6:$BE$43,'Occupancy Raw Data'!AV$1,FALSE)</f>
        <v>30.909658338975799</v>
      </c>
      <c r="P33" s="60">
        <f>VLOOKUP($A33,'Occupancy Raw Data'!$B$6:$BE$43,'Occupancy Raw Data'!AW$1,FALSE)</f>
        <v>36.780784738341502</v>
      </c>
      <c r="Q33" s="60">
        <f>VLOOKUP($A33,'Occupancy Raw Data'!$B$6:$BE$43,'Occupancy Raw Data'!AX$1,FALSE)</f>
        <v>32.763015332626999</v>
      </c>
      <c r="R33" s="61">
        <f>VLOOKUP($A33,'Occupancy Raw Data'!$B$6:$BE$43,'Occupancy Raw Data'!AY$1,FALSE)</f>
        <v>32.709576637675497</v>
      </c>
      <c r="S33" s="60">
        <f>VLOOKUP($A33,'Occupancy Raw Data'!$B$6:$BE$43,'Occupancy Raw Data'!BA$1,FALSE)</f>
        <v>26.809986685013701</v>
      </c>
      <c r="T33" s="60">
        <f>VLOOKUP($A33,'Occupancy Raw Data'!$B$6:$BE$43,'Occupancy Raw Data'!BB$1,FALSE)</f>
        <v>22.433357684249199</v>
      </c>
      <c r="U33" s="61">
        <f>VLOOKUP($A33,'Occupancy Raw Data'!$B$6:$BE$43,'Occupancy Raw Data'!BC$1,FALSE)</f>
        <v>24.530625609357202</v>
      </c>
      <c r="V33" s="62">
        <f>VLOOKUP($A33,'Occupancy Raw Data'!$B$6:$BE$43,'Occupancy Raw Data'!BE$1,FALSE)</f>
        <v>30.359126487535502</v>
      </c>
      <c r="X33" s="64">
        <f>VLOOKUP($A33,'ADR Raw Data'!$B$6:$BE$43,'ADR Raw Data'!AG$1,FALSE)</f>
        <v>82.543107641308893</v>
      </c>
      <c r="Y33" s="65">
        <f>VLOOKUP($A33,'ADR Raw Data'!$B$6:$BE$43,'ADR Raw Data'!AH$1,FALSE)</f>
        <v>85.187719912948793</v>
      </c>
      <c r="Z33" s="65">
        <f>VLOOKUP($A33,'ADR Raw Data'!$B$6:$BE$43,'ADR Raw Data'!AI$1,FALSE)</f>
        <v>85.661344743667897</v>
      </c>
      <c r="AA33" s="65">
        <f>VLOOKUP($A33,'ADR Raw Data'!$B$6:$BE$43,'ADR Raw Data'!AJ$1,FALSE)</f>
        <v>86.339988753704503</v>
      </c>
      <c r="AB33" s="65">
        <f>VLOOKUP($A33,'ADR Raw Data'!$B$6:$BE$43,'ADR Raw Data'!AK$1,FALSE)</f>
        <v>84.558449657215405</v>
      </c>
      <c r="AC33" s="66">
        <f>VLOOKUP($A33,'ADR Raw Data'!$B$6:$BE$43,'ADR Raw Data'!AL$1,FALSE)</f>
        <v>84.906104771065699</v>
      </c>
      <c r="AD33" s="65">
        <f>VLOOKUP($A33,'ADR Raw Data'!$B$6:$BE$43,'ADR Raw Data'!AN$1,FALSE)</f>
        <v>85.735759489494697</v>
      </c>
      <c r="AE33" s="65">
        <f>VLOOKUP($A33,'ADR Raw Data'!$B$6:$BE$43,'ADR Raw Data'!AO$1,FALSE)</f>
        <v>85.418020809200698</v>
      </c>
      <c r="AF33" s="66">
        <f>VLOOKUP($A33,'ADR Raw Data'!$B$6:$BE$43,'ADR Raw Data'!AP$1,FALSE)</f>
        <v>85.573067162345296</v>
      </c>
      <c r="AG33" s="67">
        <f>VLOOKUP($A33,'ADR Raw Data'!$B$6:$BE$43,'ADR Raw Data'!AR$1,FALSE)</f>
        <v>85.089205262851806</v>
      </c>
      <c r="AI33" s="59">
        <f>VLOOKUP($A33,'ADR Raw Data'!$B$6:$BE$43,'ADR Raw Data'!AT$1,FALSE)</f>
        <v>33.831653744345502</v>
      </c>
      <c r="AJ33" s="60">
        <f>VLOOKUP($A33,'ADR Raw Data'!$B$6:$BE$43,'ADR Raw Data'!AU$1,FALSE)</f>
        <v>37.184252569827201</v>
      </c>
      <c r="AK33" s="60">
        <f>VLOOKUP($A33,'ADR Raw Data'!$B$6:$BE$43,'ADR Raw Data'!AV$1,FALSE)</f>
        <v>34.248556830486301</v>
      </c>
      <c r="AL33" s="60">
        <f>VLOOKUP($A33,'ADR Raw Data'!$B$6:$BE$43,'ADR Raw Data'!AW$1,FALSE)</f>
        <v>36.387349752715998</v>
      </c>
      <c r="AM33" s="60">
        <f>VLOOKUP($A33,'ADR Raw Data'!$B$6:$BE$43,'ADR Raw Data'!AX$1,FALSE)</f>
        <v>36.781729789814598</v>
      </c>
      <c r="AN33" s="61">
        <f>VLOOKUP($A33,'ADR Raw Data'!$B$6:$BE$43,'ADR Raw Data'!AY$1,FALSE)</f>
        <v>35.695163088363699</v>
      </c>
      <c r="AO33" s="60">
        <f>VLOOKUP($A33,'ADR Raw Data'!$B$6:$BE$43,'ADR Raw Data'!BA$1,FALSE)</f>
        <v>34.960430637179101</v>
      </c>
      <c r="AP33" s="60">
        <f>VLOOKUP($A33,'ADR Raw Data'!$B$6:$BE$43,'ADR Raw Data'!BB$1,FALSE)</f>
        <v>30.1491234304453</v>
      </c>
      <c r="AQ33" s="61">
        <f>VLOOKUP($A33,'ADR Raw Data'!$B$6:$BE$43,'ADR Raw Data'!BC$1,FALSE)</f>
        <v>32.419900782673302</v>
      </c>
      <c r="AR33" s="62">
        <f>VLOOKUP($A33,'ADR Raw Data'!$B$6:$BE$43,'ADR Raw Data'!BE$1,FALSE)</f>
        <v>34.7185725013777</v>
      </c>
      <c r="AT33" s="64">
        <f>VLOOKUP($A33,'RevPAR Raw Data'!$B$6:$BE$43,'RevPAR Raw Data'!AG$1,FALSE)</f>
        <v>47.1692083446667</v>
      </c>
      <c r="AU33" s="65">
        <f>VLOOKUP($A33,'RevPAR Raw Data'!$B$6:$BE$43,'RevPAR Raw Data'!AH$1,FALSE)</f>
        <v>53.236118340780997</v>
      </c>
      <c r="AV33" s="65">
        <f>VLOOKUP($A33,'RevPAR Raw Data'!$B$6:$BE$43,'RevPAR Raw Data'!AI$1,FALSE)</f>
        <v>54.538998780843201</v>
      </c>
      <c r="AW33" s="65">
        <f>VLOOKUP($A33,'RevPAR Raw Data'!$B$6:$BE$43,'RevPAR Raw Data'!AJ$1,FALSE)</f>
        <v>53.771679415193297</v>
      </c>
      <c r="AX33" s="65">
        <f>VLOOKUP($A33,'RevPAR Raw Data'!$B$6:$BE$43,'RevPAR Raw Data'!AK$1,FALSE)</f>
        <v>48.526232888090099</v>
      </c>
      <c r="AY33" s="66">
        <f>VLOOKUP($A33,'RevPAR Raw Data'!$B$6:$BE$43,'RevPAR Raw Data'!AL$1,FALSE)</f>
        <v>51.448447553914903</v>
      </c>
      <c r="AZ33" s="65">
        <f>VLOOKUP($A33,'RevPAR Raw Data'!$B$6:$BE$43,'RevPAR Raw Data'!AN$1,FALSE)</f>
        <v>47.965051379444297</v>
      </c>
      <c r="BA33" s="65">
        <f>VLOOKUP($A33,'RevPAR Raw Data'!$B$6:$BE$43,'RevPAR Raw Data'!AO$1,FALSE)</f>
        <v>50.143879905770298</v>
      </c>
      <c r="BB33" s="66">
        <f>VLOOKUP($A33,'RevPAR Raw Data'!$B$6:$BE$43,'RevPAR Raw Data'!AP$1,FALSE)</f>
        <v>49.054465642607298</v>
      </c>
      <c r="BC33" s="67">
        <f>VLOOKUP($A33,'RevPAR Raw Data'!$B$6:$BE$43,'RevPAR Raw Data'!AR$1,FALSE)</f>
        <v>50.764452722112701</v>
      </c>
      <c r="BE33" s="59">
        <f>VLOOKUP($A33,'RevPAR Raw Data'!$B$6:$BE$43,'RevPAR Raw Data'!AT$1,FALSE)</f>
        <v>78.552466773992407</v>
      </c>
      <c r="BF33" s="60">
        <f>VLOOKUP($A33,'RevPAR Raw Data'!$B$6:$BE$43,'RevPAR Raw Data'!AU$1,FALSE)</f>
        <v>78.335794235220504</v>
      </c>
      <c r="BG33" s="60">
        <f>VLOOKUP($A33,'RevPAR Raw Data'!$B$6:$BE$43,'RevPAR Raw Data'!AV$1,FALSE)</f>
        <v>75.744327071795396</v>
      </c>
      <c r="BH33" s="60">
        <f>VLOOKUP($A33,'RevPAR Raw Data'!$B$6:$BE$43,'RevPAR Raw Data'!AW$1,FALSE)</f>
        <v>86.551687275591505</v>
      </c>
      <c r="BI33" s="60">
        <f>VLOOKUP($A33,'RevPAR Raw Data'!$B$6:$BE$43,'RevPAR Raw Data'!AX$1,FALSE)</f>
        <v>81.5955488930841</v>
      </c>
      <c r="BJ33" s="61">
        <f>VLOOKUP($A33,'RevPAR Raw Data'!$B$6:$BE$43,'RevPAR Raw Data'!AY$1,FALSE)</f>
        <v>80.080476452370903</v>
      </c>
      <c r="BK33" s="60">
        <f>VLOOKUP($A33,'RevPAR Raw Data'!$B$6:$BE$43,'RevPAR Raw Data'!BA$1,FALSE)</f>
        <v>71.143304121043997</v>
      </c>
      <c r="BL33" s="60">
        <f>VLOOKUP($A33,'RevPAR Raw Data'!$B$6:$BE$43,'RevPAR Raw Data'!BB$1,FALSE)</f>
        <v>59.345941812512201</v>
      </c>
      <c r="BM33" s="61">
        <f>VLOOKUP($A33,'RevPAR Raw Data'!$B$6:$BE$43,'RevPAR Raw Data'!BC$1,FALSE)</f>
        <v>64.903330875953301</v>
      </c>
      <c r="BN33" s="62">
        <f>VLOOKUP($A33,'RevPAR Raw Data'!$B$6:$BE$43,'RevPAR Raw Data'!BE$1,FALSE)</f>
        <v>75.617954329273203</v>
      </c>
    </row>
    <row r="34" spans="1:66" x14ac:dyDescent="0.35">
      <c r="A34" s="78" t="s">
        <v>95</v>
      </c>
      <c r="B34" s="59">
        <f>VLOOKUP($A34,'Occupancy Raw Data'!$B$6:$BE$43,'Occupancy Raw Data'!AG$1,FALSE)</f>
        <v>40.917709518392101</v>
      </c>
      <c r="C34" s="60">
        <f>VLOOKUP($A34,'Occupancy Raw Data'!$B$6:$BE$43,'Occupancy Raw Data'!AH$1,FALSE)</f>
        <v>48.980849450132702</v>
      </c>
      <c r="D34" s="60">
        <f>VLOOKUP($A34,'Occupancy Raw Data'!$B$6:$BE$43,'Occupancy Raw Data'!AI$1,FALSE)</f>
        <v>52.483883200606698</v>
      </c>
      <c r="E34" s="60">
        <f>VLOOKUP($A34,'Occupancy Raw Data'!$B$6:$BE$43,'Occupancy Raw Data'!AJ$1,FALSE)</f>
        <v>50.801099734546803</v>
      </c>
      <c r="F34" s="60">
        <f>VLOOKUP($A34,'Occupancy Raw Data'!$B$6:$BE$43,'Occupancy Raw Data'!AK$1,FALSE)</f>
        <v>47.919036784224403</v>
      </c>
      <c r="G34" s="61">
        <f>VLOOKUP($A34,'Occupancy Raw Data'!$B$6:$BE$43,'Occupancy Raw Data'!AL$1,FALSE)</f>
        <v>48.220515737580499</v>
      </c>
      <c r="H34" s="60">
        <f>VLOOKUP($A34,'Occupancy Raw Data'!$B$6:$BE$43,'Occupancy Raw Data'!AN$1,FALSE)</f>
        <v>48.122866894197898</v>
      </c>
      <c r="I34" s="60">
        <f>VLOOKUP($A34,'Occupancy Raw Data'!$B$6:$BE$43,'Occupancy Raw Data'!AO$1,FALSE)</f>
        <v>47.250663632916101</v>
      </c>
      <c r="J34" s="61">
        <f>VLOOKUP($A34,'Occupancy Raw Data'!$B$6:$BE$43,'Occupancy Raw Data'!AP$1,FALSE)</f>
        <v>47.686765263557</v>
      </c>
      <c r="K34" s="62">
        <f>VLOOKUP($A34,'Occupancy Raw Data'!$B$6:$BE$43,'Occupancy Raw Data'!AR$1,FALSE)</f>
        <v>48.068015602145202</v>
      </c>
      <c r="M34" s="59">
        <f>VLOOKUP($A34,'Occupancy Raw Data'!$B$6:$BE$43,'Occupancy Raw Data'!AT$1,FALSE)</f>
        <v>45.090208280395203</v>
      </c>
      <c r="N34" s="60">
        <f>VLOOKUP($A34,'Occupancy Raw Data'!$B$6:$BE$43,'Occupancy Raw Data'!AU$1,FALSE)</f>
        <v>56.505057709737102</v>
      </c>
      <c r="O34" s="60">
        <f>VLOOKUP($A34,'Occupancy Raw Data'!$B$6:$BE$43,'Occupancy Raw Data'!AV$1,FALSE)</f>
        <v>64.0316166228627</v>
      </c>
      <c r="P34" s="60">
        <f>VLOOKUP($A34,'Occupancy Raw Data'!$B$6:$BE$43,'Occupancy Raw Data'!AW$1,FALSE)</f>
        <v>67.637865612997899</v>
      </c>
      <c r="Q34" s="60">
        <f>VLOOKUP($A34,'Occupancy Raw Data'!$B$6:$BE$43,'Occupancy Raw Data'!AX$1,FALSE)</f>
        <v>50.802971889407097</v>
      </c>
      <c r="R34" s="61">
        <f>VLOOKUP($A34,'Occupancy Raw Data'!$B$6:$BE$43,'Occupancy Raw Data'!AY$1,FALSE)</f>
        <v>56.9939739937113</v>
      </c>
      <c r="S34" s="60">
        <f>VLOOKUP($A34,'Occupancy Raw Data'!$B$6:$BE$43,'Occupancy Raw Data'!BA$1,FALSE)</f>
        <v>45.494617384665098</v>
      </c>
      <c r="T34" s="60">
        <f>VLOOKUP($A34,'Occupancy Raw Data'!$B$6:$BE$43,'Occupancy Raw Data'!BB$1,FALSE)</f>
        <v>32.251724842050798</v>
      </c>
      <c r="U34" s="61">
        <f>VLOOKUP($A34,'Occupancy Raw Data'!$B$6:$BE$43,'Occupancy Raw Data'!BC$1,FALSE)</f>
        <v>38.617904495818401</v>
      </c>
      <c r="V34" s="62">
        <f>VLOOKUP($A34,'Occupancy Raw Data'!$B$6:$BE$43,'Occupancy Raw Data'!BE$1,FALSE)</f>
        <v>51.308454955325701</v>
      </c>
      <c r="X34" s="64">
        <f>VLOOKUP($A34,'ADR Raw Data'!$B$6:$BE$43,'ADR Raw Data'!AG$1,FALSE)</f>
        <v>111.23507066728401</v>
      </c>
      <c r="Y34" s="65">
        <f>VLOOKUP($A34,'ADR Raw Data'!$B$6:$BE$43,'ADR Raw Data'!AH$1,FALSE)</f>
        <v>112.026613761734</v>
      </c>
      <c r="Z34" s="65">
        <f>VLOOKUP($A34,'ADR Raw Data'!$B$6:$BE$43,'ADR Raw Data'!AI$1,FALSE)</f>
        <v>114.786504696531</v>
      </c>
      <c r="AA34" s="65">
        <f>VLOOKUP($A34,'ADR Raw Data'!$B$6:$BE$43,'ADR Raw Data'!AJ$1,FALSE)</f>
        <v>115.409678081552</v>
      </c>
      <c r="AB34" s="65">
        <f>VLOOKUP($A34,'ADR Raw Data'!$B$6:$BE$43,'ADR Raw Data'!AK$1,FALSE)</f>
        <v>116.83676328024499</v>
      </c>
      <c r="AC34" s="66">
        <f>VLOOKUP($A34,'ADR Raw Data'!$B$6:$BE$43,'ADR Raw Data'!AL$1,FALSE)</f>
        <v>114.161899022865</v>
      </c>
      <c r="AD34" s="65">
        <f>VLOOKUP($A34,'ADR Raw Data'!$B$6:$BE$43,'ADR Raw Data'!AN$1,FALSE)</f>
        <v>129.53549546887299</v>
      </c>
      <c r="AE34" s="65">
        <f>VLOOKUP($A34,'ADR Raw Data'!$B$6:$BE$43,'ADR Raw Data'!AO$1,FALSE)</f>
        <v>125.85628711878</v>
      </c>
      <c r="AF34" s="66">
        <f>VLOOKUP($A34,'ADR Raw Data'!$B$6:$BE$43,'ADR Raw Data'!AP$1,FALSE)</f>
        <v>127.71271471172901</v>
      </c>
      <c r="AG34" s="67">
        <f>VLOOKUP($A34,'ADR Raw Data'!$B$6:$BE$43,'ADR Raw Data'!AR$1,FALSE)</f>
        <v>118.002852654861</v>
      </c>
      <c r="AI34" s="59">
        <f>VLOOKUP($A34,'ADR Raw Data'!$B$6:$BE$43,'ADR Raw Data'!AT$1,FALSE)</f>
        <v>28.7370986484772</v>
      </c>
      <c r="AJ34" s="60">
        <f>VLOOKUP($A34,'ADR Raw Data'!$B$6:$BE$43,'ADR Raw Data'!AU$1,FALSE)</f>
        <v>31.2622605415708</v>
      </c>
      <c r="AK34" s="60">
        <f>VLOOKUP($A34,'ADR Raw Data'!$B$6:$BE$43,'ADR Raw Data'!AV$1,FALSE)</f>
        <v>35.348149619284897</v>
      </c>
      <c r="AL34" s="60">
        <f>VLOOKUP($A34,'ADR Raw Data'!$B$6:$BE$43,'ADR Raw Data'!AW$1,FALSE)</f>
        <v>31.3222107626652</v>
      </c>
      <c r="AM34" s="60">
        <f>VLOOKUP($A34,'ADR Raw Data'!$B$6:$BE$43,'ADR Raw Data'!AX$1,FALSE)</f>
        <v>24.070981318334098</v>
      </c>
      <c r="AN34" s="61">
        <f>VLOOKUP($A34,'ADR Raw Data'!$B$6:$BE$43,'ADR Raw Data'!AY$1,FALSE)</f>
        <v>30.092296189605399</v>
      </c>
      <c r="AO34" s="60">
        <f>VLOOKUP($A34,'ADR Raw Data'!$B$6:$BE$43,'ADR Raw Data'!BA$1,FALSE)</f>
        <v>40.625067203614897</v>
      </c>
      <c r="AP34" s="60">
        <f>VLOOKUP($A34,'ADR Raw Data'!$B$6:$BE$43,'ADR Raw Data'!BB$1,FALSE)</f>
        <v>31.765444194222599</v>
      </c>
      <c r="AQ34" s="61">
        <f>VLOOKUP($A34,'ADR Raw Data'!$B$6:$BE$43,'ADR Raw Data'!BC$1,FALSE)</f>
        <v>36.037814967969602</v>
      </c>
      <c r="AR34" s="62">
        <f>VLOOKUP($A34,'ADR Raw Data'!$B$6:$BE$43,'ADR Raw Data'!BE$1,FALSE)</f>
        <v>31.626394051856199</v>
      </c>
      <c r="AT34" s="64">
        <f>VLOOKUP($A34,'RevPAR Raw Data'!$B$6:$BE$43,'RevPAR Raw Data'!AG$1,FALSE)</f>
        <v>45.514843098217597</v>
      </c>
      <c r="AU34" s="65">
        <f>VLOOKUP($A34,'RevPAR Raw Data'!$B$6:$BE$43,'RevPAR Raw Data'!AH$1,FALSE)</f>
        <v>54.871587030716697</v>
      </c>
      <c r="AV34" s="65">
        <f>VLOOKUP($A34,'RevPAR Raw Data'!$B$6:$BE$43,'RevPAR Raw Data'!AI$1,FALSE)</f>
        <v>60.244415054986703</v>
      </c>
      <c r="AW34" s="65">
        <f>VLOOKUP($A34,'RevPAR Raw Data'!$B$6:$BE$43,'RevPAR Raw Data'!AJ$1,FALSE)</f>
        <v>58.629385665529</v>
      </c>
      <c r="AX34" s="65">
        <f>VLOOKUP($A34,'RevPAR Raw Data'!$B$6:$BE$43,'RevPAR Raw Data'!AK$1,FALSE)</f>
        <v>55.987051573758002</v>
      </c>
      <c r="AY34" s="66">
        <f>VLOOKUP($A34,'RevPAR Raw Data'!$B$6:$BE$43,'RevPAR Raw Data'!AL$1,FALSE)</f>
        <v>55.049456484641603</v>
      </c>
      <c r="AZ34" s="65">
        <f>VLOOKUP($A34,'RevPAR Raw Data'!$B$6:$BE$43,'RevPAR Raw Data'!AN$1,FALSE)</f>
        <v>62.336194065225598</v>
      </c>
      <c r="BA34" s="65">
        <f>VLOOKUP($A34,'RevPAR Raw Data'!$B$6:$BE$43,'RevPAR Raw Data'!AO$1,FALSE)</f>
        <v>59.467930887371999</v>
      </c>
      <c r="BB34" s="66">
        <f>VLOOKUP($A34,'RevPAR Raw Data'!$B$6:$BE$43,'RevPAR Raw Data'!AP$1,FALSE)</f>
        <v>60.902062476298802</v>
      </c>
      <c r="BC34" s="67">
        <f>VLOOKUP($A34,'RevPAR Raw Data'!$B$6:$BE$43,'RevPAR Raw Data'!AR$1,FALSE)</f>
        <v>56.721629625115099</v>
      </c>
      <c r="BE34" s="59">
        <f>VLOOKUP($A34,'RevPAR Raw Data'!$B$6:$BE$43,'RevPAR Raw Data'!AT$1,FALSE)</f>
        <v>86.784924563213494</v>
      </c>
      <c r="BF34" s="60">
        <f>VLOOKUP($A34,'RevPAR Raw Data'!$B$6:$BE$43,'RevPAR Raw Data'!AU$1,FALSE)</f>
        <v>105.43207661168999</v>
      </c>
      <c r="BG34" s="60">
        <f>VLOOKUP($A34,'RevPAR Raw Data'!$B$6:$BE$43,'RevPAR Raw Data'!AV$1,FALSE)</f>
        <v>122.013757889644</v>
      </c>
      <c r="BH34" s="60">
        <f>VLOOKUP($A34,'RevPAR Raw Data'!$B$6:$BE$43,'RevPAR Raw Data'!AW$1,FALSE)</f>
        <v>120.145751198334</v>
      </c>
      <c r="BI34" s="60">
        <f>VLOOKUP($A34,'RevPAR Raw Data'!$B$6:$BE$43,'RevPAR Raw Data'!AX$1,FALSE)</f>
        <v>87.102727080399006</v>
      </c>
      <c r="BJ34" s="61">
        <f>VLOOKUP($A34,'RevPAR Raw Data'!$B$6:$BE$43,'RevPAR Raw Data'!AY$1,FALSE)</f>
        <v>104.237065647731</v>
      </c>
      <c r="BK34" s="60">
        <f>VLOOKUP($A34,'RevPAR Raw Data'!$B$6:$BE$43,'RevPAR Raw Data'!BA$1,FALSE)</f>
        <v>104.601903474827</v>
      </c>
      <c r="BL34" s="60">
        <f>VLOOKUP($A34,'RevPAR Raw Data'!$B$6:$BE$43,'RevPAR Raw Data'!BB$1,FALSE)</f>
        <v>74.262072692649298</v>
      </c>
      <c r="BM34" s="61">
        <f>VLOOKUP($A34,'RevPAR Raw Data'!$B$6:$BE$43,'RevPAR Raw Data'!BC$1,FALSE)</f>
        <v>88.5727684304984</v>
      </c>
      <c r="BN34" s="62">
        <f>VLOOKUP($A34,'RevPAR Raw Data'!$B$6:$BE$43,'RevPAR Raw Data'!BE$1,FALSE)</f>
        <v>99.161863153272506</v>
      </c>
    </row>
    <row r="35" spans="1:66" x14ac:dyDescent="0.35">
      <c r="A35" s="78" t="s">
        <v>96</v>
      </c>
      <c r="B35" s="59">
        <f>VLOOKUP($A35,'Occupancy Raw Data'!$B$6:$BE$43,'Occupancy Raw Data'!AG$1,FALSE)</f>
        <v>46.130391395941899</v>
      </c>
      <c r="C35" s="60">
        <f>VLOOKUP($A35,'Occupancy Raw Data'!$B$6:$BE$43,'Occupancy Raw Data'!AH$1,FALSE)</f>
        <v>56.400376981927003</v>
      </c>
      <c r="D35" s="60">
        <f>VLOOKUP($A35,'Occupancy Raw Data'!$B$6:$BE$43,'Occupancy Raw Data'!AI$1,FALSE)</f>
        <v>60.344827586206797</v>
      </c>
      <c r="E35" s="60">
        <f>VLOOKUP($A35,'Occupancy Raw Data'!$B$6:$BE$43,'Occupancy Raw Data'!AJ$1,FALSE)</f>
        <v>60.0953542521343</v>
      </c>
      <c r="F35" s="60">
        <f>VLOOKUP($A35,'Occupancy Raw Data'!$B$6:$BE$43,'Occupancy Raw Data'!AK$1,FALSE)</f>
        <v>55.529992238607299</v>
      </c>
      <c r="G35" s="61">
        <f>VLOOKUP($A35,'Occupancy Raw Data'!$B$6:$BE$43,'Occupancy Raw Data'!AL$1,FALSE)</f>
        <v>55.700188490963498</v>
      </c>
      <c r="H35" s="60">
        <f>VLOOKUP($A35,'Occupancy Raw Data'!$B$6:$BE$43,'Occupancy Raw Data'!AN$1,FALSE)</f>
        <v>56.5666925379753</v>
      </c>
      <c r="I35" s="60">
        <f>VLOOKUP($A35,'Occupancy Raw Data'!$B$6:$BE$43,'Occupancy Raw Data'!AO$1,FALSE)</f>
        <v>56.3948331300587</v>
      </c>
      <c r="J35" s="61">
        <f>VLOOKUP($A35,'Occupancy Raw Data'!$B$6:$BE$43,'Occupancy Raw Data'!AP$1,FALSE)</f>
        <v>56.480762834017</v>
      </c>
      <c r="K35" s="62">
        <f>VLOOKUP($A35,'Occupancy Raw Data'!$B$6:$BE$43,'Occupancy Raw Data'!AR$1,FALSE)</f>
        <v>55.923209731835897</v>
      </c>
      <c r="M35" s="59">
        <f>VLOOKUP($A35,'Occupancy Raw Data'!$B$6:$BE$43,'Occupancy Raw Data'!AT$1,FALSE)</f>
        <v>22.3199143738318</v>
      </c>
      <c r="N35" s="60">
        <f>VLOOKUP($A35,'Occupancy Raw Data'!$B$6:$BE$43,'Occupancy Raw Data'!AU$1,FALSE)</f>
        <v>33.986533761214403</v>
      </c>
      <c r="O35" s="60">
        <f>VLOOKUP($A35,'Occupancy Raw Data'!$B$6:$BE$43,'Occupancy Raw Data'!AV$1,FALSE)</f>
        <v>42.80246494947</v>
      </c>
      <c r="P35" s="60">
        <f>VLOOKUP($A35,'Occupancy Raw Data'!$B$6:$BE$43,'Occupancy Raw Data'!AW$1,FALSE)</f>
        <v>48.282667802109003</v>
      </c>
      <c r="Q35" s="60">
        <f>VLOOKUP($A35,'Occupancy Raw Data'!$B$6:$BE$43,'Occupancy Raw Data'!AX$1,FALSE)</f>
        <v>36.264229690462898</v>
      </c>
      <c r="R35" s="61">
        <f>VLOOKUP($A35,'Occupancy Raw Data'!$B$6:$BE$43,'Occupancy Raw Data'!AY$1,FALSE)</f>
        <v>36.960635311848499</v>
      </c>
      <c r="S35" s="60">
        <f>VLOOKUP($A35,'Occupancy Raw Data'!$B$6:$BE$43,'Occupancy Raw Data'!BA$1,FALSE)</f>
        <v>34.819543524003798</v>
      </c>
      <c r="T35" s="60">
        <f>VLOOKUP($A35,'Occupancy Raw Data'!$B$6:$BE$43,'Occupancy Raw Data'!BB$1,FALSE)</f>
        <v>24.5692985763176</v>
      </c>
      <c r="U35" s="61">
        <f>VLOOKUP($A35,'Occupancy Raw Data'!$B$6:$BE$43,'Occupancy Raw Data'!BC$1,FALSE)</f>
        <v>29.499677699603399</v>
      </c>
      <c r="V35" s="62">
        <f>VLOOKUP($A35,'Occupancy Raw Data'!$B$6:$BE$43,'Occupancy Raw Data'!BE$1,FALSE)</f>
        <v>34.720876751990602</v>
      </c>
      <c r="X35" s="64">
        <f>VLOOKUP($A35,'ADR Raw Data'!$B$6:$BE$43,'ADR Raw Data'!AG$1,FALSE)</f>
        <v>79.8622259944718</v>
      </c>
      <c r="Y35" s="65">
        <f>VLOOKUP($A35,'ADR Raw Data'!$B$6:$BE$43,'ADR Raw Data'!AH$1,FALSE)</f>
        <v>85.607395242541799</v>
      </c>
      <c r="Z35" s="65">
        <f>VLOOKUP($A35,'ADR Raw Data'!$B$6:$BE$43,'ADR Raw Data'!AI$1,FALSE)</f>
        <v>90.072543224621</v>
      </c>
      <c r="AA35" s="65">
        <f>VLOOKUP($A35,'ADR Raw Data'!$B$6:$BE$43,'ADR Raw Data'!AJ$1,FALSE)</f>
        <v>89.379150968634605</v>
      </c>
      <c r="AB35" s="65">
        <f>VLOOKUP($A35,'ADR Raw Data'!$B$6:$BE$43,'ADR Raw Data'!AK$1,FALSE)</f>
        <v>88.000932012179902</v>
      </c>
      <c r="AC35" s="66">
        <f>VLOOKUP($A35,'ADR Raw Data'!$B$6:$BE$43,'ADR Raw Data'!AL$1,FALSE)</f>
        <v>86.914391731029497</v>
      </c>
      <c r="AD35" s="65">
        <f>VLOOKUP($A35,'ADR Raw Data'!$B$6:$BE$43,'ADR Raw Data'!AN$1,FALSE)</f>
        <v>93.790176753074903</v>
      </c>
      <c r="AE35" s="65">
        <f>VLOOKUP($A35,'ADR Raw Data'!$B$6:$BE$43,'ADR Raw Data'!AO$1,FALSE)</f>
        <v>93.757016269353599</v>
      </c>
      <c r="AF35" s="66">
        <f>VLOOKUP($A35,'ADR Raw Data'!$B$6:$BE$43,'ADR Raw Data'!AP$1,FALSE)</f>
        <v>93.773621736356404</v>
      </c>
      <c r="AG35" s="67">
        <f>VLOOKUP($A35,'ADR Raw Data'!$B$6:$BE$43,'ADR Raw Data'!AR$1,FALSE)</f>
        <v>88.893710693649794</v>
      </c>
      <c r="AI35" s="59">
        <f>VLOOKUP($A35,'ADR Raw Data'!$B$6:$BE$43,'ADR Raw Data'!AT$1,FALSE)</f>
        <v>25.302440137817801</v>
      </c>
      <c r="AJ35" s="60">
        <f>VLOOKUP($A35,'ADR Raw Data'!$B$6:$BE$43,'ADR Raw Data'!AU$1,FALSE)</f>
        <v>30.864342328385401</v>
      </c>
      <c r="AK35" s="60">
        <f>VLOOKUP($A35,'ADR Raw Data'!$B$6:$BE$43,'ADR Raw Data'!AV$1,FALSE)</f>
        <v>38.612264255408398</v>
      </c>
      <c r="AL35" s="60">
        <f>VLOOKUP($A35,'ADR Raw Data'!$B$6:$BE$43,'ADR Raw Data'!AW$1,FALSE)</f>
        <v>36.231694393196797</v>
      </c>
      <c r="AM35" s="60">
        <f>VLOOKUP($A35,'ADR Raw Data'!$B$6:$BE$43,'ADR Raw Data'!AX$1,FALSE)</f>
        <v>32.503291413703899</v>
      </c>
      <c r="AN35" s="61">
        <f>VLOOKUP($A35,'ADR Raw Data'!$B$6:$BE$43,'ADR Raw Data'!AY$1,FALSE)</f>
        <v>33.196812311678997</v>
      </c>
      <c r="AO35" s="60">
        <f>VLOOKUP($A35,'ADR Raw Data'!$B$6:$BE$43,'ADR Raw Data'!BA$1,FALSE)</f>
        <v>40.160543551169603</v>
      </c>
      <c r="AP35" s="60">
        <f>VLOOKUP($A35,'ADR Raw Data'!$B$6:$BE$43,'ADR Raw Data'!BB$1,FALSE)</f>
        <v>36.153135204748402</v>
      </c>
      <c r="AQ35" s="61">
        <f>VLOOKUP($A35,'ADR Raw Data'!$B$6:$BE$43,'ADR Raw Data'!BC$1,FALSE)</f>
        <v>38.053018975059501</v>
      </c>
      <c r="AR35" s="62">
        <f>VLOOKUP($A35,'ADR Raw Data'!$B$6:$BE$43,'ADR Raw Data'!BE$1,FALSE)</f>
        <v>34.575105788284901</v>
      </c>
      <c r="AT35" s="64">
        <f>VLOOKUP($A35,'RevPAR Raw Data'!$B$6:$BE$43,'RevPAR Raw Data'!AG$1,FALSE)</f>
        <v>36.840757428761499</v>
      </c>
      <c r="AU35" s="65">
        <f>VLOOKUP($A35,'RevPAR Raw Data'!$B$6:$BE$43,'RevPAR Raw Data'!AH$1,FALSE)</f>
        <v>48.282893641201902</v>
      </c>
      <c r="AV35" s="65">
        <f>VLOOKUP($A35,'RevPAR Raw Data'!$B$6:$BE$43,'RevPAR Raw Data'!AI$1,FALSE)</f>
        <v>54.354120911409197</v>
      </c>
      <c r="AW35" s="65">
        <f>VLOOKUP($A35,'RevPAR Raw Data'!$B$6:$BE$43,'RevPAR Raw Data'!AJ$1,FALSE)</f>
        <v>53.712717402151</v>
      </c>
      <c r="AX35" s="65">
        <f>VLOOKUP($A35,'RevPAR Raw Data'!$B$6:$BE$43,'RevPAR Raw Data'!AK$1,FALSE)</f>
        <v>48.8669107162656</v>
      </c>
      <c r="AY35" s="66">
        <f>VLOOKUP($A35,'RevPAR Raw Data'!$B$6:$BE$43,'RevPAR Raw Data'!AL$1,FALSE)</f>
        <v>48.4114800199578</v>
      </c>
      <c r="AZ35" s="65">
        <f>VLOOKUP($A35,'RevPAR Raw Data'!$B$6:$BE$43,'RevPAR Raw Data'!AN$1,FALSE)</f>
        <v>53.054000914735497</v>
      </c>
      <c r="BA35" s="65">
        <f>VLOOKUP($A35,'RevPAR Raw Data'!$B$6:$BE$43,'RevPAR Raw Data'!AO$1,FALSE)</f>
        <v>52.874112872824</v>
      </c>
      <c r="BB35" s="66">
        <f>VLOOKUP($A35,'RevPAR Raw Data'!$B$6:$BE$43,'RevPAR Raw Data'!AP$1,FALSE)</f>
        <v>52.964056893779698</v>
      </c>
      <c r="BC35" s="67">
        <f>VLOOKUP($A35,'RevPAR Raw Data'!$B$6:$BE$43,'RevPAR Raw Data'!AR$1,FALSE)</f>
        <v>49.712216269621202</v>
      </c>
      <c r="BE35" s="59">
        <f>VLOOKUP($A35,'RevPAR Raw Data'!$B$6:$BE$43,'RevPAR Raw Data'!AT$1,FALSE)</f>
        <v>53.269837484900698</v>
      </c>
      <c r="BF35" s="60">
        <f>VLOOKUP($A35,'RevPAR Raw Data'!$B$6:$BE$43,'RevPAR Raw Data'!AU$1,FALSE)</f>
        <v>75.340596215213296</v>
      </c>
      <c r="BG35" s="60">
        <f>VLOOKUP($A35,'RevPAR Raw Data'!$B$6:$BE$43,'RevPAR Raw Data'!AV$1,FALSE)</f>
        <v>97.9417300789964</v>
      </c>
      <c r="BH35" s="60">
        <f>VLOOKUP($A35,'RevPAR Raw Data'!$B$6:$BE$43,'RevPAR Raw Data'!AW$1,FALSE)</f>
        <v>102.00799083824801</v>
      </c>
      <c r="BI35" s="60">
        <f>VLOOKUP($A35,'RevPAR Raw Data'!$B$6:$BE$43,'RevPAR Raw Data'!AX$1,FALSE)</f>
        <v>80.554589359393006</v>
      </c>
      <c r="BJ35" s="61">
        <f>VLOOKUP($A35,'RevPAR Raw Data'!$B$6:$BE$43,'RevPAR Raw Data'!AY$1,FALSE)</f>
        <v>82.427200357206004</v>
      </c>
      <c r="BK35" s="60">
        <f>VLOOKUP($A35,'RevPAR Raw Data'!$B$6:$BE$43,'RevPAR Raw Data'!BA$1,FALSE)</f>
        <v>88.963805016449498</v>
      </c>
      <c r="BL35" s="60">
        <f>VLOOKUP($A35,'RevPAR Raw Data'!$B$6:$BE$43,'RevPAR Raw Data'!BB$1,FALSE)</f>
        <v>69.605005514220494</v>
      </c>
      <c r="BM35" s="61">
        <f>VLOOKUP($A35,'RevPAR Raw Data'!$B$6:$BE$43,'RevPAR Raw Data'!BC$1,FALSE)</f>
        <v>78.778214627274394</v>
      </c>
      <c r="BN35" s="62">
        <f>VLOOKUP($A35,'RevPAR Raw Data'!$B$6:$BE$43,'RevPAR Raw Data'!BE$1,FALSE)</f>
        <v>81.3007624078963</v>
      </c>
    </row>
    <row r="36" spans="1:66" x14ac:dyDescent="0.35">
      <c r="A36" s="78" t="s">
        <v>45</v>
      </c>
      <c r="B36" s="59">
        <f>VLOOKUP($A36,'Occupancy Raw Data'!$B$6:$BE$43,'Occupancy Raw Data'!AG$1,FALSE)</f>
        <v>46.057192374350002</v>
      </c>
      <c r="C36" s="60">
        <f>VLOOKUP($A36,'Occupancy Raw Data'!$B$6:$BE$43,'Occupancy Raw Data'!AH$1,FALSE)</f>
        <v>56.117850953206201</v>
      </c>
      <c r="D36" s="60">
        <f>VLOOKUP($A36,'Occupancy Raw Data'!$B$6:$BE$43,'Occupancy Raw Data'!AI$1,FALSE)</f>
        <v>60.805892547660299</v>
      </c>
      <c r="E36" s="60">
        <f>VLOOKUP($A36,'Occupancy Raw Data'!$B$6:$BE$43,'Occupancy Raw Data'!AJ$1,FALSE)</f>
        <v>59.896013864818002</v>
      </c>
      <c r="F36" s="60">
        <f>VLOOKUP($A36,'Occupancy Raw Data'!$B$6:$BE$43,'Occupancy Raw Data'!AK$1,FALSE)</f>
        <v>56.343154246100497</v>
      </c>
      <c r="G36" s="61">
        <f>VLOOKUP($A36,'Occupancy Raw Data'!$B$6:$BE$43,'Occupancy Raw Data'!AL$1,FALSE)</f>
        <v>55.844020797227003</v>
      </c>
      <c r="H36" s="60">
        <f>VLOOKUP($A36,'Occupancy Raw Data'!$B$6:$BE$43,'Occupancy Raw Data'!AN$1,FALSE)</f>
        <v>57.7296360485268</v>
      </c>
      <c r="I36" s="60">
        <f>VLOOKUP($A36,'Occupancy Raw Data'!$B$6:$BE$43,'Occupancy Raw Data'!AO$1,FALSE)</f>
        <v>58.336221837088303</v>
      </c>
      <c r="J36" s="61">
        <f>VLOOKUP($A36,'Occupancy Raw Data'!$B$6:$BE$43,'Occupancy Raw Data'!AP$1,FALSE)</f>
        <v>58.032928942807601</v>
      </c>
      <c r="K36" s="62">
        <f>VLOOKUP($A36,'Occupancy Raw Data'!$B$6:$BE$43,'Occupancy Raw Data'!AR$1,FALSE)</f>
        <v>56.469423124535702</v>
      </c>
      <c r="M36" s="59">
        <f>VLOOKUP($A36,'Occupancy Raw Data'!$B$6:$BE$43,'Occupancy Raw Data'!AT$1,FALSE)</f>
        <v>16.5011830626079</v>
      </c>
      <c r="N36" s="60">
        <f>VLOOKUP($A36,'Occupancy Raw Data'!$B$6:$BE$43,'Occupancy Raw Data'!AU$1,FALSE)</f>
        <v>21.964677223618502</v>
      </c>
      <c r="O36" s="60">
        <f>VLOOKUP($A36,'Occupancy Raw Data'!$B$6:$BE$43,'Occupancy Raw Data'!AV$1,FALSE)</f>
        <v>30.5209909256027</v>
      </c>
      <c r="P36" s="60">
        <f>VLOOKUP($A36,'Occupancy Raw Data'!$B$6:$BE$43,'Occupancy Raw Data'!AW$1,FALSE)</f>
        <v>31.972111301902402</v>
      </c>
      <c r="Q36" s="60">
        <f>VLOOKUP($A36,'Occupancy Raw Data'!$B$6:$BE$43,'Occupancy Raw Data'!AX$1,FALSE)</f>
        <v>24.004313704974098</v>
      </c>
      <c r="R36" s="61">
        <f>VLOOKUP($A36,'Occupancy Raw Data'!$B$6:$BE$43,'Occupancy Raw Data'!AY$1,FALSE)</f>
        <v>25.236589935970802</v>
      </c>
      <c r="S36" s="60">
        <f>VLOOKUP($A36,'Occupancy Raw Data'!$B$6:$BE$43,'Occupancy Raw Data'!BA$1,FALSE)</f>
        <v>21.5559443350176</v>
      </c>
      <c r="T36" s="60">
        <f>VLOOKUP($A36,'Occupancy Raw Data'!$B$6:$BE$43,'Occupancy Raw Data'!BB$1,FALSE)</f>
        <v>18.9290314031478</v>
      </c>
      <c r="U36" s="61">
        <f>VLOOKUP($A36,'Occupancy Raw Data'!$B$6:$BE$43,'Occupancy Raw Data'!BC$1,FALSE)</f>
        <v>20.221277259792</v>
      </c>
      <c r="V36" s="62">
        <f>VLOOKUP($A36,'Occupancy Raw Data'!$B$6:$BE$43,'Occupancy Raw Data'!BE$1,FALSE)</f>
        <v>23.721098321497099</v>
      </c>
      <c r="X36" s="64">
        <f>VLOOKUP($A36,'ADR Raw Data'!$B$6:$BE$43,'ADR Raw Data'!AG$1,FALSE)</f>
        <v>77.460495973659405</v>
      </c>
      <c r="Y36" s="65">
        <f>VLOOKUP($A36,'ADR Raw Data'!$B$6:$BE$43,'ADR Raw Data'!AH$1,FALSE)</f>
        <v>80.597570135886301</v>
      </c>
      <c r="Z36" s="65">
        <f>VLOOKUP($A36,'ADR Raw Data'!$B$6:$BE$43,'ADR Raw Data'!AI$1,FALSE)</f>
        <v>84.442669231865395</v>
      </c>
      <c r="AA36" s="65">
        <f>VLOOKUP($A36,'ADR Raw Data'!$B$6:$BE$43,'ADR Raw Data'!AJ$1,FALSE)</f>
        <v>82.982301736111097</v>
      </c>
      <c r="AB36" s="65">
        <f>VLOOKUP($A36,'ADR Raw Data'!$B$6:$BE$43,'ADR Raw Data'!AK$1,FALSE)</f>
        <v>83.281052399261696</v>
      </c>
      <c r="AC36" s="66">
        <f>VLOOKUP($A36,'ADR Raw Data'!$B$6:$BE$43,'ADR Raw Data'!AL$1,FALSE)</f>
        <v>81.970507187635704</v>
      </c>
      <c r="AD36" s="65">
        <f>VLOOKUP($A36,'ADR Raw Data'!$B$6:$BE$43,'ADR Raw Data'!AN$1,FALSE)</f>
        <v>91.474223011107696</v>
      </c>
      <c r="AE36" s="65">
        <f>VLOOKUP($A36,'ADR Raw Data'!$B$6:$BE$43,'ADR Raw Data'!AO$1,FALSE)</f>
        <v>90.951870870469307</v>
      </c>
      <c r="AF36" s="66">
        <f>VLOOKUP($A36,'ADR Raw Data'!$B$6:$BE$43,'ADR Raw Data'!AP$1,FALSE)</f>
        <v>91.211681977004602</v>
      </c>
      <c r="AG36" s="67">
        <f>VLOOKUP($A36,'ADR Raw Data'!$B$6:$BE$43,'ADR Raw Data'!AR$1,FALSE)</f>
        <v>84.683947540336703</v>
      </c>
      <c r="AI36" s="59">
        <f>VLOOKUP($A36,'ADR Raw Data'!$B$6:$BE$43,'ADR Raw Data'!AT$1,FALSE)</f>
        <v>24.059408701138501</v>
      </c>
      <c r="AJ36" s="60">
        <f>VLOOKUP($A36,'ADR Raw Data'!$B$6:$BE$43,'ADR Raw Data'!AU$1,FALSE)</f>
        <v>25.609281060869201</v>
      </c>
      <c r="AK36" s="60">
        <f>VLOOKUP($A36,'ADR Raw Data'!$B$6:$BE$43,'ADR Raw Data'!AV$1,FALSE)</f>
        <v>32.908628679146403</v>
      </c>
      <c r="AL36" s="60">
        <f>VLOOKUP($A36,'ADR Raw Data'!$B$6:$BE$43,'ADR Raw Data'!AW$1,FALSE)</f>
        <v>28.426665156913501</v>
      </c>
      <c r="AM36" s="60">
        <f>VLOOKUP($A36,'ADR Raw Data'!$B$6:$BE$43,'ADR Raw Data'!AX$1,FALSE)</f>
        <v>28.956569321674699</v>
      </c>
      <c r="AN36" s="61">
        <f>VLOOKUP($A36,'ADR Raw Data'!$B$6:$BE$43,'ADR Raw Data'!AY$1,FALSE)</f>
        <v>28.272668629511902</v>
      </c>
      <c r="AO36" s="60">
        <f>VLOOKUP($A36,'ADR Raw Data'!$B$6:$BE$43,'ADR Raw Data'!BA$1,FALSE)</f>
        <v>42.189702534917402</v>
      </c>
      <c r="AP36" s="60">
        <f>VLOOKUP($A36,'ADR Raw Data'!$B$6:$BE$43,'ADR Raw Data'!BB$1,FALSE)</f>
        <v>40.791487177805301</v>
      </c>
      <c r="AQ36" s="61">
        <f>VLOOKUP($A36,'ADR Raw Data'!$B$6:$BE$43,'ADR Raw Data'!BC$1,FALSE)</f>
        <v>41.482278007126702</v>
      </c>
      <c r="AR36" s="62">
        <f>VLOOKUP($A36,'ADR Raw Data'!$B$6:$BE$43,'ADR Raw Data'!BE$1,FALSE)</f>
        <v>32.165546681453101</v>
      </c>
      <c r="AT36" s="64">
        <f>VLOOKUP($A36,'RevPAR Raw Data'!$B$6:$BE$43,'RevPAR Raw Data'!AG$1,FALSE)</f>
        <v>35.676129644714003</v>
      </c>
      <c r="AU36" s="65">
        <f>VLOOKUP($A36,'RevPAR Raw Data'!$B$6:$BE$43,'RevPAR Raw Data'!AH$1,FALSE)</f>
        <v>45.229624280762501</v>
      </c>
      <c r="AV36" s="65">
        <f>VLOOKUP($A36,'RevPAR Raw Data'!$B$6:$BE$43,'RevPAR Raw Data'!AI$1,FALSE)</f>
        <v>51.346118717504297</v>
      </c>
      <c r="AW36" s="65">
        <f>VLOOKUP($A36,'RevPAR Raw Data'!$B$6:$BE$43,'RevPAR Raw Data'!AJ$1,FALSE)</f>
        <v>49.7030909532062</v>
      </c>
      <c r="AX36" s="65">
        <f>VLOOKUP($A36,'RevPAR Raw Data'!$B$6:$BE$43,'RevPAR Raw Data'!AK$1,FALSE)</f>
        <v>46.923171811091798</v>
      </c>
      <c r="AY36" s="66">
        <f>VLOOKUP($A36,'RevPAR Raw Data'!$B$6:$BE$43,'RevPAR Raw Data'!AL$1,FALSE)</f>
        <v>45.775627081455802</v>
      </c>
      <c r="AZ36" s="65">
        <f>VLOOKUP($A36,'RevPAR Raw Data'!$B$6:$BE$43,'RevPAR Raw Data'!AN$1,FALSE)</f>
        <v>52.8077360225303</v>
      </c>
      <c r="BA36" s="65">
        <f>VLOOKUP($A36,'RevPAR Raw Data'!$B$6:$BE$43,'RevPAR Raw Data'!AO$1,FALSE)</f>
        <v>53.0578851559792</v>
      </c>
      <c r="BB36" s="66">
        <f>VLOOKUP($A36,'RevPAR Raw Data'!$B$6:$BE$43,'RevPAR Raw Data'!AP$1,FALSE)</f>
        <v>52.9328105892547</v>
      </c>
      <c r="BC36" s="67">
        <f>VLOOKUP($A36,'RevPAR Raw Data'!$B$6:$BE$43,'RevPAR Raw Data'!AR$1,FALSE)</f>
        <v>47.820536655112598</v>
      </c>
      <c r="BE36" s="59">
        <f>VLOOKUP($A36,'RevPAR Raw Data'!$B$6:$BE$43,'RevPAR Raw Data'!AT$1,FALSE)</f>
        <v>44.530678837302403</v>
      </c>
      <c r="BF36" s="60">
        <f>VLOOKUP($A36,'RevPAR Raw Data'!$B$6:$BE$43,'RevPAR Raw Data'!AU$1,FALSE)</f>
        <v>53.198954208796899</v>
      </c>
      <c r="BG36" s="60">
        <f>VLOOKUP($A36,'RevPAR Raw Data'!$B$6:$BE$43,'RevPAR Raw Data'!AV$1,FALSE)</f>
        <v>73.473659177651797</v>
      </c>
      <c r="BH36" s="60">
        <f>VLOOKUP($A36,'RevPAR Raw Data'!$B$6:$BE$43,'RevPAR Raw Data'!AW$1,FALSE)</f>
        <v>69.487381482203503</v>
      </c>
      <c r="BI36" s="60">
        <f>VLOOKUP($A36,'RevPAR Raw Data'!$B$6:$BE$43,'RevPAR Raw Data'!AX$1,FALSE)</f>
        <v>59.911708764822002</v>
      </c>
      <c r="BJ36" s="61">
        <f>VLOOKUP($A36,'RevPAR Raw Data'!$B$6:$BE$43,'RevPAR Raw Data'!AY$1,FALSE)</f>
        <v>60.644316011468497</v>
      </c>
      <c r="BK36" s="60">
        <f>VLOOKUP($A36,'RevPAR Raw Data'!$B$6:$BE$43,'RevPAR Raw Data'!BA$1,FALSE)</f>
        <v>72.840035663471298</v>
      </c>
      <c r="BL36" s="60">
        <f>VLOOKUP($A36,'RevPAR Raw Data'!$B$6:$BE$43,'RevPAR Raw Data'!BB$1,FALSE)</f>
        <v>67.441951998650893</v>
      </c>
      <c r="BM36" s="61">
        <f>VLOOKUP($A36,'RevPAR Raw Data'!$B$6:$BE$43,'RevPAR Raw Data'!BC$1,FALSE)</f>
        <v>70.091801716417606</v>
      </c>
      <c r="BN36" s="62">
        <f>VLOOKUP($A36,'RevPAR Raw Data'!$B$6:$BE$43,'RevPAR Raw Data'!BE$1,FALSE)</f>
        <v>63.516665956904902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44.925750815742099</v>
      </c>
      <c r="C39" s="60">
        <f>VLOOKUP($A39,'Occupancy Raw Data'!$B$6:$BE$43,'Occupancy Raw Data'!AH$1,FALSE)</f>
        <v>54.707165212758802</v>
      </c>
      <c r="D39" s="60">
        <f>VLOOKUP($A39,'Occupancy Raw Data'!$B$6:$BE$43,'Occupancy Raw Data'!AI$1,FALSE)</f>
        <v>57.535626290204398</v>
      </c>
      <c r="E39" s="60">
        <f>VLOOKUP($A39,'Occupancy Raw Data'!$B$6:$BE$43,'Occupancy Raw Data'!AJ$1,FALSE)</f>
        <v>56.819770926283503</v>
      </c>
      <c r="F39" s="60">
        <f>VLOOKUP($A39,'Occupancy Raw Data'!$B$6:$BE$43,'Occupancy Raw Data'!AK$1,FALSE)</f>
        <v>52.7710261703402</v>
      </c>
      <c r="G39" s="61">
        <f>VLOOKUP($A39,'Occupancy Raw Data'!$B$6:$BE$43,'Occupancy Raw Data'!AL$1,FALSE)</f>
        <v>53.3518678830658</v>
      </c>
      <c r="H39" s="60">
        <f>VLOOKUP($A39,'Occupancy Raw Data'!$B$6:$BE$43,'Occupancy Raw Data'!AN$1,FALSE)</f>
        <v>52.864253845641599</v>
      </c>
      <c r="I39" s="60">
        <f>VLOOKUP($A39,'Occupancy Raw Data'!$B$6:$BE$43,'Occupancy Raw Data'!AO$1,FALSE)</f>
        <v>52.325697542784802</v>
      </c>
      <c r="J39" s="61">
        <f>VLOOKUP($A39,'Occupancy Raw Data'!$B$6:$BE$43,'Occupancy Raw Data'!AP$1,FALSE)</f>
        <v>52.594975694213197</v>
      </c>
      <c r="K39" s="62">
        <f>VLOOKUP($A39,'Occupancy Raw Data'!$B$6:$BE$43,'Occupancy Raw Data'!AR$1,FALSE)</f>
        <v>53.135612971965102</v>
      </c>
      <c r="M39" s="59">
        <f>VLOOKUP($A39,'Occupancy Raw Data'!$B$6:$BE$43,'Occupancy Raw Data'!AT$1,FALSE)</f>
        <v>32.209404585460099</v>
      </c>
      <c r="N39" s="60">
        <f>VLOOKUP($A39,'Occupancy Raw Data'!$B$6:$BE$43,'Occupancy Raw Data'!AU$1,FALSE)</f>
        <v>36.895314375309098</v>
      </c>
      <c r="O39" s="60">
        <f>VLOOKUP($A39,'Occupancy Raw Data'!$B$6:$BE$43,'Occupancy Raw Data'!AV$1,FALSE)</f>
        <v>41.790477419020498</v>
      </c>
      <c r="P39" s="60">
        <f>VLOOKUP($A39,'Occupancy Raw Data'!$B$6:$BE$43,'Occupancy Raw Data'!AW$1,FALSE)</f>
        <v>48.031398762848298</v>
      </c>
      <c r="Q39" s="60">
        <f>VLOOKUP($A39,'Occupancy Raw Data'!$B$6:$BE$43,'Occupancy Raw Data'!AX$1,FALSE)</f>
        <v>39.799753995407301</v>
      </c>
      <c r="R39" s="61">
        <f>VLOOKUP($A39,'Occupancy Raw Data'!$B$6:$BE$43,'Occupancy Raw Data'!AY$1,FALSE)</f>
        <v>39.9190509371426</v>
      </c>
      <c r="S39" s="60">
        <f>VLOOKUP($A39,'Occupancy Raw Data'!$B$6:$BE$43,'Occupancy Raw Data'!BA$1,FALSE)</f>
        <v>39.634168593803203</v>
      </c>
      <c r="T39" s="60">
        <f>VLOOKUP($A39,'Occupancy Raw Data'!$B$6:$BE$43,'Occupancy Raw Data'!BB$1,FALSE)</f>
        <v>28.8488710841856</v>
      </c>
      <c r="U39" s="61">
        <f>VLOOKUP($A39,'Occupancy Raw Data'!$B$6:$BE$43,'Occupancy Raw Data'!BC$1,FALSE)</f>
        <v>34.052461078641102</v>
      </c>
      <c r="V39" s="62">
        <f>VLOOKUP($A39,'Occupancy Raw Data'!$B$6:$BE$43,'Occupancy Raw Data'!BE$1,FALSE)</f>
        <v>38.208492471716902</v>
      </c>
      <c r="X39" s="64">
        <f>VLOOKUP($A39,'ADR Raw Data'!$B$6:$BE$43,'ADR Raw Data'!AG$1,FALSE)</f>
        <v>89.668256503372106</v>
      </c>
      <c r="Y39" s="65">
        <f>VLOOKUP($A39,'ADR Raw Data'!$B$6:$BE$43,'ADR Raw Data'!AH$1,FALSE)</f>
        <v>93.313025120581798</v>
      </c>
      <c r="Z39" s="65">
        <f>VLOOKUP($A39,'ADR Raw Data'!$B$6:$BE$43,'ADR Raw Data'!AI$1,FALSE)</f>
        <v>95.553166620853204</v>
      </c>
      <c r="AA39" s="65">
        <f>VLOOKUP($A39,'ADR Raw Data'!$B$6:$BE$43,'ADR Raw Data'!AJ$1,FALSE)</f>
        <v>95.844051068692195</v>
      </c>
      <c r="AB39" s="65">
        <f>VLOOKUP($A39,'ADR Raw Data'!$B$6:$BE$43,'ADR Raw Data'!AK$1,FALSE)</f>
        <v>95.895852800605695</v>
      </c>
      <c r="AC39" s="66">
        <f>VLOOKUP($A39,'ADR Raw Data'!$B$6:$BE$43,'ADR Raw Data'!AL$1,FALSE)</f>
        <v>94.2324109600154</v>
      </c>
      <c r="AD39" s="65">
        <f>VLOOKUP($A39,'ADR Raw Data'!$B$6:$BE$43,'ADR Raw Data'!AN$1,FALSE)</f>
        <v>103.162752365806</v>
      </c>
      <c r="AE39" s="65">
        <f>VLOOKUP($A39,'ADR Raw Data'!$B$6:$BE$43,'ADR Raw Data'!AO$1,FALSE)</f>
        <v>101.305464350482</v>
      </c>
      <c r="AF39" s="66">
        <f>VLOOKUP($A39,'ADR Raw Data'!$B$6:$BE$43,'ADR Raw Data'!AP$1,FALSE)</f>
        <v>102.238862872019</v>
      </c>
      <c r="AG39" s="67">
        <f>VLOOKUP($A39,'ADR Raw Data'!$B$6:$BE$43,'ADR Raw Data'!AR$1,FALSE)</f>
        <v>96.4966935066969</v>
      </c>
      <c r="AI39" s="59">
        <f>VLOOKUP($A39,'ADR Raw Data'!$B$6:$BE$43,'ADR Raw Data'!AT$1,FALSE)</f>
        <v>28.226397103025398</v>
      </c>
      <c r="AJ39" s="60">
        <f>VLOOKUP($A39,'ADR Raw Data'!$B$6:$BE$43,'ADR Raw Data'!AU$1,FALSE)</f>
        <v>31.383037786700999</v>
      </c>
      <c r="AK39" s="60">
        <f>VLOOKUP($A39,'ADR Raw Data'!$B$6:$BE$43,'ADR Raw Data'!AV$1,FALSE)</f>
        <v>33.716806595450699</v>
      </c>
      <c r="AL39" s="60">
        <f>VLOOKUP($A39,'ADR Raw Data'!$B$6:$BE$43,'ADR Raw Data'!AW$1,FALSE)</f>
        <v>32.720625693270399</v>
      </c>
      <c r="AM39" s="60">
        <f>VLOOKUP($A39,'ADR Raw Data'!$B$6:$BE$43,'ADR Raw Data'!AX$1,FALSE)</f>
        <v>30.071443723114999</v>
      </c>
      <c r="AN39" s="61">
        <f>VLOOKUP($A39,'ADR Raw Data'!$B$6:$BE$43,'ADR Raw Data'!AY$1,FALSE)</f>
        <v>31.432977267109401</v>
      </c>
      <c r="AO39" s="60">
        <f>VLOOKUP($A39,'ADR Raw Data'!$B$6:$BE$43,'ADR Raw Data'!BA$1,FALSE)</f>
        <v>39.285031827106501</v>
      </c>
      <c r="AP39" s="60">
        <f>VLOOKUP($A39,'ADR Raw Data'!$B$6:$BE$43,'ADR Raw Data'!BB$1,FALSE)</f>
        <v>33.468679899426299</v>
      </c>
      <c r="AQ39" s="61">
        <f>VLOOKUP($A39,'ADR Raw Data'!$B$6:$BE$43,'ADR Raw Data'!BC$1,FALSE)</f>
        <v>36.289090167095303</v>
      </c>
      <c r="AR39" s="62">
        <f>VLOOKUP($A39,'ADR Raw Data'!$B$6:$BE$43,'ADR Raw Data'!BE$1,FALSE)</f>
        <v>32.798110322743199</v>
      </c>
      <c r="AT39" s="64">
        <f>VLOOKUP($A39,'RevPAR Raw Data'!$B$6:$BE$43,'RevPAR Raw Data'!AG$1,FALSE)</f>
        <v>40.284137477525398</v>
      </c>
      <c r="AU39" s="65">
        <f>VLOOKUP($A39,'RevPAR Raw Data'!$B$6:$BE$43,'RevPAR Raw Data'!AH$1,FALSE)</f>
        <v>51.048910817739802</v>
      </c>
      <c r="AV39" s="65">
        <f>VLOOKUP($A39,'RevPAR Raw Data'!$B$6:$BE$43,'RevPAR Raw Data'!AI$1,FALSE)</f>
        <v>54.977112855430498</v>
      </c>
      <c r="AW39" s="65">
        <f>VLOOKUP($A39,'RevPAR Raw Data'!$B$6:$BE$43,'RevPAR Raw Data'!AJ$1,FALSE)</f>
        <v>54.458370263701099</v>
      </c>
      <c r="AX39" s="65">
        <f>VLOOKUP($A39,'RevPAR Raw Data'!$B$6:$BE$43,'RevPAR Raw Data'!AK$1,FALSE)</f>
        <v>50.605225577678603</v>
      </c>
      <c r="AY39" s="66">
        <f>VLOOKUP($A39,'RevPAR Raw Data'!$B$6:$BE$43,'RevPAR Raw Data'!AL$1,FALSE)</f>
        <v>50.274751398415098</v>
      </c>
      <c r="AZ39" s="65">
        <f>VLOOKUP($A39,'RevPAR Raw Data'!$B$6:$BE$43,'RevPAR Raw Data'!AN$1,FALSE)</f>
        <v>54.5362192848105</v>
      </c>
      <c r="BA39" s="65">
        <f>VLOOKUP($A39,'RevPAR Raw Data'!$B$6:$BE$43,'RevPAR Raw Data'!AO$1,FALSE)</f>
        <v>53.0087908703469</v>
      </c>
      <c r="BB39" s="66">
        <f>VLOOKUP($A39,'RevPAR Raw Data'!$B$6:$BE$43,'RevPAR Raw Data'!AP$1,FALSE)</f>
        <v>53.7725050775787</v>
      </c>
      <c r="BC39" s="67">
        <f>VLOOKUP($A39,'RevPAR Raw Data'!$B$6:$BE$43,'RevPAR Raw Data'!AR$1,FALSE)</f>
        <v>51.274109592461798</v>
      </c>
      <c r="BE39" s="59">
        <f>VLOOKUP($A39,'RevPAR Raw Data'!$B$6:$BE$43,'RevPAR Raw Data'!AT$1,FALSE)</f>
        <v>69.527356131297594</v>
      </c>
      <c r="BF39" s="60">
        <f>VLOOKUP($A39,'RevPAR Raw Data'!$B$6:$BE$43,'RevPAR Raw Data'!AU$1,FALSE)</f>
        <v>79.857222613935605</v>
      </c>
      <c r="BG39" s="60">
        <f>VLOOKUP($A39,'RevPAR Raw Data'!$B$6:$BE$43,'RevPAR Raw Data'!AV$1,FALSE)</f>
        <v>89.597698461158004</v>
      </c>
      <c r="BH39" s="60">
        <f>VLOOKUP($A39,'RevPAR Raw Data'!$B$6:$BE$43,'RevPAR Raw Data'!AW$1,FALSE)</f>
        <v>96.468198660552403</v>
      </c>
      <c r="BI39" s="60">
        <f>VLOOKUP($A39,'RevPAR Raw Data'!$B$6:$BE$43,'RevPAR Raw Data'!AX$1,FALSE)</f>
        <v>81.839558343189594</v>
      </c>
      <c r="BJ39" s="61">
        <f>VLOOKUP($A39,'RevPAR Raw Data'!$B$6:$BE$43,'RevPAR Raw Data'!AY$1,FALSE)</f>
        <v>83.899774410570004</v>
      </c>
      <c r="BK39" s="60">
        <f>VLOOKUP($A39,'RevPAR Raw Data'!$B$6:$BE$43,'RevPAR Raw Data'!BA$1,FALSE)</f>
        <v>94.489496167394407</v>
      </c>
      <c r="BL39" s="60">
        <f>VLOOKUP($A39,'RevPAR Raw Data'!$B$6:$BE$43,'RevPAR Raw Data'!BB$1,FALSE)</f>
        <v>71.972887301376204</v>
      </c>
      <c r="BM39" s="61">
        <f>VLOOKUP($A39,'RevPAR Raw Data'!$B$6:$BE$43,'RevPAR Raw Data'!BC$1,FALSE)</f>
        <v>82.698879550679706</v>
      </c>
      <c r="BN39" s="62">
        <f>VLOOKUP($A39,'RevPAR Raw Data'!$B$6:$BE$43,'RevPAR Raw Data'!BE$1,FALSE)</f>
        <v>83.538266307990995</v>
      </c>
    </row>
    <row r="40" spans="1:66" x14ac:dyDescent="0.35">
      <c r="A40" s="81" t="s">
        <v>79</v>
      </c>
      <c r="B40" s="59">
        <f>VLOOKUP($A40,'Occupancy Raw Data'!$B$6:$BE$43,'Occupancy Raw Data'!AG$1,FALSE)</f>
        <v>33.356610800744797</v>
      </c>
      <c r="C40" s="60">
        <f>VLOOKUP($A40,'Occupancy Raw Data'!$B$6:$BE$43,'Occupancy Raw Data'!AH$1,FALSE)</f>
        <v>47.718808193668501</v>
      </c>
      <c r="D40" s="60">
        <f>VLOOKUP($A40,'Occupancy Raw Data'!$B$6:$BE$43,'Occupancy Raw Data'!AI$1,FALSE)</f>
        <v>51.373370577281101</v>
      </c>
      <c r="E40" s="60">
        <f>VLOOKUP($A40,'Occupancy Raw Data'!$B$6:$BE$43,'Occupancy Raw Data'!AJ$1,FALSE)</f>
        <v>49.301675977653602</v>
      </c>
      <c r="F40" s="60">
        <f>VLOOKUP($A40,'Occupancy Raw Data'!$B$6:$BE$43,'Occupancy Raw Data'!AK$1,FALSE)</f>
        <v>43.389199255121</v>
      </c>
      <c r="G40" s="61">
        <f>VLOOKUP($A40,'Occupancy Raw Data'!$B$6:$BE$43,'Occupancy Raw Data'!AL$1,FALSE)</f>
        <v>45.0279329608938</v>
      </c>
      <c r="H40" s="60">
        <f>VLOOKUP($A40,'Occupancy Raw Data'!$B$6:$BE$43,'Occupancy Raw Data'!AN$1,FALSE)</f>
        <v>41.876163873370501</v>
      </c>
      <c r="I40" s="60">
        <f>VLOOKUP($A40,'Occupancy Raw Data'!$B$6:$BE$43,'Occupancy Raw Data'!AO$1,FALSE)</f>
        <v>38.873370577281101</v>
      </c>
      <c r="J40" s="61">
        <f>VLOOKUP($A40,'Occupancy Raw Data'!$B$6:$BE$43,'Occupancy Raw Data'!AP$1,FALSE)</f>
        <v>40.374767225325797</v>
      </c>
      <c r="K40" s="62">
        <f>VLOOKUP($A40,'Occupancy Raw Data'!$B$6:$BE$43,'Occupancy Raw Data'!AR$1,FALSE)</f>
        <v>43.698457036445802</v>
      </c>
      <c r="M40" s="59">
        <f>VLOOKUP($A40,'Occupancy Raw Data'!$B$6:$BE$43,'Occupancy Raw Data'!AT$1,FALSE)</f>
        <v>-3.1756756756756701</v>
      </c>
      <c r="N40" s="60">
        <f>VLOOKUP($A40,'Occupancy Raw Data'!$B$6:$BE$43,'Occupancy Raw Data'!AU$1,FALSE)</f>
        <v>9.4500800854244495</v>
      </c>
      <c r="O40" s="60">
        <f>VLOOKUP($A40,'Occupancy Raw Data'!$B$6:$BE$43,'Occupancy Raw Data'!AV$1,FALSE)</f>
        <v>17.393617021276501</v>
      </c>
      <c r="P40" s="60">
        <f>VLOOKUP($A40,'Occupancy Raw Data'!$B$6:$BE$43,'Occupancy Raw Data'!AW$1,FALSE)</f>
        <v>20.6837606837606</v>
      </c>
      <c r="Q40" s="60">
        <f>VLOOKUP($A40,'Occupancy Raw Data'!$B$6:$BE$43,'Occupancy Raw Data'!AX$1,FALSE)</f>
        <v>10.2306327616794</v>
      </c>
      <c r="R40" s="61">
        <f>VLOOKUP($A40,'Occupancy Raw Data'!$B$6:$BE$43,'Occupancy Raw Data'!AY$1,FALSE)</f>
        <v>11.441410300725799</v>
      </c>
      <c r="S40" s="60">
        <f>VLOOKUP($A40,'Occupancy Raw Data'!$B$6:$BE$43,'Occupancy Raw Data'!BA$1,FALSE)</f>
        <v>20.3344481605351</v>
      </c>
      <c r="T40" s="60">
        <f>VLOOKUP($A40,'Occupancy Raw Data'!$B$6:$BE$43,'Occupancy Raw Data'!BB$1,FALSE)</f>
        <v>9.5800524934383198</v>
      </c>
      <c r="U40" s="61">
        <f>VLOOKUP($A40,'Occupancy Raw Data'!$B$6:$BE$43,'Occupancy Raw Data'!BC$1,FALSE)</f>
        <v>14.905597880092699</v>
      </c>
      <c r="V40" s="62">
        <f>VLOOKUP($A40,'Occupancy Raw Data'!$B$6:$BE$43,'Occupancy Raw Data'!BE$1,FALSE)</f>
        <v>12.335441955889801</v>
      </c>
      <c r="X40" s="64">
        <f>VLOOKUP($A40,'ADR Raw Data'!$B$6:$BE$43,'ADR Raw Data'!AG$1,FALSE)</f>
        <v>90.149232379623101</v>
      </c>
      <c r="Y40" s="65">
        <f>VLOOKUP($A40,'ADR Raw Data'!$B$6:$BE$43,'ADR Raw Data'!AH$1,FALSE)</f>
        <v>89.135619512195106</v>
      </c>
      <c r="Z40" s="65">
        <f>VLOOKUP($A40,'ADR Raw Data'!$B$6:$BE$43,'ADR Raw Data'!AI$1,FALSE)</f>
        <v>90.227159039420002</v>
      </c>
      <c r="AA40" s="65">
        <f>VLOOKUP($A40,'ADR Raw Data'!$B$6:$BE$43,'ADR Raw Data'!AJ$1,FALSE)</f>
        <v>90.309135977337107</v>
      </c>
      <c r="AB40" s="65">
        <f>VLOOKUP($A40,'ADR Raw Data'!$B$6:$BE$43,'ADR Raw Data'!AK$1,FALSE)</f>
        <v>89.344436695278901</v>
      </c>
      <c r="AC40" s="66">
        <f>VLOOKUP($A40,'ADR Raw Data'!$B$6:$BE$43,'ADR Raw Data'!AL$1,FALSE)</f>
        <v>89.832091604631898</v>
      </c>
      <c r="AD40" s="65">
        <f>VLOOKUP($A40,'ADR Raw Data'!$B$6:$BE$43,'ADR Raw Data'!AN$1,FALSE)</f>
        <v>100.88073929961</v>
      </c>
      <c r="AE40" s="65">
        <f>VLOOKUP($A40,'ADR Raw Data'!$B$6:$BE$43,'ADR Raw Data'!AO$1,FALSE)</f>
        <v>100.86686227544899</v>
      </c>
      <c r="AF40" s="66">
        <f>VLOOKUP($A40,'ADR Raw Data'!$B$6:$BE$43,'ADR Raw Data'!AP$1,FALSE)</f>
        <v>100.87405880657199</v>
      </c>
      <c r="AG40" s="67">
        <f>VLOOKUP($A40,'ADR Raw Data'!$B$6:$BE$43,'ADR Raw Data'!AR$1,FALSE)</f>
        <v>92.746982725819905</v>
      </c>
      <c r="AI40" s="59">
        <f>VLOOKUP($A40,'ADR Raw Data'!$B$6:$BE$43,'ADR Raw Data'!AT$1,FALSE)</f>
        <v>24.204793705982102</v>
      </c>
      <c r="AJ40" s="60">
        <f>VLOOKUP($A40,'ADR Raw Data'!$B$6:$BE$43,'ADR Raw Data'!AU$1,FALSE)</f>
        <v>20.5784838348834</v>
      </c>
      <c r="AK40" s="60">
        <f>VLOOKUP($A40,'ADR Raw Data'!$B$6:$BE$43,'ADR Raw Data'!AV$1,FALSE)</f>
        <v>23.9401077479361</v>
      </c>
      <c r="AL40" s="60">
        <f>VLOOKUP($A40,'ADR Raw Data'!$B$6:$BE$43,'ADR Raw Data'!AW$1,FALSE)</f>
        <v>21.1137623888416</v>
      </c>
      <c r="AM40" s="60">
        <f>VLOOKUP($A40,'ADR Raw Data'!$B$6:$BE$43,'ADR Raw Data'!AX$1,FALSE)</f>
        <v>18.4166945971971</v>
      </c>
      <c r="AN40" s="61">
        <f>VLOOKUP($A40,'ADR Raw Data'!$B$6:$BE$43,'ADR Raw Data'!AY$1,FALSE)</f>
        <v>21.595089786520699</v>
      </c>
      <c r="AO40" s="60">
        <f>VLOOKUP($A40,'ADR Raw Data'!$B$6:$BE$43,'ADR Raw Data'!BA$1,FALSE)</f>
        <v>29.2356006124114</v>
      </c>
      <c r="AP40" s="60">
        <f>VLOOKUP($A40,'ADR Raw Data'!$B$6:$BE$43,'ADR Raw Data'!BB$1,FALSE)</f>
        <v>26.919893748516898</v>
      </c>
      <c r="AQ40" s="61">
        <f>VLOOKUP($A40,'ADR Raw Data'!$B$6:$BE$43,'ADR Raw Data'!BC$1,FALSE)</f>
        <v>28.056651412853601</v>
      </c>
      <c r="AR40" s="62">
        <f>VLOOKUP($A40,'ADR Raw Data'!$B$6:$BE$43,'ADR Raw Data'!BE$1,FALSE)</f>
        <v>23.4300433860287</v>
      </c>
      <c r="AT40" s="64">
        <f>VLOOKUP($A40,'RevPAR Raw Data'!$B$6:$BE$43,'RevPAR Raw Data'!AG$1,FALSE)</f>
        <v>30.070728584729899</v>
      </c>
      <c r="AU40" s="65">
        <f>VLOOKUP($A40,'RevPAR Raw Data'!$B$6:$BE$43,'RevPAR Raw Data'!AH$1,FALSE)</f>
        <v>42.534455307262498</v>
      </c>
      <c r="AV40" s="65">
        <f>VLOOKUP($A40,'RevPAR Raw Data'!$B$6:$BE$43,'RevPAR Raw Data'!AI$1,FALSE)</f>
        <v>46.352732774674102</v>
      </c>
      <c r="AW40" s="65">
        <f>VLOOKUP($A40,'RevPAR Raw Data'!$B$6:$BE$43,'RevPAR Raw Data'!AJ$1,FALSE)</f>
        <v>44.523917597765298</v>
      </c>
      <c r="AX40" s="65">
        <f>VLOOKUP($A40,'RevPAR Raw Data'!$B$6:$BE$43,'RevPAR Raw Data'!AK$1,FALSE)</f>
        <v>38.765835661079997</v>
      </c>
      <c r="AY40" s="66">
        <f>VLOOKUP($A40,'RevPAR Raw Data'!$B$6:$BE$43,'RevPAR Raw Data'!AL$1,FALSE)</f>
        <v>40.449533985102399</v>
      </c>
      <c r="AZ40" s="65">
        <f>VLOOKUP($A40,'RevPAR Raw Data'!$B$6:$BE$43,'RevPAR Raw Data'!AN$1,FALSE)</f>
        <v>42.244983705772803</v>
      </c>
      <c r="BA40" s="65">
        <f>VLOOKUP($A40,'RevPAR Raw Data'!$B$6:$BE$43,'RevPAR Raw Data'!AO$1,FALSE)</f>
        <v>39.210349162011099</v>
      </c>
      <c r="BB40" s="66">
        <f>VLOOKUP($A40,'RevPAR Raw Data'!$B$6:$BE$43,'RevPAR Raw Data'!AP$1,FALSE)</f>
        <v>40.727666433891898</v>
      </c>
      <c r="BC40" s="67">
        <f>VLOOKUP($A40,'RevPAR Raw Data'!$B$6:$BE$43,'RevPAR Raw Data'!AR$1,FALSE)</f>
        <v>40.529000399042197</v>
      </c>
      <c r="BE40" s="59">
        <f>VLOOKUP($A40,'RevPAR Raw Data'!$B$6:$BE$43,'RevPAR Raw Data'!AT$1,FALSE)</f>
        <v>20.260452284238099</v>
      </c>
      <c r="BF40" s="60">
        <f>VLOOKUP($A40,'RevPAR Raw Data'!$B$6:$BE$43,'RevPAR Raw Data'!AU$1,FALSE)</f>
        <v>31.973247123070401</v>
      </c>
      <c r="BG40" s="60">
        <f>VLOOKUP($A40,'RevPAR Raw Data'!$B$6:$BE$43,'RevPAR Raw Data'!AV$1,FALSE)</f>
        <v>45.497775425369703</v>
      </c>
      <c r="BH40" s="60">
        <f>VLOOKUP($A40,'RevPAR Raw Data'!$B$6:$BE$43,'RevPAR Raw Data'!AW$1,FALSE)</f>
        <v>46.1646431564482</v>
      </c>
      <c r="BI40" s="60">
        <f>VLOOKUP($A40,'RevPAR Raw Data'!$B$6:$BE$43,'RevPAR Raw Data'!AX$1,FALSE)</f>
        <v>30.531471749955902</v>
      </c>
      <c r="BJ40" s="61">
        <f>VLOOKUP($A40,'RevPAR Raw Data'!$B$6:$BE$43,'RevPAR Raw Data'!AY$1,FALSE)</f>
        <v>35.507282914532603</v>
      </c>
      <c r="BK40" s="60">
        <f>VLOOKUP($A40,'RevPAR Raw Data'!$B$6:$BE$43,'RevPAR Raw Data'!BA$1,FALSE)</f>
        <v>55.514946823898399</v>
      </c>
      <c r="BL40" s="60">
        <f>VLOOKUP($A40,'RevPAR Raw Data'!$B$6:$BE$43,'RevPAR Raw Data'!BB$1,FALSE)</f>
        <v>39.078886194241001</v>
      </c>
      <c r="BM40" s="61">
        <f>VLOOKUP($A40,'RevPAR Raw Data'!$B$6:$BE$43,'RevPAR Raw Data'!BC$1,FALSE)</f>
        <v>47.144260931165697</v>
      </c>
      <c r="BN40" s="62">
        <f>VLOOKUP($A40,'RevPAR Raw Data'!$B$6:$BE$43,'RevPAR Raw Data'!BE$1,FALSE)</f>
        <v>38.655684744041999</v>
      </c>
    </row>
    <row r="41" spans="1:66" x14ac:dyDescent="0.35">
      <c r="A41" s="81" t="s">
        <v>80</v>
      </c>
      <c r="B41" s="59">
        <f>VLOOKUP($A41,'Occupancy Raw Data'!$B$6:$BE$43,'Occupancy Raw Data'!AG$1,FALSE)</f>
        <v>30.147575544624001</v>
      </c>
      <c r="C41" s="60">
        <f>VLOOKUP($A41,'Occupancy Raw Data'!$B$6:$BE$43,'Occupancy Raw Data'!AH$1,FALSE)</f>
        <v>40.196767392832001</v>
      </c>
      <c r="D41" s="60">
        <f>VLOOKUP($A41,'Occupancy Raw Data'!$B$6:$BE$43,'Occupancy Raw Data'!AI$1,FALSE)</f>
        <v>40.3548840477863</v>
      </c>
      <c r="E41" s="60">
        <f>VLOOKUP($A41,'Occupancy Raw Data'!$B$6:$BE$43,'Occupancy Raw Data'!AJ$1,FALSE)</f>
        <v>37.702037947997098</v>
      </c>
      <c r="F41" s="60">
        <f>VLOOKUP($A41,'Occupancy Raw Data'!$B$6:$BE$43,'Occupancy Raw Data'!AK$1,FALSE)</f>
        <v>35.593815881939499</v>
      </c>
      <c r="G41" s="61">
        <f>VLOOKUP($A41,'Occupancy Raw Data'!$B$6:$BE$43,'Occupancy Raw Data'!AL$1,FALSE)</f>
        <v>36.799016163035802</v>
      </c>
      <c r="H41" s="60">
        <f>VLOOKUP($A41,'Occupancy Raw Data'!$B$6:$BE$43,'Occupancy Raw Data'!AN$1,FALSE)</f>
        <v>36.033028812368201</v>
      </c>
      <c r="I41" s="60">
        <f>VLOOKUP($A41,'Occupancy Raw Data'!$B$6:$BE$43,'Occupancy Raw Data'!AO$1,FALSE)</f>
        <v>36.542515811665403</v>
      </c>
      <c r="J41" s="61">
        <f>VLOOKUP($A41,'Occupancy Raw Data'!$B$6:$BE$43,'Occupancy Raw Data'!AP$1,FALSE)</f>
        <v>36.287772312016799</v>
      </c>
      <c r="K41" s="62">
        <f>VLOOKUP($A41,'Occupancy Raw Data'!$B$6:$BE$43,'Occupancy Raw Data'!AR$1,FALSE)</f>
        <v>36.652946491316101</v>
      </c>
      <c r="M41" s="59">
        <f>VLOOKUP($A41,'Occupancy Raw Data'!$B$6:$BE$43,'Occupancy Raw Data'!AT$1,FALSE)</f>
        <v>18.5901865929509</v>
      </c>
      <c r="N41" s="60">
        <f>VLOOKUP($A41,'Occupancy Raw Data'!$B$6:$BE$43,'Occupancy Raw Data'!AU$1,FALSE)</f>
        <v>22.878625134264201</v>
      </c>
      <c r="O41" s="60">
        <f>VLOOKUP($A41,'Occupancy Raw Data'!$B$6:$BE$43,'Occupancy Raw Data'!AV$1,FALSE)</f>
        <v>22.7685729556386</v>
      </c>
      <c r="P41" s="60">
        <f>VLOOKUP($A41,'Occupancy Raw Data'!$B$6:$BE$43,'Occupancy Raw Data'!AW$1,FALSE)</f>
        <v>20.697412823396999</v>
      </c>
      <c r="Q41" s="60">
        <f>VLOOKUP($A41,'Occupancy Raw Data'!$B$6:$BE$43,'Occupancy Raw Data'!AX$1,FALSE)</f>
        <v>18.410286382232599</v>
      </c>
      <c r="R41" s="61">
        <f>VLOOKUP($A41,'Occupancy Raw Data'!$B$6:$BE$43,'Occupancy Raw Data'!AY$1,FALSE)</f>
        <v>20.809781981774101</v>
      </c>
      <c r="S41" s="60">
        <f>VLOOKUP($A41,'Occupancy Raw Data'!$B$6:$BE$43,'Occupancy Raw Data'!BA$1,FALSE)</f>
        <v>17.1999999999999</v>
      </c>
      <c r="T41" s="60">
        <f>VLOOKUP($A41,'Occupancy Raw Data'!$B$6:$BE$43,'Occupancy Raw Data'!BB$1,FALSE)</f>
        <v>16.266070430408</v>
      </c>
      <c r="U41" s="61">
        <f>VLOOKUP($A41,'Occupancy Raw Data'!$B$6:$BE$43,'Occupancy Raw Data'!BC$1,FALSE)</f>
        <v>16.727889234246899</v>
      </c>
      <c r="V41" s="62">
        <f>VLOOKUP($A41,'Occupancy Raw Data'!$B$6:$BE$43,'Occupancy Raw Data'!BE$1,FALSE)</f>
        <v>19.626474442988201</v>
      </c>
      <c r="X41" s="64">
        <f>VLOOKUP($A41,'ADR Raw Data'!$B$6:$BE$43,'ADR Raw Data'!AG$1,FALSE)</f>
        <v>94.190506993006906</v>
      </c>
      <c r="Y41" s="65">
        <f>VLOOKUP($A41,'ADR Raw Data'!$B$6:$BE$43,'ADR Raw Data'!AH$1,FALSE)</f>
        <v>94.270174825174806</v>
      </c>
      <c r="Z41" s="65">
        <f>VLOOKUP($A41,'ADR Raw Data'!$B$6:$BE$43,'ADR Raw Data'!AI$1,FALSE)</f>
        <v>93.707631693513207</v>
      </c>
      <c r="AA41" s="65">
        <f>VLOOKUP($A41,'ADR Raw Data'!$B$6:$BE$43,'ADR Raw Data'!AJ$1,FALSE)</f>
        <v>93.883462255358793</v>
      </c>
      <c r="AB41" s="65">
        <f>VLOOKUP($A41,'ADR Raw Data'!$B$6:$BE$43,'ADR Raw Data'!AK$1,FALSE)</f>
        <v>95.247305034550806</v>
      </c>
      <c r="AC41" s="66">
        <f>VLOOKUP($A41,'ADR Raw Data'!$B$6:$BE$43,'ADR Raw Data'!AL$1,FALSE)</f>
        <v>94.243526210254899</v>
      </c>
      <c r="AD41" s="65">
        <f>VLOOKUP($A41,'ADR Raw Data'!$B$6:$BE$43,'ADR Raw Data'!AN$1,FALSE)</f>
        <v>104.025475377864</v>
      </c>
      <c r="AE41" s="65">
        <f>VLOOKUP($A41,'ADR Raw Data'!$B$6:$BE$43,'ADR Raw Data'!AO$1,FALSE)</f>
        <v>101.46337980769199</v>
      </c>
      <c r="AF41" s="66">
        <f>VLOOKUP($A41,'ADR Raw Data'!$B$6:$BE$43,'ADR Raw Data'!AP$1,FALSE)</f>
        <v>102.73543451948601</v>
      </c>
      <c r="AG41" s="67">
        <f>VLOOKUP($A41,'ADR Raw Data'!$B$6:$BE$43,'ADR Raw Data'!AR$1,FALSE)</f>
        <v>96.645612845795597</v>
      </c>
      <c r="AI41" s="59">
        <f>VLOOKUP($A41,'ADR Raw Data'!$B$6:$BE$43,'ADR Raw Data'!AT$1,FALSE)</f>
        <v>17.103190852776901</v>
      </c>
      <c r="AJ41" s="60">
        <f>VLOOKUP($A41,'ADR Raw Data'!$B$6:$BE$43,'ADR Raw Data'!AU$1,FALSE)</f>
        <v>17.988237494754799</v>
      </c>
      <c r="AK41" s="60">
        <f>VLOOKUP($A41,'ADR Raw Data'!$B$6:$BE$43,'ADR Raw Data'!AV$1,FALSE)</f>
        <v>17.754813569394599</v>
      </c>
      <c r="AL41" s="60">
        <f>VLOOKUP($A41,'ADR Raw Data'!$B$6:$BE$43,'ADR Raw Data'!AW$1,FALSE)</f>
        <v>17.521066615976899</v>
      </c>
      <c r="AM41" s="60">
        <f>VLOOKUP($A41,'ADR Raw Data'!$B$6:$BE$43,'ADR Raw Data'!AX$1,FALSE)</f>
        <v>15.497589961592301</v>
      </c>
      <c r="AN41" s="61">
        <f>VLOOKUP($A41,'ADR Raw Data'!$B$6:$BE$43,'ADR Raw Data'!AY$1,FALSE)</f>
        <v>17.184575838925401</v>
      </c>
      <c r="AO41" s="60">
        <f>VLOOKUP($A41,'ADR Raw Data'!$B$6:$BE$43,'ADR Raw Data'!BA$1,FALSE)</f>
        <v>24.175454813395099</v>
      </c>
      <c r="AP41" s="60">
        <f>VLOOKUP($A41,'ADR Raw Data'!$B$6:$BE$43,'ADR Raw Data'!BB$1,FALSE)</f>
        <v>20.990309520508202</v>
      </c>
      <c r="AQ41" s="61">
        <f>VLOOKUP($A41,'ADR Raw Data'!$B$6:$BE$43,'ADR Raw Data'!BC$1,FALSE)</f>
        <v>22.570611638732199</v>
      </c>
      <c r="AR41" s="62">
        <f>VLOOKUP($A41,'ADR Raw Data'!$B$6:$BE$43,'ADR Raw Data'!BE$1,FALSE)</f>
        <v>18.718899834380402</v>
      </c>
      <c r="AT41" s="64">
        <f>VLOOKUP($A41,'RevPAR Raw Data'!$B$6:$BE$43,'RevPAR Raw Data'!AG$1,FALSE)</f>
        <v>28.396154251581098</v>
      </c>
      <c r="AU41" s="65">
        <f>VLOOKUP($A41,'RevPAR Raw Data'!$B$6:$BE$43,'RevPAR Raw Data'!AH$1,FALSE)</f>
        <v>37.893562895291602</v>
      </c>
      <c r="AV41" s="65">
        <f>VLOOKUP($A41,'RevPAR Raw Data'!$B$6:$BE$43,'RevPAR Raw Data'!AI$1,FALSE)</f>
        <v>37.815606113843899</v>
      </c>
      <c r="AW41" s="65">
        <f>VLOOKUP($A41,'RevPAR Raw Data'!$B$6:$BE$43,'RevPAR Raw Data'!AJ$1,FALSE)</f>
        <v>35.3959785664089</v>
      </c>
      <c r="AX41" s="65">
        <f>VLOOKUP($A41,'RevPAR Raw Data'!$B$6:$BE$43,'RevPAR Raw Data'!AK$1,FALSE)</f>
        <v>33.902150386507302</v>
      </c>
      <c r="AY41" s="66">
        <f>VLOOKUP($A41,'RevPAR Raw Data'!$B$6:$BE$43,'RevPAR Raw Data'!AL$1,FALSE)</f>
        <v>34.680690442726601</v>
      </c>
      <c r="AZ41" s="65">
        <f>VLOOKUP($A41,'RevPAR Raw Data'!$B$6:$BE$43,'RevPAR Raw Data'!AN$1,FALSE)</f>
        <v>37.483529515108899</v>
      </c>
      <c r="BA41" s="65">
        <f>VLOOKUP($A41,'RevPAR Raw Data'!$B$6:$BE$43,'RevPAR Raw Data'!AO$1,FALSE)</f>
        <v>37.077271609276103</v>
      </c>
      <c r="BB41" s="66">
        <f>VLOOKUP($A41,'RevPAR Raw Data'!$B$6:$BE$43,'RevPAR Raw Data'!AP$1,FALSE)</f>
        <v>37.280400562192497</v>
      </c>
      <c r="BC41" s="67">
        <f>VLOOKUP($A41,'RevPAR Raw Data'!$B$6:$BE$43,'RevPAR Raw Data'!AR$1,FALSE)</f>
        <v>35.423464762574</v>
      </c>
      <c r="BE41" s="59">
        <f>VLOOKUP($A41,'RevPAR Raw Data'!$B$6:$BE$43,'RevPAR Raw Data'!AT$1,FALSE)</f>
        <v>38.872892538607601</v>
      </c>
      <c r="BF41" s="60">
        <f>VLOOKUP($A41,'RevPAR Raw Data'!$B$6:$BE$43,'RevPAR Raw Data'!AU$1,FALSE)</f>
        <v>44.982324053705099</v>
      </c>
      <c r="BG41" s="60">
        <f>VLOOKUP($A41,'RevPAR Raw Data'!$B$6:$BE$43,'RevPAR Raw Data'!AV$1,FALSE)</f>
        <v>44.565904205718503</v>
      </c>
      <c r="BH41" s="60">
        <f>VLOOKUP($A41,'RevPAR Raw Data'!$B$6:$BE$43,'RevPAR Raw Data'!AW$1,FALSE)</f>
        <v>41.844886927945197</v>
      </c>
      <c r="BI41" s="60">
        <f>VLOOKUP($A41,'RevPAR Raw Data'!$B$6:$BE$43,'RevPAR Raw Data'!AX$1,FALSE)</f>
        <v>36.761027038098199</v>
      </c>
      <c r="BJ41" s="61">
        <f>VLOOKUP($A41,'RevPAR Raw Data'!$B$6:$BE$43,'RevPAR Raw Data'!AY$1,FALSE)</f>
        <v>41.570430587272597</v>
      </c>
      <c r="BK41" s="60">
        <f>VLOOKUP($A41,'RevPAR Raw Data'!$B$6:$BE$43,'RevPAR Raw Data'!BA$1,FALSE)</f>
        <v>45.533633041299097</v>
      </c>
      <c r="BL41" s="60">
        <f>VLOOKUP($A41,'RevPAR Raw Data'!$B$6:$BE$43,'RevPAR Raw Data'!BB$1,FALSE)</f>
        <v>40.670678481082803</v>
      </c>
      <c r="BM41" s="61">
        <f>VLOOKUP($A41,'RevPAR Raw Data'!$B$6:$BE$43,'RevPAR Raw Data'!BC$1,FALSE)</f>
        <v>43.074087787398398</v>
      </c>
      <c r="BN41" s="62">
        <f>VLOOKUP($A41,'RevPAR Raw Data'!$B$6:$BE$43,'RevPAR Raw Data'!BE$1,FALSE)</f>
        <v>42.019234369371901</v>
      </c>
    </row>
    <row r="42" spans="1:66" x14ac:dyDescent="0.35">
      <c r="A42" s="81" t="s">
        <v>81</v>
      </c>
      <c r="B42" s="59">
        <f>VLOOKUP($A42,'Occupancy Raw Data'!$B$6:$BE$43,'Occupancy Raw Data'!AG$1,FALSE)</f>
        <v>40.377836527869498</v>
      </c>
      <c r="C42" s="60">
        <f>VLOOKUP($A42,'Occupancy Raw Data'!$B$6:$BE$43,'Occupancy Raw Data'!AH$1,FALSE)</f>
        <v>43.621943159286097</v>
      </c>
      <c r="D42" s="60">
        <f>VLOOKUP($A42,'Occupancy Raw Data'!$B$6:$BE$43,'Occupancy Raw Data'!AI$1,FALSE)</f>
        <v>43.942085261070702</v>
      </c>
      <c r="E42" s="60">
        <f>VLOOKUP($A42,'Occupancy Raw Data'!$B$6:$BE$43,'Occupancy Raw Data'!AJ$1,FALSE)</f>
        <v>43.4450044062568</v>
      </c>
      <c r="F42" s="60">
        <f>VLOOKUP($A42,'Occupancy Raw Data'!$B$6:$BE$43,'Occupancy Raw Data'!AK$1,FALSE)</f>
        <v>43.5999118748623</v>
      </c>
      <c r="G42" s="61">
        <f>VLOOKUP($A42,'Occupancy Raw Data'!$B$6:$BE$43,'Occupancy Raw Data'!AL$1,FALSE)</f>
        <v>42.997356245869099</v>
      </c>
      <c r="H42" s="60">
        <f>VLOOKUP($A42,'Occupancy Raw Data'!$B$6:$BE$43,'Occupancy Raw Data'!AN$1,FALSE)</f>
        <v>52.697455386648997</v>
      </c>
      <c r="I42" s="60">
        <f>VLOOKUP($A42,'Occupancy Raw Data'!$B$6:$BE$43,'Occupancy Raw Data'!AO$1,FALSE)</f>
        <v>52.2829918484247</v>
      </c>
      <c r="J42" s="61">
        <f>VLOOKUP($A42,'Occupancy Raw Data'!$B$6:$BE$43,'Occupancy Raw Data'!AP$1,FALSE)</f>
        <v>52.490223617536898</v>
      </c>
      <c r="K42" s="62">
        <f>VLOOKUP($A42,'Occupancy Raw Data'!$B$6:$BE$43,'Occupancy Raw Data'!AR$1,FALSE)</f>
        <v>45.709604066345598</v>
      </c>
      <c r="M42" s="59">
        <f>VLOOKUP($A42,'Occupancy Raw Data'!$B$6:$BE$43,'Occupancy Raw Data'!AT$1,FALSE)</f>
        <v>8.2796497960078508</v>
      </c>
      <c r="N42" s="60">
        <f>VLOOKUP($A42,'Occupancy Raw Data'!$B$6:$BE$43,'Occupancy Raw Data'!AU$1,FALSE)</f>
        <v>4.8165792032589998</v>
      </c>
      <c r="O42" s="60">
        <f>VLOOKUP($A42,'Occupancy Raw Data'!$B$6:$BE$43,'Occupancy Raw Data'!AV$1,FALSE)</f>
        <v>5.3394011231382397</v>
      </c>
      <c r="P42" s="60">
        <f>VLOOKUP($A42,'Occupancy Raw Data'!$B$6:$BE$43,'Occupancy Raw Data'!AW$1,FALSE)</f>
        <v>5.2035893035199798</v>
      </c>
      <c r="Q42" s="60">
        <f>VLOOKUP($A42,'Occupancy Raw Data'!$B$6:$BE$43,'Occupancy Raw Data'!AX$1,FALSE)</f>
        <v>1.57443016948755</v>
      </c>
      <c r="R42" s="61">
        <f>VLOOKUP($A42,'Occupancy Raw Data'!$B$6:$BE$43,'Occupancy Raw Data'!AY$1,FALSE)</f>
        <v>4.9520916777452202</v>
      </c>
      <c r="S42" s="60">
        <f>VLOOKUP($A42,'Occupancy Raw Data'!$B$6:$BE$43,'Occupancy Raw Data'!BA$1,FALSE)</f>
        <v>20.339664756064099</v>
      </c>
      <c r="T42" s="60">
        <f>VLOOKUP($A42,'Occupancy Raw Data'!$B$6:$BE$43,'Occupancy Raw Data'!BB$1,FALSE)</f>
        <v>13.5832614980856</v>
      </c>
      <c r="U42" s="61">
        <f>VLOOKUP($A42,'Occupancy Raw Data'!$B$6:$BE$43,'Occupancy Raw Data'!BC$1,FALSE)</f>
        <v>16.877217979956299</v>
      </c>
      <c r="V42" s="62">
        <f>VLOOKUP($A42,'Occupancy Raw Data'!$B$6:$BE$43,'Occupancy Raw Data'!BE$1,FALSE)</f>
        <v>8.5871710080205297</v>
      </c>
      <c r="X42" s="64">
        <f>VLOOKUP($A42,'ADR Raw Data'!$B$6:$BE$43,'ADR Raw Data'!AG$1,FALSE)</f>
        <v>89.2015748192606</v>
      </c>
      <c r="Y42" s="65">
        <f>VLOOKUP($A42,'ADR Raw Data'!$B$6:$BE$43,'ADR Raw Data'!AH$1,FALSE)</f>
        <v>89.649956123737297</v>
      </c>
      <c r="Z42" s="65">
        <f>VLOOKUP($A42,'ADR Raw Data'!$B$6:$BE$43,'ADR Raw Data'!AI$1,FALSE)</f>
        <v>90.238138190364197</v>
      </c>
      <c r="AA42" s="65">
        <f>VLOOKUP($A42,'ADR Raw Data'!$B$6:$BE$43,'ADR Raw Data'!AJ$1,FALSE)</f>
        <v>90.572640444986703</v>
      </c>
      <c r="AB42" s="65">
        <f>VLOOKUP($A42,'ADR Raw Data'!$B$6:$BE$43,'ADR Raw Data'!AK$1,FALSE)</f>
        <v>90.911098092470894</v>
      </c>
      <c r="AC42" s="66">
        <f>VLOOKUP($A42,'ADR Raw Data'!$B$6:$BE$43,'ADR Raw Data'!AL$1,FALSE)</f>
        <v>90.128185445648498</v>
      </c>
      <c r="AD42" s="65">
        <f>VLOOKUP($A42,'ADR Raw Data'!$B$6:$BE$43,'ADR Raw Data'!AN$1,FALSE)</f>
        <v>110.4031841342</v>
      </c>
      <c r="AE42" s="65">
        <f>VLOOKUP($A42,'ADR Raw Data'!$B$6:$BE$43,'ADR Raw Data'!AO$1,FALSE)</f>
        <v>105.933674084803</v>
      </c>
      <c r="AF42" s="66">
        <f>VLOOKUP($A42,'ADR Raw Data'!$B$6:$BE$43,'ADR Raw Data'!AP$1,FALSE)</f>
        <v>108.17725193793299</v>
      </c>
      <c r="AG42" s="67">
        <f>VLOOKUP($A42,'ADR Raw Data'!$B$6:$BE$43,'ADR Raw Data'!AR$1,FALSE)</f>
        <v>96.050039010556304</v>
      </c>
      <c r="AI42" s="59">
        <f>VLOOKUP($A42,'ADR Raw Data'!$B$6:$BE$43,'ADR Raw Data'!AT$1,FALSE)</f>
        <v>22.2845201718177</v>
      </c>
      <c r="AJ42" s="60">
        <f>VLOOKUP($A42,'ADR Raw Data'!$B$6:$BE$43,'ADR Raw Data'!AU$1,FALSE)</f>
        <v>21.2659609223528</v>
      </c>
      <c r="AK42" s="60">
        <f>VLOOKUP($A42,'ADR Raw Data'!$B$6:$BE$43,'ADR Raw Data'!AV$1,FALSE)</f>
        <v>21.258228893650799</v>
      </c>
      <c r="AL42" s="60">
        <f>VLOOKUP($A42,'ADR Raw Data'!$B$6:$BE$43,'ADR Raw Data'!AW$1,FALSE)</f>
        <v>21.399388742945799</v>
      </c>
      <c r="AM42" s="60">
        <f>VLOOKUP($A42,'ADR Raw Data'!$B$6:$BE$43,'ADR Raw Data'!AX$1,FALSE)</f>
        <v>15.747098354793099</v>
      </c>
      <c r="AN42" s="61">
        <f>VLOOKUP($A42,'ADR Raw Data'!$B$6:$BE$43,'ADR Raw Data'!AY$1,FALSE)</f>
        <v>20.246159093351999</v>
      </c>
      <c r="AO42" s="60">
        <f>VLOOKUP($A42,'ADR Raw Data'!$B$6:$BE$43,'ADR Raw Data'!BA$1,FALSE)</f>
        <v>41.091250027022497</v>
      </c>
      <c r="AP42" s="60">
        <f>VLOOKUP($A42,'ADR Raw Data'!$B$6:$BE$43,'ADR Raw Data'!BB$1,FALSE)</f>
        <v>32.954905301485503</v>
      </c>
      <c r="AQ42" s="61">
        <f>VLOOKUP($A42,'ADR Raw Data'!$B$6:$BE$43,'ADR Raw Data'!BC$1,FALSE)</f>
        <v>36.966632609554402</v>
      </c>
      <c r="AR42" s="62">
        <f>VLOOKUP($A42,'ADR Raw Data'!$B$6:$BE$43,'ADR Raw Data'!BE$1,FALSE)</f>
        <v>26.081677662559699</v>
      </c>
      <c r="AT42" s="64">
        <f>VLOOKUP($A42,'RevPAR Raw Data'!$B$6:$BE$43,'RevPAR Raw Data'!AG$1,FALSE)</f>
        <v>36.017666060806299</v>
      </c>
      <c r="AU42" s="65">
        <f>VLOOKUP($A42,'RevPAR Raw Data'!$B$6:$BE$43,'RevPAR Raw Data'!AH$1,FALSE)</f>
        <v>39.107052902621703</v>
      </c>
      <c r="AV42" s="65">
        <f>VLOOKUP($A42,'RevPAR Raw Data'!$B$6:$BE$43,'RevPAR Raw Data'!AI$1,FALSE)</f>
        <v>39.652519621612598</v>
      </c>
      <c r="AW42" s="65">
        <f>VLOOKUP($A42,'RevPAR Raw Data'!$B$6:$BE$43,'RevPAR Raw Data'!AJ$1,FALSE)</f>
        <v>39.349287632187703</v>
      </c>
      <c r="AX42" s="65">
        <f>VLOOKUP($A42,'RevPAR Raw Data'!$B$6:$BE$43,'RevPAR Raw Data'!AK$1,FALSE)</f>
        <v>39.637158652786901</v>
      </c>
      <c r="AY42" s="66">
        <f>VLOOKUP($A42,'RevPAR Raw Data'!$B$6:$BE$43,'RevPAR Raw Data'!AL$1,FALSE)</f>
        <v>38.752736974003</v>
      </c>
      <c r="AZ42" s="65">
        <f>VLOOKUP($A42,'RevPAR Raw Data'!$B$6:$BE$43,'RevPAR Raw Data'!AN$1,FALSE)</f>
        <v>58.179668704560399</v>
      </c>
      <c r="BA42" s="65">
        <f>VLOOKUP($A42,'RevPAR Raw Data'!$B$6:$BE$43,'RevPAR Raw Data'!AO$1,FALSE)</f>
        <v>55.385294186494797</v>
      </c>
      <c r="BB42" s="66">
        <f>VLOOKUP($A42,'RevPAR Raw Data'!$B$6:$BE$43,'RevPAR Raw Data'!AP$1,FALSE)</f>
        <v>56.782481445527601</v>
      </c>
      <c r="BC42" s="67">
        <f>VLOOKUP($A42,'RevPAR Raw Data'!$B$6:$BE$43,'RevPAR Raw Data'!AR$1,FALSE)</f>
        <v>43.904092537295803</v>
      </c>
      <c r="BE42" s="59">
        <f>VLOOKUP($A42,'RevPAR Raw Data'!$B$6:$BE$43,'RevPAR Raw Data'!AT$1,FALSE)</f>
        <v>32.409250196772803</v>
      </c>
      <c r="BF42" s="60">
        <f>VLOOKUP($A42,'RevPAR Raw Data'!$B$6:$BE$43,'RevPAR Raw Data'!AU$1,FALSE)</f>
        <v>27.106831976771101</v>
      </c>
      <c r="BG42" s="60">
        <f>VLOOKUP($A42,'RevPAR Raw Data'!$B$6:$BE$43,'RevPAR Raw Data'!AV$1,FALSE)</f>
        <v>27.732692129095899</v>
      </c>
      <c r="BH42" s="60">
        <f>VLOOKUP($A42,'RevPAR Raw Data'!$B$6:$BE$43,'RevPAR Raw Data'!AW$1,FALSE)</f>
        <v>27.716514350112401</v>
      </c>
      <c r="BI42" s="60">
        <f>VLOOKUP($A42,'RevPAR Raw Data'!$B$6:$BE$43,'RevPAR Raw Data'!AX$1,FALSE)</f>
        <v>17.5694555915974</v>
      </c>
      <c r="BJ42" s="61">
        <f>VLOOKUP($A42,'RevPAR Raw Data'!$B$6:$BE$43,'RevPAR Raw Data'!AY$1,FALSE)</f>
        <v>26.200859130622199</v>
      </c>
      <c r="BK42" s="60">
        <f>VLOOKUP($A42,'RevPAR Raw Data'!$B$6:$BE$43,'RevPAR Raw Data'!BA$1,FALSE)</f>
        <v>69.788737282659099</v>
      </c>
      <c r="BL42" s="60">
        <f>VLOOKUP($A42,'RevPAR Raw Data'!$B$6:$BE$43,'RevPAR Raw Data'!BB$1,FALSE)</f>
        <v>51.014517763118398</v>
      </c>
      <c r="BM42" s="61">
        <f>VLOOKUP($A42,'RevPAR Raw Data'!$B$6:$BE$43,'RevPAR Raw Data'!BC$1,FALSE)</f>
        <v>60.082789754874902</v>
      </c>
      <c r="BN42" s="62">
        <f>VLOOKUP($A42,'RevPAR Raw Data'!$B$6:$BE$43,'RevPAR Raw Data'!BE$1,FALSE)</f>
        <v>36.908526933224898</v>
      </c>
    </row>
    <row r="43" spans="1:66" x14ac:dyDescent="0.35">
      <c r="A43" s="82" t="s">
        <v>82</v>
      </c>
      <c r="B43" s="59">
        <f>VLOOKUP($A43,'Occupancy Raw Data'!$B$6:$BE$43,'Occupancy Raw Data'!AG$1,FALSE)</f>
        <v>38.687346169462899</v>
      </c>
      <c r="C43" s="60">
        <f>VLOOKUP($A43,'Occupancy Raw Data'!$B$6:$BE$43,'Occupancy Raw Data'!AH$1,FALSE)</f>
        <v>44.904230308438002</v>
      </c>
      <c r="D43" s="60">
        <f>VLOOKUP($A43,'Occupancy Raw Data'!$B$6:$BE$43,'Occupancy Raw Data'!AI$1,FALSE)</f>
        <v>45.741182603813598</v>
      </c>
      <c r="E43" s="60">
        <f>VLOOKUP($A43,'Occupancy Raw Data'!$B$6:$BE$43,'Occupancy Raw Data'!AJ$1,FALSE)</f>
        <v>44.555671405369601</v>
      </c>
      <c r="F43" s="60">
        <f>VLOOKUP($A43,'Occupancy Raw Data'!$B$6:$BE$43,'Occupancy Raw Data'!AK$1,FALSE)</f>
        <v>43.937100234595803</v>
      </c>
      <c r="G43" s="61">
        <f>VLOOKUP($A43,'Occupancy Raw Data'!$B$6:$BE$43,'Occupancy Raw Data'!AL$1,FALSE)</f>
        <v>43.5651167873405</v>
      </c>
      <c r="H43" s="60">
        <f>VLOOKUP($A43,'Occupancy Raw Data'!$B$6:$BE$43,'Occupancy Raw Data'!AN$1,FALSE)</f>
        <v>46.511138291259698</v>
      </c>
      <c r="I43" s="60">
        <f>VLOOKUP($A43,'Occupancy Raw Data'!$B$6:$BE$43,'Occupancy Raw Data'!AO$1,FALSE)</f>
        <v>45.887237499247803</v>
      </c>
      <c r="J43" s="61">
        <f>VLOOKUP($A43,'Occupancy Raw Data'!$B$6:$BE$43,'Occupancy Raw Data'!AP$1,FALSE)</f>
        <v>46.199237942444597</v>
      </c>
      <c r="K43" s="62">
        <f>VLOOKUP($A43,'Occupancy Raw Data'!$B$6:$BE$43,'Occupancy Raw Data'!AR$1,FALSE)</f>
        <v>44.317639830016802</v>
      </c>
      <c r="M43" s="59">
        <f>VLOOKUP($A43,'Occupancy Raw Data'!$B$6:$BE$43,'Occupancy Raw Data'!AT$1,FALSE)</f>
        <v>41.646143496721997</v>
      </c>
      <c r="N43" s="60">
        <f>VLOOKUP($A43,'Occupancy Raw Data'!$B$6:$BE$43,'Occupancy Raw Data'!AU$1,FALSE)</f>
        <v>50.96485375983</v>
      </c>
      <c r="O43" s="60">
        <f>VLOOKUP($A43,'Occupancy Raw Data'!$B$6:$BE$43,'Occupancy Raw Data'!AV$1,FALSE)</f>
        <v>31.8904536939129</v>
      </c>
      <c r="P43" s="60">
        <f>VLOOKUP($A43,'Occupancy Raw Data'!$B$6:$BE$43,'Occupancy Raw Data'!AW$1,FALSE)</f>
        <v>32.301774682148398</v>
      </c>
      <c r="Q43" s="60">
        <f>VLOOKUP($A43,'Occupancy Raw Data'!$B$6:$BE$43,'Occupancy Raw Data'!AX$1,FALSE)</f>
        <v>44.205166962496101</v>
      </c>
      <c r="R43" s="61">
        <f>VLOOKUP($A43,'Occupancy Raw Data'!$B$6:$BE$43,'Occupancy Raw Data'!AY$1,FALSE)</f>
        <v>39.735280275909098</v>
      </c>
      <c r="S43" s="60">
        <f>VLOOKUP($A43,'Occupancy Raw Data'!$B$6:$BE$43,'Occupancy Raw Data'!BA$1,FALSE)</f>
        <v>49.9097308489794</v>
      </c>
      <c r="T43" s="60">
        <f>VLOOKUP($A43,'Occupancy Raw Data'!$B$6:$BE$43,'Occupancy Raw Data'!BB$1,FALSE)</f>
        <v>37.134414669507798</v>
      </c>
      <c r="U43" s="61">
        <f>VLOOKUP($A43,'Occupancy Raw Data'!$B$6:$BE$43,'Occupancy Raw Data'!BC$1,FALSE)</f>
        <v>43.280994818394099</v>
      </c>
      <c r="V43" s="62">
        <f>VLOOKUP($A43,'Occupancy Raw Data'!$B$6:$BE$43,'Occupancy Raw Data'!BE$1,FALSE)</f>
        <v>40.770502396121302</v>
      </c>
      <c r="X43" s="64">
        <f>VLOOKUP($A43,'ADR Raw Data'!$B$6:$BE$43,'ADR Raw Data'!AG$1,FALSE)</f>
        <v>93.4913975666325</v>
      </c>
      <c r="Y43" s="65">
        <f>VLOOKUP($A43,'ADR Raw Data'!$B$6:$BE$43,'ADR Raw Data'!AH$1,FALSE)</f>
        <v>99.760585516694704</v>
      </c>
      <c r="Z43" s="65">
        <f>VLOOKUP($A43,'ADR Raw Data'!$B$6:$BE$43,'ADR Raw Data'!AI$1,FALSE)</f>
        <v>101.371746082191</v>
      </c>
      <c r="AA43" s="65">
        <f>VLOOKUP($A43,'ADR Raw Data'!$B$6:$BE$43,'ADR Raw Data'!AJ$1,FALSE)</f>
        <v>100.86895021657099</v>
      </c>
      <c r="AB43" s="65">
        <f>VLOOKUP($A43,'ADR Raw Data'!$B$6:$BE$43,'ADR Raw Data'!AK$1,FALSE)</f>
        <v>99.206052754674701</v>
      </c>
      <c r="AC43" s="66">
        <f>VLOOKUP($A43,'ADR Raw Data'!$B$6:$BE$43,'ADR Raw Data'!AL$1,FALSE)</f>
        <v>99.100333868762903</v>
      </c>
      <c r="AD43" s="65">
        <f>VLOOKUP($A43,'ADR Raw Data'!$B$6:$BE$43,'ADR Raw Data'!AN$1,FALSE)</f>
        <v>103.132408876339</v>
      </c>
      <c r="AE43" s="65">
        <f>VLOOKUP($A43,'ADR Raw Data'!$B$6:$BE$43,'ADR Raw Data'!AO$1,FALSE)</f>
        <v>98.459635129819006</v>
      </c>
      <c r="AF43" s="66">
        <f>VLOOKUP($A43,'ADR Raw Data'!$B$6:$BE$43,'ADR Raw Data'!AP$1,FALSE)</f>
        <v>100.81217278538</v>
      </c>
      <c r="AG43" s="67">
        <f>VLOOKUP($A43,'ADR Raw Data'!$B$6:$BE$43,'ADR Raw Data'!AR$1,FALSE)</f>
        <v>99.610140100833803</v>
      </c>
      <c r="AI43" s="59">
        <f>VLOOKUP($A43,'ADR Raw Data'!$B$6:$BE$43,'ADR Raw Data'!AT$1,FALSE)</f>
        <v>18.647002299228699</v>
      </c>
      <c r="AJ43" s="60">
        <f>VLOOKUP($A43,'ADR Raw Data'!$B$6:$BE$43,'ADR Raw Data'!AU$1,FALSE)</f>
        <v>24.481667711621402</v>
      </c>
      <c r="AK43" s="60">
        <f>VLOOKUP($A43,'ADR Raw Data'!$B$6:$BE$43,'ADR Raw Data'!AV$1,FALSE)</f>
        <v>22.094314572131601</v>
      </c>
      <c r="AL43" s="60">
        <f>VLOOKUP($A43,'ADR Raw Data'!$B$6:$BE$43,'ADR Raw Data'!AW$1,FALSE)</f>
        <v>21.727791530101701</v>
      </c>
      <c r="AM43" s="60">
        <f>VLOOKUP($A43,'ADR Raw Data'!$B$6:$BE$43,'ADR Raw Data'!AX$1,FALSE)</f>
        <v>18.3423573446793</v>
      </c>
      <c r="AN43" s="61">
        <f>VLOOKUP($A43,'ADR Raw Data'!$B$6:$BE$43,'ADR Raw Data'!AY$1,FALSE)</f>
        <v>21.064982192640599</v>
      </c>
      <c r="AO43" s="60">
        <f>VLOOKUP($A43,'ADR Raw Data'!$B$6:$BE$43,'ADR Raw Data'!BA$1,FALSE)</f>
        <v>25.685269593904401</v>
      </c>
      <c r="AP43" s="60">
        <f>VLOOKUP($A43,'ADR Raw Data'!$B$6:$BE$43,'ADR Raw Data'!BB$1,FALSE)</f>
        <v>17.854441063530299</v>
      </c>
      <c r="AQ43" s="61">
        <f>VLOOKUP($A43,'ADR Raw Data'!$B$6:$BE$43,'ADR Raw Data'!BC$1,FALSE)</f>
        <v>21.712910492846898</v>
      </c>
      <c r="AR43" s="62">
        <f>VLOOKUP($A43,'ADR Raw Data'!$B$6:$BE$43,'ADR Raw Data'!BE$1,FALSE)</f>
        <v>21.266329629133399</v>
      </c>
      <c r="AT43" s="64">
        <f>VLOOKUP($A43,'RevPAR Raw Data'!$B$6:$BE$43,'RevPAR Raw Data'!AG$1,FALSE)</f>
        <v>36.169340615271999</v>
      </c>
      <c r="AU43" s="65">
        <f>VLOOKUP($A43,'RevPAR Raw Data'!$B$6:$BE$43,'RevPAR Raw Data'!AH$1,FALSE)</f>
        <v>44.7967230774629</v>
      </c>
      <c r="AV43" s="65">
        <f>VLOOKUP($A43,'RevPAR Raw Data'!$B$6:$BE$43,'RevPAR Raw Data'!AI$1,FALSE)</f>
        <v>46.368635484129598</v>
      </c>
      <c r="AW43" s="65">
        <f>VLOOKUP($A43,'RevPAR Raw Data'!$B$6:$BE$43,'RevPAR Raw Data'!AJ$1,FALSE)</f>
        <v>44.942838008541599</v>
      </c>
      <c r="AX43" s="65">
        <f>VLOOKUP($A43,'RevPAR Raw Data'!$B$6:$BE$43,'RevPAR Raw Data'!AK$1,FALSE)</f>
        <v>43.588262837607502</v>
      </c>
      <c r="AY43" s="66">
        <f>VLOOKUP($A43,'RevPAR Raw Data'!$B$6:$BE$43,'RevPAR Raw Data'!AL$1,FALSE)</f>
        <v>43.173176186570998</v>
      </c>
      <c r="AZ43" s="65">
        <f>VLOOKUP($A43,'RevPAR Raw Data'!$B$6:$BE$43,'RevPAR Raw Data'!AN$1,FALSE)</f>
        <v>47.968057315581497</v>
      </c>
      <c r="BA43" s="65">
        <f>VLOOKUP($A43,'RevPAR Raw Data'!$B$6:$BE$43,'RevPAR Raw Data'!AO$1,FALSE)</f>
        <v>45.180406612912897</v>
      </c>
      <c r="BB43" s="66">
        <f>VLOOKUP($A43,'RevPAR Raw Data'!$B$6:$BE$43,'RevPAR Raw Data'!AP$1,FALSE)</f>
        <v>46.5744555800661</v>
      </c>
      <c r="BC43" s="67">
        <f>VLOOKUP($A43,'RevPAR Raw Data'!$B$6:$BE$43,'RevPAR Raw Data'!AR$1,FALSE)</f>
        <v>44.144863124062702</v>
      </c>
      <c r="BE43" s="59">
        <f>VLOOKUP($A43,'RevPAR Raw Data'!$B$6:$BE$43,'RevPAR Raw Data'!AT$1,FALSE)</f>
        <v>68.058903131324598</v>
      </c>
      <c r="BF43" s="60">
        <f>VLOOKUP($A43,'RevPAR Raw Data'!$B$6:$BE$43,'RevPAR Raw Data'!AU$1,FALSE)</f>
        <v>87.9235676186468</v>
      </c>
      <c r="BG43" s="60">
        <f>VLOOKUP($A43,'RevPAR Raw Data'!$B$6:$BE$43,'RevPAR Raw Data'!AV$1,FALSE)</f>
        <v>61.030745423657699</v>
      </c>
      <c r="BH43" s="60">
        <f>VLOOKUP($A43,'RevPAR Raw Data'!$B$6:$BE$43,'RevPAR Raw Data'!AW$1,FALSE)</f>
        <v>61.048028475710503</v>
      </c>
      <c r="BI43" s="60">
        <f>VLOOKUP($A43,'RevPAR Raw Data'!$B$6:$BE$43,'RevPAR Raw Data'!AX$1,FALSE)</f>
        <v>70.655793996248505</v>
      </c>
      <c r="BJ43" s="61">
        <f>VLOOKUP($A43,'RevPAR Raw Data'!$B$6:$BE$43,'RevPAR Raw Data'!AY$1,FALSE)</f>
        <v>69.1704921828659</v>
      </c>
      <c r="BK43" s="60">
        <f>VLOOKUP($A43,'RevPAR Raw Data'!$B$6:$BE$43,'RevPAR Raw Data'!BA$1,FALSE)</f>
        <v>88.414449365036305</v>
      </c>
      <c r="BL43" s="60">
        <f>VLOOKUP($A43,'RevPAR Raw Data'!$B$6:$BE$43,'RevPAR Raw Data'!BB$1,FALSE)</f>
        <v>61.618997914492397</v>
      </c>
      <c r="BM43" s="61">
        <f>VLOOKUP($A43,'RevPAR Raw Data'!$B$6:$BE$43,'RevPAR Raw Data'!BC$1,FALSE)</f>
        <v>74.391468976572696</v>
      </c>
      <c r="BN43" s="62">
        <f>VLOOKUP($A43,'RevPAR Raw Data'!$B$6:$BE$43,'RevPAR Raw Data'!BE$1,FALSE)</f>
        <v>70.707221456267604</v>
      </c>
    </row>
    <row r="44" spans="1:66" x14ac:dyDescent="0.35">
      <c r="A44" s="81" t="s">
        <v>83</v>
      </c>
      <c r="B44" s="59">
        <f>VLOOKUP($A44,'Occupancy Raw Data'!$B$6:$BE$43,'Occupancy Raw Data'!AG$1,FALSE)</f>
        <v>37.480916030534303</v>
      </c>
      <c r="C44" s="60">
        <f>VLOOKUP($A44,'Occupancy Raw Data'!$B$6:$BE$43,'Occupancy Raw Data'!AH$1,FALSE)</f>
        <v>46.018606870229</v>
      </c>
      <c r="D44" s="60">
        <f>VLOOKUP($A44,'Occupancy Raw Data'!$B$6:$BE$43,'Occupancy Raw Data'!AI$1,FALSE)</f>
        <v>48.718988549618302</v>
      </c>
      <c r="E44" s="60">
        <f>VLOOKUP($A44,'Occupancy Raw Data'!$B$6:$BE$43,'Occupancy Raw Data'!AJ$1,FALSE)</f>
        <v>48.079675572519001</v>
      </c>
      <c r="F44" s="60">
        <f>VLOOKUP($A44,'Occupancy Raw Data'!$B$6:$BE$43,'Occupancy Raw Data'!AK$1,FALSE)</f>
        <v>44.007633587786202</v>
      </c>
      <c r="G44" s="61">
        <f>VLOOKUP($A44,'Occupancy Raw Data'!$B$6:$BE$43,'Occupancy Raw Data'!AL$1,FALSE)</f>
        <v>44.861164122137403</v>
      </c>
      <c r="H44" s="60">
        <f>VLOOKUP($A44,'Occupancy Raw Data'!$B$6:$BE$43,'Occupancy Raw Data'!AN$1,FALSE)</f>
        <v>42.6264312977099</v>
      </c>
      <c r="I44" s="60">
        <f>VLOOKUP($A44,'Occupancy Raw Data'!$B$6:$BE$43,'Occupancy Raw Data'!AO$1,FALSE)</f>
        <v>43.458969465648799</v>
      </c>
      <c r="J44" s="61">
        <f>VLOOKUP($A44,'Occupancy Raw Data'!$B$6:$BE$43,'Occupancy Raw Data'!AP$1,FALSE)</f>
        <v>43.042700381679303</v>
      </c>
      <c r="K44" s="62">
        <f>VLOOKUP($A44,'Occupancy Raw Data'!$B$6:$BE$43,'Occupancy Raw Data'!AR$1,FALSE)</f>
        <v>44.341603053435101</v>
      </c>
      <c r="M44" s="59">
        <f>VLOOKUP($A44,'Occupancy Raw Data'!$B$6:$BE$43,'Occupancy Raw Data'!AT$1,FALSE)</f>
        <v>28.196660655722301</v>
      </c>
      <c r="N44" s="60">
        <f>VLOOKUP($A44,'Occupancy Raw Data'!$B$6:$BE$43,'Occupancy Raw Data'!AU$1,FALSE)</f>
        <v>25.760589749153599</v>
      </c>
      <c r="O44" s="60">
        <f>VLOOKUP($A44,'Occupancy Raw Data'!$B$6:$BE$43,'Occupancy Raw Data'!AV$1,FALSE)</f>
        <v>30.012422744368799</v>
      </c>
      <c r="P44" s="60">
        <f>VLOOKUP($A44,'Occupancy Raw Data'!$B$6:$BE$43,'Occupancy Raw Data'!AW$1,FALSE)</f>
        <v>30.830153291204201</v>
      </c>
      <c r="Q44" s="60">
        <f>VLOOKUP($A44,'Occupancy Raw Data'!$B$6:$BE$43,'Occupancy Raw Data'!AX$1,FALSE)</f>
        <v>37.566110035472299</v>
      </c>
      <c r="R44" s="61">
        <f>VLOOKUP($A44,'Occupancy Raw Data'!$B$6:$BE$43,'Occupancy Raw Data'!AY$1,FALSE)</f>
        <v>30.378749694473299</v>
      </c>
      <c r="S44" s="60">
        <f>VLOOKUP($A44,'Occupancy Raw Data'!$B$6:$BE$43,'Occupancy Raw Data'!BA$1,FALSE)</f>
        <v>32.862098027573502</v>
      </c>
      <c r="T44" s="60">
        <f>VLOOKUP($A44,'Occupancy Raw Data'!$B$6:$BE$43,'Occupancy Raw Data'!BB$1,FALSE)</f>
        <v>22.610632302762099</v>
      </c>
      <c r="U44" s="61">
        <f>VLOOKUP($A44,'Occupancy Raw Data'!$B$6:$BE$43,'Occupancy Raw Data'!BC$1,FALSE)</f>
        <v>27.4812103302224</v>
      </c>
      <c r="V44" s="62">
        <f>VLOOKUP($A44,'Occupancy Raw Data'!$B$6:$BE$43,'Occupancy Raw Data'!BE$1,FALSE)</f>
        <v>29.5620151279103</v>
      </c>
      <c r="X44" s="64">
        <f>VLOOKUP($A44,'ADR Raw Data'!$B$6:$BE$43,'ADR Raw Data'!AG$1,FALSE)</f>
        <v>84.058385947046801</v>
      </c>
      <c r="Y44" s="65">
        <f>VLOOKUP($A44,'ADR Raw Data'!$B$6:$BE$43,'ADR Raw Data'!AH$1,FALSE)</f>
        <v>85.122286558498701</v>
      </c>
      <c r="Z44" s="65">
        <f>VLOOKUP($A44,'ADR Raw Data'!$B$6:$BE$43,'ADR Raw Data'!AI$1,FALSE)</f>
        <v>85.997707486657205</v>
      </c>
      <c r="AA44" s="65">
        <f>VLOOKUP($A44,'ADR Raw Data'!$B$6:$BE$43,'ADR Raw Data'!AJ$1,FALSE)</f>
        <v>85.800041180848396</v>
      </c>
      <c r="AB44" s="65">
        <f>VLOOKUP($A44,'ADR Raw Data'!$B$6:$BE$43,'ADR Raw Data'!AK$1,FALSE)</f>
        <v>85.928619362532501</v>
      </c>
      <c r="AC44" s="66">
        <f>VLOOKUP($A44,'ADR Raw Data'!$B$6:$BE$43,'ADR Raw Data'!AL$1,FALSE)</f>
        <v>85.438126216379999</v>
      </c>
      <c r="AD44" s="65">
        <f>VLOOKUP($A44,'ADR Raw Data'!$B$6:$BE$43,'ADR Raw Data'!AN$1,FALSE)</f>
        <v>96.560931221668795</v>
      </c>
      <c r="AE44" s="65">
        <f>VLOOKUP($A44,'ADR Raw Data'!$B$6:$BE$43,'ADR Raw Data'!AO$1,FALSE)</f>
        <v>93.708152376770201</v>
      </c>
      <c r="AF44" s="66">
        <f>VLOOKUP($A44,'ADR Raw Data'!$B$6:$BE$43,'ADR Raw Data'!AP$1,FALSE)</f>
        <v>95.120747083437195</v>
      </c>
      <c r="AG44" s="67">
        <f>VLOOKUP($A44,'ADR Raw Data'!$B$6:$BE$43,'ADR Raw Data'!AR$1,FALSE)</f>
        <v>88.123551062129096</v>
      </c>
      <c r="AI44" s="59">
        <f>VLOOKUP($A44,'ADR Raw Data'!$B$6:$BE$43,'ADR Raw Data'!AT$1,FALSE)</f>
        <v>12.907268129947299</v>
      </c>
      <c r="AJ44" s="60">
        <f>VLOOKUP($A44,'ADR Raw Data'!$B$6:$BE$43,'ADR Raw Data'!AU$1,FALSE)</f>
        <v>15.0150729557876</v>
      </c>
      <c r="AK44" s="60">
        <f>VLOOKUP($A44,'ADR Raw Data'!$B$6:$BE$43,'ADR Raw Data'!AV$1,FALSE)</f>
        <v>16.4636911415617</v>
      </c>
      <c r="AL44" s="60">
        <f>VLOOKUP($A44,'ADR Raw Data'!$B$6:$BE$43,'ADR Raw Data'!AW$1,FALSE)</f>
        <v>15.840261291120299</v>
      </c>
      <c r="AM44" s="60">
        <f>VLOOKUP($A44,'ADR Raw Data'!$B$6:$BE$43,'ADR Raw Data'!AX$1,FALSE)</f>
        <v>12.5641309935601</v>
      </c>
      <c r="AN44" s="61">
        <f>VLOOKUP($A44,'ADR Raw Data'!$B$6:$BE$43,'ADR Raw Data'!AY$1,FALSE)</f>
        <v>14.6931912598446</v>
      </c>
      <c r="AO44" s="60">
        <f>VLOOKUP($A44,'ADR Raw Data'!$B$6:$BE$43,'ADR Raw Data'!BA$1,FALSE)</f>
        <v>23.0072003081833</v>
      </c>
      <c r="AP44" s="60">
        <f>VLOOKUP($A44,'ADR Raw Data'!$B$6:$BE$43,'ADR Raw Data'!BB$1,FALSE)</f>
        <v>19.571343929444598</v>
      </c>
      <c r="AQ44" s="61">
        <f>VLOOKUP($A44,'ADR Raw Data'!$B$6:$BE$43,'ADR Raw Data'!BC$1,FALSE)</f>
        <v>21.2781188808896</v>
      </c>
      <c r="AR44" s="62">
        <f>VLOOKUP($A44,'ADR Raw Data'!$B$6:$BE$43,'ADR Raw Data'!BE$1,FALSE)</f>
        <v>16.5607683593575</v>
      </c>
      <c r="AT44" s="64">
        <f>VLOOKUP($A44,'RevPAR Raw Data'!$B$6:$BE$43,'RevPAR Raw Data'!AG$1,FALSE)</f>
        <v>31.5058530534351</v>
      </c>
      <c r="AU44" s="65">
        <f>VLOOKUP($A44,'RevPAR Raw Data'!$B$6:$BE$43,'RevPAR Raw Data'!AH$1,FALSE)</f>
        <v>39.172090410305302</v>
      </c>
      <c r="AV44" s="65">
        <f>VLOOKUP($A44,'RevPAR Raw Data'!$B$6:$BE$43,'RevPAR Raw Data'!AI$1,FALSE)</f>
        <v>41.897213263358701</v>
      </c>
      <c r="AW44" s="65">
        <f>VLOOKUP($A44,'RevPAR Raw Data'!$B$6:$BE$43,'RevPAR Raw Data'!AJ$1,FALSE)</f>
        <v>41.252381440839599</v>
      </c>
      <c r="AX44" s="65">
        <f>VLOOKUP($A44,'RevPAR Raw Data'!$B$6:$BE$43,'RevPAR Raw Data'!AK$1,FALSE)</f>
        <v>37.815151956106803</v>
      </c>
      <c r="AY44" s="66">
        <f>VLOOKUP($A44,'RevPAR Raw Data'!$B$6:$BE$43,'RevPAR Raw Data'!AL$1,FALSE)</f>
        <v>38.328538024809099</v>
      </c>
      <c r="AZ44" s="65">
        <f>VLOOKUP($A44,'RevPAR Raw Data'!$B$6:$BE$43,'RevPAR Raw Data'!AN$1,FALSE)</f>
        <v>41.160479007633498</v>
      </c>
      <c r="BA44" s="65">
        <f>VLOOKUP($A44,'RevPAR Raw Data'!$B$6:$BE$43,'RevPAR Raw Data'!AO$1,FALSE)</f>
        <v>40.724597328244201</v>
      </c>
      <c r="BB44" s="66">
        <f>VLOOKUP($A44,'RevPAR Raw Data'!$B$6:$BE$43,'RevPAR Raw Data'!AP$1,FALSE)</f>
        <v>40.942538167938899</v>
      </c>
      <c r="BC44" s="67">
        <f>VLOOKUP($A44,'RevPAR Raw Data'!$B$6:$BE$43,'RevPAR Raw Data'!AR$1,FALSE)</f>
        <v>39.075395208560501</v>
      </c>
      <c r="BE44" s="59">
        <f>VLOOKUP($A44,'RevPAR Raw Data'!$B$6:$BE$43,'RevPAR Raw Data'!AT$1,FALSE)</f>
        <v>44.743347380195203</v>
      </c>
      <c r="BF44" s="60">
        <f>VLOOKUP($A44,'RevPAR Raw Data'!$B$6:$BE$43,'RevPAR Raw Data'!AU$1,FALSE)</f>
        <v>44.643634049617802</v>
      </c>
      <c r="BG44" s="60">
        <f>VLOOKUP($A44,'RevPAR Raw Data'!$B$6:$BE$43,'RevPAR Raw Data'!AV$1,FALSE)</f>
        <v>51.4172664706633</v>
      </c>
      <c r="BH44" s="60">
        <f>VLOOKUP($A44,'RevPAR Raw Data'!$B$6:$BE$43,'RevPAR Raw Data'!AW$1,FALSE)</f>
        <v>51.553991420104197</v>
      </c>
      <c r="BI44" s="60">
        <f>VLOOKUP($A44,'RevPAR Raw Data'!$B$6:$BE$43,'RevPAR Raw Data'!AX$1,FALSE)</f>
        <v>54.850096303074203</v>
      </c>
      <c r="BJ44" s="61">
        <f>VLOOKUP($A44,'RevPAR Raw Data'!$B$6:$BE$43,'RevPAR Raw Data'!AY$1,FALSE)</f>
        <v>49.535548749276401</v>
      </c>
      <c r="BK44" s="60">
        <f>VLOOKUP($A44,'RevPAR Raw Data'!$B$6:$BE$43,'RevPAR Raw Data'!BA$1,FALSE)</f>
        <v>63.429947054432198</v>
      </c>
      <c r="BL44" s="60">
        <f>VLOOKUP($A44,'RevPAR Raw Data'!$B$6:$BE$43,'RevPAR Raw Data'!BB$1,FALSE)</f>
        <v>46.6071808448025</v>
      </c>
      <c r="BM44" s="61">
        <f>VLOOKUP($A44,'RevPAR Raw Data'!$B$6:$BE$43,'RevPAR Raw Data'!BC$1,FALSE)</f>
        <v>54.606813815084102</v>
      </c>
      <c r="BN44" s="62">
        <f>VLOOKUP($A44,'RevPAR Raw Data'!$B$6:$BE$43,'RevPAR Raw Data'!BE$1,FALSE)</f>
        <v>51.018480334959399</v>
      </c>
    </row>
    <row r="45" spans="1:66" x14ac:dyDescent="0.35">
      <c r="A45" s="83" t="s">
        <v>84</v>
      </c>
      <c r="B45" s="59">
        <f>VLOOKUP($A45,'Occupancy Raw Data'!$B$6:$BE$43,'Occupancy Raw Data'!AG$1,FALSE)</f>
        <v>37.237938873452798</v>
      </c>
      <c r="C45" s="60">
        <f>VLOOKUP($A45,'Occupancy Raw Data'!$B$6:$BE$43,'Occupancy Raw Data'!AH$1,FALSE)</f>
        <v>47.581459964637503</v>
      </c>
      <c r="D45" s="60">
        <f>VLOOKUP($A45,'Occupancy Raw Data'!$B$6:$BE$43,'Occupancy Raw Data'!AI$1,FALSE)</f>
        <v>49.216973983329098</v>
      </c>
      <c r="E45" s="60">
        <f>VLOOKUP($A45,'Occupancy Raw Data'!$B$6:$BE$43,'Occupancy Raw Data'!AJ$1,FALSE)</f>
        <v>45.314473351856499</v>
      </c>
      <c r="F45" s="60">
        <f>VLOOKUP($A45,'Occupancy Raw Data'!$B$6:$BE$43,'Occupancy Raw Data'!AK$1,FALSE)</f>
        <v>40.433190199545301</v>
      </c>
      <c r="G45" s="61">
        <f>VLOOKUP($A45,'Occupancy Raw Data'!$B$6:$BE$43,'Occupancy Raw Data'!AL$1,FALSE)</f>
        <v>43.956807274564198</v>
      </c>
      <c r="H45" s="60">
        <f>VLOOKUP($A45,'Occupancy Raw Data'!$B$6:$BE$43,'Occupancy Raw Data'!AN$1,FALSE)</f>
        <v>38.444051528163598</v>
      </c>
      <c r="I45" s="60">
        <f>VLOOKUP($A45,'Occupancy Raw Data'!$B$6:$BE$43,'Occupancy Raw Data'!AO$1,FALSE)</f>
        <v>41.241475119979697</v>
      </c>
      <c r="J45" s="61">
        <f>VLOOKUP($A45,'Occupancy Raw Data'!$B$6:$BE$43,'Occupancy Raw Data'!AP$1,FALSE)</f>
        <v>39.842763324071697</v>
      </c>
      <c r="K45" s="62">
        <f>VLOOKUP($A45,'Occupancy Raw Data'!$B$6:$BE$43,'Occupancy Raw Data'!AR$1,FALSE)</f>
        <v>42.781366145852097</v>
      </c>
      <c r="M45" s="59">
        <f>VLOOKUP($A45,'Occupancy Raw Data'!$B$6:$BE$43,'Occupancy Raw Data'!AT$1,FALSE)</f>
        <v>15.0031317411936</v>
      </c>
      <c r="N45" s="60">
        <f>VLOOKUP($A45,'Occupancy Raw Data'!$B$6:$BE$43,'Occupancy Raw Data'!AU$1,FALSE)</f>
        <v>16.003964002674898</v>
      </c>
      <c r="O45" s="60">
        <f>VLOOKUP($A45,'Occupancy Raw Data'!$B$6:$BE$43,'Occupancy Raw Data'!AV$1,FALSE)</f>
        <v>17.612080836232401</v>
      </c>
      <c r="P45" s="60">
        <f>VLOOKUP($A45,'Occupancy Raw Data'!$B$6:$BE$43,'Occupancy Raw Data'!AW$1,FALSE)</f>
        <v>20.626278795403799</v>
      </c>
      <c r="Q45" s="60">
        <f>VLOOKUP($A45,'Occupancy Raw Data'!$B$6:$BE$43,'Occupancy Raw Data'!AX$1,FALSE)</f>
        <v>15.0440332130866</v>
      </c>
      <c r="R45" s="61">
        <f>VLOOKUP($A45,'Occupancy Raw Data'!$B$6:$BE$43,'Occupancy Raw Data'!AY$1,FALSE)</f>
        <v>16.9339281143425</v>
      </c>
      <c r="S45" s="60">
        <f>VLOOKUP($A45,'Occupancy Raw Data'!$B$6:$BE$43,'Occupancy Raw Data'!BA$1,FALSE)</f>
        <v>7.5568012152704496</v>
      </c>
      <c r="T45" s="60">
        <f>VLOOKUP($A45,'Occupancy Raw Data'!$B$6:$BE$43,'Occupancy Raw Data'!BB$1,FALSE)</f>
        <v>8.9816256160529093</v>
      </c>
      <c r="U45" s="61">
        <f>VLOOKUP($A45,'Occupancy Raw Data'!$B$6:$BE$43,'Occupancy Raw Data'!BC$1,FALSE)</f>
        <v>8.2895402288284892</v>
      </c>
      <c r="V45" s="62">
        <f>VLOOKUP($A45,'Occupancy Raw Data'!$B$6:$BE$43,'Occupancy Raw Data'!BE$1,FALSE)</f>
        <v>14.501798022821401</v>
      </c>
      <c r="X45" s="64">
        <f>VLOOKUP($A45,'ADR Raw Data'!$B$6:$BE$43,'ADR Raw Data'!AG$1,FALSE)</f>
        <v>83.627168051551607</v>
      </c>
      <c r="Y45" s="65">
        <f>VLOOKUP($A45,'ADR Raw Data'!$B$6:$BE$43,'ADR Raw Data'!AH$1,FALSE)</f>
        <v>85.370222959522195</v>
      </c>
      <c r="Z45" s="65">
        <f>VLOOKUP($A45,'ADR Raw Data'!$B$6:$BE$43,'ADR Raw Data'!AI$1,FALSE)</f>
        <v>86.621475493969697</v>
      </c>
      <c r="AA45" s="65">
        <f>VLOOKUP($A45,'ADR Raw Data'!$B$6:$BE$43,'ADR Raw Data'!AJ$1,FALSE)</f>
        <v>84.478178651058997</v>
      </c>
      <c r="AB45" s="65">
        <f>VLOOKUP($A45,'ADR Raw Data'!$B$6:$BE$43,'ADR Raw Data'!AK$1,FALSE)</f>
        <v>83.363905981571094</v>
      </c>
      <c r="AC45" s="66">
        <f>VLOOKUP($A45,'ADR Raw Data'!$B$6:$BE$43,'ADR Raw Data'!AL$1,FALSE)</f>
        <v>84.802077862375995</v>
      </c>
      <c r="AD45" s="65">
        <f>VLOOKUP($A45,'ADR Raw Data'!$B$6:$BE$43,'ADR Raw Data'!AN$1,FALSE)</f>
        <v>87.597320959264096</v>
      </c>
      <c r="AE45" s="65">
        <f>VLOOKUP($A45,'ADR Raw Data'!$B$6:$BE$43,'ADR Raw Data'!AO$1,FALSE)</f>
        <v>88.781214209156303</v>
      </c>
      <c r="AF45" s="66">
        <f>VLOOKUP($A45,'ADR Raw Data'!$B$6:$BE$43,'ADR Raw Data'!AP$1,FALSE)</f>
        <v>88.210048339804999</v>
      </c>
      <c r="AG45" s="67">
        <f>VLOOKUP($A45,'ADR Raw Data'!$B$6:$BE$43,'ADR Raw Data'!AR$1,FALSE)</f>
        <v>85.708900978407499</v>
      </c>
      <c r="AI45" s="59">
        <f>VLOOKUP($A45,'ADR Raw Data'!$B$6:$BE$43,'ADR Raw Data'!AT$1,FALSE)</f>
        <v>15.6108006678678</v>
      </c>
      <c r="AJ45" s="60">
        <f>VLOOKUP($A45,'ADR Raw Data'!$B$6:$BE$43,'ADR Raw Data'!AU$1,FALSE)</f>
        <v>15.087844618152699</v>
      </c>
      <c r="AK45" s="60">
        <f>VLOOKUP($A45,'ADR Raw Data'!$B$6:$BE$43,'ADR Raw Data'!AV$1,FALSE)</f>
        <v>17.338161377150499</v>
      </c>
      <c r="AL45" s="60">
        <f>VLOOKUP($A45,'ADR Raw Data'!$B$6:$BE$43,'ADR Raw Data'!AW$1,FALSE)</f>
        <v>15.459172689003699</v>
      </c>
      <c r="AM45" s="60">
        <f>VLOOKUP($A45,'ADR Raw Data'!$B$6:$BE$43,'ADR Raw Data'!AX$1,FALSE)</f>
        <v>13.8922471850967</v>
      </c>
      <c r="AN45" s="61">
        <f>VLOOKUP($A45,'ADR Raw Data'!$B$6:$BE$43,'ADR Raw Data'!AY$1,FALSE)</f>
        <v>15.5411390522322</v>
      </c>
      <c r="AO45" s="60">
        <f>VLOOKUP($A45,'ADR Raw Data'!$B$6:$BE$43,'ADR Raw Data'!BA$1,FALSE)</f>
        <v>18.2144328681193</v>
      </c>
      <c r="AP45" s="60">
        <f>VLOOKUP($A45,'ADR Raw Data'!$B$6:$BE$43,'ADR Raw Data'!BB$1,FALSE)</f>
        <v>17.629812359202202</v>
      </c>
      <c r="AQ45" s="61">
        <f>VLOOKUP($A45,'ADR Raw Data'!$B$6:$BE$43,'ADR Raw Data'!BC$1,FALSE)</f>
        <v>17.916300109029699</v>
      </c>
      <c r="AR45" s="62">
        <f>VLOOKUP($A45,'ADR Raw Data'!$B$6:$BE$43,'ADR Raw Data'!BE$1,FALSE)</f>
        <v>16.148089906624701</v>
      </c>
      <c r="AT45" s="64">
        <f>VLOOKUP($A45,'RevPAR Raw Data'!$B$6:$BE$43,'RevPAR Raw Data'!AG$1,FALSE)</f>
        <v>31.1410337206365</v>
      </c>
      <c r="AU45" s="65">
        <f>VLOOKUP($A45,'RevPAR Raw Data'!$B$6:$BE$43,'RevPAR Raw Data'!AH$1,FALSE)</f>
        <v>40.620398459206797</v>
      </c>
      <c r="AV45" s="65">
        <f>VLOOKUP($A45,'RevPAR Raw Data'!$B$6:$BE$43,'RevPAR Raw Data'!AI$1,FALSE)</f>
        <v>42.632469057842798</v>
      </c>
      <c r="AW45" s="65">
        <f>VLOOKUP($A45,'RevPAR Raw Data'!$B$6:$BE$43,'RevPAR Raw Data'!AJ$1,FALSE)</f>
        <v>38.280841752967902</v>
      </c>
      <c r="AX45" s="65">
        <f>VLOOKUP($A45,'RevPAR Raw Data'!$B$6:$BE$43,'RevPAR Raw Data'!AK$1,FALSE)</f>
        <v>33.706686663298797</v>
      </c>
      <c r="AY45" s="66">
        <f>VLOOKUP($A45,'RevPAR Raw Data'!$B$6:$BE$43,'RevPAR Raw Data'!AL$1,FALSE)</f>
        <v>37.2762859307906</v>
      </c>
      <c r="AZ45" s="65">
        <f>VLOOKUP($A45,'RevPAR Raw Data'!$B$6:$BE$43,'RevPAR Raw Data'!AN$1,FALSE)</f>
        <v>33.675959206870402</v>
      </c>
      <c r="BA45" s="65">
        <f>VLOOKUP($A45,'RevPAR Raw Data'!$B$6:$BE$43,'RevPAR Raw Data'!AO$1,FALSE)</f>
        <v>36.614682369285099</v>
      </c>
      <c r="BB45" s="66">
        <f>VLOOKUP($A45,'RevPAR Raw Data'!$B$6:$BE$43,'RevPAR Raw Data'!AP$1,FALSE)</f>
        <v>35.145320788077697</v>
      </c>
      <c r="BC45" s="67">
        <f>VLOOKUP($A45,'RevPAR Raw Data'!$B$6:$BE$43,'RevPAR Raw Data'!AR$1,FALSE)</f>
        <v>36.6674387471583</v>
      </c>
      <c r="BE45" s="59">
        <f>VLOOKUP($A45,'RevPAR Raw Data'!$B$6:$BE$43,'RevPAR Raw Data'!AT$1,FALSE)</f>
        <v>32.956041399116899</v>
      </c>
      <c r="BF45" s="60">
        <f>VLOOKUP($A45,'RevPAR Raw Data'!$B$6:$BE$43,'RevPAR Raw Data'!AU$1,FALSE)</f>
        <v>33.506461842296297</v>
      </c>
      <c r="BG45" s="60">
        <f>VLOOKUP($A45,'RevPAR Raw Data'!$B$6:$BE$43,'RevPAR Raw Data'!AV$1,FALSE)</f>
        <v>38.003853210643101</v>
      </c>
      <c r="BH45" s="60">
        <f>VLOOKUP($A45,'RevPAR Raw Data'!$B$6:$BE$43,'RevPAR Raw Data'!AW$1,FALSE)</f>
        <v>39.274103542704403</v>
      </c>
      <c r="BI45" s="60">
        <f>VLOOKUP($A45,'RevPAR Raw Data'!$B$6:$BE$43,'RevPAR Raw Data'!AX$1,FALSE)</f>
        <v>31.026234678753301</v>
      </c>
      <c r="BJ45" s="61">
        <f>VLOOKUP($A45,'RevPAR Raw Data'!$B$6:$BE$43,'RevPAR Raw Data'!AY$1,FALSE)</f>
        <v>35.1067924818298</v>
      </c>
      <c r="BK45" s="60">
        <f>VLOOKUP($A45,'RevPAR Raw Data'!$B$6:$BE$43,'RevPAR Raw Data'!BA$1,FALSE)</f>
        <v>27.147662567722499</v>
      </c>
      <c r="BL45" s="60">
        <f>VLOOKUP($A45,'RevPAR Raw Data'!$B$6:$BE$43,'RevPAR Raw Data'!BB$1,FALSE)</f>
        <v>28.194881718171299</v>
      </c>
      <c r="BM45" s="61">
        <f>VLOOKUP($A45,'RevPAR Raw Data'!$B$6:$BE$43,'RevPAR Raw Data'!BC$1,FALSE)</f>
        <v>27.691019242913899</v>
      </c>
      <c r="BN45" s="62">
        <f>VLOOKUP($A45,'RevPAR Raw Data'!$B$6:$BE$43,'RevPAR Raw Data'!BE$1,FALSE)</f>
        <v>32.9916513122485</v>
      </c>
    </row>
    <row r="46" spans="1:66" x14ac:dyDescent="0.35">
      <c r="A46" s="84" t="s">
        <v>85</v>
      </c>
      <c r="B46" s="59">
        <f>VLOOKUP($A46,'Occupancy Raw Data'!$B$6:$BE$43,'Occupancy Raw Data'!AG$1,FALSE)</f>
        <v>33.8197062264396</v>
      </c>
      <c r="C46" s="60">
        <f>VLOOKUP($A46,'Occupancy Raw Data'!$B$6:$BE$43,'Occupancy Raw Data'!AH$1,FALSE)</f>
        <v>42.070713635772698</v>
      </c>
      <c r="D46" s="60">
        <f>VLOOKUP($A46,'Occupancy Raw Data'!$B$6:$BE$43,'Occupancy Raw Data'!AI$1,FALSE)</f>
        <v>44.719225269725698</v>
      </c>
      <c r="E46" s="60">
        <f>VLOOKUP($A46,'Occupancy Raw Data'!$B$6:$BE$43,'Occupancy Raw Data'!AJ$1,FALSE)</f>
        <v>44.313011828935302</v>
      </c>
      <c r="F46" s="60">
        <f>VLOOKUP($A46,'Occupancy Raw Data'!$B$6:$BE$43,'Occupancy Raw Data'!AK$1,FALSE)</f>
        <v>40.413362797348199</v>
      </c>
      <c r="G46" s="61">
        <f>VLOOKUP($A46,'Occupancy Raw Data'!$B$6:$BE$43,'Occupancy Raw Data'!AL$1,FALSE)</f>
        <v>41.067203951644302</v>
      </c>
      <c r="H46" s="60">
        <f>VLOOKUP($A46,'Occupancy Raw Data'!$B$6:$BE$43,'Occupancy Raw Data'!AN$1,FALSE)</f>
        <v>34.8076173144417</v>
      </c>
      <c r="I46" s="60">
        <f>VLOOKUP($A46,'Occupancy Raw Data'!$B$6:$BE$43,'Occupancy Raw Data'!AO$1,FALSE)</f>
        <v>36.659950604445498</v>
      </c>
      <c r="J46" s="61">
        <f>VLOOKUP($A46,'Occupancy Raw Data'!$B$6:$BE$43,'Occupancy Raw Data'!AP$1,FALSE)</f>
        <v>35.733783959443599</v>
      </c>
      <c r="K46" s="62">
        <f>VLOOKUP($A46,'Occupancy Raw Data'!$B$6:$BE$43,'Occupancy Raw Data'!AR$1,FALSE)</f>
        <v>39.543369668158398</v>
      </c>
      <c r="M46" s="59">
        <f>VLOOKUP($A46,'Occupancy Raw Data'!$B$6:$BE$43,'Occupancy Raw Data'!AT$1,FALSE)</f>
        <v>30.565736353797501</v>
      </c>
      <c r="N46" s="60">
        <f>VLOOKUP($A46,'Occupancy Raw Data'!$B$6:$BE$43,'Occupancy Raw Data'!AU$1,FALSE)</f>
        <v>23.2259756511008</v>
      </c>
      <c r="O46" s="60">
        <f>VLOOKUP($A46,'Occupancy Raw Data'!$B$6:$BE$43,'Occupancy Raw Data'!AV$1,FALSE)</f>
        <v>30.2372438198996</v>
      </c>
      <c r="P46" s="60">
        <f>VLOOKUP($A46,'Occupancy Raw Data'!$B$6:$BE$43,'Occupancy Raw Data'!AW$1,FALSE)</f>
        <v>43.171370260232401</v>
      </c>
      <c r="Q46" s="60">
        <f>VLOOKUP($A46,'Occupancy Raw Data'!$B$6:$BE$43,'Occupancy Raw Data'!AX$1,FALSE)</f>
        <v>47.030225436064697</v>
      </c>
      <c r="R46" s="61">
        <f>VLOOKUP($A46,'Occupancy Raw Data'!$B$6:$BE$43,'Occupancy Raw Data'!AY$1,FALSE)</f>
        <v>34.3666068876868</v>
      </c>
      <c r="S46" s="60">
        <f>VLOOKUP($A46,'Occupancy Raw Data'!$B$6:$BE$43,'Occupancy Raw Data'!BA$1,FALSE)</f>
        <v>24.141684439487499</v>
      </c>
      <c r="T46" s="60">
        <f>VLOOKUP($A46,'Occupancy Raw Data'!$B$6:$BE$43,'Occupancy Raw Data'!BB$1,FALSE)</f>
        <v>14.657767152480901</v>
      </c>
      <c r="U46" s="61">
        <f>VLOOKUP($A46,'Occupancy Raw Data'!$B$6:$BE$43,'Occupancy Raw Data'!BC$1,FALSE)</f>
        <v>19.0888144742297</v>
      </c>
      <c r="V46" s="62">
        <f>VLOOKUP($A46,'Occupancy Raw Data'!$B$6:$BE$43,'Occupancy Raw Data'!BE$1,FALSE)</f>
        <v>30.058699787441601</v>
      </c>
      <c r="X46" s="64">
        <f>VLOOKUP($A46,'ADR Raw Data'!$B$6:$BE$43,'ADR Raw Data'!AG$1,FALSE)</f>
        <v>88.0662582876909</v>
      </c>
      <c r="Y46" s="65">
        <f>VLOOKUP($A46,'ADR Raw Data'!$B$6:$BE$43,'ADR Raw Data'!AH$1,FALSE)</f>
        <v>89.905578557083203</v>
      </c>
      <c r="Z46" s="65">
        <f>VLOOKUP($A46,'ADR Raw Data'!$B$6:$BE$43,'ADR Raw Data'!AI$1,FALSE)</f>
        <v>90.273852917665806</v>
      </c>
      <c r="AA46" s="65">
        <f>VLOOKUP($A46,'ADR Raw Data'!$B$6:$BE$43,'ADR Raw Data'!AJ$1,FALSE)</f>
        <v>89.325145937224903</v>
      </c>
      <c r="AB46" s="65">
        <f>VLOOKUP($A46,'ADR Raw Data'!$B$6:$BE$43,'ADR Raw Data'!AK$1,FALSE)</f>
        <v>96.181925860405201</v>
      </c>
      <c r="AC46" s="66">
        <f>VLOOKUP($A46,'ADR Raw Data'!$B$6:$BE$43,'ADR Raw Data'!AL$1,FALSE)</f>
        <v>90.792862026398197</v>
      </c>
      <c r="AD46" s="65">
        <f>VLOOKUP($A46,'ADR Raw Data'!$B$6:$BE$43,'ADR Raw Data'!AN$1,FALSE)</f>
        <v>100.85396414900499</v>
      </c>
      <c r="AE46" s="65">
        <f>VLOOKUP($A46,'ADR Raw Data'!$B$6:$BE$43,'ADR Raw Data'!AO$1,FALSE)</f>
        <v>96.194705256626094</v>
      </c>
      <c r="AF46" s="66">
        <f>VLOOKUP($A46,'ADR Raw Data'!$B$6:$BE$43,'ADR Raw Data'!AP$1,FALSE)</f>
        <v>98.463954165150895</v>
      </c>
      <c r="AG46" s="67">
        <f>VLOOKUP($A46,'ADR Raw Data'!$B$6:$BE$43,'ADR Raw Data'!AR$1,FALSE)</f>
        <v>92.773451595482399</v>
      </c>
      <c r="AI46" s="59">
        <f>VLOOKUP($A46,'ADR Raw Data'!$B$6:$BE$43,'ADR Raw Data'!AT$1,FALSE)</f>
        <v>16.4763515424922</v>
      </c>
      <c r="AJ46" s="60">
        <f>VLOOKUP($A46,'ADR Raw Data'!$B$6:$BE$43,'ADR Raw Data'!AU$1,FALSE)</f>
        <v>21.201330252520101</v>
      </c>
      <c r="AK46" s="60">
        <f>VLOOKUP($A46,'ADR Raw Data'!$B$6:$BE$43,'ADR Raw Data'!AV$1,FALSE)</f>
        <v>20.851348637902301</v>
      </c>
      <c r="AL46" s="60">
        <f>VLOOKUP($A46,'ADR Raw Data'!$B$6:$BE$43,'ADR Raw Data'!AW$1,FALSE)</f>
        <v>18.9461623948532</v>
      </c>
      <c r="AM46" s="60">
        <f>VLOOKUP($A46,'ADR Raw Data'!$B$6:$BE$43,'ADR Raw Data'!AX$1,FALSE)</f>
        <v>22.782390328476001</v>
      </c>
      <c r="AN46" s="61">
        <f>VLOOKUP($A46,'ADR Raw Data'!$B$6:$BE$43,'ADR Raw Data'!AY$1,FALSE)</f>
        <v>20.3009253304213</v>
      </c>
      <c r="AO46" s="60">
        <f>VLOOKUP($A46,'ADR Raw Data'!$B$6:$BE$43,'ADR Raw Data'!BA$1,FALSE)</f>
        <v>23.841506540920999</v>
      </c>
      <c r="AP46" s="60">
        <f>VLOOKUP($A46,'ADR Raw Data'!$B$6:$BE$43,'ADR Raw Data'!BB$1,FALSE)</f>
        <v>18.085624043935798</v>
      </c>
      <c r="AQ46" s="61">
        <f>VLOOKUP($A46,'ADR Raw Data'!$B$6:$BE$43,'ADR Raw Data'!BC$1,FALSE)</f>
        <v>20.887848561202699</v>
      </c>
      <c r="AR46" s="62">
        <f>VLOOKUP($A46,'ADR Raw Data'!$B$6:$BE$43,'ADR Raw Data'!BE$1,FALSE)</f>
        <v>20.2391751025506</v>
      </c>
      <c r="AT46" s="64">
        <f>VLOOKUP($A46,'RevPAR Raw Data'!$B$6:$BE$43,'RevPAR Raw Data'!AG$1,FALSE)</f>
        <v>29.783749837514598</v>
      </c>
      <c r="AU46" s="65">
        <f>VLOOKUP($A46,'RevPAR Raw Data'!$B$6:$BE$43,'RevPAR Raw Data'!AH$1,FALSE)</f>
        <v>37.8239184973352</v>
      </c>
      <c r="AV46" s="65">
        <f>VLOOKUP($A46,'RevPAR Raw Data'!$B$6:$BE$43,'RevPAR Raw Data'!AI$1,FALSE)</f>
        <v>40.3697676459118</v>
      </c>
      <c r="AW46" s="65">
        <f>VLOOKUP($A46,'RevPAR Raw Data'!$B$6:$BE$43,'RevPAR Raw Data'!AJ$1,FALSE)</f>
        <v>39.582662485376297</v>
      </c>
      <c r="AX46" s="65">
        <f>VLOOKUP($A46,'RevPAR Raw Data'!$B$6:$BE$43,'RevPAR Raw Data'!AK$1,FALSE)</f>
        <v>38.870350643442002</v>
      </c>
      <c r="AY46" s="66">
        <f>VLOOKUP($A46,'RevPAR Raw Data'!$B$6:$BE$43,'RevPAR Raw Data'!AL$1,FALSE)</f>
        <v>37.286089821916001</v>
      </c>
      <c r="AZ46" s="65">
        <f>VLOOKUP($A46,'RevPAR Raw Data'!$B$6:$BE$43,'RevPAR Raw Data'!AN$1,FALSE)</f>
        <v>35.104861887430097</v>
      </c>
      <c r="BA46" s="65">
        <f>VLOOKUP($A46,'RevPAR Raw Data'!$B$6:$BE$43,'RevPAR Raw Data'!AO$1,FALSE)</f>
        <v>35.2649314311711</v>
      </c>
      <c r="BB46" s="66">
        <f>VLOOKUP($A46,'RevPAR Raw Data'!$B$6:$BE$43,'RevPAR Raw Data'!AP$1,FALSE)</f>
        <v>35.184896659300598</v>
      </c>
      <c r="BC46" s="67">
        <f>VLOOKUP($A46,'RevPAR Raw Data'!$B$6:$BE$43,'RevPAR Raw Data'!AR$1,FALSE)</f>
        <v>36.685748918311603</v>
      </c>
      <c r="BE46" s="59">
        <f>VLOOKUP($A46,'RevPAR Raw Data'!$B$6:$BE$43,'RevPAR Raw Data'!AT$1,FALSE)</f>
        <v>52.0782060694929</v>
      </c>
      <c r="BF46" s="60">
        <f>VLOOKUP($A46,'RevPAR Raw Data'!$B$6:$BE$43,'RevPAR Raw Data'!AU$1,FALSE)</f>
        <v>49.351521705780698</v>
      </c>
      <c r="BG46" s="60">
        <f>VLOOKUP($A46,'RevPAR Raw Data'!$B$6:$BE$43,'RevPAR Raw Data'!AV$1,FALSE)</f>
        <v>57.393465585181701</v>
      </c>
      <c r="BH46" s="60">
        <f>VLOOKUP($A46,'RevPAR Raw Data'!$B$6:$BE$43,'RevPAR Raw Data'!AW$1,FALSE)</f>
        <v>70.296850572672696</v>
      </c>
      <c r="BI46" s="60">
        <f>VLOOKUP($A46,'RevPAR Raw Data'!$B$6:$BE$43,'RevPAR Raw Data'!AX$1,FALSE)</f>
        <v>80.5272252957473</v>
      </c>
      <c r="BJ46" s="61">
        <f>VLOOKUP($A46,'RevPAR Raw Data'!$B$6:$BE$43,'RevPAR Raw Data'!AY$1,FALSE)</f>
        <v>61.644271420976899</v>
      </c>
      <c r="BK46" s="60">
        <f>VLOOKUP($A46,'RevPAR Raw Data'!$B$6:$BE$43,'RevPAR Raw Data'!BA$1,FALSE)</f>
        <v>53.738932255137499</v>
      </c>
      <c r="BL46" s="60">
        <f>VLOOKUP($A46,'RevPAR Raw Data'!$B$6:$BE$43,'RevPAR Raw Data'!BB$1,FALSE)</f>
        <v>35.394339856850102</v>
      </c>
      <c r="BM46" s="61">
        <f>VLOOKUP($A46,'RevPAR Raw Data'!$B$6:$BE$43,'RevPAR Raw Data'!BC$1,FALSE)</f>
        <v>43.963905694938603</v>
      </c>
      <c r="BN46" s="62">
        <f>VLOOKUP($A46,'RevPAR Raw Data'!$B$6:$BE$43,'RevPAR Raw Data'!BE$1,FALSE)</f>
        <v>56.3815077735226</v>
      </c>
    </row>
    <row r="47" spans="1:66" x14ac:dyDescent="0.35">
      <c r="A47" s="81" t="s">
        <v>86</v>
      </c>
      <c r="B47" s="59">
        <f>VLOOKUP($A47,'Occupancy Raw Data'!$B$6:$BE$43,'Occupancy Raw Data'!AG$1,FALSE)</f>
        <v>34.173202069080503</v>
      </c>
      <c r="C47" s="60">
        <f>VLOOKUP($A47,'Occupancy Raw Data'!$B$6:$BE$43,'Occupancy Raw Data'!AH$1,FALSE)</f>
        <v>46.037043217086598</v>
      </c>
      <c r="D47" s="60">
        <f>VLOOKUP($A47,'Occupancy Raw Data'!$B$6:$BE$43,'Occupancy Raw Data'!AI$1,FALSE)</f>
        <v>49.157350241948897</v>
      </c>
      <c r="E47" s="60">
        <f>VLOOKUP($A47,'Occupancy Raw Data'!$B$6:$BE$43,'Occupancy Raw Data'!AJ$1,FALSE)</f>
        <v>44.234940764224902</v>
      </c>
      <c r="F47" s="60">
        <f>VLOOKUP($A47,'Occupancy Raw Data'!$B$6:$BE$43,'Occupancy Raw Data'!AK$1,FALSE)</f>
        <v>38.828633405639899</v>
      </c>
      <c r="G47" s="61">
        <f>VLOOKUP($A47,'Occupancy Raw Data'!$B$6:$BE$43,'Occupancy Raw Data'!AL$1,FALSE)</f>
        <v>42.486233939596097</v>
      </c>
      <c r="H47" s="60">
        <f>VLOOKUP($A47,'Occupancy Raw Data'!$B$6:$BE$43,'Occupancy Raw Data'!AN$1,FALSE)</f>
        <v>38.544969130652397</v>
      </c>
      <c r="I47" s="60">
        <f>VLOOKUP($A47,'Occupancy Raw Data'!$B$6:$BE$43,'Occupancy Raw Data'!AO$1,FALSE)</f>
        <v>36.362098138747797</v>
      </c>
      <c r="J47" s="61">
        <f>VLOOKUP($A47,'Occupancy Raw Data'!$B$6:$BE$43,'Occupancy Raw Data'!AP$1,FALSE)</f>
        <v>37.461144249348898</v>
      </c>
      <c r="K47" s="62">
        <f>VLOOKUP($A47,'Occupancy Raw Data'!$B$6:$BE$43,'Occupancy Raw Data'!AR$1,FALSE)</f>
        <v>41.057609630266498</v>
      </c>
      <c r="M47" s="59">
        <f>VLOOKUP($A47,'Occupancy Raw Data'!$B$6:$BE$43,'Occupancy Raw Data'!AT$1,FALSE)</f>
        <v>29.866835764108998</v>
      </c>
      <c r="N47" s="60">
        <f>VLOOKUP($A47,'Occupancy Raw Data'!$B$6:$BE$43,'Occupancy Raw Data'!AU$1,FALSE)</f>
        <v>36.923076923076898</v>
      </c>
      <c r="O47" s="60">
        <f>VLOOKUP($A47,'Occupancy Raw Data'!$B$6:$BE$43,'Occupancy Raw Data'!AV$1,FALSE)</f>
        <v>43.009708737864003</v>
      </c>
      <c r="P47" s="60">
        <f>VLOOKUP($A47,'Occupancy Raw Data'!$B$6:$BE$43,'Occupancy Raw Data'!AW$1,FALSE)</f>
        <v>44.547437295528802</v>
      </c>
      <c r="Q47" s="60">
        <f>VLOOKUP($A47,'Occupancy Raw Data'!$B$6:$BE$43,'Occupancy Raw Data'!AX$1,FALSE)</f>
        <v>30.951041080472699</v>
      </c>
      <c r="R47" s="61">
        <f>VLOOKUP($A47,'Occupancy Raw Data'!$B$6:$BE$43,'Occupancy Raw Data'!AY$1,FALSE)</f>
        <v>37.4392745330886</v>
      </c>
      <c r="S47" s="60">
        <f>VLOOKUP($A47,'Occupancy Raw Data'!$B$6:$BE$43,'Occupancy Raw Data'!BA$1,FALSE)</f>
        <v>41.667144006315802</v>
      </c>
      <c r="T47" s="60">
        <f>VLOOKUP($A47,'Occupancy Raw Data'!$B$6:$BE$43,'Occupancy Raw Data'!BB$1,FALSE)</f>
        <v>26.337448559670701</v>
      </c>
      <c r="U47" s="61">
        <f>VLOOKUP($A47,'Occupancy Raw Data'!$B$6:$BE$43,'Occupancy Raw Data'!BC$1,FALSE)</f>
        <v>33.814060147266197</v>
      </c>
      <c r="V47" s="62">
        <f>VLOOKUP($A47,'Occupancy Raw Data'!$B$6:$BE$43,'Occupancy Raw Data'!BE$1,FALSE)</f>
        <v>36.461360038234702</v>
      </c>
      <c r="X47" s="64">
        <f>VLOOKUP($A47,'ADR Raw Data'!$B$6:$BE$43,'ADR Raw Data'!AG$1,FALSE)</f>
        <v>77.483715820312497</v>
      </c>
      <c r="Y47" s="65">
        <f>VLOOKUP($A47,'ADR Raw Data'!$B$6:$BE$43,'ADR Raw Data'!AH$1,FALSE)</f>
        <v>79.9375715839072</v>
      </c>
      <c r="Z47" s="65">
        <f>VLOOKUP($A47,'ADR Raw Data'!$B$6:$BE$43,'ADR Raw Data'!AI$1,FALSE)</f>
        <v>79.574005431092999</v>
      </c>
      <c r="AA47" s="65">
        <f>VLOOKUP($A47,'ADR Raw Data'!$B$6:$BE$43,'ADR Raw Data'!AJ$1,FALSE)</f>
        <v>79.586850245190405</v>
      </c>
      <c r="AB47" s="65">
        <f>VLOOKUP($A47,'ADR Raw Data'!$B$6:$BE$43,'ADR Raw Data'!AK$1,FALSE)</f>
        <v>78.564916201117299</v>
      </c>
      <c r="AC47" s="66">
        <f>VLOOKUP($A47,'ADR Raw Data'!$B$6:$BE$43,'ADR Raw Data'!AL$1,FALSE)</f>
        <v>79.134767889403804</v>
      </c>
      <c r="AD47" s="65">
        <f>VLOOKUP($A47,'ADR Raw Data'!$B$6:$BE$43,'ADR Raw Data'!AN$1,FALSE)</f>
        <v>84.548038961038898</v>
      </c>
      <c r="AE47" s="65">
        <f>VLOOKUP($A47,'ADR Raw Data'!$B$6:$BE$43,'ADR Raw Data'!AO$1,FALSE)</f>
        <v>83.7053978594695</v>
      </c>
      <c r="AF47" s="66">
        <f>VLOOKUP($A47,'ADR Raw Data'!$B$6:$BE$43,'ADR Raw Data'!AP$1,FALSE)</f>
        <v>84.141930926216602</v>
      </c>
      <c r="AG47" s="67">
        <f>VLOOKUP($A47,'ADR Raw Data'!$B$6:$BE$43,'ADR Raw Data'!AR$1,FALSE)</f>
        <v>80.433600930773693</v>
      </c>
      <c r="AI47" s="59">
        <f>VLOOKUP($A47,'ADR Raw Data'!$B$6:$BE$43,'ADR Raw Data'!AT$1,FALSE)</f>
        <v>10.201579441026601</v>
      </c>
      <c r="AJ47" s="60">
        <f>VLOOKUP($A47,'ADR Raw Data'!$B$6:$BE$43,'ADR Raw Data'!AU$1,FALSE)</f>
        <v>10.877615182032599</v>
      </c>
      <c r="AK47" s="60">
        <f>VLOOKUP($A47,'ADR Raw Data'!$B$6:$BE$43,'ADR Raw Data'!AV$1,FALSE)</f>
        <v>10.7064557323647</v>
      </c>
      <c r="AL47" s="60">
        <f>VLOOKUP($A47,'ADR Raw Data'!$B$6:$BE$43,'ADR Raw Data'!AW$1,FALSE)</f>
        <v>10.7762972711475</v>
      </c>
      <c r="AM47" s="60">
        <f>VLOOKUP($A47,'ADR Raw Data'!$B$6:$BE$43,'ADR Raw Data'!AX$1,FALSE)</f>
        <v>7.36829515751299</v>
      </c>
      <c r="AN47" s="61">
        <f>VLOOKUP($A47,'ADR Raw Data'!$B$6:$BE$43,'ADR Raw Data'!AY$1,FALSE)</f>
        <v>10.061578292936</v>
      </c>
      <c r="AO47" s="60">
        <f>VLOOKUP($A47,'ADR Raw Data'!$B$6:$BE$43,'ADR Raw Data'!BA$1,FALSE)</f>
        <v>14.830808424512099</v>
      </c>
      <c r="AP47" s="60">
        <f>VLOOKUP($A47,'ADR Raw Data'!$B$6:$BE$43,'ADR Raw Data'!BB$1,FALSE)</f>
        <v>13.301195446620399</v>
      </c>
      <c r="AQ47" s="61">
        <f>VLOOKUP($A47,'ADR Raw Data'!$B$6:$BE$43,'ADR Raw Data'!BC$1,FALSE)</f>
        <v>14.0798898816037</v>
      </c>
      <c r="AR47" s="62">
        <f>VLOOKUP($A47,'ADR Raw Data'!$B$6:$BE$43,'ADR Raw Data'!BE$1,FALSE)</f>
        <v>11.112853067463799</v>
      </c>
      <c r="AT47" s="64">
        <f>VLOOKUP($A47,'RevPAR Raw Data'!$B$6:$BE$43,'RevPAR Raw Data'!AG$1,FALSE)</f>
        <v>26.478666777907499</v>
      </c>
      <c r="AU47" s="65">
        <f>VLOOKUP($A47,'RevPAR Raw Data'!$B$6:$BE$43,'RevPAR Raw Data'!AH$1,FALSE)</f>
        <v>36.800894376772902</v>
      </c>
      <c r="AV47" s="65">
        <f>VLOOKUP($A47,'RevPAR Raw Data'!$B$6:$BE$43,'RevPAR Raw Data'!AI$1,FALSE)</f>
        <v>39.116472551309798</v>
      </c>
      <c r="AW47" s="65">
        <f>VLOOKUP($A47,'RevPAR Raw Data'!$B$6:$BE$43,'RevPAR Raw Data'!AJ$1,FALSE)</f>
        <v>35.205196062072403</v>
      </c>
      <c r="AX47" s="65">
        <f>VLOOKUP($A47,'RevPAR Raw Data'!$B$6:$BE$43,'RevPAR Raw Data'!AK$1,FALSE)</f>
        <v>30.505683297179999</v>
      </c>
      <c r="AY47" s="66">
        <f>VLOOKUP($A47,'RevPAR Raw Data'!$B$6:$BE$43,'RevPAR Raw Data'!AL$1,FALSE)</f>
        <v>33.621382613048503</v>
      </c>
      <c r="AZ47" s="65">
        <f>VLOOKUP($A47,'RevPAR Raw Data'!$B$6:$BE$43,'RevPAR Raw Data'!AN$1,FALSE)</f>
        <v>32.589015518104397</v>
      </c>
      <c r="BA47" s="65">
        <f>VLOOKUP($A47,'RevPAR Raw Data'!$B$6:$BE$43,'RevPAR Raw Data'!AO$1,FALSE)</f>
        <v>30.437038917089598</v>
      </c>
      <c r="BB47" s="66">
        <f>VLOOKUP($A47,'RevPAR Raw Data'!$B$6:$BE$43,'RevPAR Raw Data'!AP$1,FALSE)</f>
        <v>31.520530118457501</v>
      </c>
      <c r="BC47" s="67">
        <f>VLOOKUP($A47,'RevPAR Raw Data'!$B$6:$BE$43,'RevPAR Raw Data'!AR$1,FALSE)</f>
        <v>33.024113881723501</v>
      </c>
      <c r="BE47" s="59">
        <f>VLOOKUP($A47,'RevPAR Raw Data'!$B$6:$BE$43,'RevPAR Raw Data'!AT$1,FALSE)</f>
        <v>43.115304182132199</v>
      </c>
      <c r="BF47" s="60">
        <f>VLOOKUP($A47,'RevPAR Raw Data'!$B$6:$BE$43,'RevPAR Raw Data'!AU$1,FALSE)</f>
        <v>51.817042326167702</v>
      </c>
      <c r="BG47" s="60">
        <f>VLOOKUP($A47,'RevPAR Raw Data'!$B$6:$BE$43,'RevPAR Raw Data'!AV$1,FALSE)</f>
        <v>58.3209798968673</v>
      </c>
      <c r="BH47" s="60">
        <f>VLOOKUP($A47,'RevPAR Raw Data'!$B$6:$BE$43,'RevPAR Raw Data'!AW$1,FALSE)</f>
        <v>60.124298836320598</v>
      </c>
      <c r="BI47" s="60">
        <f>VLOOKUP($A47,'RevPAR Raw Data'!$B$6:$BE$43,'RevPAR Raw Data'!AX$1,FALSE)</f>
        <v>40.599900299117998</v>
      </c>
      <c r="BJ47" s="61">
        <f>VLOOKUP($A47,'RevPAR Raw Data'!$B$6:$BE$43,'RevPAR Raw Data'!AY$1,FALSE)</f>
        <v>51.267834745478602</v>
      </c>
      <c r="BK47" s="60">
        <f>VLOOKUP($A47,'RevPAR Raw Data'!$B$6:$BE$43,'RevPAR Raw Data'!BA$1,FALSE)</f>
        <v>62.677526734370304</v>
      </c>
      <c r="BL47" s="60">
        <f>VLOOKUP($A47,'RevPAR Raw Data'!$B$6:$BE$43,'RevPAR Raw Data'!BB$1,FALSE)</f>
        <v>43.141839514866099</v>
      </c>
      <c r="BM47" s="61">
        <f>VLOOKUP($A47,'RevPAR Raw Data'!$B$6:$BE$43,'RevPAR Raw Data'!BC$1,FALSE)</f>
        <v>52.654932462104398</v>
      </c>
      <c r="BN47" s="62">
        <f>VLOOKUP($A47,'RevPAR Raw Data'!$B$6:$BE$43,'RevPAR Raw Data'!BE$1,FALSE)</f>
        <v>51.626110473146603</v>
      </c>
    </row>
    <row r="48" spans="1:66" ht="15.6" thickBot="1" x14ac:dyDescent="0.4">
      <c r="A48" s="81" t="s">
        <v>87</v>
      </c>
      <c r="B48" s="85">
        <f>VLOOKUP($A48,'Occupancy Raw Data'!$B$6:$BE$43,'Occupancy Raw Data'!AG$1,FALSE)</f>
        <v>37.042044071920998</v>
      </c>
      <c r="C48" s="86">
        <f>VLOOKUP($A48,'Occupancy Raw Data'!$B$6:$BE$43,'Occupancy Raw Data'!AH$1,FALSE)</f>
        <v>44.825604974989801</v>
      </c>
      <c r="D48" s="86">
        <f>VLOOKUP($A48,'Occupancy Raw Data'!$B$6:$BE$43,'Occupancy Raw Data'!AI$1,FALSE)</f>
        <v>47.198188454778901</v>
      </c>
      <c r="E48" s="86">
        <f>VLOOKUP($A48,'Occupancy Raw Data'!$B$6:$BE$43,'Occupancy Raw Data'!AJ$1,FALSE)</f>
        <v>46.184263890766502</v>
      </c>
      <c r="F48" s="86">
        <f>VLOOKUP($A48,'Occupancy Raw Data'!$B$6:$BE$43,'Occupancy Raw Data'!AK$1,FALSE)</f>
        <v>41.577666621603299</v>
      </c>
      <c r="G48" s="87">
        <f>VLOOKUP($A48,'Occupancy Raw Data'!$B$6:$BE$43,'Occupancy Raw Data'!AL$1,FALSE)</f>
        <v>43.3655536028119</v>
      </c>
      <c r="H48" s="86">
        <f>VLOOKUP($A48,'Occupancy Raw Data'!$B$6:$BE$43,'Occupancy Raw Data'!AN$1,FALSE)</f>
        <v>41.533729890496097</v>
      </c>
      <c r="I48" s="86">
        <f>VLOOKUP($A48,'Occupancy Raw Data'!$B$6:$BE$43,'Occupancy Raw Data'!AO$1,FALSE)</f>
        <v>43.159388941462701</v>
      </c>
      <c r="J48" s="87">
        <f>VLOOKUP($A48,'Occupancy Raw Data'!$B$6:$BE$43,'Occupancy Raw Data'!AP$1,FALSE)</f>
        <v>42.346559415979399</v>
      </c>
      <c r="K48" s="88">
        <f>VLOOKUP($A48,'Occupancy Raw Data'!$B$6:$BE$43,'Occupancy Raw Data'!AR$1,FALSE)</f>
        <v>43.074412406573998</v>
      </c>
      <c r="M48" s="85">
        <f>VLOOKUP($A48,'Occupancy Raw Data'!$B$6:$BE$43,'Occupancy Raw Data'!AT$1,FALSE)</f>
        <v>32.729471730621903</v>
      </c>
      <c r="N48" s="86">
        <f>VLOOKUP($A48,'Occupancy Raw Data'!$B$6:$BE$43,'Occupancy Raw Data'!AU$1,FALSE)</f>
        <v>30.0699898138032</v>
      </c>
      <c r="O48" s="86">
        <f>VLOOKUP($A48,'Occupancy Raw Data'!$B$6:$BE$43,'Occupancy Raw Data'!AV$1,FALSE)</f>
        <v>37.443371198805004</v>
      </c>
      <c r="P48" s="86">
        <f>VLOOKUP($A48,'Occupancy Raw Data'!$B$6:$BE$43,'Occupancy Raw Data'!AW$1,FALSE)</f>
        <v>45.811595564828103</v>
      </c>
      <c r="Q48" s="86">
        <f>VLOOKUP($A48,'Occupancy Raw Data'!$B$6:$BE$43,'Occupancy Raw Data'!AX$1,FALSE)</f>
        <v>38.535615310102898</v>
      </c>
      <c r="R48" s="87">
        <f>VLOOKUP($A48,'Occupancy Raw Data'!$B$6:$BE$43,'Occupancy Raw Data'!AY$1,FALSE)</f>
        <v>36.888900877873198</v>
      </c>
      <c r="S48" s="86">
        <f>VLOOKUP($A48,'Occupancy Raw Data'!$B$6:$BE$43,'Occupancy Raw Data'!BA$1,FALSE)</f>
        <v>29.8172179037985</v>
      </c>
      <c r="T48" s="86">
        <f>VLOOKUP($A48,'Occupancy Raw Data'!$B$6:$BE$43,'Occupancy Raw Data'!BB$1,FALSE)</f>
        <v>22.357846745137302</v>
      </c>
      <c r="U48" s="87">
        <f>VLOOKUP($A48,'Occupancy Raw Data'!$B$6:$BE$43,'Occupancy Raw Data'!BC$1,FALSE)</f>
        <v>25.905720772309198</v>
      </c>
      <c r="V48" s="88">
        <f>VLOOKUP($A48,'Occupancy Raw Data'!$B$6:$BE$43,'Occupancy Raw Data'!BE$1,FALSE)</f>
        <v>33.614977515637896</v>
      </c>
      <c r="X48" s="89">
        <f>VLOOKUP($A48,'ADR Raw Data'!$B$6:$BE$43,'ADR Raw Data'!AG$1,FALSE)</f>
        <v>96.845363138686096</v>
      </c>
      <c r="Y48" s="90">
        <f>VLOOKUP($A48,'ADR Raw Data'!$B$6:$BE$43,'ADR Raw Data'!AH$1,FALSE)</f>
        <v>98.558641333031701</v>
      </c>
      <c r="Z48" s="90">
        <f>VLOOKUP($A48,'ADR Raw Data'!$B$6:$BE$43,'ADR Raw Data'!AI$1,FALSE)</f>
        <v>97.874890798424602</v>
      </c>
      <c r="AA48" s="90">
        <f>VLOOKUP($A48,'ADR Raw Data'!$B$6:$BE$43,'ADR Raw Data'!AJ$1,FALSE)</f>
        <v>96.215271862422199</v>
      </c>
      <c r="AB48" s="90">
        <f>VLOOKUP($A48,'ADR Raw Data'!$B$6:$BE$43,'ADR Raw Data'!AK$1,FALSE)</f>
        <v>99.5183417330515</v>
      </c>
      <c r="AC48" s="91">
        <f>VLOOKUP($A48,'ADR Raw Data'!$B$6:$BE$43,'ADR Raw Data'!AL$1,FALSE)</f>
        <v>97.802004832047302</v>
      </c>
      <c r="AD48" s="90">
        <f>VLOOKUP($A48,'ADR Raw Data'!$B$6:$BE$43,'ADR Raw Data'!AN$1,FALSE)</f>
        <v>112.10197981935001</v>
      </c>
      <c r="AE48" s="90">
        <f>VLOOKUP($A48,'ADR Raw Data'!$B$6:$BE$43,'ADR Raw Data'!AO$1,FALSE)</f>
        <v>110.36637744714101</v>
      </c>
      <c r="AF48" s="91">
        <f>VLOOKUP($A48,'ADR Raw Data'!$B$6:$BE$43,'ADR Raw Data'!AP$1,FALSE)</f>
        <v>111.21752144937901</v>
      </c>
      <c r="AG48" s="92">
        <f>VLOOKUP($A48,'ADR Raw Data'!$B$6:$BE$43,'ADR Raw Data'!AR$1,FALSE)</f>
        <v>101.570241105656</v>
      </c>
      <c r="AI48" s="85">
        <f>VLOOKUP($A48,'ADR Raw Data'!$B$6:$BE$43,'ADR Raw Data'!AT$1,FALSE)</f>
        <v>21.453076842377101</v>
      </c>
      <c r="AJ48" s="86">
        <f>VLOOKUP($A48,'ADR Raw Data'!$B$6:$BE$43,'ADR Raw Data'!AU$1,FALSE)</f>
        <v>26.830562109159299</v>
      </c>
      <c r="AK48" s="86">
        <f>VLOOKUP($A48,'ADR Raw Data'!$B$6:$BE$43,'ADR Raw Data'!AV$1,FALSE)</f>
        <v>24.863293789840899</v>
      </c>
      <c r="AL48" s="86">
        <f>VLOOKUP($A48,'ADR Raw Data'!$B$6:$BE$43,'ADR Raw Data'!AW$1,FALSE)</f>
        <v>22.3009444307189</v>
      </c>
      <c r="AM48" s="86">
        <f>VLOOKUP($A48,'ADR Raw Data'!$B$6:$BE$43,'ADR Raw Data'!AX$1,FALSE)</f>
        <v>21.0373202700723</v>
      </c>
      <c r="AN48" s="87">
        <f>VLOOKUP($A48,'ADR Raw Data'!$B$6:$BE$43,'ADR Raw Data'!AY$1,FALSE)</f>
        <v>23.392929406735</v>
      </c>
      <c r="AO48" s="86">
        <f>VLOOKUP($A48,'ADR Raw Data'!$B$6:$BE$43,'ADR Raw Data'!BA$1,FALSE)</f>
        <v>29.277257336660998</v>
      </c>
      <c r="AP48" s="86">
        <f>VLOOKUP($A48,'ADR Raw Data'!$B$6:$BE$43,'ADR Raw Data'!BB$1,FALSE)</f>
        <v>28.0906471702578</v>
      </c>
      <c r="AQ48" s="87">
        <f>VLOOKUP($A48,'ADR Raw Data'!$B$6:$BE$43,'ADR Raw Data'!BC$1,FALSE)</f>
        <v>28.686593272163599</v>
      </c>
      <c r="AR48" s="88">
        <f>VLOOKUP($A48,'ADR Raw Data'!$B$6:$BE$43,'ADR Raw Data'!BE$1,FALSE)</f>
        <v>24.7849166634219</v>
      </c>
      <c r="AT48" s="89">
        <f>VLOOKUP($A48,'RevPAR Raw Data'!$B$6:$BE$43,'RevPAR Raw Data'!AG$1,FALSE)</f>
        <v>35.873502095444003</v>
      </c>
      <c r="AU48" s="90">
        <f>VLOOKUP($A48,'RevPAR Raw Data'!$B$6:$BE$43,'RevPAR Raw Data'!AH$1,FALSE)</f>
        <v>44.179507232661798</v>
      </c>
      <c r="AV48" s="90">
        <f>VLOOKUP($A48,'RevPAR Raw Data'!$B$6:$BE$43,'RevPAR Raw Data'!AI$1,FALSE)</f>
        <v>46.195175408949503</v>
      </c>
      <c r="AW48" s="90">
        <f>VLOOKUP($A48,'RevPAR Raw Data'!$B$6:$BE$43,'RevPAR Raw Data'!AJ$1,FALSE)</f>
        <v>44.436315060159501</v>
      </c>
      <c r="AX48" s="90">
        <f>VLOOKUP($A48,'RevPAR Raw Data'!$B$6:$BE$43,'RevPAR Raw Data'!AK$1,FALSE)</f>
        <v>41.377404353116098</v>
      </c>
      <c r="AY48" s="91">
        <f>VLOOKUP($A48,'RevPAR Raw Data'!$B$6:$BE$43,'RevPAR Raw Data'!AL$1,FALSE)</f>
        <v>42.412380830066198</v>
      </c>
      <c r="AZ48" s="90">
        <f>VLOOKUP($A48,'RevPAR Raw Data'!$B$6:$BE$43,'RevPAR Raw Data'!AN$1,FALSE)</f>
        <v>46.560133500067501</v>
      </c>
      <c r="BA48" s="90">
        <f>VLOOKUP($A48,'RevPAR Raw Data'!$B$6:$BE$43,'RevPAR Raw Data'!AO$1,FALSE)</f>
        <v>47.633454103014699</v>
      </c>
      <c r="BB48" s="91">
        <f>VLOOKUP($A48,'RevPAR Raw Data'!$B$6:$BE$43,'RevPAR Raw Data'!AP$1,FALSE)</f>
        <v>47.096793801541097</v>
      </c>
      <c r="BC48" s="92">
        <f>VLOOKUP($A48,'RevPAR Raw Data'!$B$6:$BE$43,'RevPAR Raw Data'!AR$1,FALSE)</f>
        <v>43.750784536201898</v>
      </c>
      <c r="BE48" s="85">
        <f>VLOOKUP($A48,'RevPAR Raw Data'!$B$6:$BE$43,'RevPAR Raw Data'!AT$1,FALSE)</f>
        <v>61.204027293473501</v>
      </c>
      <c r="BF48" s="86">
        <f>VLOOKUP($A48,'RevPAR Raw Data'!$B$6:$BE$43,'RevPAR Raw Data'!AU$1,FALSE)</f>
        <v>64.968499216172901</v>
      </c>
      <c r="BG48" s="86">
        <f>VLOOKUP($A48,'RevPAR Raw Data'!$B$6:$BE$43,'RevPAR Raw Data'!AV$1,FALSE)</f>
        <v>71.616320374625502</v>
      </c>
      <c r="BH48" s="86">
        <f>VLOOKUP($A48,'RevPAR Raw Data'!$B$6:$BE$43,'RevPAR Raw Data'!AW$1,FALSE)</f>
        <v>78.328958465285098</v>
      </c>
      <c r="BI48" s="86">
        <f>VLOOKUP($A48,'RevPAR Raw Data'!$B$6:$BE$43,'RevPAR Raw Data'!AX$1,FALSE)</f>
        <v>67.6797963910047</v>
      </c>
      <c r="BJ48" s="87">
        <f>VLOOKUP($A48,'RevPAR Raw Data'!$B$6:$BE$43,'RevPAR Raw Data'!AY$1,FALSE)</f>
        <v>68.911224825889505</v>
      </c>
      <c r="BK48" s="86">
        <f>VLOOKUP($A48,'RevPAR Raw Data'!$B$6:$BE$43,'RevPAR Raw Data'!BA$1,FALSE)</f>
        <v>67.824138856787599</v>
      </c>
      <c r="BL48" s="86">
        <f>VLOOKUP($A48,'RevPAR Raw Data'!$B$6:$BE$43,'RevPAR Raw Data'!BB$1,FALSE)</f>
        <v>56.7289577594387</v>
      </c>
      <c r="BM48" s="87">
        <f>VLOOKUP($A48,'RevPAR Raw Data'!$B$6:$BE$43,'RevPAR Raw Data'!BC$1,FALSE)</f>
        <v>62.023782796647602</v>
      </c>
      <c r="BN48" s="88">
        <f>VLOOKUP($A48,'RevPAR Raw Data'!$B$6:$BE$43,'RevPAR Raw Data'!BE$1,FALSE)</f>
        <v>66.731338342738795</v>
      </c>
    </row>
  </sheetData>
  <sheetProtection algorithmName="SHA-512" hashValue="7RY7hKbusMZRrHI7U1zP1RqbTIYPwQRF6nz/jkpWYZtwCO88I7gGBMbAGuklfczehCY4cJd+DVfaz2D1QH2Q5A==" saltValue="fyFMIULEtH9/089XTCEOGQ=="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topLeftCell="A22" zoomScale="85" zoomScaleNormal="85" workbookViewId="0">
      <selection activeCell="H15" sqref="H15"/>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5" t="s">
        <v>5</v>
      </c>
      <c r="E2" s="166"/>
      <c r="G2" s="159" t="s">
        <v>6</v>
      </c>
      <c r="H2" s="160"/>
      <c r="I2" s="160"/>
      <c r="J2" s="160"/>
      <c r="K2" s="160"/>
      <c r="L2" s="160"/>
      <c r="M2" s="160"/>
      <c r="N2" s="160"/>
      <c r="O2" s="160"/>
      <c r="P2" s="160"/>
      <c r="Q2" s="160"/>
      <c r="R2" s="160"/>
      <c r="T2" s="159" t="s">
        <v>7</v>
      </c>
      <c r="U2" s="160"/>
      <c r="V2" s="160"/>
      <c r="W2" s="160"/>
      <c r="X2" s="160"/>
      <c r="Y2" s="160"/>
      <c r="Z2" s="160"/>
      <c r="AA2" s="160"/>
      <c r="AB2" s="160"/>
      <c r="AC2" s="160"/>
      <c r="AD2" s="160"/>
      <c r="AE2" s="160"/>
      <c r="AF2" s="4"/>
      <c r="AG2" s="159" t="s">
        <v>34</v>
      </c>
      <c r="AH2" s="160"/>
      <c r="AI2" s="160"/>
      <c r="AJ2" s="160"/>
      <c r="AK2" s="160"/>
      <c r="AL2" s="160"/>
      <c r="AM2" s="160"/>
      <c r="AN2" s="160"/>
      <c r="AO2" s="160"/>
      <c r="AP2" s="160"/>
      <c r="AQ2" s="160"/>
      <c r="AR2" s="160"/>
      <c r="AT2" s="159" t="s">
        <v>35</v>
      </c>
      <c r="AU2" s="160"/>
      <c r="AV2" s="160"/>
      <c r="AW2" s="160"/>
      <c r="AX2" s="160"/>
      <c r="AY2" s="160"/>
      <c r="AZ2" s="160"/>
      <c r="BA2" s="160"/>
      <c r="BB2" s="160"/>
      <c r="BC2" s="160"/>
      <c r="BD2" s="160"/>
      <c r="BE2" s="160"/>
    </row>
    <row r="3" spans="1:57" x14ac:dyDescent="0.25">
      <c r="A3" s="37"/>
      <c r="B3" s="37"/>
      <c r="C3" s="3"/>
      <c r="D3" s="167" t="s">
        <v>8</v>
      </c>
      <c r="E3" s="169" t="s">
        <v>9</v>
      </c>
      <c r="F3" s="5"/>
      <c r="G3" s="157" t="s">
        <v>0</v>
      </c>
      <c r="H3" s="153" t="s">
        <v>1</v>
      </c>
      <c r="I3" s="153" t="s">
        <v>10</v>
      </c>
      <c r="J3" s="153" t="s">
        <v>2</v>
      </c>
      <c r="K3" s="153" t="s">
        <v>11</v>
      </c>
      <c r="L3" s="155" t="s">
        <v>12</v>
      </c>
      <c r="M3" s="5"/>
      <c r="N3" s="157" t="s">
        <v>3</v>
      </c>
      <c r="O3" s="153" t="s">
        <v>4</v>
      </c>
      <c r="P3" s="155" t="s">
        <v>13</v>
      </c>
      <c r="Q3" s="2"/>
      <c r="R3" s="161" t="s">
        <v>14</v>
      </c>
      <c r="S3" s="2"/>
      <c r="T3" s="157" t="s">
        <v>0</v>
      </c>
      <c r="U3" s="153" t="s">
        <v>1</v>
      </c>
      <c r="V3" s="153" t="s">
        <v>10</v>
      </c>
      <c r="W3" s="153" t="s">
        <v>2</v>
      </c>
      <c r="X3" s="153" t="s">
        <v>11</v>
      </c>
      <c r="Y3" s="155" t="s">
        <v>12</v>
      </c>
      <c r="Z3" s="2"/>
      <c r="AA3" s="157" t="s">
        <v>3</v>
      </c>
      <c r="AB3" s="153" t="s">
        <v>4</v>
      </c>
      <c r="AC3" s="155" t="s">
        <v>13</v>
      </c>
      <c r="AD3" s="1"/>
      <c r="AE3" s="163" t="s">
        <v>14</v>
      </c>
      <c r="AF3" s="47"/>
      <c r="AG3" s="157" t="s">
        <v>0</v>
      </c>
      <c r="AH3" s="153" t="s">
        <v>1</v>
      </c>
      <c r="AI3" s="153" t="s">
        <v>10</v>
      </c>
      <c r="AJ3" s="153" t="s">
        <v>2</v>
      </c>
      <c r="AK3" s="153" t="s">
        <v>11</v>
      </c>
      <c r="AL3" s="155" t="s">
        <v>12</v>
      </c>
      <c r="AM3" s="5"/>
      <c r="AN3" s="157" t="s">
        <v>3</v>
      </c>
      <c r="AO3" s="153" t="s">
        <v>4</v>
      </c>
      <c r="AP3" s="155" t="s">
        <v>13</v>
      </c>
      <c r="AQ3" s="2"/>
      <c r="AR3" s="161" t="s">
        <v>14</v>
      </c>
      <c r="AS3" s="2"/>
      <c r="AT3" s="157" t="s">
        <v>0</v>
      </c>
      <c r="AU3" s="153" t="s">
        <v>1</v>
      </c>
      <c r="AV3" s="153" t="s">
        <v>10</v>
      </c>
      <c r="AW3" s="153" t="s">
        <v>2</v>
      </c>
      <c r="AX3" s="153" t="s">
        <v>11</v>
      </c>
      <c r="AY3" s="155" t="s">
        <v>12</v>
      </c>
      <c r="AZ3" s="2"/>
      <c r="BA3" s="157" t="s">
        <v>3</v>
      </c>
      <c r="BB3" s="153" t="s">
        <v>4</v>
      </c>
      <c r="BC3" s="155" t="s">
        <v>13</v>
      </c>
      <c r="BD3" s="1"/>
      <c r="BE3" s="163" t="s">
        <v>14</v>
      </c>
    </row>
    <row r="4" spans="1:57" x14ac:dyDescent="0.25">
      <c r="A4" s="37"/>
      <c r="B4" s="37"/>
      <c r="C4" s="3"/>
      <c r="D4" s="168"/>
      <c r="E4" s="170"/>
      <c r="F4" s="5"/>
      <c r="G4" s="158"/>
      <c r="H4" s="154"/>
      <c r="I4" s="154"/>
      <c r="J4" s="154"/>
      <c r="K4" s="154"/>
      <c r="L4" s="156"/>
      <c r="M4" s="5"/>
      <c r="N4" s="158"/>
      <c r="O4" s="154"/>
      <c r="P4" s="156"/>
      <c r="Q4" s="2"/>
      <c r="R4" s="162"/>
      <c r="S4" s="2"/>
      <c r="T4" s="158"/>
      <c r="U4" s="154"/>
      <c r="V4" s="154"/>
      <c r="W4" s="154"/>
      <c r="X4" s="154"/>
      <c r="Y4" s="156"/>
      <c r="Z4" s="2"/>
      <c r="AA4" s="158"/>
      <c r="AB4" s="154"/>
      <c r="AC4" s="156"/>
      <c r="AD4" s="1"/>
      <c r="AE4" s="164"/>
      <c r="AF4" s="48"/>
      <c r="AG4" s="158"/>
      <c r="AH4" s="154"/>
      <c r="AI4" s="154"/>
      <c r="AJ4" s="154"/>
      <c r="AK4" s="154"/>
      <c r="AL4" s="156"/>
      <c r="AM4" s="5"/>
      <c r="AN4" s="158"/>
      <c r="AO4" s="154"/>
      <c r="AP4" s="156"/>
      <c r="AQ4" s="2"/>
      <c r="AR4" s="162"/>
      <c r="AS4" s="2"/>
      <c r="AT4" s="158"/>
      <c r="AU4" s="154"/>
      <c r="AV4" s="154"/>
      <c r="AW4" s="154"/>
      <c r="AX4" s="154"/>
      <c r="AY4" s="156"/>
      <c r="AZ4" s="2"/>
      <c r="BA4" s="158"/>
      <c r="BB4" s="154"/>
      <c r="BC4" s="156"/>
      <c r="BD4" s="1"/>
      <c r="BE4" s="16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04">
        <v>39.795545766422698</v>
      </c>
      <c r="H6" s="105">
        <v>41.863995480083503</v>
      </c>
      <c r="I6" s="105">
        <v>43.839081029414302</v>
      </c>
      <c r="J6" s="105">
        <v>44.810520003870003</v>
      </c>
      <c r="K6" s="105">
        <v>45.986580879137499</v>
      </c>
      <c r="L6" s="106">
        <v>43.259110452771303</v>
      </c>
      <c r="M6" s="107"/>
      <c r="N6" s="108">
        <v>49.5341311881472</v>
      </c>
      <c r="O6" s="109">
        <v>52.142202993344398</v>
      </c>
      <c r="P6" s="110">
        <v>50.838156279396003</v>
      </c>
      <c r="Q6" s="107"/>
      <c r="R6" s="111">
        <v>45.4245450998121</v>
      </c>
      <c r="S6" s="96"/>
      <c r="T6" s="104">
        <v>25.932772790606698</v>
      </c>
      <c r="U6" s="105">
        <v>18.4945074867444</v>
      </c>
      <c r="V6" s="105">
        <v>18.6333196124769</v>
      </c>
      <c r="W6" s="105">
        <v>20.716365616286499</v>
      </c>
      <c r="X6" s="105">
        <v>26.551510088087699</v>
      </c>
      <c r="Y6" s="106">
        <v>21.964649686026</v>
      </c>
      <c r="Z6" s="107"/>
      <c r="AA6" s="108">
        <v>24.714240771143299</v>
      </c>
      <c r="AB6" s="109">
        <v>22.521284061568199</v>
      </c>
      <c r="AC6" s="110">
        <v>23.579870929850301</v>
      </c>
      <c r="AD6" s="107"/>
      <c r="AE6" s="111">
        <v>22.476480381279199</v>
      </c>
      <c r="AF6" s="33"/>
      <c r="AG6" s="104">
        <v>44.768268176914901</v>
      </c>
      <c r="AH6" s="105">
        <v>48.106920219005502</v>
      </c>
      <c r="AI6" s="105">
        <v>49.341480412537202</v>
      </c>
      <c r="AJ6" s="105">
        <v>49.007604766496797</v>
      </c>
      <c r="AK6" s="105">
        <v>48.136576649576902</v>
      </c>
      <c r="AL6" s="106">
        <v>47.8721732408641</v>
      </c>
      <c r="AM6" s="107"/>
      <c r="AN6" s="108">
        <v>53.288281637386298</v>
      </c>
      <c r="AO6" s="109">
        <v>53.344287722674601</v>
      </c>
      <c r="AP6" s="110">
        <v>53.316282733052603</v>
      </c>
      <c r="AQ6" s="107"/>
      <c r="AR6" s="111">
        <v>49.4275462814904</v>
      </c>
      <c r="AS6" s="96"/>
      <c r="AT6" s="104">
        <v>37.348746444148297</v>
      </c>
      <c r="AU6" s="105">
        <v>34.879758247399202</v>
      </c>
      <c r="AV6" s="105">
        <v>36.587696145849598</v>
      </c>
      <c r="AW6" s="105">
        <v>38.821901110196698</v>
      </c>
      <c r="AX6" s="105">
        <v>28.868860393987401</v>
      </c>
      <c r="AY6" s="106">
        <v>35.200708206686301</v>
      </c>
      <c r="AZ6" s="107"/>
      <c r="BA6" s="108">
        <v>36.103478703172399</v>
      </c>
      <c r="BB6" s="109">
        <v>29.023671120779401</v>
      </c>
      <c r="BC6" s="110">
        <v>32.467216313397898</v>
      </c>
      <c r="BD6" s="107"/>
      <c r="BE6" s="111">
        <v>34.347453110970903</v>
      </c>
    </row>
    <row r="7" spans="1:57" x14ac:dyDescent="0.25">
      <c r="A7" s="23" t="s">
        <v>18</v>
      </c>
      <c r="B7" s="44" t="str">
        <f>TRIM(A7)</f>
        <v>Virginia</v>
      </c>
      <c r="C7" s="11"/>
      <c r="D7" s="28" t="s">
        <v>16</v>
      </c>
      <c r="E7" s="31" t="s">
        <v>17</v>
      </c>
      <c r="F7" s="12"/>
      <c r="G7" s="112">
        <v>34.141587551551197</v>
      </c>
      <c r="H7" s="107">
        <v>46.4144879084566</v>
      </c>
      <c r="I7" s="107">
        <v>49.704084727932198</v>
      </c>
      <c r="J7" s="107">
        <v>48.690163479473</v>
      </c>
      <c r="K7" s="107">
        <v>48.748249356214799</v>
      </c>
      <c r="L7" s="113">
        <v>45.539714604725603</v>
      </c>
      <c r="M7" s="107"/>
      <c r="N7" s="114">
        <v>46.672647360642301</v>
      </c>
      <c r="O7" s="115">
        <v>47.9576360338963</v>
      </c>
      <c r="P7" s="116">
        <v>47.315141697269297</v>
      </c>
      <c r="Q7" s="107"/>
      <c r="R7" s="117">
        <v>46.046979488309503</v>
      </c>
      <c r="S7" s="96"/>
      <c r="T7" s="112">
        <v>13.789168946741601</v>
      </c>
      <c r="U7" s="107">
        <v>27.631077998515799</v>
      </c>
      <c r="V7" s="107">
        <v>12.786946301936601</v>
      </c>
      <c r="W7" s="107">
        <v>13.0117591607939</v>
      </c>
      <c r="X7" s="107">
        <v>34.372269933021599</v>
      </c>
      <c r="Y7" s="113">
        <v>19.9662748382638</v>
      </c>
      <c r="Z7" s="107"/>
      <c r="AA7" s="114">
        <v>27.1746474776788</v>
      </c>
      <c r="AB7" s="115">
        <v>18.7309819220173</v>
      </c>
      <c r="AC7" s="116">
        <v>22.750615389805901</v>
      </c>
      <c r="AD7" s="107"/>
      <c r="AE7" s="117">
        <v>20.770522940187199</v>
      </c>
      <c r="AF7" s="34"/>
      <c r="AG7" s="112">
        <v>39.646357498366498</v>
      </c>
      <c r="AH7" s="107">
        <v>46.542386280219702</v>
      </c>
      <c r="AI7" s="107">
        <v>48.054330325020402</v>
      </c>
      <c r="AJ7" s="107">
        <v>47.081011490099002</v>
      </c>
      <c r="AK7" s="107">
        <v>45.108721956382098</v>
      </c>
      <c r="AL7" s="113">
        <v>45.286565754082297</v>
      </c>
      <c r="AM7" s="107"/>
      <c r="AN7" s="114">
        <v>47.610343347777899</v>
      </c>
      <c r="AO7" s="115">
        <v>47.470700982226901</v>
      </c>
      <c r="AP7" s="116">
        <v>47.540523404111099</v>
      </c>
      <c r="AQ7" s="107"/>
      <c r="AR7" s="117">
        <v>45.930546381312197</v>
      </c>
      <c r="AS7" s="96"/>
      <c r="AT7" s="112">
        <v>26.3778466968541</v>
      </c>
      <c r="AU7" s="107">
        <v>28.912123158619799</v>
      </c>
      <c r="AV7" s="107">
        <v>26.480141705159099</v>
      </c>
      <c r="AW7" s="107">
        <v>28.766359352956101</v>
      </c>
      <c r="AX7" s="107">
        <v>28.700831167059501</v>
      </c>
      <c r="AY7" s="113">
        <v>27.869449356868301</v>
      </c>
      <c r="AZ7" s="107"/>
      <c r="BA7" s="114">
        <v>33.861482451110099</v>
      </c>
      <c r="BB7" s="115">
        <v>24.531964655632201</v>
      </c>
      <c r="BC7" s="116">
        <v>29.035144189652399</v>
      </c>
      <c r="BD7" s="107"/>
      <c r="BE7" s="117">
        <v>28.211364656860301</v>
      </c>
    </row>
    <row r="8" spans="1:57" x14ac:dyDescent="0.25">
      <c r="A8" s="24" t="s">
        <v>19</v>
      </c>
      <c r="B8" s="44" t="str">
        <f t="shared" ref="B8:B43" si="0">TRIM(A8)</f>
        <v>Norfolk/Virginia Beach, VA</v>
      </c>
      <c r="C8" s="12"/>
      <c r="D8" s="28" t="s">
        <v>16</v>
      </c>
      <c r="E8" s="31" t="s">
        <v>17</v>
      </c>
      <c r="F8" s="12"/>
      <c r="G8" s="112">
        <v>32.786885245901601</v>
      </c>
      <c r="H8" s="107">
        <v>34.994319104041502</v>
      </c>
      <c r="I8" s="107">
        <v>36.847373261916303</v>
      </c>
      <c r="J8" s="107">
        <v>38.0620029216036</v>
      </c>
      <c r="K8" s="107">
        <v>39.620191527349398</v>
      </c>
      <c r="L8" s="113">
        <v>36.462154412162498</v>
      </c>
      <c r="M8" s="107"/>
      <c r="N8" s="114">
        <v>46.634745441757197</v>
      </c>
      <c r="O8" s="115">
        <v>49.004490612995703</v>
      </c>
      <c r="P8" s="116">
        <v>47.819618027376499</v>
      </c>
      <c r="Q8" s="107"/>
      <c r="R8" s="117">
        <v>39.707144016509297</v>
      </c>
      <c r="S8" s="96"/>
      <c r="T8" s="112">
        <v>-9.9222431784270295</v>
      </c>
      <c r="U8" s="107">
        <v>-9.8124712073496596</v>
      </c>
      <c r="V8" s="107">
        <v>-9.6691236826271894</v>
      </c>
      <c r="W8" s="107">
        <v>-7.2260866828920296</v>
      </c>
      <c r="X8" s="107">
        <v>-1.9849667171812</v>
      </c>
      <c r="Y8" s="113">
        <v>-7.6631967153069001</v>
      </c>
      <c r="Z8" s="107"/>
      <c r="AA8" s="114">
        <v>6.7095376028602303</v>
      </c>
      <c r="AB8" s="115">
        <v>4.2371100911082298</v>
      </c>
      <c r="AC8" s="116">
        <v>5.4282168881012902</v>
      </c>
      <c r="AD8" s="107"/>
      <c r="AE8" s="117">
        <v>-3.5418919088519898</v>
      </c>
      <c r="AF8" s="35"/>
      <c r="AG8" s="112">
        <v>40.420251041497501</v>
      </c>
      <c r="AH8" s="107">
        <v>43.719904777362899</v>
      </c>
      <c r="AI8" s="107">
        <v>44.095925986041202</v>
      </c>
      <c r="AJ8" s="107">
        <v>43.590732024022003</v>
      </c>
      <c r="AK8" s="107">
        <v>43.709760320294301</v>
      </c>
      <c r="AL8" s="113">
        <v>43.107314829843602</v>
      </c>
      <c r="AM8" s="107"/>
      <c r="AN8" s="114">
        <v>52.723448574365598</v>
      </c>
      <c r="AO8" s="115">
        <v>52.273034680517199</v>
      </c>
      <c r="AP8" s="116">
        <v>52.498241627441402</v>
      </c>
      <c r="AQ8" s="107"/>
      <c r="AR8" s="117">
        <v>45.790436772014402</v>
      </c>
      <c r="AS8" s="96"/>
      <c r="AT8" s="112">
        <v>7.8908925043218803</v>
      </c>
      <c r="AU8" s="107">
        <v>4.6021546719951898</v>
      </c>
      <c r="AV8" s="107">
        <v>5.0427433799008696</v>
      </c>
      <c r="AW8" s="107">
        <v>5.0667690208608898</v>
      </c>
      <c r="AX8" s="107">
        <v>1.5684118256713999</v>
      </c>
      <c r="AY8" s="113">
        <v>4.7499908895746996</v>
      </c>
      <c r="AZ8" s="107"/>
      <c r="BA8" s="114">
        <v>20.180297685428599</v>
      </c>
      <c r="BB8" s="115">
        <v>13.4820815043518</v>
      </c>
      <c r="BC8" s="116">
        <v>16.749540302347398</v>
      </c>
      <c r="BD8" s="107"/>
      <c r="BE8" s="117">
        <v>8.3995337895559707</v>
      </c>
    </row>
    <row r="9" spans="1:57" x14ac:dyDescent="0.25">
      <c r="A9" s="24" t="s">
        <v>20</v>
      </c>
      <c r="B9" s="95" t="s">
        <v>72</v>
      </c>
      <c r="C9" s="12"/>
      <c r="D9" s="28" t="s">
        <v>16</v>
      </c>
      <c r="E9" s="31" t="s">
        <v>17</v>
      </c>
      <c r="F9" s="12"/>
      <c r="G9" s="112">
        <v>41.935050391937203</v>
      </c>
      <c r="H9" s="107">
        <v>59.829787234042499</v>
      </c>
      <c r="I9" s="107">
        <v>67.950727883538605</v>
      </c>
      <c r="J9" s="107">
        <v>65.585666293393004</v>
      </c>
      <c r="K9" s="107">
        <v>63.614781634938403</v>
      </c>
      <c r="L9" s="113">
        <v>59.783202687569897</v>
      </c>
      <c r="M9" s="107"/>
      <c r="N9" s="114">
        <v>59.838745800671802</v>
      </c>
      <c r="O9" s="115">
        <v>59.722284434490398</v>
      </c>
      <c r="P9" s="116">
        <v>59.780515117581103</v>
      </c>
      <c r="Q9" s="107"/>
      <c r="R9" s="117">
        <v>59.782434810430303</v>
      </c>
      <c r="S9" s="96"/>
      <c r="T9" s="112">
        <v>16.739834624814598</v>
      </c>
      <c r="U9" s="107">
        <v>37.839758061460699</v>
      </c>
      <c r="V9" s="107">
        <v>51.150511711006402</v>
      </c>
      <c r="W9" s="107">
        <v>47.259772368638203</v>
      </c>
      <c r="X9" s="107">
        <v>53.556532271781201</v>
      </c>
      <c r="Y9" s="113">
        <v>42.173205509158102</v>
      </c>
      <c r="Z9" s="107"/>
      <c r="AA9" s="114">
        <v>40.269979098985203</v>
      </c>
      <c r="AB9" s="115">
        <v>30.303704606350301</v>
      </c>
      <c r="AC9" s="116">
        <v>35.108141184874398</v>
      </c>
      <c r="AD9" s="107"/>
      <c r="AE9" s="117">
        <v>40.080394709744702</v>
      </c>
      <c r="AF9" s="35"/>
      <c r="AG9" s="112">
        <v>47.4288913773796</v>
      </c>
      <c r="AH9" s="107">
        <v>56.015677491601302</v>
      </c>
      <c r="AI9" s="107">
        <v>59.313549832026801</v>
      </c>
      <c r="AJ9" s="107">
        <v>58.3773796192609</v>
      </c>
      <c r="AK9" s="107">
        <v>54.265397536394097</v>
      </c>
      <c r="AL9" s="113">
        <v>55.080179171332503</v>
      </c>
      <c r="AM9" s="107"/>
      <c r="AN9" s="114">
        <v>54.578947368420998</v>
      </c>
      <c r="AO9" s="115">
        <v>55.017917133258599</v>
      </c>
      <c r="AP9" s="116">
        <v>54.798432250839802</v>
      </c>
      <c r="AQ9" s="107"/>
      <c r="AR9" s="117">
        <v>54.999680051191802</v>
      </c>
      <c r="AS9" s="96"/>
      <c r="AT9" s="112">
        <v>28.725486922673198</v>
      </c>
      <c r="AU9" s="107">
        <v>35.341995891200497</v>
      </c>
      <c r="AV9" s="107">
        <v>41.814449733185299</v>
      </c>
      <c r="AW9" s="107">
        <v>46.455743552283799</v>
      </c>
      <c r="AX9" s="107">
        <v>36.400779597674202</v>
      </c>
      <c r="AY9" s="113">
        <v>37.906022727057398</v>
      </c>
      <c r="AZ9" s="107"/>
      <c r="BA9" s="114">
        <v>32.955440128567403</v>
      </c>
      <c r="BB9" s="115">
        <v>24.772498763478701</v>
      </c>
      <c r="BC9" s="116">
        <v>28.717694973171199</v>
      </c>
      <c r="BD9" s="107"/>
      <c r="BE9" s="117">
        <v>35.159490515957401</v>
      </c>
    </row>
    <row r="10" spans="1:57" x14ac:dyDescent="0.25">
      <c r="A10" s="24" t="s">
        <v>21</v>
      </c>
      <c r="B10" s="44" t="str">
        <f t="shared" si="0"/>
        <v>Virginia Area</v>
      </c>
      <c r="C10" s="12"/>
      <c r="D10" s="28" t="s">
        <v>16</v>
      </c>
      <c r="E10" s="31" t="s">
        <v>17</v>
      </c>
      <c r="F10" s="12"/>
      <c r="G10" s="112">
        <v>31.526800988405199</v>
      </c>
      <c r="H10" s="107">
        <v>46.200817335107303</v>
      </c>
      <c r="I10" s="107">
        <v>51.981562440600598</v>
      </c>
      <c r="J10" s="107">
        <v>51.190363048850003</v>
      </c>
      <c r="K10" s="107">
        <v>48.1633719825128</v>
      </c>
      <c r="L10" s="113">
        <v>45.812583159095198</v>
      </c>
      <c r="M10" s="107"/>
      <c r="N10" s="114">
        <v>43.463695114997101</v>
      </c>
      <c r="O10" s="115">
        <v>44.725337388329201</v>
      </c>
      <c r="P10" s="116">
        <v>44.094516251663102</v>
      </c>
      <c r="Q10" s="107"/>
      <c r="R10" s="117">
        <v>45.321706899828897</v>
      </c>
      <c r="S10" s="96"/>
      <c r="T10" s="112">
        <v>22.491772514514999</v>
      </c>
      <c r="U10" s="107">
        <v>28.591909262744799</v>
      </c>
      <c r="V10" s="107">
        <v>36.496097624025801</v>
      </c>
      <c r="W10" s="107">
        <v>30.371781845516299</v>
      </c>
      <c r="X10" s="107">
        <v>35.108367911289399</v>
      </c>
      <c r="Y10" s="113">
        <v>31.1465263622643</v>
      </c>
      <c r="Z10" s="107"/>
      <c r="AA10" s="114">
        <v>37.364962784872702</v>
      </c>
      <c r="AB10" s="115">
        <v>31.0271951235815</v>
      </c>
      <c r="AC10" s="116">
        <v>34.075955629709703</v>
      </c>
      <c r="AD10" s="107"/>
      <c r="AE10" s="117">
        <v>31.9479182429783</v>
      </c>
      <c r="AF10" s="35"/>
      <c r="AG10" s="112">
        <v>36.2001117544255</v>
      </c>
      <c r="AH10" s="107">
        <v>46.068978635882601</v>
      </c>
      <c r="AI10" s="107">
        <v>48.367672060204697</v>
      </c>
      <c r="AJ10" s="107">
        <v>47.338699130930998</v>
      </c>
      <c r="AK10" s="107">
        <v>43.081925504975402</v>
      </c>
      <c r="AL10" s="113">
        <v>44.211477417283803</v>
      </c>
      <c r="AM10" s="107"/>
      <c r="AN10" s="114">
        <v>41.216577699047697</v>
      </c>
      <c r="AO10" s="115">
        <v>41.45826895191</v>
      </c>
      <c r="AP10" s="116">
        <v>41.337438409005799</v>
      </c>
      <c r="AQ10" s="107"/>
      <c r="AR10" s="117">
        <v>43.390250198705097</v>
      </c>
      <c r="AS10" s="96"/>
      <c r="AT10" s="112">
        <v>29.352569243217701</v>
      </c>
      <c r="AU10" s="107">
        <v>28.302303986153401</v>
      </c>
      <c r="AV10" s="107">
        <v>32.657924426575498</v>
      </c>
      <c r="AW10" s="107">
        <v>39.471562570427899</v>
      </c>
      <c r="AX10" s="107">
        <v>38.472519656065799</v>
      </c>
      <c r="AY10" s="113">
        <v>33.6450218883055</v>
      </c>
      <c r="AZ10" s="107"/>
      <c r="BA10" s="114">
        <v>33.616536018355603</v>
      </c>
      <c r="BB10" s="115">
        <v>23.956564175425498</v>
      </c>
      <c r="BC10" s="116">
        <v>28.5913556065363</v>
      </c>
      <c r="BD10" s="107"/>
      <c r="BE10" s="117">
        <v>32.229896142619801</v>
      </c>
    </row>
    <row r="11" spans="1:57" x14ac:dyDescent="0.25">
      <c r="A11" s="41" t="s">
        <v>22</v>
      </c>
      <c r="B11" s="95" t="s">
        <v>88</v>
      </c>
      <c r="C11" s="12"/>
      <c r="D11" s="28" t="s">
        <v>16</v>
      </c>
      <c r="E11" s="31" t="s">
        <v>17</v>
      </c>
      <c r="F11" s="12"/>
      <c r="G11" s="112">
        <v>30.126164367409501</v>
      </c>
      <c r="H11" s="107">
        <v>38.641125411553404</v>
      </c>
      <c r="I11" s="107">
        <v>38.438863341587002</v>
      </c>
      <c r="J11" s="107">
        <v>37.921870606695499</v>
      </c>
      <c r="K11" s="107">
        <v>41.142644644590099</v>
      </c>
      <c r="L11" s="113">
        <v>37.254133674367097</v>
      </c>
      <c r="M11" s="107"/>
      <c r="N11" s="114">
        <v>39.522734075263202</v>
      </c>
      <c r="O11" s="115">
        <v>43.729422328644098</v>
      </c>
      <c r="P11" s="116">
        <v>41.626078201953597</v>
      </c>
      <c r="Q11" s="107"/>
      <c r="R11" s="117">
        <v>38.503260682249</v>
      </c>
      <c r="S11" s="96"/>
      <c r="T11" s="112">
        <v>27.196050140356899</v>
      </c>
      <c r="U11" s="107">
        <v>28.155000401933801</v>
      </c>
      <c r="V11" s="107">
        <v>-30.6771622148079</v>
      </c>
      <c r="W11" s="107">
        <v>-24.9676724287737</v>
      </c>
      <c r="X11" s="107">
        <v>40.611530904814003</v>
      </c>
      <c r="Y11" s="113">
        <v>-1.4890512762780801</v>
      </c>
      <c r="Z11" s="107"/>
      <c r="AA11" s="114">
        <v>29.0775305330652</v>
      </c>
      <c r="AB11" s="115">
        <v>21.7507921996798</v>
      </c>
      <c r="AC11" s="116">
        <v>25.122476102087901</v>
      </c>
      <c r="AD11" s="107"/>
      <c r="AE11" s="117">
        <v>5.4377126941462999</v>
      </c>
      <c r="AF11" s="35"/>
      <c r="AG11" s="112">
        <v>36.709118972985102</v>
      </c>
      <c r="AH11" s="107">
        <v>39.705485708327899</v>
      </c>
      <c r="AI11" s="107">
        <v>40.455888885866798</v>
      </c>
      <c r="AJ11" s="107">
        <v>39.669631281674597</v>
      </c>
      <c r="AK11" s="107">
        <v>39.874525162963103</v>
      </c>
      <c r="AL11" s="113">
        <v>39.282932927896098</v>
      </c>
      <c r="AM11" s="107"/>
      <c r="AN11" s="114">
        <v>44.857707545715797</v>
      </c>
      <c r="AO11" s="115">
        <v>44.908419095978601</v>
      </c>
      <c r="AP11" s="116">
        <v>44.883061481689602</v>
      </c>
      <c r="AQ11" s="107"/>
      <c r="AR11" s="117">
        <v>40.882889872223302</v>
      </c>
      <c r="AS11" s="96"/>
      <c r="AT11" s="112">
        <v>49.354709436888498</v>
      </c>
      <c r="AU11" s="107">
        <v>48.149276437324097</v>
      </c>
      <c r="AV11" s="107">
        <v>22.244194097995901</v>
      </c>
      <c r="AW11" s="107">
        <v>24.020342015262901</v>
      </c>
      <c r="AX11" s="107">
        <v>40.203334073222102</v>
      </c>
      <c r="AY11" s="113">
        <v>35.5512269714444</v>
      </c>
      <c r="AZ11" s="107"/>
      <c r="BA11" s="114">
        <v>55.640330960875197</v>
      </c>
      <c r="BB11" s="115">
        <v>43.608939345544997</v>
      </c>
      <c r="BC11" s="116">
        <v>49.379373605818699</v>
      </c>
      <c r="BD11" s="107"/>
      <c r="BE11" s="117">
        <v>39.602584219558203</v>
      </c>
    </row>
    <row r="12" spans="1:57" x14ac:dyDescent="0.25">
      <c r="A12" s="24" t="s">
        <v>23</v>
      </c>
      <c r="B12" s="44" t="str">
        <f t="shared" si="0"/>
        <v>Arlington, VA</v>
      </c>
      <c r="C12" s="12"/>
      <c r="D12" s="28" t="s">
        <v>16</v>
      </c>
      <c r="E12" s="31" t="s">
        <v>17</v>
      </c>
      <c r="F12" s="12"/>
      <c r="G12" s="112">
        <v>28.4280936454849</v>
      </c>
      <c r="H12" s="107">
        <v>40.9040235127191</v>
      </c>
      <c r="I12" s="107">
        <v>36.049457788588199</v>
      </c>
      <c r="J12" s="107">
        <v>31.5597446032228</v>
      </c>
      <c r="K12" s="107">
        <v>37.741968176750703</v>
      </c>
      <c r="L12" s="113">
        <v>34.9366575453531</v>
      </c>
      <c r="M12" s="107"/>
      <c r="N12" s="114">
        <v>31.397587919327002</v>
      </c>
      <c r="O12" s="115">
        <v>34.052903618121</v>
      </c>
      <c r="P12" s="116">
        <v>32.725245768724001</v>
      </c>
      <c r="Q12" s="107"/>
      <c r="R12" s="117">
        <v>34.304825609173399</v>
      </c>
      <c r="S12" s="96"/>
      <c r="T12" s="112">
        <v>64.407821801548295</v>
      </c>
      <c r="U12" s="107">
        <v>70.875117941866193</v>
      </c>
      <c r="V12" s="107">
        <v>-47.045504272911501</v>
      </c>
      <c r="W12" s="107">
        <v>-46.554370517772099</v>
      </c>
      <c r="X12" s="107">
        <v>75.537352886581402</v>
      </c>
      <c r="Y12" s="113">
        <v>-7.99192197008687</v>
      </c>
      <c r="Z12" s="107"/>
      <c r="AA12" s="114">
        <v>35.694571269997503</v>
      </c>
      <c r="AB12" s="115">
        <v>2.6432033855151502</v>
      </c>
      <c r="AC12" s="116">
        <v>16.223324093439601</v>
      </c>
      <c r="AD12" s="107"/>
      <c r="AE12" s="117">
        <v>-2.45240608327896</v>
      </c>
      <c r="AF12" s="35"/>
      <c r="AG12" s="112">
        <v>32.922874227222003</v>
      </c>
      <c r="AH12" s="107">
        <v>37.630485456572401</v>
      </c>
      <c r="AI12" s="107">
        <v>37.828113915070404</v>
      </c>
      <c r="AJ12" s="107">
        <v>35.628863889733402</v>
      </c>
      <c r="AK12" s="107">
        <v>36.188811188811101</v>
      </c>
      <c r="AL12" s="113">
        <v>36.039829735481902</v>
      </c>
      <c r="AM12" s="107"/>
      <c r="AN12" s="114">
        <v>41.864295125164602</v>
      </c>
      <c r="AO12" s="115">
        <v>39.049356440660702</v>
      </c>
      <c r="AP12" s="116">
        <v>40.456825782912702</v>
      </c>
      <c r="AQ12" s="107"/>
      <c r="AR12" s="117">
        <v>37.3018286061764</v>
      </c>
      <c r="AS12" s="96"/>
      <c r="AT12" s="112">
        <v>84.8862411860474</v>
      </c>
      <c r="AU12" s="107">
        <v>95.503002718007494</v>
      </c>
      <c r="AV12" s="107">
        <v>25.330105272765401</v>
      </c>
      <c r="AW12" s="107">
        <v>25.225890942986599</v>
      </c>
      <c r="AX12" s="107">
        <v>74.187543982816706</v>
      </c>
      <c r="AY12" s="113">
        <v>54.7233789144342</v>
      </c>
      <c r="AZ12" s="107"/>
      <c r="BA12" s="114">
        <v>94.256817010820001</v>
      </c>
      <c r="BB12" s="115">
        <v>55.4264385667665</v>
      </c>
      <c r="BC12" s="116">
        <v>73.3553805999655</v>
      </c>
      <c r="BD12" s="107"/>
      <c r="BE12" s="117">
        <v>60.053440131423699</v>
      </c>
    </row>
    <row r="13" spans="1:57" x14ac:dyDescent="0.25">
      <c r="A13" s="24" t="s">
        <v>24</v>
      </c>
      <c r="B13" s="44" t="str">
        <f t="shared" si="0"/>
        <v>Suburban Virginia Area</v>
      </c>
      <c r="C13" s="12"/>
      <c r="D13" s="28" t="s">
        <v>16</v>
      </c>
      <c r="E13" s="31" t="s">
        <v>17</v>
      </c>
      <c r="F13" s="12"/>
      <c r="G13" s="112">
        <v>33.314195493038604</v>
      </c>
      <c r="H13" s="107">
        <v>55.432754413664398</v>
      </c>
      <c r="I13" s="107">
        <v>58.633558202956699</v>
      </c>
      <c r="J13" s="107">
        <v>57.198220180852502</v>
      </c>
      <c r="K13" s="107">
        <v>56.107363284053299</v>
      </c>
      <c r="L13" s="113">
        <v>52.137218314913099</v>
      </c>
      <c r="M13" s="107"/>
      <c r="N13" s="114">
        <v>50.882732883594002</v>
      </c>
      <c r="O13" s="115">
        <v>52.6912587914453</v>
      </c>
      <c r="P13" s="116">
        <v>51.786995837519697</v>
      </c>
      <c r="Q13" s="107"/>
      <c r="R13" s="117">
        <v>52.037154749943603</v>
      </c>
      <c r="S13" s="96"/>
      <c r="T13" s="112">
        <v>10.2255465290605</v>
      </c>
      <c r="U13" s="107">
        <v>41.305701048485801</v>
      </c>
      <c r="V13" s="107">
        <v>28.7475481574456</v>
      </c>
      <c r="W13" s="107">
        <v>22.6630180968994</v>
      </c>
      <c r="X13" s="107">
        <v>52.157079360904497</v>
      </c>
      <c r="Y13" s="113">
        <v>31.3285899437175</v>
      </c>
      <c r="Z13" s="107"/>
      <c r="AA13" s="114">
        <v>39.716788960365797</v>
      </c>
      <c r="AB13" s="115">
        <v>31.360893157249699</v>
      </c>
      <c r="AC13" s="116">
        <v>35.3372135019358</v>
      </c>
      <c r="AD13" s="107"/>
      <c r="AE13" s="117">
        <v>32.444038615607298</v>
      </c>
      <c r="AF13" s="35"/>
      <c r="AG13" s="112">
        <v>39.048370891344902</v>
      </c>
      <c r="AH13" s="107">
        <v>48.995263384527</v>
      </c>
      <c r="AI13" s="107">
        <v>50.168652217597199</v>
      </c>
      <c r="AJ13" s="107">
        <v>49.239270848284697</v>
      </c>
      <c r="AK13" s="107">
        <v>47.6388689536385</v>
      </c>
      <c r="AL13" s="113">
        <v>47.018085259078497</v>
      </c>
      <c r="AM13" s="107"/>
      <c r="AN13" s="114">
        <v>50.1399454571551</v>
      </c>
      <c r="AO13" s="115">
        <v>47.649633988804297</v>
      </c>
      <c r="AP13" s="116">
        <v>48.894789722979702</v>
      </c>
      <c r="AQ13" s="107"/>
      <c r="AR13" s="117">
        <v>47.554286534478798</v>
      </c>
      <c r="AS13" s="96"/>
      <c r="AT13" s="112">
        <v>19.245950897416201</v>
      </c>
      <c r="AU13" s="107">
        <v>28.3755745042413</v>
      </c>
      <c r="AV13" s="107">
        <v>27.382215997858701</v>
      </c>
      <c r="AW13" s="107">
        <v>21.851423192903798</v>
      </c>
      <c r="AX13" s="107">
        <v>25.532730845539</v>
      </c>
      <c r="AY13" s="113">
        <v>24.614190710908499</v>
      </c>
      <c r="AZ13" s="107"/>
      <c r="BA13" s="114">
        <v>41.662974099487599</v>
      </c>
      <c r="BB13" s="115">
        <v>29.558986386953599</v>
      </c>
      <c r="BC13" s="116">
        <v>35.494882483343197</v>
      </c>
      <c r="BD13" s="107"/>
      <c r="BE13" s="117">
        <v>27.6249360365074</v>
      </c>
    </row>
    <row r="14" spans="1:57" x14ac:dyDescent="0.25">
      <c r="A14" s="24" t="s">
        <v>25</v>
      </c>
      <c r="B14" s="44" t="str">
        <f t="shared" si="0"/>
        <v>Alexandria, VA</v>
      </c>
      <c r="C14" s="12"/>
      <c r="D14" s="28" t="s">
        <v>16</v>
      </c>
      <c r="E14" s="31" t="s">
        <v>17</v>
      </c>
      <c r="F14" s="12"/>
      <c r="G14" s="112">
        <v>33.786572781352397</v>
      </c>
      <c r="H14" s="107">
        <v>53.587471166686903</v>
      </c>
      <c r="I14" s="107">
        <v>52.9197523370159</v>
      </c>
      <c r="J14" s="107">
        <v>46.121160616729298</v>
      </c>
      <c r="K14" s="107">
        <v>45.817652057788003</v>
      </c>
      <c r="L14" s="113">
        <v>46.446521791914499</v>
      </c>
      <c r="M14" s="107"/>
      <c r="N14" s="114">
        <v>41.131479907733301</v>
      </c>
      <c r="O14" s="115">
        <v>44.020881388855102</v>
      </c>
      <c r="P14" s="116">
        <v>42.576180648294198</v>
      </c>
      <c r="Q14" s="107"/>
      <c r="R14" s="117">
        <v>45.340710036594402</v>
      </c>
      <c r="S14" s="96"/>
      <c r="T14" s="112">
        <v>38.505285994554797</v>
      </c>
      <c r="U14" s="107">
        <v>83.9865531161674</v>
      </c>
      <c r="V14" s="107">
        <v>-8.5213360930888609</v>
      </c>
      <c r="W14" s="107">
        <v>-4.7723080866601002</v>
      </c>
      <c r="X14" s="107">
        <v>43.602748551902899</v>
      </c>
      <c r="Y14" s="113">
        <v>21.1392930290199</v>
      </c>
      <c r="Z14" s="107"/>
      <c r="AA14" s="114">
        <v>12.156257954861401</v>
      </c>
      <c r="AB14" s="115">
        <v>7.51473862467284</v>
      </c>
      <c r="AC14" s="116">
        <v>9.7078052187262802</v>
      </c>
      <c r="AD14" s="107"/>
      <c r="AE14" s="117">
        <v>17.844819185422502</v>
      </c>
      <c r="AF14" s="35"/>
      <c r="AG14" s="112">
        <v>38.7764336782406</v>
      </c>
      <c r="AH14" s="107">
        <v>44.423662855591402</v>
      </c>
      <c r="AI14" s="107">
        <v>45.173745173745097</v>
      </c>
      <c r="AJ14" s="107">
        <v>43.213079150579098</v>
      </c>
      <c r="AK14" s="107">
        <v>43.451375482625402</v>
      </c>
      <c r="AL14" s="113">
        <v>43.007710221171102</v>
      </c>
      <c r="AM14" s="107"/>
      <c r="AN14" s="114">
        <v>49.408783783783697</v>
      </c>
      <c r="AO14" s="115">
        <v>49.256438157417399</v>
      </c>
      <c r="AP14" s="116">
        <v>49.332689172051403</v>
      </c>
      <c r="AQ14" s="107"/>
      <c r="AR14" s="117">
        <v>44.8135695504116</v>
      </c>
      <c r="AS14" s="96"/>
      <c r="AT14" s="112">
        <v>49.667696508664697</v>
      </c>
      <c r="AU14" s="107">
        <v>62.324313530518303</v>
      </c>
      <c r="AV14" s="107">
        <v>30.125600871047801</v>
      </c>
      <c r="AW14" s="107">
        <v>35.313252957475498</v>
      </c>
      <c r="AX14" s="107">
        <v>41.656286826662303</v>
      </c>
      <c r="AY14" s="113">
        <v>42.787442123789504</v>
      </c>
      <c r="AZ14" s="107"/>
      <c r="BA14" s="114">
        <v>53.113560335987103</v>
      </c>
      <c r="BB14" s="115">
        <v>38.668376385250703</v>
      </c>
      <c r="BC14" s="116">
        <v>45.544757485945198</v>
      </c>
      <c r="BD14" s="107"/>
      <c r="BE14" s="117">
        <v>43.636097125085598</v>
      </c>
    </row>
    <row r="15" spans="1:57" x14ac:dyDescent="0.25">
      <c r="A15" s="24" t="s">
        <v>26</v>
      </c>
      <c r="B15" s="44" t="str">
        <f t="shared" si="0"/>
        <v>Fairfax/Tysons Corner, VA</v>
      </c>
      <c r="C15" s="12"/>
      <c r="D15" s="28" t="s">
        <v>16</v>
      </c>
      <c r="E15" s="31" t="s">
        <v>17</v>
      </c>
      <c r="F15" s="12"/>
      <c r="G15" s="112">
        <v>28.8603791030975</v>
      </c>
      <c r="H15" s="107">
        <v>39.401294498381802</v>
      </c>
      <c r="I15" s="107">
        <v>42.556634304207101</v>
      </c>
      <c r="J15" s="107">
        <v>38.534442903374902</v>
      </c>
      <c r="K15" s="107">
        <v>40.221914008321697</v>
      </c>
      <c r="L15" s="113">
        <v>37.914932963476602</v>
      </c>
      <c r="M15" s="107"/>
      <c r="N15" s="114">
        <v>35.6911696717521</v>
      </c>
      <c r="O15" s="115">
        <v>36.8354137771613</v>
      </c>
      <c r="P15" s="116">
        <v>36.2632917244567</v>
      </c>
      <c r="Q15" s="107"/>
      <c r="R15" s="117">
        <v>37.4430354666138</v>
      </c>
      <c r="S15" s="96"/>
      <c r="T15" s="112">
        <v>9.8738570700405308</v>
      </c>
      <c r="U15" s="107">
        <v>29.4365002218656</v>
      </c>
      <c r="V15" s="107">
        <v>-3.6609303781179898</v>
      </c>
      <c r="W15" s="107">
        <v>-7.8107178563474999</v>
      </c>
      <c r="X15" s="107">
        <v>33.257517213296303</v>
      </c>
      <c r="Y15" s="113">
        <v>9.6668563023452005</v>
      </c>
      <c r="Z15" s="107"/>
      <c r="AA15" s="114">
        <v>5.15573610465756</v>
      </c>
      <c r="AB15" s="115">
        <v>-9.0524839651229208</v>
      </c>
      <c r="AC15" s="116">
        <v>-2.5744513683617698</v>
      </c>
      <c r="AD15" s="107"/>
      <c r="AE15" s="117">
        <v>5.98204396612942</v>
      </c>
      <c r="AF15" s="35"/>
      <c r="AG15" s="112">
        <v>35.3162215285004</v>
      </c>
      <c r="AH15" s="107">
        <v>40.536478205572799</v>
      </c>
      <c r="AI15" s="107">
        <v>42.296797317608899</v>
      </c>
      <c r="AJ15" s="107">
        <v>40.594288357035403</v>
      </c>
      <c r="AK15" s="107">
        <v>39.920800092496201</v>
      </c>
      <c r="AL15" s="113">
        <v>39.732917100242801</v>
      </c>
      <c r="AM15" s="107"/>
      <c r="AN15" s="114">
        <v>43.042548271476399</v>
      </c>
      <c r="AO15" s="115">
        <v>42.323699421965301</v>
      </c>
      <c r="AP15" s="116">
        <v>42.683103069541502</v>
      </c>
      <c r="AQ15" s="107"/>
      <c r="AR15" s="117">
        <v>40.575862182875198</v>
      </c>
      <c r="AS15" s="96"/>
      <c r="AT15" s="112">
        <v>27.0652999616198</v>
      </c>
      <c r="AU15" s="107">
        <v>35.883896579969402</v>
      </c>
      <c r="AV15" s="107">
        <v>28.486645876506799</v>
      </c>
      <c r="AW15" s="107">
        <v>24.4718843599099</v>
      </c>
      <c r="AX15" s="107">
        <v>27.0560719733908</v>
      </c>
      <c r="AY15" s="113">
        <v>28.520838035071499</v>
      </c>
      <c r="AZ15" s="107"/>
      <c r="BA15" s="114">
        <v>31.7563204863105</v>
      </c>
      <c r="BB15" s="115">
        <v>21.073047716196299</v>
      </c>
      <c r="BC15" s="116">
        <v>26.2338288065718</v>
      </c>
      <c r="BD15" s="107"/>
      <c r="BE15" s="117">
        <v>27.824917827400899</v>
      </c>
    </row>
    <row r="16" spans="1:57" x14ac:dyDescent="0.25">
      <c r="A16" s="24" t="s">
        <v>27</v>
      </c>
      <c r="B16" s="44" t="str">
        <f t="shared" si="0"/>
        <v>I-95 Fredericksburg, VA</v>
      </c>
      <c r="C16" s="12"/>
      <c r="D16" s="28" t="s">
        <v>16</v>
      </c>
      <c r="E16" s="31" t="s">
        <v>17</v>
      </c>
      <c r="F16" s="12"/>
      <c r="G16" s="112">
        <v>42.3696682464454</v>
      </c>
      <c r="H16" s="107">
        <v>63.933649289099499</v>
      </c>
      <c r="I16" s="107">
        <v>66.007109004739306</v>
      </c>
      <c r="J16" s="107">
        <v>68.838862559241704</v>
      </c>
      <c r="K16" s="107">
        <v>72.748815165876707</v>
      </c>
      <c r="L16" s="113">
        <v>62.779620853080502</v>
      </c>
      <c r="M16" s="107"/>
      <c r="N16" s="114">
        <v>69.834123222748801</v>
      </c>
      <c r="O16" s="115">
        <v>68.791469194312697</v>
      </c>
      <c r="P16" s="116">
        <v>69.312796208530798</v>
      </c>
      <c r="Q16" s="107"/>
      <c r="R16" s="117">
        <v>64.646242383209199</v>
      </c>
      <c r="S16" s="96"/>
      <c r="T16" s="112">
        <v>24.3350665859261</v>
      </c>
      <c r="U16" s="107">
        <v>68.302757853875093</v>
      </c>
      <c r="V16" s="107">
        <v>45.775170270864002</v>
      </c>
      <c r="W16" s="107">
        <v>58.232588132450502</v>
      </c>
      <c r="X16" s="107">
        <v>86.674937530906305</v>
      </c>
      <c r="Y16" s="113">
        <v>57.090371286431498</v>
      </c>
      <c r="Z16" s="107"/>
      <c r="AA16" s="114">
        <v>69.987470162936305</v>
      </c>
      <c r="AB16" s="115">
        <v>58.341932267527802</v>
      </c>
      <c r="AC16" s="116">
        <v>64.001924788000906</v>
      </c>
      <c r="AD16" s="107"/>
      <c r="AE16" s="117">
        <v>59.144944707740898</v>
      </c>
      <c r="AF16" s="35"/>
      <c r="AG16" s="112">
        <v>46.940165876777201</v>
      </c>
      <c r="AH16" s="107">
        <v>53.3708530805687</v>
      </c>
      <c r="AI16" s="107">
        <v>54.511255924170598</v>
      </c>
      <c r="AJ16" s="107">
        <v>55.743483412322199</v>
      </c>
      <c r="AK16" s="107">
        <v>55.174763033175303</v>
      </c>
      <c r="AL16" s="113">
        <v>53.1481042654028</v>
      </c>
      <c r="AM16" s="107"/>
      <c r="AN16" s="114">
        <v>55.518364928909897</v>
      </c>
      <c r="AO16" s="115">
        <v>57.111966824644497</v>
      </c>
      <c r="AP16" s="116">
        <v>56.315165876777201</v>
      </c>
      <c r="AQ16" s="107"/>
      <c r="AR16" s="117">
        <v>54.052979011509798</v>
      </c>
      <c r="AS16" s="96"/>
      <c r="AT16" s="112">
        <v>33.641971262881498</v>
      </c>
      <c r="AU16" s="107">
        <v>44.417232976924801</v>
      </c>
      <c r="AV16" s="107">
        <v>37.299765793400702</v>
      </c>
      <c r="AW16" s="107">
        <v>47.139813826233599</v>
      </c>
      <c r="AX16" s="107">
        <v>50.003033988111099</v>
      </c>
      <c r="AY16" s="113">
        <v>42.526933234105201</v>
      </c>
      <c r="AZ16" s="107"/>
      <c r="BA16" s="114">
        <v>42.304545410156301</v>
      </c>
      <c r="BB16" s="115">
        <v>36.502092730354804</v>
      </c>
      <c r="BC16" s="116">
        <v>39.301920014437499</v>
      </c>
      <c r="BD16" s="107"/>
      <c r="BE16" s="117">
        <v>41.551435279115402</v>
      </c>
    </row>
    <row r="17" spans="1:57" x14ac:dyDescent="0.25">
      <c r="A17" s="24" t="s">
        <v>28</v>
      </c>
      <c r="B17" s="44" t="str">
        <f t="shared" si="0"/>
        <v>Dulles Airport Area, VA</v>
      </c>
      <c r="C17" s="12"/>
      <c r="D17" s="28" t="s">
        <v>16</v>
      </c>
      <c r="E17" s="31" t="s">
        <v>17</v>
      </c>
      <c r="F17" s="12"/>
      <c r="G17" s="112">
        <v>35.816993464052203</v>
      </c>
      <c r="H17" s="107">
        <v>44.808590102707697</v>
      </c>
      <c r="I17" s="107">
        <v>44.7152194211017</v>
      </c>
      <c r="J17" s="107">
        <v>45.574229691876702</v>
      </c>
      <c r="K17" s="107">
        <v>47.2642390289449</v>
      </c>
      <c r="L17" s="113">
        <v>43.635854341736596</v>
      </c>
      <c r="M17" s="107"/>
      <c r="N17" s="114">
        <v>39.421101774042903</v>
      </c>
      <c r="O17" s="115">
        <v>39.794584500466797</v>
      </c>
      <c r="P17" s="116">
        <v>39.607843137254903</v>
      </c>
      <c r="Q17" s="107"/>
      <c r="R17" s="117">
        <v>42.484993997598998</v>
      </c>
      <c r="S17" s="96"/>
      <c r="T17" s="112">
        <v>23.6636423093974</v>
      </c>
      <c r="U17" s="107">
        <v>30.775453714459498</v>
      </c>
      <c r="V17" s="107">
        <v>7.9253253727155899</v>
      </c>
      <c r="W17" s="107">
        <v>10.9886853841489</v>
      </c>
      <c r="X17" s="107">
        <v>36.931785205864003</v>
      </c>
      <c r="Y17" s="113">
        <v>21.051115460213801</v>
      </c>
      <c r="Z17" s="107"/>
      <c r="AA17" s="114">
        <v>19.0739625266479</v>
      </c>
      <c r="AB17" s="115">
        <v>9.7259098508447792</v>
      </c>
      <c r="AC17" s="116">
        <v>14.186974102693</v>
      </c>
      <c r="AD17" s="107"/>
      <c r="AE17" s="117">
        <v>19.143384297026799</v>
      </c>
      <c r="AF17" s="35"/>
      <c r="AG17" s="112">
        <v>38.8958916900093</v>
      </c>
      <c r="AH17" s="107">
        <v>45.415499533146502</v>
      </c>
      <c r="AI17" s="107">
        <v>45.742296918767501</v>
      </c>
      <c r="AJ17" s="107">
        <v>44.474789915966298</v>
      </c>
      <c r="AK17" s="107">
        <v>42.7917833800186</v>
      </c>
      <c r="AL17" s="113">
        <v>43.464052287581602</v>
      </c>
      <c r="AM17" s="107"/>
      <c r="AN17" s="114">
        <v>41.638655462184801</v>
      </c>
      <c r="AO17" s="115">
        <v>41.813725490195999</v>
      </c>
      <c r="AP17" s="116">
        <v>41.726190476190403</v>
      </c>
      <c r="AQ17" s="107"/>
      <c r="AR17" s="117">
        <v>42.9675203414699</v>
      </c>
      <c r="AS17" s="96"/>
      <c r="AT17" s="112">
        <v>37.538494835070402</v>
      </c>
      <c r="AU17" s="107">
        <v>43.283880392701199</v>
      </c>
      <c r="AV17" s="107">
        <v>35.500517694833597</v>
      </c>
      <c r="AW17" s="107">
        <v>28.9320617229763</v>
      </c>
      <c r="AX17" s="107">
        <v>39.622409111734001</v>
      </c>
      <c r="AY17" s="113">
        <v>36.785083519555201</v>
      </c>
      <c r="AZ17" s="107"/>
      <c r="BA17" s="114">
        <v>38.9464196226157</v>
      </c>
      <c r="BB17" s="115">
        <v>34.615647902996798</v>
      </c>
      <c r="BC17" s="116">
        <v>36.742212103965002</v>
      </c>
      <c r="BD17" s="107"/>
      <c r="BE17" s="117">
        <v>36.773185721701203</v>
      </c>
    </row>
    <row r="18" spans="1:57" x14ac:dyDescent="0.25">
      <c r="A18" s="24" t="s">
        <v>29</v>
      </c>
      <c r="B18" s="44" t="str">
        <f t="shared" si="0"/>
        <v>Williamsburg, VA</v>
      </c>
      <c r="C18" s="12"/>
      <c r="D18" s="28" t="s">
        <v>16</v>
      </c>
      <c r="E18" s="31" t="s">
        <v>17</v>
      </c>
      <c r="F18" s="12"/>
      <c r="G18" s="112">
        <v>18.730518560498702</v>
      </c>
      <c r="H18" s="107">
        <v>18.758855199773301</v>
      </c>
      <c r="I18" s="107">
        <v>19.821479172570101</v>
      </c>
      <c r="J18" s="107">
        <v>19.722300935109001</v>
      </c>
      <c r="K18" s="107">
        <v>21.932558798526401</v>
      </c>
      <c r="L18" s="113">
        <v>19.793142533295502</v>
      </c>
      <c r="M18" s="107"/>
      <c r="N18" s="114">
        <v>26.098044771889999</v>
      </c>
      <c r="O18" s="115">
        <v>27.486540096344498</v>
      </c>
      <c r="P18" s="116">
        <v>26.7922924341173</v>
      </c>
      <c r="Q18" s="107"/>
      <c r="R18" s="117">
        <v>21.792899647816</v>
      </c>
      <c r="S18" s="96"/>
      <c r="T18" s="112">
        <v>23.210604434210001</v>
      </c>
      <c r="U18" s="107">
        <v>15.256230124996</v>
      </c>
      <c r="V18" s="107">
        <v>14.527697619144</v>
      </c>
      <c r="W18" s="107">
        <v>15.7499552393882</v>
      </c>
      <c r="X18" s="107">
        <v>30.452648047034</v>
      </c>
      <c r="Y18" s="113">
        <v>19.760525603236299</v>
      </c>
      <c r="Z18" s="107"/>
      <c r="AA18" s="114">
        <v>25.320190566782699</v>
      </c>
      <c r="AB18" s="115">
        <v>18.627884635321202</v>
      </c>
      <c r="AC18" s="116">
        <v>21.795662073655901</v>
      </c>
      <c r="AD18" s="107"/>
      <c r="AE18" s="117">
        <v>20.467589640822698</v>
      </c>
      <c r="AF18" s="35"/>
      <c r="AG18" s="112">
        <v>33.954378010767897</v>
      </c>
      <c r="AH18" s="107">
        <v>39.444601870218101</v>
      </c>
      <c r="AI18" s="107">
        <v>38.6228393312553</v>
      </c>
      <c r="AJ18" s="107">
        <v>36.387786908472599</v>
      </c>
      <c r="AK18" s="107">
        <v>35.860017001983501</v>
      </c>
      <c r="AL18" s="113">
        <v>36.853924624539502</v>
      </c>
      <c r="AM18" s="107"/>
      <c r="AN18" s="114">
        <v>44.180362708982699</v>
      </c>
      <c r="AO18" s="115">
        <v>44.251204307169097</v>
      </c>
      <c r="AP18" s="116">
        <v>44.215783508075901</v>
      </c>
      <c r="AQ18" s="107"/>
      <c r="AR18" s="117">
        <v>38.957312876978499</v>
      </c>
      <c r="AS18" s="96"/>
      <c r="AT18" s="112">
        <v>59.687101368913801</v>
      </c>
      <c r="AU18" s="107">
        <v>75.645732643852995</v>
      </c>
      <c r="AV18" s="107">
        <v>77.370612675831296</v>
      </c>
      <c r="AW18" s="107">
        <v>79.823882519231503</v>
      </c>
      <c r="AX18" s="107">
        <v>58.958634939746098</v>
      </c>
      <c r="AY18" s="113">
        <v>70.163461621377493</v>
      </c>
      <c r="AZ18" s="107"/>
      <c r="BA18" s="114">
        <v>68.326527925813195</v>
      </c>
      <c r="BB18" s="115">
        <v>55.054467369377903</v>
      </c>
      <c r="BC18" s="116">
        <v>61.412837686886199</v>
      </c>
      <c r="BD18" s="107"/>
      <c r="BE18" s="117">
        <v>67.223653784082899</v>
      </c>
    </row>
    <row r="19" spans="1:57" x14ac:dyDescent="0.25">
      <c r="A19" s="24" t="s">
        <v>30</v>
      </c>
      <c r="B19" s="44" t="str">
        <f t="shared" si="0"/>
        <v>Virginia Beach, VA</v>
      </c>
      <c r="C19" s="12"/>
      <c r="D19" s="28" t="s">
        <v>16</v>
      </c>
      <c r="E19" s="31" t="s">
        <v>17</v>
      </c>
      <c r="F19" s="12"/>
      <c r="G19" s="112">
        <v>26.798356786994098</v>
      </c>
      <c r="H19" s="107">
        <v>26.649768376890101</v>
      </c>
      <c r="I19" s="107">
        <v>28.424088803426201</v>
      </c>
      <c r="J19" s="107">
        <v>29.446726684730301</v>
      </c>
      <c r="K19" s="107">
        <v>31.9115461935145</v>
      </c>
      <c r="L19" s="113">
        <v>28.646097369111001</v>
      </c>
      <c r="M19" s="107"/>
      <c r="N19" s="114">
        <v>43.851061970107502</v>
      </c>
      <c r="O19" s="115">
        <v>46.315881478891697</v>
      </c>
      <c r="P19" s="116">
        <v>45.083471724499603</v>
      </c>
      <c r="Q19" s="107"/>
      <c r="R19" s="117">
        <v>33.342490042079199</v>
      </c>
      <c r="S19" s="96"/>
      <c r="T19" s="112">
        <v>-12.541060178616</v>
      </c>
      <c r="U19" s="107">
        <v>-12.6905838165604</v>
      </c>
      <c r="V19" s="107">
        <v>-10.7940787879966</v>
      </c>
      <c r="W19" s="107">
        <v>-11.3386996984291</v>
      </c>
      <c r="X19" s="107">
        <v>-2.4817055447773302</v>
      </c>
      <c r="Y19" s="113">
        <v>-9.8976135382595896</v>
      </c>
      <c r="Z19" s="107"/>
      <c r="AA19" s="114">
        <v>13.8169514448571</v>
      </c>
      <c r="AB19" s="115">
        <v>7.2803261436409299</v>
      </c>
      <c r="AC19" s="116">
        <v>10.362819843815499</v>
      </c>
      <c r="AD19" s="107"/>
      <c r="AE19" s="117">
        <v>-3.0196312813476101</v>
      </c>
      <c r="AF19" s="35"/>
      <c r="AG19" s="112">
        <v>33.797307927628701</v>
      </c>
      <c r="AH19" s="107">
        <v>35.106197010750797</v>
      </c>
      <c r="AI19" s="107">
        <v>35.621886198758801</v>
      </c>
      <c r="AJ19" s="107">
        <v>35.991172100340798</v>
      </c>
      <c r="AK19" s="107">
        <v>37.153657897036901</v>
      </c>
      <c r="AL19" s="113">
        <v>35.534044226903198</v>
      </c>
      <c r="AM19" s="107"/>
      <c r="AN19" s="114">
        <v>49.034175334323898</v>
      </c>
      <c r="AO19" s="115">
        <v>48.553448125163797</v>
      </c>
      <c r="AP19" s="116">
        <v>48.793811729743901</v>
      </c>
      <c r="AQ19" s="107"/>
      <c r="AR19" s="117">
        <v>39.322549227714802</v>
      </c>
      <c r="AS19" s="96"/>
      <c r="AT19" s="112">
        <v>3.2820443009922902</v>
      </c>
      <c r="AU19" s="107">
        <v>-11.745753797981999</v>
      </c>
      <c r="AV19" s="107">
        <v>-11.122225112431501</v>
      </c>
      <c r="AW19" s="107">
        <v>-12.759941613459899</v>
      </c>
      <c r="AX19" s="107">
        <v>-9.4005991129519995</v>
      </c>
      <c r="AY19" s="113">
        <v>-8.8148091561635802</v>
      </c>
      <c r="AZ19" s="107"/>
      <c r="BA19" s="114">
        <v>15.2068260954472</v>
      </c>
      <c r="BB19" s="115">
        <v>5.6375864992066198</v>
      </c>
      <c r="BC19" s="116">
        <v>10.2384179383901</v>
      </c>
      <c r="BD19" s="107"/>
      <c r="BE19" s="117">
        <v>-2.8626160575030801</v>
      </c>
    </row>
    <row r="20" spans="1:57" x14ac:dyDescent="0.25">
      <c r="A20" s="41" t="s">
        <v>31</v>
      </c>
      <c r="B20" s="44" t="str">
        <f t="shared" si="0"/>
        <v>Norfolk/Portsmouth, VA</v>
      </c>
      <c r="C20" s="12"/>
      <c r="D20" s="28" t="s">
        <v>16</v>
      </c>
      <c r="E20" s="31" t="s">
        <v>17</v>
      </c>
      <c r="F20" s="12"/>
      <c r="G20" s="112">
        <v>37.390235335440799</v>
      </c>
      <c r="H20" s="107">
        <v>43.624868282402502</v>
      </c>
      <c r="I20" s="107">
        <v>45.662100456620998</v>
      </c>
      <c r="J20" s="107">
        <v>45.539164032314702</v>
      </c>
      <c r="K20" s="107">
        <v>47.822269055145703</v>
      </c>
      <c r="L20" s="113">
        <v>44.007727432384897</v>
      </c>
      <c r="M20" s="107"/>
      <c r="N20" s="114">
        <v>51.879171057253203</v>
      </c>
      <c r="O20" s="115">
        <v>57.130312609764601</v>
      </c>
      <c r="P20" s="116">
        <v>54.504741833508902</v>
      </c>
      <c r="Q20" s="107"/>
      <c r="R20" s="117">
        <v>47.006874404134599</v>
      </c>
      <c r="S20" s="96"/>
      <c r="T20" s="112">
        <v>-29.2842257901187</v>
      </c>
      <c r="U20" s="107">
        <v>-20.832549300015</v>
      </c>
      <c r="V20" s="107">
        <v>-22.219989913609599</v>
      </c>
      <c r="W20" s="107">
        <v>-22.1029809113606</v>
      </c>
      <c r="X20" s="107">
        <v>-18.3448745296025</v>
      </c>
      <c r="Y20" s="113">
        <v>-22.443365213152699</v>
      </c>
      <c r="Z20" s="107"/>
      <c r="AA20" s="114">
        <v>-13.2654634292513</v>
      </c>
      <c r="AB20" s="115">
        <v>-8.1038414182671801</v>
      </c>
      <c r="AC20" s="116">
        <v>-10.6348355590609</v>
      </c>
      <c r="AD20" s="107"/>
      <c r="AE20" s="117">
        <v>-18.892933603815699</v>
      </c>
      <c r="AF20" s="35"/>
      <c r="AG20" s="112">
        <v>41.605198454513499</v>
      </c>
      <c r="AH20" s="107">
        <v>44.415173867228603</v>
      </c>
      <c r="AI20" s="107">
        <v>45.653319283456199</v>
      </c>
      <c r="AJ20" s="107">
        <v>44.722514927994297</v>
      </c>
      <c r="AK20" s="107">
        <v>45.662100456620998</v>
      </c>
      <c r="AL20" s="113">
        <v>44.411661397962703</v>
      </c>
      <c r="AM20" s="107"/>
      <c r="AN20" s="114">
        <v>53.104144713733703</v>
      </c>
      <c r="AO20" s="115">
        <v>52.550930804355403</v>
      </c>
      <c r="AP20" s="116">
        <v>52.827537759044603</v>
      </c>
      <c r="AQ20" s="107"/>
      <c r="AR20" s="117">
        <v>46.816197501128997</v>
      </c>
      <c r="AS20" s="96"/>
      <c r="AT20" s="112">
        <v>-10.8756569678142</v>
      </c>
      <c r="AU20" s="107">
        <v>-10.1510642781875</v>
      </c>
      <c r="AV20" s="107">
        <v>-6.8849040820131</v>
      </c>
      <c r="AW20" s="107">
        <v>-8.6031793524338909</v>
      </c>
      <c r="AX20" s="107">
        <v>-13.163024802224299</v>
      </c>
      <c r="AY20" s="113">
        <v>-9.9740954296613893</v>
      </c>
      <c r="AZ20" s="107"/>
      <c r="BA20" s="114">
        <v>2.9775157971329902</v>
      </c>
      <c r="BB20" s="115">
        <v>0.66953562672740696</v>
      </c>
      <c r="BC20" s="116">
        <v>1.8164891870204201</v>
      </c>
      <c r="BD20" s="107"/>
      <c r="BE20" s="117">
        <v>-6.4826642417572904</v>
      </c>
    </row>
    <row r="21" spans="1:57" x14ac:dyDescent="0.25">
      <c r="A21" s="42" t="s">
        <v>32</v>
      </c>
      <c r="B21" s="44" t="str">
        <f t="shared" si="0"/>
        <v>Newport News/Hampton, VA</v>
      </c>
      <c r="C21" s="12"/>
      <c r="D21" s="28" t="s">
        <v>16</v>
      </c>
      <c r="E21" s="31" t="s">
        <v>17</v>
      </c>
      <c r="F21" s="13"/>
      <c r="G21" s="112">
        <v>43.771282633371101</v>
      </c>
      <c r="H21" s="107">
        <v>46.296821793416498</v>
      </c>
      <c r="I21" s="107">
        <v>46.679909194097597</v>
      </c>
      <c r="J21" s="107">
        <v>48.6237230419977</v>
      </c>
      <c r="K21" s="107">
        <v>49.843927355277998</v>
      </c>
      <c r="L21" s="113">
        <v>47.043132803632197</v>
      </c>
      <c r="M21" s="107"/>
      <c r="N21" s="114">
        <v>60.187287173666199</v>
      </c>
      <c r="O21" s="115">
        <v>60.556186152099798</v>
      </c>
      <c r="P21" s="116">
        <v>60.371736662883002</v>
      </c>
      <c r="Q21" s="107"/>
      <c r="R21" s="117">
        <v>50.8513053348467</v>
      </c>
      <c r="S21" s="96"/>
      <c r="T21" s="112">
        <v>3.8720538720538702</v>
      </c>
      <c r="U21" s="107">
        <v>0.55469953775038505</v>
      </c>
      <c r="V21" s="107">
        <v>-1.90816935002981</v>
      </c>
      <c r="W21" s="107">
        <v>2.2069788249328899</v>
      </c>
      <c r="X21" s="107">
        <v>6.9732034104750298</v>
      </c>
      <c r="Y21" s="113">
        <v>2.29544613106256</v>
      </c>
      <c r="Z21" s="107"/>
      <c r="AA21" s="114">
        <v>21.165381319622899</v>
      </c>
      <c r="AB21" s="115">
        <v>14.4849785407725</v>
      </c>
      <c r="AC21" s="116">
        <v>17.7202932632452</v>
      </c>
      <c r="AD21" s="107"/>
      <c r="AE21" s="117">
        <v>7.0535523789204104</v>
      </c>
      <c r="AF21" s="35"/>
      <c r="AG21" s="112">
        <v>48.095204313280298</v>
      </c>
      <c r="AH21" s="107">
        <v>50.610102156640103</v>
      </c>
      <c r="AI21" s="107">
        <v>50.627837684449403</v>
      </c>
      <c r="AJ21" s="107">
        <v>50.787457434733199</v>
      </c>
      <c r="AK21" s="107">
        <v>52.575198637911399</v>
      </c>
      <c r="AL21" s="113">
        <v>50.539160045402902</v>
      </c>
      <c r="AM21" s="107"/>
      <c r="AN21" s="114">
        <v>62.684449489216703</v>
      </c>
      <c r="AO21" s="115">
        <v>61.333002270147503</v>
      </c>
      <c r="AP21" s="116">
        <v>62.008725879682103</v>
      </c>
      <c r="AQ21" s="107"/>
      <c r="AR21" s="117">
        <v>53.816178855197002</v>
      </c>
      <c r="AS21" s="96"/>
      <c r="AT21" s="112">
        <v>10.803301462776799</v>
      </c>
      <c r="AU21" s="107">
        <v>12.125736738703299</v>
      </c>
      <c r="AV21" s="107">
        <v>12.643043169442</v>
      </c>
      <c r="AW21" s="107">
        <v>12.580594433086899</v>
      </c>
      <c r="AX21" s="107">
        <v>9.8332715820674306</v>
      </c>
      <c r="AY21" s="113">
        <v>11.580991761425899</v>
      </c>
      <c r="AZ21" s="107"/>
      <c r="BA21" s="114">
        <v>29.6076274294096</v>
      </c>
      <c r="BB21" s="115">
        <v>23.085136674259601</v>
      </c>
      <c r="BC21" s="116">
        <v>26.297727847415299</v>
      </c>
      <c r="BD21" s="107"/>
      <c r="BE21" s="117">
        <v>16.032077265129001</v>
      </c>
    </row>
    <row r="22" spans="1:57" x14ac:dyDescent="0.25">
      <c r="A22" s="43" t="s">
        <v>33</v>
      </c>
      <c r="B22" s="44" t="str">
        <f t="shared" si="0"/>
        <v>Chesapeake/Suffolk, VA</v>
      </c>
      <c r="C22" s="12"/>
      <c r="D22" s="29" t="s">
        <v>16</v>
      </c>
      <c r="E22" s="32" t="s">
        <v>17</v>
      </c>
      <c r="F22" s="12"/>
      <c r="G22" s="118">
        <v>43.982532751091703</v>
      </c>
      <c r="H22" s="119">
        <v>49.187772925764101</v>
      </c>
      <c r="I22" s="119">
        <v>53.799126637554501</v>
      </c>
      <c r="J22" s="119">
        <v>57.449781659388599</v>
      </c>
      <c r="K22" s="119">
        <v>56.087336244541397</v>
      </c>
      <c r="L22" s="120">
        <v>52.1013100436681</v>
      </c>
      <c r="M22" s="107"/>
      <c r="N22" s="121">
        <v>55.615720524017398</v>
      </c>
      <c r="O22" s="122">
        <v>58.602620087336199</v>
      </c>
      <c r="P22" s="123">
        <v>57.109170305676798</v>
      </c>
      <c r="Q22" s="107"/>
      <c r="R22" s="124">
        <v>53.5321272613849</v>
      </c>
      <c r="S22" s="96"/>
      <c r="T22" s="118">
        <v>-12.508686587908199</v>
      </c>
      <c r="U22" s="119">
        <v>-14.4592952612393</v>
      </c>
      <c r="V22" s="119">
        <v>-11.6212338593974</v>
      </c>
      <c r="W22" s="119">
        <v>-4.8321759259259203</v>
      </c>
      <c r="X22" s="119">
        <v>-4.66152019002375</v>
      </c>
      <c r="Y22" s="120">
        <v>-9.4969354936585901</v>
      </c>
      <c r="Z22" s="107"/>
      <c r="AA22" s="121">
        <v>-5.0968703427719797</v>
      </c>
      <c r="AB22" s="122">
        <v>-4.8496880317640301</v>
      </c>
      <c r="AC22" s="123">
        <v>-4.9702078186310104</v>
      </c>
      <c r="AD22" s="107"/>
      <c r="AE22" s="124">
        <v>-8.1635273972602693</v>
      </c>
      <c r="AF22" s="36"/>
      <c r="AG22" s="118">
        <v>51</v>
      </c>
      <c r="AH22" s="119">
        <v>57.030567685589503</v>
      </c>
      <c r="AI22" s="119">
        <v>58.187772925764101</v>
      </c>
      <c r="AJ22" s="119">
        <v>57.672489082969399</v>
      </c>
      <c r="AK22" s="119">
        <v>53.633187772925702</v>
      </c>
      <c r="AL22" s="120">
        <v>55.5048034934497</v>
      </c>
      <c r="AM22" s="107"/>
      <c r="AN22" s="121">
        <v>57.986899563318701</v>
      </c>
      <c r="AO22" s="122">
        <v>58.165938864628799</v>
      </c>
      <c r="AP22" s="123">
        <v>58.076419213973701</v>
      </c>
      <c r="AQ22" s="107"/>
      <c r="AR22" s="124">
        <v>56.2395508421709</v>
      </c>
      <c r="AS22" s="96"/>
      <c r="AT22" s="118">
        <v>1.65375576638523</v>
      </c>
      <c r="AU22" s="119">
        <v>-1.48600739232103</v>
      </c>
      <c r="AV22" s="119">
        <v>-2.9497450837581898</v>
      </c>
      <c r="AW22" s="119">
        <v>2.3560412307215302</v>
      </c>
      <c r="AX22" s="119">
        <v>-5.5956956187548004</v>
      </c>
      <c r="AY22" s="120">
        <v>-1.29835841525726</v>
      </c>
      <c r="AZ22" s="107"/>
      <c r="BA22" s="121">
        <v>5.4390979831665804</v>
      </c>
      <c r="BB22" s="122">
        <v>1.72598136551092</v>
      </c>
      <c r="BC22" s="123">
        <v>3.5464029897228202</v>
      </c>
      <c r="BD22" s="107"/>
      <c r="BE22" s="124">
        <v>8.3262097982836902E-2</v>
      </c>
    </row>
    <row r="23" spans="1:57" x14ac:dyDescent="0.25">
      <c r="A23" s="22" t="s">
        <v>43</v>
      </c>
      <c r="B23" s="44" t="str">
        <f t="shared" si="0"/>
        <v>Richmond CBD/Airport, VA</v>
      </c>
      <c r="C23" s="10"/>
      <c r="D23" s="27" t="s">
        <v>16</v>
      </c>
      <c r="E23" s="30" t="s">
        <v>17</v>
      </c>
      <c r="F23" s="3"/>
      <c r="G23" s="104">
        <v>31.759575274933599</v>
      </c>
      <c r="H23" s="105">
        <v>46.264694728858501</v>
      </c>
      <c r="I23" s="105">
        <v>51.156617368221397</v>
      </c>
      <c r="J23" s="105">
        <v>46.13196814562</v>
      </c>
      <c r="K23" s="105">
        <v>49.127796738718203</v>
      </c>
      <c r="L23" s="106">
        <v>44.8881304512703</v>
      </c>
      <c r="M23" s="107"/>
      <c r="N23" s="108">
        <v>47.6109215017064</v>
      </c>
      <c r="O23" s="109">
        <v>46.833522942737901</v>
      </c>
      <c r="P23" s="110">
        <v>47.2222222222222</v>
      </c>
      <c r="Q23" s="107"/>
      <c r="R23" s="111">
        <v>45.555013814399402</v>
      </c>
      <c r="S23" s="96"/>
      <c r="T23" s="104">
        <v>18.6413131805623</v>
      </c>
      <c r="U23" s="105">
        <v>43.715860221560597</v>
      </c>
      <c r="V23" s="105">
        <v>55.152441366054198</v>
      </c>
      <c r="W23" s="105">
        <v>43.134371058665103</v>
      </c>
      <c r="X23" s="105">
        <v>58.026743977174398</v>
      </c>
      <c r="Y23" s="106">
        <v>44.566184835709002</v>
      </c>
      <c r="Z23" s="107"/>
      <c r="AA23" s="108">
        <v>36.969350527076699</v>
      </c>
      <c r="AB23" s="109">
        <v>31.074013092135601</v>
      </c>
      <c r="AC23" s="110">
        <v>33.981106612685501</v>
      </c>
      <c r="AD23" s="107"/>
      <c r="AE23" s="111">
        <v>41.260856996155503</v>
      </c>
      <c r="AF23" s="33"/>
      <c r="AG23" s="104">
        <v>40.917709518392101</v>
      </c>
      <c r="AH23" s="105">
        <v>48.980849450132702</v>
      </c>
      <c r="AI23" s="105">
        <v>52.483883200606698</v>
      </c>
      <c r="AJ23" s="105">
        <v>50.801099734546803</v>
      </c>
      <c r="AK23" s="105">
        <v>47.919036784224403</v>
      </c>
      <c r="AL23" s="106">
        <v>48.220515737580499</v>
      </c>
      <c r="AM23" s="107"/>
      <c r="AN23" s="108">
        <v>48.122866894197898</v>
      </c>
      <c r="AO23" s="109">
        <v>47.250663632916101</v>
      </c>
      <c r="AP23" s="110">
        <v>47.686765263557</v>
      </c>
      <c r="AQ23" s="107"/>
      <c r="AR23" s="111">
        <v>48.068015602145202</v>
      </c>
      <c r="AS23" s="96"/>
      <c r="AT23" s="104">
        <v>45.090208280395203</v>
      </c>
      <c r="AU23" s="105">
        <v>56.505057709737102</v>
      </c>
      <c r="AV23" s="105">
        <v>64.0316166228627</v>
      </c>
      <c r="AW23" s="105">
        <v>67.637865612997899</v>
      </c>
      <c r="AX23" s="105">
        <v>50.802971889407097</v>
      </c>
      <c r="AY23" s="106">
        <v>56.9939739937113</v>
      </c>
      <c r="AZ23" s="107"/>
      <c r="BA23" s="108">
        <v>45.494617384665098</v>
      </c>
      <c r="BB23" s="109">
        <v>32.251724842050798</v>
      </c>
      <c r="BC23" s="110">
        <v>38.617904495818401</v>
      </c>
      <c r="BD23" s="107"/>
      <c r="BE23" s="111">
        <v>51.308454955325701</v>
      </c>
    </row>
    <row r="24" spans="1:57" x14ac:dyDescent="0.25">
      <c r="A24" s="23" t="s">
        <v>44</v>
      </c>
      <c r="B24" s="44" t="str">
        <f t="shared" si="0"/>
        <v>Richmond North/Glen Allen, VA</v>
      </c>
      <c r="C24" s="11"/>
      <c r="D24" s="28" t="s">
        <v>16</v>
      </c>
      <c r="E24" s="31" t="s">
        <v>17</v>
      </c>
      <c r="F24" s="12"/>
      <c r="G24" s="112">
        <v>41.1575562700964</v>
      </c>
      <c r="H24" s="107">
        <v>64.907417673799699</v>
      </c>
      <c r="I24" s="107">
        <v>76.117086151457997</v>
      </c>
      <c r="J24" s="107">
        <v>77.558487637210305</v>
      </c>
      <c r="K24" s="107">
        <v>73.001441401485707</v>
      </c>
      <c r="L24" s="113">
        <v>66.548397826810003</v>
      </c>
      <c r="M24" s="107"/>
      <c r="N24" s="114">
        <v>67.513028051890402</v>
      </c>
      <c r="O24" s="115">
        <v>64.929593081272799</v>
      </c>
      <c r="P24" s="116">
        <v>66.221310566581593</v>
      </c>
      <c r="Q24" s="107"/>
      <c r="R24" s="117">
        <v>66.454944323887602</v>
      </c>
      <c r="S24" s="96"/>
      <c r="T24" s="112">
        <v>13.343351134605999</v>
      </c>
      <c r="U24" s="107">
        <v>51.3423482167549</v>
      </c>
      <c r="V24" s="107">
        <v>72.525564539450698</v>
      </c>
      <c r="W24" s="107">
        <v>73.570208363324497</v>
      </c>
      <c r="X24" s="107">
        <v>73.1803156913831</v>
      </c>
      <c r="Y24" s="113">
        <v>58.330162132437998</v>
      </c>
      <c r="Z24" s="107"/>
      <c r="AA24" s="114">
        <v>58.2515390061658</v>
      </c>
      <c r="AB24" s="115">
        <v>38.814451295252603</v>
      </c>
      <c r="AC24" s="116">
        <v>48.086109101772102</v>
      </c>
      <c r="AD24" s="107"/>
      <c r="AE24" s="117">
        <v>55.272051343481799</v>
      </c>
      <c r="AF24" s="34"/>
      <c r="AG24" s="112">
        <v>46.130391395941899</v>
      </c>
      <c r="AH24" s="107">
        <v>56.400376981927003</v>
      </c>
      <c r="AI24" s="107">
        <v>60.344827586206797</v>
      </c>
      <c r="AJ24" s="107">
        <v>60.0953542521343</v>
      </c>
      <c r="AK24" s="107">
        <v>55.529992238607299</v>
      </c>
      <c r="AL24" s="113">
        <v>55.700188490963498</v>
      </c>
      <c r="AM24" s="107"/>
      <c r="AN24" s="114">
        <v>56.5666925379753</v>
      </c>
      <c r="AO24" s="115">
        <v>56.3948331300587</v>
      </c>
      <c r="AP24" s="116">
        <v>56.480762834017</v>
      </c>
      <c r="AQ24" s="107"/>
      <c r="AR24" s="117">
        <v>55.923209731835897</v>
      </c>
      <c r="AS24" s="96"/>
      <c r="AT24" s="112">
        <v>22.3199143738318</v>
      </c>
      <c r="AU24" s="107">
        <v>33.986533761214403</v>
      </c>
      <c r="AV24" s="107">
        <v>42.80246494947</v>
      </c>
      <c r="AW24" s="107">
        <v>48.282667802109003</v>
      </c>
      <c r="AX24" s="107">
        <v>36.264229690462898</v>
      </c>
      <c r="AY24" s="113">
        <v>36.960635311848499</v>
      </c>
      <c r="AZ24" s="107"/>
      <c r="BA24" s="114">
        <v>34.819543524003798</v>
      </c>
      <c r="BB24" s="115">
        <v>24.5692985763176</v>
      </c>
      <c r="BC24" s="116">
        <v>29.499677699603399</v>
      </c>
      <c r="BD24" s="107"/>
      <c r="BE24" s="117">
        <v>34.720876751990602</v>
      </c>
    </row>
    <row r="25" spans="1:57" x14ac:dyDescent="0.25">
      <c r="A25" s="24" t="s">
        <v>45</v>
      </c>
      <c r="B25" s="44" t="str">
        <f t="shared" si="0"/>
        <v>Richmond West/Midlothian, VA</v>
      </c>
      <c r="C25" s="12"/>
      <c r="D25" s="28" t="s">
        <v>16</v>
      </c>
      <c r="E25" s="31" t="s">
        <v>17</v>
      </c>
      <c r="F25" s="12"/>
      <c r="G25" s="112">
        <v>42.461005199306697</v>
      </c>
      <c r="H25" s="107">
        <v>61.386481802426303</v>
      </c>
      <c r="I25" s="107">
        <v>73.760831889081402</v>
      </c>
      <c r="J25" s="107">
        <v>70.953206239168097</v>
      </c>
      <c r="K25" s="107">
        <v>68.284228769497403</v>
      </c>
      <c r="L25" s="113">
        <v>63.369150779896003</v>
      </c>
      <c r="M25" s="107"/>
      <c r="N25" s="114">
        <v>65.615251299826596</v>
      </c>
      <c r="O25" s="115">
        <v>66.828422876949702</v>
      </c>
      <c r="P25" s="116">
        <v>66.221837088388199</v>
      </c>
      <c r="Q25" s="107"/>
      <c r="R25" s="117">
        <v>64.184204010893694</v>
      </c>
      <c r="S25" s="96"/>
      <c r="T25" s="112">
        <v>12.070491183818801</v>
      </c>
      <c r="U25" s="107">
        <v>29.689113616466202</v>
      </c>
      <c r="V25" s="107">
        <v>50.833803770331201</v>
      </c>
      <c r="W25" s="107">
        <v>44.474626472798597</v>
      </c>
      <c r="X25" s="107">
        <v>52.1020592699441</v>
      </c>
      <c r="Y25" s="113">
        <v>38.889299914073</v>
      </c>
      <c r="Z25" s="107"/>
      <c r="AA25" s="114">
        <v>36.215742387266801</v>
      </c>
      <c r="AB25" s="115">
        <v>26.138648180242601</v>
      </c>
      <c r="AC25" s="116">
        <v>30.937595180279601</v>
      </c>
      <c r="AD25" s="107"/>
      <c r="AE25" s="117">
        <v>36.446635879197601</v>
      </c>
      <c r="AF25" s="35"/>
      <c r="AG25" s="112">
        <v>46.057192374350002</v>
      </c>
      <c r="AH25" s="107">
        <v>56.117850953206201</v>
      </c>
      <c r="AI25" s="107">
        <v>60.805892547660299</v>
      </c>
      <c r="AJ25" s="107">
        <v>59.896013864818002</v>
      </c>
      <c r="AK25" s="107">
        <v>56.343154246100497</v>
      </c>
      <c r="AL25" s="113">
        <v>55.844020797227003</v>
      </c>
      <c r="AM25" s="107"/>
      <c r="AN25" s="114">
        <v>57.7296360485268</v>
      </c>
      <c r="AO25" s="115">
        <v>58.336221837088303</v>
      </c>
      <c r="AP25" s="116">
        <v>58.032928942807601</v>
      </c>
      <c r="AQ25" s="107"/>
      <c r="AR25" s="117">
        <v>56.469423124535702</v>
      </c>
      <c r="AS25" s="96"/>
      <c r="AT25" s="112">
        <v>16.5011830626079</v>
      </c>
      <c r="AU25" s="107">
        <v>21.964677223618502</v>
      </c>
      <c r="AV25" s="107">
        <v>30.5209909256027</v>
      </c>
      <c r="AW25" s="107">
        <v>31.972111301902402</v>
      </c>
      <c r="AX25" s="107">
        <v>24.004313704974098</v>
      </c>
      <c r="AY25" s="113">
        <v>25.236589935970802</v>
      </c>
      <c r="AZ25" s="107"/>
      <c r="BA25" s="114">
        <v>21.5559443350176</v>
      </c>
      <c r="BB25" s="115">
        <v>18.9290314031478</v>
      </c>
      <c r="BC25" s="116">
        <v>20.221277259792</v>
      </c>
      <c r="BD25" s="107"/>
      <c r="BE25" s="117">
        <v>23.721098321497099</v>
      </c>
    </row>
    <row r="26" spans="1:57" x14ac:dyDescent="0.25">
      <c r="A26" s="24" t="s">
        <v>46</v>
      </c>
      <c r="B26" s="44" t="str">
        <f t="shared" si="0"/>
        <v>Petersburg/Chester, VA</v>
      </c>
      <c r="C26" s="12"/>
      <c r="D26" s="28" t="s">
        <v>16</v>
      </c>
      <c r="E26" s="31" t="s">
        <v>17</v>
      </c>
      <c r="F26" s="12"/>
      <c r="G26" s="112">
        <v>53.429182047794797</v>
      </c>
      <c r="H26" s="107">
        <v>63.959588109578299</v>
      </c>
      <c r="I26" s="107">
        <v>67.592772488828402</v>
      </c>
      <c r="J26" s="107">
        <v>61.5309889255877</v>
      </c>
      <c r="K26" s="107">
        <v>59.393821643675899</v>
      </c>
      <c r="L26" s="113">
        <v>61.181270643093001</v>
      </c>
      <c r="M26" s="107"/>
      <c r="N26" s="114">
        <v>55.682922090538099</v>
      </c>
      <c r="O26" s="115">
        <v>59.821255100058202</v>
      </c>
      <c r="P26" s="116">
        <v>57.752088595298197</v>
      </c>
      <c r="Q26" s="107"/>
      <c r="R26" s="117">
        <v>60.201504343723101</v>
      </c>
      <c r="S26" s="96"/>
      <c r="T26" s="112">
        <v>22.280467258496198</v>
      </c>
      <c r="U26" s="107">
        <v>18.849749249157298</v>
      </c>
      <c r="V26" s="107">
        <v>19.1598613001158</v>
      </c>
      <c r="W26" s="107">
        <v>12.791831050958599</v>
      </c>
      <c r="X26" s="107">
        <v>21.227161785119701</v>
      </c>
      <c r="Y26" s="113">
        <v>18.6693450910821</v>
      </c>
      <c r="Z26" s="107"/>
      <c r="AA26" s="114">
        <v>16.5440308475442</v>
      </c>
      <c r="AB26" s="115">
        <v>18.066409495553401</v>
      </c>
      <c r="AC26" s="116">
        <v>17.3275582512859</v>
      </c>
      <c r="AD26" s="107"/>
      <c r="AE26" s="117">
        <v>18.2985319149854</v>
      </c>
      <c r="AF26" s="35"/>
      <c r="AG26" s="112">
        <v>57.144938799300498</v>
      </c>
      <c r="AH26" s="107">
        <v>62.492714202447999</v>
      </c>
      <c r="AI26" s="107">
        <v>63.6681562074995</v>
      </c>
      <c r="AJ26" s="107">
        <v>62.278997474256798</v>
      </c>
      <c r="AK26" s="107">
        <v>57.387798717699603</v>
      </c>
      <c r="AL26" s="113">
        <v>60.594521080240902</v>
      </c>
      <c r="AM26" s="107"/>
      <c r="AN26" s="114">
        <v>55.9452108024091</v>
      </c>
      <c r="AO26" s="115">
        <v>58.704099475422503</v>
      </c>
      <c r="AP26" s="116">
        <v>57.324655138915801</v>
      </c>
      <c r="AQ26" s="107"/>
      <c r="AR26" s="117">
        <v>59.660273668433703</v>
      </c>
      <c r="AS26" s="96"/>
      <c r="AT26" s="112">
        <v>33.415721750756802</v>
      </c>
      <c r="AU26" s="107">
        <v>29.997278036301498</v>
      </c>
      <c r="AV26" s="107">
        <v>30.909658338975799</v>
      </c>
      <c r="AW26" s="107">
        <v>36.780784738341502</v>
      </c>
      <c r="AX26" s="107">
        <v>32.763015332626999</v>
      </c>
      <c r="AY26" s="113">
        <v>32.709576637675497</v>
      </c>
      <c r="AZ26" s="107"/>
      <c r="BA26" s="114">
        <v>26.809986685013701</v>
      </c>
      <c r="BB26" s="115">
        <v>22.433357684249199</v>
      </c>
      <c r="BC26" s="116">
        <v>24.530625609357202</v>
      </c>
      <c r="BD26" s="107"/>
      <c r="BE26" s="117">
        <v>30.359126487535502</v>
      </c>
    </row>
    <row r="27" spans="1:57" x14ac:dyDescent="0.25">
      <c r="A27" s="99" t="s">
        <v>100</v>
      </c>
      <c r="B27" s="45" t="s">
        <v>71</v>
      </c>
      <c r="C27" s="12"/>
      <c r="D27" s="28" t="s">
        <v>16</v>
      </c>
      <c r="E27" s="31" t="s">
        <v>17</v>
      </c>
      <c r="F27" s="12"/>
      <c r="G27" s="112">
        <v>30.6920814954841</v>
      </c>
      <c r="H27" s="107">
        <v>44.307918504515797</v>
      </c>
      <c r="I27" s="107">
        <v>48.708254568367899</v>
      </c>
      <c r="J27" s="107">
        <v>45.652173913043399</v>
      </c>
      <c r="K27" s="107">
        <v>45.069313169502202</v>
      </c>
      <c r="L27" s="113">
        <v>42.8859483301827</v>
      </c>
      <c r="M27" s="107"/>
      <c r="N27" s="114">
        <v>38.747111951270703</v>
      </c>
      <c r="O27" s="115">
        <v>40.9945389624028</v>
      </c>
      <c r="P27" s="116">
        <v>39.870825456836698</v>
      </c>
      <c r="Q27" s="107"/>
      <c r="R27" s="117">
        <v>42.0244846520838</v>
      </c>
      <c r="S27" s="96"/>
      <c r="T27" s="112">
        <v>15.394373961634299</v>
      </c>
      <c r="U27" s="107">
        <v>22.365577311693301</v>
      </c>
      <c r="V27" s="107">
        <v>26.774909150546801</v>
      </c>
      <c r="W27" s="107">
        <v>15.0941417108092</v>
      </c>
      <c r="X27" s="107">
        <v>20.1635408530597</v>
      </c>
      <c r="Y27" s="113">
        <v>20.196186800181302</v>
      </c>
      <c r="Z27" s="107"/>
      <c r="AA27" s="114">
        <v>23.1761324663516</v>
      </c>
      <c r="AB27" s="115">
        <v>20.410255759337499</v>
      </c>
      <c r="AC27" s="116">
        <v>21.738532074198499</v>
      </c>
      <c r="AD27" s="107"/>
      <c r="AE27" s="117">
        <v>20.610399192202902</v>
      </c>
      <c r="AF27" s="35"/>
      <c r="AG27" s="112">
        <v>36.0484134772652</v>
      </c>
      <c r="AH27" s="107">
        <v>45.424926398429797</v>
      </c>
      <c r="AI27" s="107">
        <v>47.403336604514202</v>
      </c>
      <c r="AJ27" s="107">
        <v>44.781157998037202</v>
      </c>
      <c r="AK27" s="107">
        <v>40.802093555773602</v>
      </c>
      <c r="AL27" s="113">
        <v>42.891985606803999</v>
      </c>
      <c r="AM27" s="107"/>
      <c r="AN27" s="114">
        <v>39.752698724239401</v>
      </c>
      <c r="AO27" s="115">
        <v>41.082235204736499</v>
      </c>
      <c r="AP27" s="116">
        <v>40.417105788553798</v>
      </c>
      <c r="AQ27" s="107"/>
      <c r="AR27" s="117">
        <v>42.185151395047903</v>
      </c>
      <c r="AS27" s="96"/>
      <c r="AT27" s="112">
        <v>27.968375594785101</v>
      </c>
      <c r="AU27" s="107">
        <v>27.533478457336599</v>
      </c>
      <c r="AV27" s="107">
        <v>30.2534896697893</v>
      </c>
      <c r="AW27" s="107">
        <v>30.061591408900401</v>
      </c>
      <c r="AX27" s="107">
        <v>28.947271598595201</v>
      </c>
      <c r="AY27" s="113">
        <v>28.9952246604199</v>
      </c>
      <c r="AZ27" s="107"/>
      <c r="BA27" s="114">
        <v>27.703828717174598</v>
      </c>
      <c r="BB27" s="115">
        <v>24.214967084438001</v>
      </c>
      <c r="BC27" s="116">
        <v>25.905434321386299</v>
      </c>
      <c r="BD27" s="107"/>
      <c r="BE27" s="117">
        <v>28.134276832481699</v>
      </c>
    </row>
    <row r="28" spans="1:57" x14ac:dyDescent="0.25">
      <c r="A28" s="24" t="s">
        <v>48</v>
      </c>
      <c r="B28" s="44" t="str">
        <f t="shared" si="0"/>
        <v>Roanoke, VA</v>
      </c>
      <c r="C28" s="12"/>
      <c r="D28" s="28" t="s">
        <v>16</v>
      </c>
      <c r="E28" s="31" t="s">
        <v>17</v>
      </c>
      <c r="F28" s="12"/>
      <c r="G28" s="112">
        <v>35.907602137562399</v>
      </c>
      <c r="H28" s="107">
        <v>44.337183244268203</v>
      </c>
      <c r="I28" s="107">
        <v>49.646612652990797</v>
      </c>
      <c r="J28" s="107">
        <v>47.233235649026</v>
      </c>
      <c r="K28" s="107">
        <v>40.923978624375103</v>
      </c>
      <c r="L28" s="113">
        <v>43.609722461644502</v>
      </c>
      <c r="M28" s="107"/>
      <c r="N28" s="114">
        <v>40.510256852266799</v>
      </c>
      <c r="O28" s="115">
        <v>45.474918117565899</v>
      </c>
      <c r="P28" s="116">
        <v>42.992587484916299</v>
      </c>
      <c r="Q28" s="107"/>
      <c r="R28" s="117">
        <v>43.433398182579303</v>
      </c>
      <c r="S28" s="96"/>
      <c r="T28" s="112">
        <v>35.232085658275203</v>
      </c>
      <c r="U28" s="107">
        <v>24.530800113236999</v>
      </c>
      <c r="V28" s="107">
        <v>38.210707523159201</v>
      </c>
      <c r="W28" s="107">
        <v>23.657265431260701</v>
      </c>
      <c r="X28" s="107">
        <v>21.8262136780242</v>
      </c>
      <c r="Y28" s="113">
        <v>28.365136535418099</v>
      </c>
      <c r="Z28" s="107"/>
      <c r="AA28" s="114">
        <v>21.745565131839001</v>
      </c>
      <c r="AB28" s="115">
        <v>30.243474426661798</v>
      </c>
      <c r="AC28" s="116">
        <v>26.0967585327327</v>
      </c>
      <c r="AD28" s="107"/>
      <c r="AE28" s="117">
        <v>27.7153713993936</v>
      </c>
      <c r="AF28" s="35"/>
      <c r="AG28" s="112">
        <v>38.799344940527398</v>
      </c>
      <c r="AH28" s="107">
        <v>46.397172901223897</v>
      </c>
      <c r="AI28" s="107">
        <v>48.965695569729299</v>
      </c>
      <c r="AJ28" s="107">
        <v>48.689881054990501</v>
      </c>
      <c r="AK28" s="107">
        <v>43.785554214790501</v>
      </c>
      <c r="AL28" s="113">
        <v>45.327529736252302</v>
      </c>
      <c r="AM28" s="107"/>
      <c r="AN28" s="114">
        <v>43.113256335114599</v>
      </c>
      <c r="AO28" s="115">
        <v>45.410274090674001</v>
      </c>
      <c r="AP28" s="116">
        <v>44.261765212894304</v>
      </c>
      <c r="AQ28" s="107"/>
      <c r="AR28" s="117">
        <v>45.023025586721502</v>
      </c>
      <c r="AS28" s="96"/>
      <c r="AT28" s="112">
        <v>33.519094360972701</v>
      </c>
      <c r="AU28" s="107">
        <v>30.0884431659419</v>
      </c>
      <c r="AV28" s="107">
        <v>38.435484871237001</v>
      </c>
      <c r="AW28" s="107">
        <v>48.4768278619688</v>
      </c>
      <c r="AX28" s="107">
        <v>42.186741865082297</v>
      </c>
      <c r="AY28" s="113">
        <v>38.461343550588097</v>
      </c>
      <c r="AZ28" s="107"/>
      <c r="BA28" s="114">
        <v>31.0192273107163</v>
      </c>
      <c r="BB28" s="115">
        <v>23.395224155788799</v>
      </c>
      <c r="BC28" s="116">
        <v>26.994243401001</v>
      </c>
      <c r="BD28" s="107"/>
      <c r="BE28" s="117">
        <v>35.0364537367618</v>
      </c>
    </row>
    <row r="29" spans="1:57" x14ac:dyDescent="0.25">
      <c r="A29" s="24" t="s">
        <v>49</v>
      </c>
      <c r="B29" s="44" t="str">
        <f t="shared" si="0"/>
        <v>Charlottesville, VA</v>
      </c>
      <c r="C29" s="12"/>
      <c r="D29" s="28" t="s">
        <v>16</v>
      </c>
      <c r="E29" s="31" t="s">
        <v>17</v>
      </c>
      <c r="F29" s="12"/>
      <c r="G29" s="112">
        <v>32.759468765371302</v>
      </c>
      <c r="H29" s="107">
        <v>67.781603541564095</v>
      </c>
      <c r="I29" s="107">
        <v>70.437776684702399</v>
      </c>
      <c r="J29" s="107">
        <v>78.209542547958605</v>
      </c>
      <c r="K29" s="107">
        <v>73.413674372848007</v>
      </c>
      <c r="L29" s="113">
        <v>64.520413182488895</v>
      </c>
      <c r="M29" s="107"/>
      <c r="N29" s="114">
        <v>68.125922282341307</v>
      </c>
      <c r="O29" s="115">
        <v>61.3871126414166</v>
      </c>
      <c r="P29" s="116">
        <v>64.7565174618789</v>
      </c>
      <c r="Q29" s="107"/>
      <c r="R29" s="117">
        <v>64.5878715480289</v>
      </c>
      <c r="S29" s="96"/>
      <c r="T29" s="112">
        <v>19.329047593322802</v>
      </c>
      <c r="U29" s="107">
        <v>99.441434233972103</v>
      </c>
      <c r="V29" s="107">
        <v>88.348821531018203</v>
      </c>
      <c r="W29" s="107">
        <v>108.246676319599</v>
      </c>
      <c r="X29" s="107">
        <v>113.192859296265</v>
      </c>
      <c r="Y29" s="113">
        <v>88.846324696540194</v>
      </c>
      <c r="Z29" s="107"/>
      <c r="AA29" s="114">
        <v>122.438784239665</v>
      </c>
      <c r="AB29" s="115">
        <v>83.192322728647397</v>
      </c>
      <c r="AC29" s="116">
        <v>101.933519606898</v>
      </c>
      <c r="AD29" s="107"/>
      <c r="AE29" s="117">
        <v>92.418639831346397</v>
      </c>
      <c r="AF29" s="35"/>
      <c r="AG29" s="112">
        <v>39.171754043678</v>
      </c>
      <c r="AH29" s="107">
        <v>54.333186481213403</v>
      </c>
      <c r="AI29" s="107">
        <v>55.082132292781097</v>
      </c>
      <c r="AJ29" s="107">
        <v>58.052740889923797</v>
      </c>
      <c r="AK29" s="107">
        <v>53.911511108313903</v>
      </c>
      <c r="AL29" s="113">
        <v>52.110264963181997</v>
      </c>
      <c r="AM29" s="107"/>
      <c r="AN29" s="114">
        <v>51.249291962993198</v>
      </c>
      <c r="AO29" s="115">
        <v>46.3282128137879</v>
      </c>
      <c r="AP29" s="116">
        <v>48.779111682286903</v>
      </c>
      <c r="AQ29" s="107"/>
      <c r="AR29" s="117">
        <v>51.155835758163498</v>
      </c>
      <c r="AS29" s="96"/>
      <c r="AT29" s="112">
        <v>27.599330653695599</v>
      </c>
      <c r="AU29" s="107">
        <v>44.236677103656604</v>
      </c>
      <c r="AV29" s="107">
        <v>39.3037167417869</v>
      </c>
      <c r="AW29" s="107">
        <v>51.976366862281502</v>
      </c>
      <c r="AX29" s="107">
        <v>42.941602572122498</v>
      </c>
      <c r="AY29" s="113">
        <v>41.739695731090102</v>
      </c>
      <c r="AZ29" s="107"/>
      <c r="BA29" s="114">
        <v>55.558368740341997</v>
      </c>
      <c r="BB29" s="115">
        <v>34.004444179437797</v>
      </c>
      <c r="BC29" s="116">
        <v>44.4931884151896</v>
      </c>
      <c r="BD29" s="107"/>
      <c r="BE29" s="117">
        <v>42.472084912010097</v>
      </c>
    </row>
    <row r="30" spans="1:57" x14ac:dyDescent="0.25">
      <c r="A30" s="24" t="s">
        <v>50</v>
      </c>
      <c r="B30" s="46" t="s">
        <v>73</v>
      </c>
      <c r="C30" s="12"/>
      <c r="D30" s="28" t="s">
        <v>16</v>
      </c>
      <c r="E30" s="31" t="s">
        <v>17</v>
      </c>
      <c r="F30" s="12"/>
      <c r="G30" s="112">
        <v>35.176343754812798</v>
      </c>
      <c r="H30" s="107">
        <v>39.380871707993201</v>
      </c>
      <c r="I30" s="107">
        <v>44.3708609271523</v>
      </c>
      <c r="J30" s="107">
        <v>44.139842907746797</v>
      </c>
      <c r="K30" s="107">
        <v>42.815339596488499</v>
      </c>
      <c r="L30" s="113">
        <v>41.176651778838703</v>
      </c>
      <c r="M30" s="107"/>
      <c r="N30" s="114">
        <v>39.257662097643603</v>
      </c>
      <c r="O30" s="115">
        <v>39.288464500231001</v>
      </c>
      <c r="P30" s="116">
        <v>39.273063298937302</v>
      </c>
      <c r="Q30" s="107"/>
      <c r="R30" s="117">
        <v>40.632769356009703</v>
      </c>
      <c r="S30" s="96"/>
      <c r="T30" s="112">
        <v>21.108424855071501</v>
      </c>
      <c r="U30" s="107">
        <v>2.1633050306272699</v>
      </c>
      <c r="V30" s="107">
        <v>12.1391029957089</v>
      </c>
      <c r="W30" s="107">
        <v>7.95140728759515</v>
      </c>
      <c r="X30" s="107">
        <v>15.949509102360301</v>
      </c>
      <c r="Y30" s="113">
        <v>11.3036006453881</v>
      </c>
      <c r="Z30" s="107"/>
      <c r="AA30" s="114">
        <v>5.0339537728922696</v>
      </c>
      <c r="AB30" s="115">
        <v>6.0533835091325097</v>
      </c>
      <c r="AC30" s="116">
        <v>5.5414068969424699</v>
      </c>
      <c r="AD30" s="107"/>
      <c r="AE30" s="117">
        <v>9.6504002168948197</v>
      </c>
      <c r="AF30" s="35"/>
      <c r="AG30" s="112">
        <v>39.465578315108502</v>
      </c>
      <c r="AH30" s="107">
        <v>47.890035422762899</v>
      </c>
      <c r="AI30" s="107">
        <v>50.261820421992901</v>
      </c>
      <c r="AJ30" s="107">
        <v>47.805328815647599</v>
      </c>
      <c r="AK30" s="107">
        <v>43.142615123979603</v>
      </c>
      <c r="AL30" s="113">
        <v>45.713075619898298</v>
      </c>
      <c r="AM30" s="107"/>
      <c r="AN30" s="114">
        <v>42.965501309102102</v>
      </c>
      <c r="AO30" s="115">
        <v>42.7152317880794</v>
      </c>
      <c r="AP30" s="116">
        <v>42.840366548590701</v>
      </c>
      <c r="AQ30" s="107"/>
      <c r="AR30" s="117">
        <v>44.8923015995247</v>
      </c>
      <c r="AS30" s="96"/>
      <c r="AT30" s="112">
        <v>28.316096991338799</v>
      </c>
      <c r="AU30" s="107">
        <v>26.856229020455999</v>
      </c>
      <c r="AV30" s="107">
        <v>32.690409213915899</v>
      </c>
      <c r="AW30" s="107">
        <v>38.004160142929003</v>
      </c>
      <c r="AX30" s="107">
        <v>25.3313428348206</v>
      </c>
      <c r="AY30" s="113">
        <v>30.273563665039401</v>
      </c>
      <c r="AZ30" s="107"/>
      <c r="BA30" s="114">
        <v>20.305209507718001</v>
      </c>
      <c r="BB30" s="115">
        <v>10.813424521879</v>
      </c>
      <c r="BC30" s="116">
        <v>15.3782493088935</v>
      </c>
      <c r="BD30" s="107"/>
      <c r="BE30" s="117">
        <v>25.8438959946042</v>
      </c>
    </row>
    <row r="31" spans="1:57" x14ac:dyDescent="0.25">
      <c r="A31" s="24" t="s">
        <v>51</v>
      </c>
      <c r="B31" s="44" t="str">
        <f t="shared" si="0"/>
        <v>Staunton &amp; Harrisonburg, VA</v>
      </c>
      <c r="C31" s="12"/>
      <c r="D31" s="28" t="s">
        <v>16</v>
      </c>
      <c r="E31" s="31" t="s">
        <v>17</v>
      </c>
      <c r="F31" s="12"/>
      <c r="G31" s="112">
        <v>34.543670264965598</v>
      </c>
      <c r="H31" s="107">
        <v>48.047105004906697</v>
      </c>
      <c r="I31" s="107">
        <v>59.587831207065697</v>
      </c>
      <c r="J31" s="107">
        <v>60.628066732090197</v>
      </c>
      <c r="K31" s="107">
        <v>54.779195289499498</v>
      </c>
      <c r="L31" s="113">
        <v>51.517173699705502</v>
      </c>
      <c r="M31" s="107"/>
      <c r="N31" s="114">
        <v>48.204121687929302</v>
      </c>
      <c r="O31" s="115">
        <v>50.9715407262021</v>
      </c>
      <c r="P31" s="116">
        <v>49.587831207065697</v>
      </c>
      <c r="Q31" s="107"/>
      <c r="R31" s="117">
        <v>50.965932987522699</v>
      </c>
      <c r="S31" s="96"/>
      <c r="T31" s="112">
        <v>24.766965198761</v>
      </c>
      <c r="U31" s="107">
        <v>20.833571447259001</v>
      </c>
      <c r="V31" s="107">
        <v>38.893922450190502</v>
      </c>
      <c r="W31" s="107">
        <v>36.109019621132198</v>
      </c>
      <c r="X31" s="107">
        <v>37.476634604998502</v>
      </c>
      <c r="Y31" s="113">
        <v>32.270852102296701</v>
      </c>
      <c r="Z31" s="107"/>
      <c r="AA31" s="114">
        <v>27.493144277420502</v>
      </c>
      <c r="AB31" s="115">
        <v>28.997413168731502</v>
      </c>
      <c r="AC31" s="116">
        <v>28.261858030749099</v>
      </c>
      <c r="AD31" s="107"/>
      <c r="AE31" s="117">
        <v>31.1314634594548</v>
      </c>
      <c r="AF31" s="35"/>
      <c r="AG31" s="112">
        <v>38.017664376840003</v>
      </c>
      <c r="AH31" s="107">
        <v>48.640824337585798</v>
      </c>
      <c r="AI31" s="107">
        <v>52.065750736015701</v>
      </c>
      <c r="AJ31" s="107">
        <v>52.7477919528949</v>
      </c>
      <c r="AK31" s="107">
        <v>47.070657507360103</v>
      </c>
      <c r="AL31" s="113">
        <v>47.708537782139302</v>
      </c>
      <c r="AM31" s="107"/>
      <c r="AN31" s="114">
        <v>44.842983316977403</v>
      </c>
      <c r="AO31" s="115">
        <v>44.342492639842902</v>
      </c>
      <c r="AP31" s="116">
        <v>44.592737978410199</v>
      </c>
      <c r="AQ31" s="107"/>
      <c r="AR31" s="117">
        <v>46.818309266788098</v>
      </c>
      <c r="AS31" s="96"/>
      <c r="AT31" s="112">
        <v>25.040494491182599</v>
      </c>
      <c r="AU31" s="107">
        <v>23.962921937823101</v>
      </c>
      <c r="AV31" s="107">
        <v>31.1800611631168</v>
      </c>
      <c r="AW31" s="107">
        <v>43.656737665087903</v>
      </c>
      <c r="AX31" s="107">
        <v>43.942115536570597</v>
      </c>
      <c r="AY31" s="113">
        <v>33.449097514388399</v>
      </c>
      <c r="AZ31" s="107"/>
      <c r="BA31" s="114">
        <v>31.588650648355198</v>
      </c>
      <c r="BB31" s="115">
        <v>17.263560307975499</v>
      </c>
      <c r="BC31" s="116">
        <v>24.053870568344902</v>
      </c>
      <c r="BD31" s="107"/>
      <c r="BE31" s="117">
        <v>30.7542564313658</v>
      </c>
    </row>
    <row r="32" spans="1:57" x14ac:dyDescent="0.25">
      <c r="A32" s="24" t="s">
        <v>52</v>
      </c>
      <c r="B32" s="44" t="str">
        <f t="shared" si="0"/>
        <v>Blacksburg &amp; Wytheville, VA</v>
      </c>
      <c r="C32" s="12"/>
      <c r="D32" s="28" t="s">
        <v>16</v>
      </c>
      <c r="E32" s="31" t="s">
        <v>17</v>
      </c>
      <c r="F32" s="12"/>
      <c r="G32" s="112">
        <v>29.183713228131602</v>
      </c>
      <c r="H32" s="107">
        <v>36.041301383206701</v>
      </c>
      <c r="I32" s="107">
        <v>39.801285797779002</v>
      </c>
      <c r="J32" s="107">
        <v>38.944087278394697</v>
      </c>
      <c r="K32" s="107">
        <v>33.761932593025499</v>
      </c>
      <c r="L32" s="113">
        <v>35.546464056107503</v>
      </c>
      <c r="M32" s="107"/>
      <c r="N32" s="114">
        <v>30.9760374050263</v>
      </c>
      <c r="O32" s="115">
        <v>34.112604714591797</v>
      </c>
      <c r="P32" s="116">
        <v>32.544321059809</v>
      </c>
      <c r="Q32" s="107"/>
      <c r="R32" s="117">
        <v>34.688708914307902</v>
      </c>
      <c r="S32" s="96"/>
      <c r="T32" s="112">
        <v>36.829454703754401</v>
      </c>
      <c r="U32" s="107">
        <v>8.7111794286463997</v>
      </c>
      <c r="V32" s="107">
        <v>20.634824995330298</v>
      </c>
      <c r="W32" s="107">
        <v>16.832261835184099</v>
      </c>
      <c r="X32" s="107">
        <v>17.263474009688299</v>
      </c>
      <c r="Y32" s="113">
        <v>18.805154040674999</v>
      </c>
      <c r="Z32" s="107"/>
      <c r="AA32" s="114">
        <v>28.266971789827199</v>
      </c>
      <c r="AB32" s="115">
        <v>34.4596201605126</v>
      </c>
      <c r="AC32" s="116">
        <v>31.439609419737899</v>
      </c>
      <c r="AD32" s="107"/>
      <c r="AE32" s="117">
        <v>21.947263874194</v>
      </c>
      <c r="AF32" s="35"/>
      <c r="AG32" s="112">
        <v>32.588155075004799</v>
      </c>
      <c r="AH32" s="107">
        <v>41.345217221897499</v>
      </c>
      <c r="AI32" s="107">
        <v>44.0142217027079</v>
      </c>
      <c r="AJ32" s="107">
        <v>43.984999025910703</v>
      </c>
      <c r="AK32" s="107">
        <v>40.366257549191502</v>
      </c>
      <c r="AL32" s="113">
        <v>40.459770114942501</v>
      </c>
      <c r="AM32" s="107"/>
      <c r="AN32" s="114">
        <v>33.318721994934698</v>
      </c>
      <c r="AO32" s="115">
        <v>33.854471069549902</v>
      </c>
      <c r="AP32" s="116">
        <v>33.586596532242297</v>
      </c>
      <c r="AQ32" s="107"/>
      <c r="AR32" s="117">
        <v>38.496006234170999</v>
      </c>
      <c r="AS32" s="96"/>
      <c r="AT32" s="112">
        <v>34.9166566836915</v>
      </c>
      <c r="AU32" s="107">
        <v>25.7889557532685</v>
      </c>
      <c r="AV32" s="107">
        <v>33.568513690078497</v>
      </c>
      <c r="AW32" s="107">
        <v>50.5529374531027</v>
      </c>
      <c r="AX32" s="107">
        <v>65.718779052070204</v>
      </c>
      <c r="AY32" s="113">
        <v>40.926224590857601</v>
      </c>
      <c r="AZ32" s="107"/>
      <c r="BA32" s="114">
        <v>34.7359999493857</v>
      </c>
      <c r="BB32" s="115">
        <v>20.676063141548902</v>
      </c>
      <c r="BC32" s="116">
        <v>27.263171422865899</v>
      </c>
      <c r="BD32" s="107"/>
      <c r="BE32" s="117">
        <v>37.252986357188803</v>
      </c>
    </row>
    <row r="33" spans="1:57" x14ac:dyDescent="0.25">
      <c r="A33" s="24" t="s">
        <v>53</v>
      </c>
      <c r="B33" s="44" t="str">
        <f t="shared" si="0"/>
        <v>Lynchburg, VA</v>
      </c>
      <c r="C33" s="12"/>
      <c r="D33" s="28" t="s">
        <v>16</v>
      </c>
      <c r="E33" s="31" t="s">
        <v>17</v>
      </c>
      <c r="F33" s="12"/>
      <c r="G33" s="112">
        <v>25.466259749067401</v>
      </c>
      <c r="H33" s="107">
        <v>46.829433706341099</v>
      </c>
      <c r="I33" s="107">
        <v>60.325534079348898</v>
      </c>
      <c r="J33" s="107">
        <v>62.495761275008398</v>
      </c>
      <c r="K33" s="107">
        <v>61.207188877585601</v>
      </c>
      <c r="L33" s="113">
        <v>51.264835537470297</v>
      </c>
      <c r="M33" s="107"/>
      <c r="N33" s="114">
        <v>59.274330281451299</v>
      </c>
      <c r="O33" s="115">
        <v>52.051542895896901</v>
      </c>
      <c r="P33" s="116">
        <v>55.6629365886741</v>
      </c>
      <c r="Q33" s="107"/>
      <c r="R33" s="117">
        <v>52.521435837814202</v>
      </c>
      <c r="S33" s="96"/>
      <c r="T33" s="112">
        <v>22.411680384722001</v>
      </c>
      <c r="U33" s="107">
        <v>31.184440117763501</v>
      </c>
      <c r="V33" s="107">
        <v>44.634742031540199</v>
      </c>
      <c r="W33" s="107">
        <v>47.450158673545801</v>
      </c>
      <c r="X33" s="107">
        <v>79.617924942052497</v>
      </c>
      <c r="Y33" s="113">
        <v>46.747078525183298</v>
      </c>
      <c r="Z33" s="107"/>
      <c r="AA33" s="114">
        <v>76.393258254650604</v>
      </c>
      <c r="AB33" s="115">
        <v>29.953303975337899</v>
      </c>
      <c r="AC33" s="116">
        <v>51.139803061956897</v>
      </c>
      <c r="AD33" s="107"/>
      <c r="AE33" s="117">
        <v>48.050020482847302</v>
      </c>
      <c r="AF33" s="35"/>
      <c r="AG33" s="112">
        <v>31.213970837571999</v>
      </c>
      <c r="AH33" s="107">
        <v>42.243133265513698</v>
      </c>
      <c r="AI33" s="107">
        <v>45.583248558833503</v>
      </c>
      <c r="AJ33" s="107">
        <v>43.3112919633774</v>
      </c>
      <c r="AK33" s="107">
        <v>39.716853170566203</v>
      </c>
      <c r="AL33" s="113">
        <v>40.413699559172599</v>
      </c>
      <c r="AM33" s="107"/>
      <c r="AN33" s="114">
        <v>40.9376059681247</v>
      </c>
      <c r="AO33" s="115">
        <v>37.758562224482802</v>
      </c>
      <c r="AP33" s="116">
        <v>39.348084096303801</v>
      </c>
      <c r="AQ33" s="107"/>
      <c r="AR33" s="117">
        <v>40.109237998352903</v>
      </c>
      <c r="AS33" s="96"/>
      <c r="AT33" s="112">
        <v>31.005765627286799</v>
      </c>
      <c r="AU33" s="107">
        <v>18.392728442201701</v>
      </c>
      <c r="AV33" s="107">
        <v>27.572777866451698</v>
      </c>
      <c r="AW33" s="107">
        <v>39.472251771137003</v>
      </c>
      <c r="AX33" s="107">
        <v>38.151661953652599</v>
      </c>
      <c r="AY33" s="113">
        <v>30.332695523291399</v>
      </c>
      <c r="AZ33" s="107"/>
      <c r="BA33" s="114">
        <v>48.731596652291401</v>
      </c>
      <c r="BB33" s="115">
        <v>26.081875101994601</v>
      </c>
      <c r="BC33" s="116">
        <v>36.929251663470701</v>
      </c>
      <c r="BD33" s="107"/>
      <c r="BE33" s="117">
        <v>32.116674770259998</v>
      </c>
    </row>
    <row r="34" spans="1:57" x14ac:dyDescent="0.25">
      <c r="A34" s="24" t="s">
        <v>78</v>
      </c>
      <c r="B34" s="44" t="str">
        <f t="shared" si="0"/>
        <v>Central Virginia</v>
      </c>
      <c r="C34" s="12"/>
      <c r="D34" s="28" t="s">
        <v>16</v>
      </c>
      <c r="E34" s="31" t="s">
        <v>17</v>
      </c>
      <c r="F34" s="12"/>
      <c r="G34" s="112">
        <v>39.402011054138598</v>
      </c>
      <c r="H34" s="107">
        <v>60.121861889858103</v>
      </c>
      <c r="I34" s="107">
        <v>67.590064593460696</v>
      </c>
      <c r="J34" s="107">
        <v>66.9075048278617</v>
      </c>
      <c r="K34" s="107">
        <v>64.700006659119595</v>
      </c>
      <c r="L34" s="113">
        <v>59.7442898048877</v>
      </c>
      <c r="M34" s="107"/>
      <c r="N34" s="114">
        <v>60.801092095624902</v>
      </c>
      <c r="O34" s="115">
        <v>59.179596457348303</v>
      </c>
      <c r="P34" s="116">
        <v>59.990344276486603</v>
      </c>
      <c r="Q34" s="107"/>
      <c r="R34" s="117">
        <v>59.814591082487397</v>
      </c>
      <c r="S34" s="96"/>
      <c r="T34" s="112">
        <v>20.589397885420901</v>
      </c>
      <c r="U34" s="107">
        <v>45.816204792463203</v>
      </c>
      <c r="V34" s="107">
        <v>55.744688419719097</v>
      </c>
      <c r="W34" s="107">
        <v>55.018602421793197</v>
      </c>
      <c r="X34" s="107">
        <v>64.094775568214303</v>
      </c>
      <c r="Y34" s="113">
        <v>49.440551201339801</v>
      </c>
      <c r="Z34" s="107"/>
      <c r="AA34" s="114">
        <v>54.4415800152861</v>
      </c>
      <c r="AB34" s="115">
        <v>37.881646910933</v>
      </c>
      <c r="AC34" s="116">
        <v>45.8041855009416</v>
      </c>
      <c r="AD34" s="107"/>
      <c r="AE34" s="117">
        <v>48.380127385251498</v>
      </c>
      <c r="AF34" s="35"/>
      <c r="AG34" s="112">
        <v>44.925750815742099</v>
      </c>
      <c r="AH34" s="107">
        <v>54.707165212758802</v>
      </c>
      <c r="AI34" s="107">
        <v>57.535626290204398</v>
      </c>
      <c r="AJ34" s="107">
        <v>56.819770926283503</v>
      </c>
      <c r="AK34" s="107">
        <v>52.7710261703402</v>
      </c>
      <c r="AL34" s="113">
        <v>53.3518678830658</v>
      </c>
      <c r="AM34" s="107"/>
      <c r="AN34" s="114">
        <v>52.864253845641599</v>
      </c>
      <c r="AO34" s="115">
        <v>52.325697542784802</v>
      </c>
      <c r="AP34" s="116">
        <v>52.594975694213197</v>
      </c>
      <c r="AQ34" s="107"/>
      <c r="AR34" s="117">
        <v>53.135612971965102</v>
      </c>
      <c r="AS34" s="96"/>
      <c r="AT34" s="112">
        <v>32.209404585460099</v>
      </c>
      <c r="AU34" s="107">
        <v>36.895314375309098</v>
      </c>
      <c r="AV34" s="107">
        <v>41.790477419020498</v>
      </c>
      <c r="AW34" s="107">
        <v>48.031398762848298</v>
      </c>
      <c r="AX34" s="107">
        <v>39.799753995407301</v>
      </c>
      <c r="AY34" s="113">
        <v>39.9190509371426</v>
      </c>
      <c r="AZ34" s="107"/>
      <c r="BA34" s="114">
        <v>39.634168593803203</v>
      </c>
      <c r="BB34" s="115">
        <v>28.8488710841856</v>
      </c>
      <c r="BC34" s="116">
        <v>34.052461078641102</v>
      </c>
      <c r="BD34" s="107"/>
      <c r="BE34" s="117">
        <v>38.208492471716902</v>
      </c>
    </row>
    <row r="35" spans="1:57" x14ac:dyDescent="0.25">
      <c r="A35" s="24" t="s">
        <v>79</v>
      </c>
      <c r="B35" s="44" t="str">
        <f t="shared" si="0"/>
        <v>Chesapeake Bay</v>
      </c>
      <c r="C35" s="12"/>
      <c r="D35" s="28" t="s">
        <v>16</v>
      </c>
      <c r="E35" s="31" t="s">
        <v>17</v>
      </c>
      <c r="F35" s="12"/>
      <c r="G35" s="112">
        <v>25.8845437616387</v>
      </c>
      <c r="H35" s="107">
        <v>52.979515828677798</v>
      </c>
      <c r="I35" s="107">
        <v>63.687150837988803</v>
      </c>
      <c r="J35" s="107">
        <v>65.363128491620103</v>
      </c>
      <c r="K35" s="107">
        <v>59.683426443202897</v>
      </c>
      <c r="L35" s="113">
        <v>53.519553072625598</v>
      </c>
      <c r="M35" s="107"/>
      <c r="N35" s="114">
        <v>42.551210428305403</v>
      </c>
      <c r="O35" s="115">
        <v>39.944134078212201</v>
      </c>
      <c r="P35" s="116">
        <v>41.247672253258798</v>
      </c>
      <c r="Q35" s="107"/>
      <c r="R35" s="117">
        <v>50.013301409949399</v>
      </c>
      <c r="S35" s="96"/>
      <c r="T35" s="112">
        <v>-15.501519756838899</v>
      </c>
      <c r="U35" s="107">
        <v>14.9494949494949</v>
      </c>
      <c r="V35" s="107">
        <v>34.6456692913385</v>
      </c>
      <c r="W35" s="107">
        <v>34.225621414913903</v>
      </c>
      <c r="X35" s="107">
        <v>35.805084745762699</v>
      </c>
      <c r="Y35" s="113">
        <v>23.506660936828499</v>
      </c>
      <c r="Z35" s="107"/>
      <c r="AA35" s="114">
        <v>17.480719794344399</v>
      </c>
      <c r="AB35" s="115">
        <v>6.7164179104477597</v>
      </c>
      <c r="AC35" s="116">
        <v>12.0101137800252</v>
      </c>
      <c r="AD35" s="107"/>
      <c r="AE35" s="117">
        <v>20.5901218729955</v>
      </c>
      <c r="AF35" s="35"/>
      <c r="AG35" s="112">
        <v>33.356610800744797</v>
      </c>
      <c r="AH35" s="107">
        <v>47.718808193668501</v>
      </c>
      <c r="AI35" s="107">
        <v>51.373370577281101</v>
      </c>
      <c r="AJ35" s="107">
        <v>49.301675977653602</v>
      </c>
      <c r="AK35" s="107">
        <v>43.389199255121</v>
      </c>
      <c r="AL35" s="113">
        <v>45.0279329608938</v>
      </c>
      <c r="AM35" s="107"/>
      <c r="AN35" s="114">
        <v>41.876163873370501</v>
      </c>
      <c r="AO35" s="115">
        <v>38.873370577281101</v>
      </c>
      <c r="AP35" s="116">
        <v>40.374767225325797</v>
      </c>
      <c r="AQ35" s="107"/>
      <c r="AR35" s="117">
        <v>43.698457036445802</v>
      </c>
      <c r="AS35" s="96"/>
      <c r="AT35" s="112">
        <v>-3.1756756756756701</v>
      </c>
      <c r="AU35" s="107">
        <v>9.4500800854244495</v>
      </c>
      <c r="AV35" s="107">
        <v>17.393617021276501</v>
      </c>
      <c r="AW35" s="107">
        <v>20.6837606837606</v>
      </c>
      <c r="AX35" s="107">
        <v>10.2306327616794</v>
      </c>
      <c r="AY35" s="113">
        <v>11.441410300725799</v>
      </c>
      <c r="AZ35" s="107"/>
      <c r="BA35" s="114">
        <v>20.3344481605351</v>
      </c>
      <c r="BB35" s="115">
        <v>9.5800524934383198</v>
      </c>
      <c r="BC35" s="116">
        <v>14.905597880092699</v>
      </c>
      <c r="BD35" s="107"/>
      <c r="BE35" s="117">
        <v>12.335441955889801</v>
      </c>
    </row>
    <row r="36" spans="1:57" x14ac:dyDescent="0.25">
      <c r="A36" s="24" t="s">
        <v>80</v>
      </c>
      <c r="B36" s="44" t="str">
        <f t="shared" si="0"/>
        <v>Coastal Virginia - Eastern Shore</v>
      </c>
      <c r="C36" s="12"/>
      <c r="D36" s="28" t="s">
        <v>16</v>
      </c>
      <c r="E36" s="31" t="s">
        <v>17</v>
      </c>
      <c r="F36" s="12"/>
      <c r="G36" s="112">
        <v>23.471539002108202</v>
      </c>
      <c r="H36" s="107">
        <v>34.293745607870598</v>
      </c>
      <c r="I36" s="107">
        <v>37.596626844694299</v>
      </c>
      <c r="J36" s="107">
        <v>36.331693605059698</v>
      </c>
      <c r="K36" s="107">
        <v>38.721011946591702</v>
      </c>
      <c r="L36" s="113">
        <v>34.0829234012649</v>
      </c>
      <c r="M36" s="107"/>
      <c r="N36" s="114">
        <v>33.520730850316198</v>
      </c>
      <c r="O36" s="115">
        <v>36.472241742796903</v>
      </c>
      <c r="P36" s="116">
        <v>34.996486296556498</v>
      </c>
      <c r="Q36" s="107"/>
      <c r="R36" s="117">
        <v>34.343941371348201</v>
      </c>
      <c r="S36" s="96"/>
      <c r="T36" s="112">
        <v>-3.1884057971014399</v>
      </c>
      <c r="U36" s="107">
        <v>1.4553014553014501</v>
      </c>
      <c r="V36" s="107">
        <v>3.2818532818532802</v>
      </c>
      <c r="W36" s="107">
        <v>-2.2684310018903502</v>
      </c>
      <c r="X36" s="107">
        <v>10.420841683366699</v>
      </c>
      <c r="Y36" s="113">
        <v>2.2344013490725101</v>
      </c>
      <c r="Z36" s="107"/>
      <c r="AA36" s="114">
        <v>14.939759036144499</v>
      </c>
      <c r="AB36" s="115">
        <v>19.861431870669701</v>
      </c>
      <c r="AC36" s="116">
        <v>17.452830188679201</v>
      </c>
      <c r="AD36" s="107"/>
      <c r="AE36" s="117">
        <v>6.2422360248447202</v>
      </c>
      <c r="AF36" s="35"/>
      <c r="AG36" s="112">
        <v>30.147575544624001</v>
      </c>
      <c r="AH36" s="107">
        <v>40.196767392832001</v>
      </c>
      <c r="AI36" s="107">
        <v>40.3548840477863</v>
      </c>
      <c r="AJ36" s="107">
        <v>37.702037947997098</v>
      </c>
      <c r="AK36" s="107">
        <v>35.593815881939499</v>
      </c>
      <c r="AL36" s="113">
        <v>36.799016163035802</v>
      </c>
      <c r="AM36" s="107"/>
      <c r="AN36" s="114">
        <v>36.033028812368201</v>
      </c>
      <c r="AO36" s="115">
        <v>36.542515811665403</v>
      </c>
      <c r="AP36" s="116">
        <v>36.287772312016799</v>
      </c>
      <c r="AQ36" s="107"/>
      <c r="AR36" s="117">
        <v>36.652946491316101</v>
      </c>
      <c r="AS36" s="96"/>
      <c r="AT36" s="112">
        <v>18.5901865929509</v>
      </c>
      <c r="AU36" s="107">
        <v>22.878625134264201</v>
      </c>
      <c r="AV36" s="107">
        <v>22.7685729556386</v>
      </c>
      <c r="AW36" s="107">
        <v>20.697412823396999</v>
      </c>
      <c r="AX36" s="107">
        <v>18.410286382232599</v>
      </c>
      <c r="AY36" s="113">
        <v>20.809781981774101</v>
      </c>
      <c r="AZ36" s="107"/>
      <c r="BA36" s="114">
        <v>17.1999999999999</v>
      </c>
      <c r="BB36" s="115">
        <v>16.266070430408</v>
      </c>
      <c r="BC36" s="116">
        <v>16.727889234246899</v>
      </c>
      <c r="BD36" s="107"/>
      <c r="BE36" s="117">
        <v>19.626474442988201</v>
      </c>
    </row>
    <row r="37" spans="1:57" x14ac:dyDescent="0.25">
      <c r="A37" s="24" t="s">
        <v>81</v>
      </c>
      <c r="B37" s="44" t="str">
        <f t="shared" si="0"/>
        <v>Coastal Virginia - Hampton Roads</v>
      </c>
      <c r="C37" s="12"/>
      <c r="D37" s="28" t="s">
        <v>16</v>
      </c>
      <c r="E37" s="31" t="s">
        <v>17</v>
      </c>
      <c r="F37" s="12"/>
      <c r="G37" s="112">
        <v>32.694426085040703</v>
      </c>
      <c r="H37" s="107">
        <v>34.801167658074398</v>
      </c>
      <c r="I37" s="107">
        <v>36.453513989865598</v>
      </c>
      <c r="J37" s="107">
        <v>37.665234633179097</v>
      </c>
      <c r="K37" s="107">
        <v>39.328596607182099</v>
      </c>
      <c r="L37" s="113">
        <v>36.1885877946684</v>
      </c>
      <c r="M37" s="107"/>
      <c r="N37" s="114">
        <v>46.571381361533298</v>
      </c>
      <c r="O37" s="115">
        <v>48.950760079312602</v>
      </c>
      <c r="P37" s="116">
        <v>47.761070720423</v>
      </c>
      <c r="Q37" s="107"/>
      <c r="R37" s="117">
        <v>39.495011487741102</v>
      </c>
      <c r="S37" s="96"/>
      <c r="T37" s="112">
        <v>-9.6662882690699998</v>
      </c>
      <c r="U37" s="107">
        <v>-9.5672729688879503</v>
      </c>
      <c r="V37" s="107">
        <v>-9.8355499518638698</v>
      </c>
      <c r="W37" s="107">
        <v>-7.51295332986665</v>
      </c>
      <c r="X37" s="107">
        <v>-2.00288490263326</v>
      </c>
      <c r="Y37" s="113">
        <v>-7.6649081354856703</v>
      </c>
      <c r="Z37" s="107"/>
      <c r="AA37" s="114">
        <v>7.0995798201552098</v>
      </c>
      <c r="AB37" s="115">
        <v>4.34798550912351</v>
      </c>
      <c r="AC37" s="116">
        <v>5.6716261597592004</v>
      </c>
      <c r="AD37" s="107"/>
      <c r="AE37" s="117">
        <v>-3.4549761438055802</v>
      </c>
      <c r="AF37" s="35"/>
      <c r="AG37" s="112">
        <v>40.377836527869498</v>
      </c>
      <c r="AH37" s="107">
        <v>43.621943159286097</v>
      </c>
      <c r="AI37" s="107">
        <v>43.942085261070702</v>
      </c>
      <c r="AJ37" s="107">
        <v>43.4450044062568</v>
      </c>
      <c r="AK37" s="107">
        <v>43.5999118748623</v>
      </c>
      <c r="AL37" s="113">
        <v>42.997356245869099</v>
      </c>
      <c r="AM37" s="107"/>
      <c r="AN37" s="114">
        <v>52.697455386648997</v>
      </c>
      <c r="AO37" s="115">
        <v>52.2829918484247</v>
      </c>
      <c r="AP37" s="116">
        <v>52.490223617536898</v>
      </c>
      <c r="AQ37" s="107"/>
      <c r="AR37" s="117">
        <v>45.709604066345598</v>
      </c>
      <c r="AS37" s="96"/>
      <c r="AT37" s="112">
        <v>8.2796497960078508</v>
      </c>
      <c r="AU37" s="107">
        <v>4.8165792032589998</v>
      </c>
      <c r="AV37" s="107">
        <v>5.3394011231382397</v>
      </c>
      <c r="AW37" s="107">
        <v>5.2035893035199798</v>
      </c>
      <c r="AX37" s="107">
        <v>1.57443016948755</v>
      </c>
      <c r="AY37" s="113">
        <v>4.9520916777452202</v>
      </c>
      <c r="AZ37" s="107"/>
      <c r="BA37" s="114">
        <v>20.339664756064099</v>
      </c>
      <c r="BB37" s="115">
        <v>13.5832614980856</v>
      </c>
      <c r="BC37" s="116">
        <v>16.877217979956299</v>
      </c>
      <c r="BD37" s="107"/>
      <c r="BE37" s="117">
        <v>8.5871710080205297</v>
      </c>
    </row>
    <row r="38" spans="1:57" x14ac:dyDescent="0.25">
      <c r="A38" s="25" t="s">
        <v>82</v>
      </c>
      <c r="B38" s="44" t="str">
        <f t="shared" si="0"/>
        <v>Northern Virginia</v>
      </c>
      <c r="C38" s="12"/>
      <c r="D38" s="28" t="s">
        <v>16</v>
      </c>
      <c r="E38" s="31" t="s">
        <v>17</v>
      </c>
      <c r="F38" s="13"/>
      <c r="G38" s="112">
        <v>33.992975413948798</v>
      </c>
      <c r="H38" s="107">
        <v>49.234320120421401</v>
      </c>
      <c r="I38" s="107">
        <v>49.424987456096297</v>
      </c>
      <c r="J38" s="107">
        <v>47.448068238835901</v>
      </c>
      <c r="K38" s="107">
        <v>49.792272955343698</v>
      </c>
      <c r="L38" s="113">
        <v>45.978524836929203</v>
      </c>
      <c r="M38" s="107"/>
      <c r="N38" s="114">
        <v>44.122428499749098</v>
      </c>
      <c r="O38" s="115">
        <v>45.077772202709397</v>
      </c>
      <c r="P38" s="116">
        <v>44.600100351229301</v>
      </c>
      <c r="Q38" s="107"/>
      <c r="R38" s="117">
        <v>45.584689269586399</v>
      </c>
      <c r="S38" s="96"/>
      <c r="T38" s="112">
        <v>28.709451829048302</v>
      </c>
      <c r="U38" s="107">
        <v>54.580515882020102</v>
      </c>
      <c r="V38" s="107">
        <v>-3.4636413524563801</v>
      </c>
      <c r="W38" s="107">
        <v>0.82163058830324998</v>
      </c>
      <c r="X38" s="107">
        <v>57.2060089118823</v>
      </c>
      <c r="Y38" s="113">
        <v>22.157333932698801</v>
      </c>
      <c r="Z38" s="107"/>
      <c r="AA38" s="114">
        <v>32.633718913002802</v>
      </c>
      <c r="AB38" s="115">
        <v>17.172378047874101</v>
      </c>
      <c r="AC38" s="116">
        <v>24.3421467498105</v>
      </c>
      <c r="AD38" s="107"/>
      <c r="AE38" s="117">
        <v>22.760313583175101</v>
      </c>
      <c r="AF38" s="35"/>
      <c r="AG38" s="112">
        <v>38.687346169462899</v>
      </c>
      <c r="AH38" s="107">
        <v>44.904230308438002</v>
      </c>
      <c r="AI38" s="107">
        <v>45.741182603813598</v>
      </c>
      <c r="AJ38" s="107">
        <v>44.555671405369601</v>
      </c>
      <c r="AK38" s="107">
        <v>43.937100234595803</v>
      </c>
      <c r="AL38" s="113">
        <v>43.5651167873405</v>
      </c>
      <c r="AM38" s="107"/>
      <c r="AN38" s="114">
        <v>46.511138291259698</v>
      </c>
      <c r="AO38" s="115">
        <v>45.887237499247803</v>
      </c>
      <c r="AP38" s="116">
        <v>46.199237942444597</v>
      </c>
      <c r="AQ38" s="107"/>
      <c r="AR38" s="117">
        <v>44.317639830016802</v>
      </c>
      <c r="AS38" s="96"/>
      <c r="AT38" s="112">
        <v>41.646143496721997</v>
      </c>
      <c r="AU38" s="107">
        <v>50.96485375983</v>
      </c>
      <c r="AV38" s="107">
        <v>31.8904536939129</v>
      </c>
      <c r="AW38" s="107">
        <v>32.301774682148398</v>
      </c>
      <c r="AX38" s="107">
        <v>44.205166962496101</v>
      </c>
      <c r="AY38" s="113">
        <v>39.735280275909098</v>
      </c>
      <c r="AZ38" s="107"/>
      <c r="BA38" s="114">
        <v>49.9097308489794</v>
      </c>
      <c r="BB38" s="115">
        <v>37.134414669507798</v>
      </c>
      <c r="BC38" s="116">
        <v>43.280994818394099</v>
      </c>
      <c r="BD38" s="107"/>
      <c r="BE38" s="117">
        <v>40.770502396121302</v>
      </c>
    </row>
    <row r="39" spans="1:57" x14ac:dyDescent="0.25">
      <c r="A39" s="26" t="s">
        <v>83</v>
      </c>
      <c r="B39" s="44" t="str">
        <f t="shared" si="0"/>
        <v>Shenandoah Valley</v>
      </c>
      <c r="C39" s="12"/>
      <c r="D39" s="29" t="s">
        <v>16</v>
      </c>
      <c r="E39" s="32" t="s">
        <v>17</v>
      </c>
      <c r="F39" s="12"/>
      <c r="G39" s="118">
        <v>33.291984732824403</v>
      </c>
      <c r="H39" s="119">
        <v>44.561068702290001</v>
      </c>
      <c r="I39" s="119">
        <v>51.965648854961799</v>
      </c>
      <c r="J39" s="119">
        <v>49.208015267175497</v>
      </c>
      <c r="K39" s="119">
        <v>47.414122137404497</v>
      </c>
      <c r="L39" s="120">
        <v>45.288167938931203</v>
      </c>
      <c r="M39" s="107"/>
      <c r="N39" s="121">
        <v>43.4255725190839</v>
      </c>
      <c r="O39" s="122">
        <v>46.125954198473202</v>
      </c>
      <c r="P39" s="123">
        <v>44.775763358778597</v>
      </c>
      <c r="Q39" s="107"/>
      <c r="R39" s="124">
        <v>45.141766630316198</v>
      </c>
      <c r="S39" s="96"/>
      <c r="T39" s="118">
        <v>22.4523369656957</v>
      </c>
      <c r="U39" s="119">
        <v>21.4448475764103</v>
      </c>
      <c r="V39" s="119">
        <v>28.279866749386301</v>
      </c>
      <c r="W39" s="119">
        <v>16.3209546548009</v>
      </c>
      <c r="X39" s="119">
        <v>17.044189841663702</v>
      </c>
      <c r="Y39" s="120">
        <v>20.9600631676762</v>
      </c>
      <c r="Z39" s="107"/>
      <c r="AA39" s="121">
        <v>29.204024539318802</v>
      </c>
      <c r="AB39" s="122">
        <v>26.8978403900765</v>
      </c>
      <c r="AC39" s="123">
        <v>28.005790270533598</v>
      </c>
      <c r="AD39" s="107"/>
      <c r="AE39" s="124">
        <v>22.876800045776498</v>
      </c>
      <c r="AF39" s="36"/>
      <c r="AG39" s="118">
        <v>37.480916030534303</v>
      </c>
      <c r="AH39" s="119">
        <v>46.018606870229</v>
      </c>
      <c r="AI39" s="119">
        <v>48.718988549618302</v>
      </c>
      <c r="AJ39" s="119">
        <v>48.079675572519001</v>
      </c>
      <c r="AK39" s="119">
        <v>44.007633587786202</v>
      </c>
      <c r="AL39" s="120">
        <v>44.861164122137403</v>
      </c>
      <c r="AM39" s="107"/>
      <c r="AN39" s="121">
        <v>42.6264312977099</v>
      </c>
      <c r="AO39" s="122">
        <v>43.458969465648799</v>
      </c>
      <c r="AP39" s="123">
        <v>43.042700381679303</v>
      </c>
      <c r="AQ39" s="107"/>
      <c r="AR39" s="124">
        <v>44.341603053435101</v>
      </c>
      <c r="AS39" s="96"/>
      <c r="AT39" s="118">
        <v>28.196660655722301</v>
      </c>
      <c r="AU39" s="119">
        <v>25.760589749153599</v>
      </c>
      <c r="AV39" s="119">
        <v>30.012422744368799</v>
      </c>
      <c r="AW39" s="119">
        <v>30.830153291204201</v>
      </c>
      <c r="AX39" s="119">
        <v>37.566110035472299</v>
      </c>
      <c r="AY39" s="120">
        <v>30.378749694473299</v>
      </c>
      <c r="AZ39" s="107"/>
      <c r="BA39" s="121">
        <v>32.862098027573502</v>
      </c>
      <c r="BB39" s="122">
        <v>22.610632302762099</v>
      </c>
      <c r="BC39" s="123">
        <v>27.4812103302224</v>
      </c>
      <c r="BD39" s="107"/>
      <c r="BE39" s="124">
        <v>29.5620151279103</v>
      </c>
    </row>
    <row r="40" spans="1:57" x14ac:dyDescent="0.25">
      <c r="A40" s="22" t="s">
        <v>84</v>
      </c>
      <c r="B40" s="44" t="str">
        <f t="shared" si="0"/>
        <v>Southern Virginia</v>
      </c>
      <c r="C40" s="10"/>
      <c r="D40" s="27" t="s">
        <v>16</v>
      </c>
      <c r="E40" s="30" t="s">
        <v>17</v>
      </c>
      <c r="F40" s="3"/>
      <c r="G40" s="104">
        <v>33.367011871684703</v>
      </c>
      <c r="H40" s="105">
        <v>49.078050012629397</v>
      </c>
      <c r="I40" s="105">
        <v>51.629199292750599</v>
      </c>
      <c r="J40" s="105">
        <v>46.880525385198197</v>
      </c>
      <c r="K40" s="105">
        <v>44.632482950239897</v>
      </c>
      <c r="L40" s="106">
        <v>45.1174539025006</v>
      </c>
      <c r="M40" s="107"/>
      <c r="N40" s="108">
        <v>36.372821419550299</v>
      </c>
      <c r="O40" s="109">
        <v>40.868906289466999</v>
      </c>
      <c r="P40" s="110">
        <v>38.620863854508698</v>
      </c>
      <c r="Q40" s="107"/>
      <c r="R40" s="111">
        <v>43.261285317359999</v>
      </c>
      <c r="S40" s="96"/>
      <c r="T40" s="104">
        <v>4.2424243626789604</v>
      </c>
      <c r="U40" s="105">
        <v>13.2811403947924</v>
      </c>
      <c r="V40" s="105">
        <v>15.224088432811101</v>
      </c>
      <c r="W40" s="105">
        <v>1.21815931429618</v>
      </c>
      <c r="X40" s="105">
        <v>10.7319929464156</v>
      </c>
      <c r="Y40" s="106">
        <v>9.1038028519062397</v>
      </c>
      <c r="Z40" s="107"/>
      <c r="AA40" s="108">
        <v>0.52446892672126899</v>
      </c>
      <c r="AB40" s="109">
        <v>5.7486273996163897</v>
      </c>
      <c r="AC40" s="110">
        <v>3.2225642132937802</v>
      </c>
      <c r="AD40" s="107"/>
      <c r="AE40" s="111">
        <v>7.5409341860869104</v>
      </c>
      <c r="AF40" s="33"/>
      <c r="AG40" s="104">
        <v>37.237938873452798</v>
      </c>
      <c r="AH40" s="105">
        <v>47.581459964637503</v>
      </c>
      <c r="AI40" s="105">
        <v>49.216973983329098</v>
      </c>
      <c r="AJ40" s="105">
        <v>45.314473351856499</v>
      </c>
      <c r="AK40" s="105">
        <v>40.433190199545301</v>
      </c>
      <c r="AL40" s="106">
        <v>43.956807274564198</v>
      </c>
      <c r="AM40" s="107"/>
      <c r="AN40" s="108">
        <v>38.444051528163598</v>
      </c>
      <c r="AO40" s="109">
        <v>41.241475119979697</v>
      </c>
      <c r="AP40" s="110">
        <v>39.842763324071697</v>
      </c>
      <c r="AQ40" s="107"/>
      <c r="AR40" s="111">
        <v>42.781366145852097</v>
      </c>
      <c r="AS40" s="96"/>
      <c r="AT40" s="104">
        <v>15.0031317411936</v>
      </c>
      <c r="AU40" s="105">
        <v>16.003964002674898</v>
      </c>
      <c r="AV40" s="105">
        <v>17.612080836232401</v>
      </c>
      <c r="AW40" s="105">
        <v>20.626278795403799</v>
      </c>
      <c r="AX40" s="105">
        <v>15.0440332130866</v>
      </c>
      <c r="AY40" s="106">
        <v>16.9339281143425</v>
      </c>
      <c r="AZ40" s="107"/>
      <c r="BA40" s="108">
        <v>7.5568012152704496</v>
      </c>
      <c r="BB40" s="109">
        <v>8.9816256160529093</v>
      </c>
      <c r="BC40" s="110">
        <v>8.2895402288284892</v>
      </c>
      <c r="BD40" s="107"/>
      <c r="BE40" s="111">
        <v>14.501798022821401</v>
      </c>
    </row>
    <row r="41" spans="1:57" x14ac:dyDescent="0.25">
      <c r="A41" s="23" t="s">
        <v>85</v>
      </c>
      <c r="B41" s="44" t="str">
        <f t="shared" si="0"/>
        <v>Southwest Virginia - Blue Ridge Highlands</v>
      </c>
      <c r="C41" s="11"/>
      <c r="D41" s="28" t="s">
        <v>16</v>
      </c>
      <c r="E41" s="31" t="s">
        <v>17</v>
      </c>
      <c r="F41" s="12"/>
      <c r="G41" s="112">
        <v>29.364357207851199</v>
      </c>
      <c r="H41" s="107">
        <v>35.785779279864798</v>
      </c>
      <c r="I41" s="107">
        <v>39.776420122189002</v>
      </c>
      <c r="J41" s="107">
        <v>38.333549980501701</v>
      </c>
      <c r="K41" s="107">
        <v>35.798778109970101</v>
      </c>
      <c r="L41" s="113">
        <v>35.811776940075298</v>
      </c>
      <c r="M41" s="107"/>
      <c r="N41" s="114">
        <v>32.380085792278599</v>
      </c>
      <c r="O41" s="115">
        <v>36.058754712075903</v>
      </c>
      <c r="P41" s="116">
        <v>34.219420252177301</v>
      </c>
      <c r="Q41" s="107"/>
      <c r="R41" s="117">
        <v>35.356817886390203</v>
      </c>
      <c r="S41" s="96"/>
      <c r="T41" s="112">
        <v>25.623003324949099</v>
      </c>
      <c r="U41" s="107">
        <v>3.9716645523905001</v>
      </c>
      <c r="V41" s="107">
        <v>17.199173160321099</v>
      </c>
      <c r="W41" s="107">
        <v>8.1612238231892409</v>
      </c>
      <c r="X41" s="107">
        <v>16.721695047445699</v>
      </c>
      <c r="Y41" s="113">
        <v>13.4402321670467</v>
      </c>
      <c r="Z41" s="107"/>
      <c r="AA41" s="114">
        <v>17.198455793615299</v>
      </c>
      <c r="AB41" s="115">
        <v>24.866046146755799</v>
      </c>
      <c r="AC41" s="116">
        <v>21.117027767701899</v>
      </c>
      <c r="AD41" s="107"/>
      <c r="AE41" s="117">
        <v>15.463962597720499</v>
      </c>
      <c r="AF41" s="34"/>
      <c r="AG41" s="112">
        <v>33.8197062264396</v>
      </c>
      <c r="AH41" s="107">
        <v>42.070713635772698</v>
      </c>
      <c r="AI41" s="107">
        <v>44.719225269725698</v>
      </c>
      <c r="AJ41" s="107">
        <v>44.313011828935302</v>
      </c>
      <c r="AK41" s="107">
        <v>40.413362797348199</v>
      </c>
      <c r="AL41" s="113">
        <v>41.067203951644302</v>
      </c>
      <c r="AM41" s="107"/>
      <c r="AN41" s="114">
        <v>34.8076173144417</v>
      </c>
      <c r="AO41" s="115">
        <v>36.659950604445498</v>
      </c>
      <c r="AP41" s="116">
        <v>35.733783959443599</v>
      </c>
      <c r="AQ41" s="107"/>
      <c r="AR41" s="117">
        <v>39.543369668158398</v>
      </c>
      <c r="AS41" s="96"/>
      <c r="AT41" s="112">
        <v>30.565736353797501</v>
      </c>
      <c r="AU41" s="107">
        <v>23.2259756511008</v>
      </c>
      <c r="AV41" s="107">
        <v>30.2372438198996</v>
      </c>
      <c r="AW41" s="107">
        <v>43.171370260232401</v>
      </c>
      <c r="AX41" s="107">
        <v>47.030225436064697</v>
      </c>
      <c r="AY41" s="113">
        <v>34.3666068876868</v>
      </c>
      <c r="AZ41" s="107"/>
      <c r="BA41" s="114">
        <v>24.141684439487499</v>
      </c>
      <c r="BB41" s="115">
        <v>14.657767152480901</v>
      </c>
      <c r="BC41" s="116">
        <v>19.0888144742297</v>
      </c>
      <c r="BD41" s="107"/>
      <c r="BE41" s="117">
        <v>30.058699787441601</v>
      </c>
    </row>
    <row r="42" spans="1:57" x14ac:dyDescent="0.25">
      <c r="A42" s="24" t="s">
        <v>86</v>
      </c>
      <c r="B42" s="44" t="str">
        <f t="shared" si="0"/>
        <v>Southwest Virginia - Heart of Appalachia</v>
      </c>
      <c r="C42" s="12"/>
      <c r="D42" s="28" t="s">
        <v>16</v>
      </c>
      <c r="E42" s="31" t="s">
        <v>17</v>
      </c>
      <c r="F42" s="12"/>
      <c r="G42" s="112">
        <v>28.830083565459599</v>
      </c>
      <c r="H42" s="107">
        <v>38.997214484679603</v>
      </c>
      <c r="I42" s="107">
        <v>43.871866295264603</v>
      </c>
      <c r="J42" s="107">
        <v>44.498607242339801</v>
      </c>
      <c r="K42" s="107">
        <v>46.518105849582099</v>
      </c>
      <c r="L42" s="113">
        <v>40.543175487465099</v>
      </c>
      <c r="M42" s="107"/>
      <c r="N42" s="114">
        <v>34.818941504178198</v>
      </c>
      <c r="O42" s="115">
        <v>33.913649025069603</v>
      </c>
      <c r="P42" s="116">
        <v>34.366295264623901</v>
      </c>
      <c r="Q42" s="107"/>
      <c r="R42" s="117">
        <v>38.778352566653403</v>
      </c>
      <c r="S42" s="96"/>
      <c r="T42" s="112">
        <v>14.999999999999901</v>
      </c>
      <c r="U42" s="107">
        <v>12.9032258064516</v>
      </c>
      <c r="V42" s="107">
        <v>21.8568665377176</v>
      </c>
      <c r="W42" s="107">
        <v>22.648752399232201</v>
      </c>
      <c r="X42" s="107">
        <v>36.048879837067197</v>
      </c>
      <c r="Y42" s="113">
        <v>22.0545073375262</v>
      </c>
      <c r="Z42" s="107"/>
      <c r="AA42" s="114">
        <v>21.654501216545</v>
      </c>
      <c r="AB42" s="115">
        <v>15.1300236406619</v>
      </c>
      <c r="AC42" s="116">
        <v>18.3453237410071</v>
      </c>
      <c r="AD42" s="107"/>
      <c r="AE42" s="117">
        <v>21.0935073004038</v>
      </c>
      <c r="AF42" s="35"/>
      <c r="AG42" s="112">
        <v>34.173202069080503</v>
      </c>
      <c r="AH42" s="107">
        <v>46.037043217086598</v>
      </c>
      <c r="AI42" s="107">
        <v>49.157350241948897</v>
      </c>
      <c r="AJ42" s="107">
        <v>44.234940764224902</v>
      </c>
      <c r="AK42" s="107">
        <v>38.828633405639899</v>
      </c>
      <c r="AL42" s="113">
        <v>42.486233939596097</v>
      </c>
      <c r="AM42" s="107"/>
      <c r="AN42" s="114">
        <v>38.544969130652397</v>
      </c>
      <c r="AO42" s="115">
        <v>36.362098138747797</v>
      </c>
      <c r="AP42" s="116">
        <v>37.461144249348898</v>
      </c>
      <c r="AQ42" s="107"/>
      <c r="AR42" s="117">
        <v>41.057609630266498</v>
      </c>
      <c r="AS42" s="96"/>
      <c r="AT42" s="112">
        <v>29.866835764108998</v>
      </c>
      <c r="AU42" s="107">
        <v>36.923076923076898</v>
      </c>
      <c r="AV42" s="107">
        <v>43.009708737864003</v>
      </c>
      <c r="AW42" s="107">
        <v>44.547437295528802</v>
      </c>
      <c r="AX42" s="107">
        <v>30.951041080472699</v>
      </c>
      <c r="AY42" s="113">
        <v>37.4392745330886</v>
      </c>
      <c r="AZ42" s="107"/>
      <c r="BA42" s="114">
        <v>41.667144006315802</v>
      </c>
      <c r="BB42" s="115">
        <v>26.337448559670701</v>
      </c>
      <c r="BC42" s="116">
        <v>33.814060147266197</v>
      </c>
      <c r="BD42" s="107"/>
      <c r="BE42" s="117">
        <v>36.461360038234702</v>
      </c>
    </row>
    <row r="43" spans="1:57" x14ac:dyDescent="0.25">
      <c r="A43" s="26" t="s">
        <v>87</v>
      </c>
      <c r="B43" s="44" t="str">
        <f t="shared" si="0"/>
        <v>Virginia Mountains</v>
      </c>
      <c r="C43" s="12"/>
      <c r="D43" s="29" t="s">
        <v>16</v>
      </c>
      <c r="E43" s="32" t="s">
        <v>17</v>
      </c>
      <c r="F43" s="12"/>
      <c r="G43" s="118">
        <v>33.040421792618602</v>
      </c>
      <c r="H43" s="119">
        <v>41.841287008246503</v>
      </c>
      <c r="I43" s="119">
        <v>47.505745572529399</v>
      </c>
      <c r="J43" s="119">
        <v>45.707719345680601</v>
      </c>
      <c r="K43" s="119">
        <v>39.597133973232303</v>
      </c>
      <c r="L43" s="120">
        <v>41.538461538461497</v>
      </c>
      <c r="M43" s="107"/>
      <c r="N43" s="121">
        <v>39.340273083682497</v>
      </c>
      <c r="O43" s="122">
        <v>42.638907665269699</v>
      </c>
      <c r="P43" s="123">
        <v>40.989590374476101</v>
      </c>
      <c r="Q43" s="107"/>
      <c r="R43" s="124">
        <v>41.381641205894198</v>
      </c>
      <c r="S43" s="96"/>
      <c r="T43" s="118">
        <v>32.703926040156396</v>
      </c>
      <c r="U43" s="119">
        <v>24.070569149655199</v>
      </c>
      <c r="V43" s="119">
        <v>36.672094041344302</v>
      </c>
      <c r="W43" s="119">
        <v>25.078671426010999</v>
      </c>
      <c r="X43" s="119">
        <v>22.926916546076999</v>
      </c>
      <c r="Y43" s="120">
        <v>28.097859801488799</v>
      </c>
      <c r="Z43" s="107"/>
      <c r="AA43" s="121">
        <v>21.207001670330399</v>
      </c>
      <c r="AB43" s="122">
        <v>24.772762087847799</v>
      </c>
      <c r="AC43" s="123">
        <v>23.035802342356401</v>
      </c>
      <c r="AD43" s="107"/>
      <c r="AE43" s="124">
        <v>26.623485838040601</v>
      </c>
      <c r="AF43" s="36"/>
      <c r="AG43" s="118">
        <v>37.042044071920998</v>
      </c>
      <c r="AH43" s="119">
        <v>44.825604974989801</v>
      </c>
      <c r="AI43" s="119">
        <v>47.198188454778901</v>
      </c>
      <c r="AJ43" s="119">
        <v>46.184263890766502</v>
      </c>
      <c r="AK43" s="119">
        <v>41.577666621603299</v>
      </c>
      <c r="AL43" s="120">
        <v>43.3655536028119</v>
      </c>
      <c r="AM43" s="107"/>
      <c r="AN43" s="121">
        <v>41.533729890496097</v>
      </c>
      <c r="AO43" s="122">
        <v>43.159388941462701</v>
      </c>
      <c r="AP43" s="123">
        <v>42.346559415979399</v>
      </c>
      <c r="AQ43" s="107"/>
      <c r="AR43" s="124">
        <v>43.074412406573998</v>
      </c>
      <c r="AS43" s="96"/>
      <c r="AT43" s="118">
        <v>32.729471730621903</v>
      </c>
      <c r="AU43" s="119">
        <v>30.0699898138032</v>
      </c>
      <c r="AV43" s="119">
        <v>37.443371198805004</v>
      </c>
      <c r="AW43" s="119">
        <v>45.811595564828103</v>
      </c>
      <c r="AX43" s="119">
        <v>38.535615310102898</v>
      </c>
      <c r="AY43" s="120">
        <v>36.888900877873198</v>
      </c>
      <c r="AZ43" s="107"/>
      <c r="BA43" s="121">
        <v>29.8172179037985</v>
      </c>
      <c r="BB43" s="122">
        <v>22.357846745137302</v>
      </c>
      <c r="BC43" s="123">
        <v>25.905720772309198</v>
      </c>
      <c r="BD43" s="107"/>
      <c r="BE43" s="124">
        <v>33.614977515637896</v>
      </c>
    </row>
  </sheetData>
  <sheetProtection algorithmName="SHA-512" hashValue="Q/a2STkDdLX10j6azv7zDIEi1oMv6rdSFTTvl3KgsVDKMQasDEz+Ecl8GU2lchsOMOxo6ayAntMncc+ZbXKZBA==" saltValue="JUcUYvIU3KiNrDUjxUfs9Q=="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13" zoomScale="85" zoomScaleNormal="85" workbookViewId="0">
      <selection activeCell="AG40" sqref="AG40:BE43"/>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5" t="s">
        <v>5</v>
      </c>
      <c r="E2" s="166"/>
      <c r="G2" s="159" t="s">
        <v>36</v>
      </c>
      <c r="H2" s="160"/>
      <c r="I2" s="160"/>
      <c r="J2" s="160"/>
      <c r="K2" s="160"/>
      <c r="L2" s="160"/>
      <c r="M2" s="160"/>
      <c r="N2" s="160"/>
      <c r="O2" s="160"/>
      <c r="P2" s="160"/>
      <c r="Q2" s="160"/>
      <c r="R2" s="160"/>
      <c r="T2" s="159" t="s">
        <v>37</v>
      </c>
      <c r="U2" s="160"/>
      <c r="V2" s="160"/>
      <c r="W2" s="160"/>
      <c r="X2" s="160"/>
      <c r="Y2" s="160"/>
      <c r="Z2" s="160"/>
      <c r="AA2" s="160"/>
      <c r="AB2" s="160"/>
      <c r="AC2" s="160"/>
      <c r="AD2" s="160"/>
      <c r="AE2" s="160"/>
      <c r="AF2" s="4"/>
      <c r="AG2" s="159" t="s">
        <v>38</v>
      </c>
      <c r="AH2" s="160"/>
      <c r="AI2" s="160"/>
      <c r="AJ2" s="160"/>
      <c r="AK2" s="160"/>
      <c r="AL2" s="160"/>
      <c r="AM2" s="160"/>
      <c r="AN2" s="160"/>
      <c r="AO2" s="160"/>
      <c r="AP2" s="160"/>
      <c r="AQ2" s="160"/>
      <c r="AR2" s="160"/>
      <c r="AT2" s="159" t="s">
        <v>39</v>
      </c>
      <c r="AU2" s="160"/>
      <c r="AV2" s="160"/>
      <c r="AW2" s="160"/>
      <c r="AX2" s="160"/>
      <c r="AY2" s="160"/>
      <c r="AZ2" s="160"/>
      <c r="BA2" s="160"/>
      <c r="BB2" s="160"/>
      <c r="BC2" s="160"/>
      <c r="BD2" s="160"/>
      <c r="BE2" s="160"/>
    </row>
    <row r="3" spans="1:57" x14ac:dyDescent="0.25">
      <c r="A3" s="37"/>
      <c r="B3" s="37"/>
      <c r="C3" s="3"/>
      <c r="D3" s="167" t="s">
        <v>8</v>
      </c>
      <c r="E3" s="169" t="s">
        <v>9</v>
      </c>
      <c r="F3" s="5"/>
      <c r="G3" s="157" t="s">
        <v>0</v>
      </c>
      <c r="H3" s="153" t="s">
        <v>1</v>
      </c>
      <c r="I3" s="153" t="s">
        <v>10</v>
      </c>
      <c r="J3" s="153" t="s">
        <v>2</v>
      </c>
      <c r="K3" s="153" t="s">
        <v>11</v>
      </c>
      <c r="L3" s="155" t="s">
        <v>12</v>
      </c>
      <c r="M3" s="5"/>
      <c r="N3" s="157" t="s">
        <v>3</v>
      </c>
      <c r="O3" s="153" t="s">
        <v>4</v>
      </c>
      <c r="P3" s="155" t="s">
        <v>13</v>
      </c>
      <c r="Q3" s="2"/>
      <c r="R3" s="161" t="s">
        <v>14</v>
      </c>
      <c r="S3" s="2"/>
      <c r="T3" s="157" t="s">
        <v>0</v>
      </c>
      <c r="U3" s="153" t="s">
        <v>1</v>
      </c>
      <c r="V3" s="153" t="s">
        <v>10</v>
      </c>
      <c r="W3" s="153" t="s">
        <v>2</v>
      </c>
      <c r="X3" s="153" t="s">
        <v>11</v>
      </c>
      <c r="Y3" s="155" t="s">
        <v>12</v>
      </c>
      <c r="Z3" s="2"/>
      <c r="AA3" s="157" t="s">
        <v>3</v>
      </c>
      <c r="AB3" s="153" t="s">
        <v>4</v>
      </c>
      <c r="AC3" s="155" t="s">
        <v>13</v>
      </c>
      <c r="AD3" s="1"/>
      <c r="AE3" s="163" t="s">
        <v>14</v>
      </c>
      <c r="AF3" s="47"/>
      <c r="AG3" s="157" t="s">
        <v>0</v>
      </c>
      <c r="AH3" s="153" t="s">
        <v>1</v>
      </c>
      <c r="AI3" s="153" t="s">
        <v>10</v>
      </c>
      <c r="AJ3" s="153" t="s">
        <v>2</v>
      </c>
      <c r="AK3" s="153" t="s">
        <v>11</v>
      </c>
      <c r="AL3" s="155" t="s">
        <v>12</v>
      </c>
      <c r="AM3" s="5"/>
      <c r="AN3" s="157" t="s">
        <v>3</v>
      </c>
      <c r="AO3" s="153" t="s">
        <v>4</v>
      </c>
      <c r="AP3" s="155" t="s">
        <v>13</v>
      </c>
      <c r="AQ3" s="2"/>
      <c r="AR3" s="161" t="s">
        <v>14</v>
      </c>
      <c r="AS3" s="2"/>
      <c r="AT3" s="157" t="s">
        <v>0</v>
      </c>
      <c r="AU3" s="153" t="s">
        <v>1</v>
      </c>
      <c r="AV3" s="153" t="s">
        <v>10</v>
      </c>
      <c r="AW3" s="153" t="s">
        <v>2</v>
      </c>
      <c r="AX3" s="153" t="s">
        <v>11</v>
      </c>
      <c r="AY3" s="155" t="s">
        <v>12</v>
      </c>
      <c r="AZ3" s="2"/>
      <c r="BA3" s="157" t="s">
        <v>3</v>
      </c>
      <c r="BB3" s="153" t="s">
        <v>4</v>
      </c>
      <c r="BC3" s="155" t="s">
        <v>13</v>
      </c>
      <c r="BD3" s="1"/>
      <c r="BE3" s="163" t="s">
        <v>14</v>
      </c>
    </row>
    <row r="4" spans="1:57" x14ac:dyDescent="0.25">
      <c r="A4" s="37"/>
      <c r="B4" s="37"/>
      <c r="C4" s="3"/>
      <c r="D4" s="168"/>
      <c r="E4" s="170"/>
      <c r="F4" s="5"/>
      <c r="G4" s="158"/>
      <c r="H4" s="154"/>
      <c r="I4" s="154"/>
      <c r="J4" s="154"/>
      <c r="K4" s="154"/>
      <c r="L4" s="156"/>
      <c r="M4" s="5"/>
      <c r="N4" s="158"/>
      <c r="O4" s="154"/>
      <c r="P4" s="156"/>
      <c r="Q4" s="2"/>
      <c r="R4" s="162"/>
      <c r="S4" s="2"/>
      <c r="T4" s="158"/>
      <c r="U4" s="154"/>
      <c r="V4" s="154"/>
      <c r="W4" s="154"/>
      <c r="X4" s="154"/>
      <c r="Y4" s="156"/>
      <c r="Z4" s="2"/>
      <c r="AA4" s="158"/>
      <c r="AB4" s="154"/>
      <c r="AC4" s="156"/>
      <c r="AD4" s="1"/>
      <c r="AE4" s="164"/>
      <c r="AF4" s="48"/>
      <c r="AG4" s="158"/>
      <c r="AH4" s="154"/>
      <c r="AI4" s="154"/>
      <c r="AJ4" s="154"/>
      <c r="AK4" s="154"/>
      <c r="AL4" s="156"/>
      <c r="AM4" s="5"/>
      <c r="AN4" s="158"/>
      <c r="AO4" s="154"/>
      <c r="AP4" s="156"/>
      <c r="AQ4" s="2"/>
      <c r="AR4" s="162"/>
      <c r="AS4" s="2"/>
      <c r="AT4" s="158"/>
      <c r="AU4" s="154"/>
      <c r="AV4" s="154"/>
      <c r="AW4" s="154"/>
      <c r="AX4" s="154"/>
      <c r="AY4" s="156"/>
      <c r="AZ4" s="2"/>
      <c r="BA4" s="158"/>
      <c r="BB4" s="154"/>
      <c r="BC4" s="156"/>
      <c r="BD4" s="1"/>
      <c r="BE4" s="16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25">
        <v>123.897378425291</v>
      </c>
      <c r="H6" s="126">
        <v>114.633363211033</v>
      </c>
      <c r="I6" s="126">
        <v>114.501580249452</v>
      </c>
      <c r="J6" s="126">
        <v>115.596049459779</v>
      </c>
      <c r="K6" s="126">
        <v>117.039585224313</v>
      </c>
      <c r="L6" s="127">
        <v>117.02214282427801</v>
      </c>
      <c r="M6" s="128"/>
      <c r="N6" s="129">
        <v>125.02423937051201</v>
      </c>
      <c r="O6" s="130">
        <v>127.07498119221199</v>
      </c>
      <c r="P6" s="131">
        <v>126.075903294376</v>
      </c>
      <c r="Q6" s="128"/>
      <c r="R6" s="132">
        <v>119.917210722237</v>
      </c>
      <c r="S6" s="96"/>
      <c r="T6" s="104">
        <v>41.1138477944437</v>
      </c>
      <c r="U6" s="105">
        <v>34.4057919754447</v>
      </c>
      <c r="V6" s="105">
        <v>32.997014345515602</v>
      </c>
      <c r="W6" s="105">
        <v>34.287172616939202</v>
      </c>
      <c r="X6" s="105">
        <v>36.397327641334101</v>
      </c>
      <c r="Y6" s="106">
        <v>35.794207270639703</v>
      </c>
      <c r="Z6" s="107"/>
      <c r="AA6" s="108">
        <v>37.782587195639501</v>
      </c>
      <c r="AB6" s="109">
        <v>37.051528322193803</v>
      </c>
      <c r="AC6" s="110">
        <v>37.390583273570797</v>
      </c>
      <c r="AD6" s="107"/>
      <c r="AE6" s="111">
        <v>36.351439549785397</v>
      </c>
      <c r="AF6" s="33"/>
      <c r="AG6" s="125">
        <v>128.46675347948701</v>
      </c>
      <c r="AH6" s="126">
        <v>127.040275116863</v>
      </c>
      <c r="AI6" s="126">
        <v>127.839087876077</v>
      </c>
      <c r="AJ6" s="126">
        <v>128.516850264037</v>
      </c>
      <c r="AK6" s="126">
        <v>132.23014987507199</v>
      </c>
      <c r="AL6" s="127">
        <v>128.81776826475701</v>
      </c>
      <c r="AM6" s="128"/>
      <c r="AN6" s="129">
        <v>147.473766101238</v>
      </c>
      <c r="AO6" s="130">
        <v>141.63803983685301</v>
      </c>
      <c r="AP6" s="131">
        <v>144.554573305845</v>
      </c>
      <c r="AQ6" s="128"/>
      <c r="AR6" s="132">
        <v>133.667470688713</v>
      </c>
      <c r="AS6" s="96"/>
      <c r="AT6" s="104">
        <v>41.226872485975399</v>
      </c>
      <c r="AU6" s="105">
        <v>40.999959760053699</v>
      </c>
      <c r="AV6" s="105">
        <v>40.940466036447397</v>
      </c>
      <c r="AW6" s="105">
        <v>39.774352927427003</v>
      </c>
      <c r="AX6" s="105">
        <v>34.617846936686099</v>
      </c>
      <c r="AY6" s="106">
        <v>39.315091280475002</v>
      </c>
      <c r="AZ6" s="107"/>
      <c r="BA6" s="108">
        <v>50.906181863093998</v>
      </c>
      <c r="BB6" s="109">
        <v>45.310414522285797</v>
      </c>
      <c r="BC6" s="110">
        <v>48.115778087752901</v>
      </c>
      <c r="BD6" s="107"/>
      <c r="BE6" s="111">
        <v>42.096226533635601</v>
      </c>
    </row>
    <row r="7" spans="1:57" x14ac:dyDescent="0.25">
      <c r="A7" s="23" t="s">
        <v>18</v>
      </c>
      <c r="B7" s="44" t="str">
        <f>TRIM(A7)</f>
        <v>Virginia</v>
      </c>
      <c r="C7" s="11"/>
      <c r="D7" s="28" t="s">
        <v>16</v>
      </c>
      <c r="E7" s="31" t="s">
        <v>17</v>
      </c>
      <c r="F7" s="12"/>
      <c r="G7" s="133">
        <v>84.521819015122801</v>
      </c>
      <c r="H7" s="128">
        <v>91.248476446131505</v>
      </c>
      <c r="I7" s="128">
        <v>93.835527055172506</v>
      </c>
      <c r="J7" s="128">
        <v>93.542638896105601</v>
      </c>
      <c r="K7" s="128">
        <v>92.617003039771205</v>
      </c>
      <c r="L7" s="134">
        <v>91.588156394078197</v>
      </c>
      <c r="M7" s="128"/>
      <c r="N7" s="135">
        <v>96.432494253000698</v>
      </c>
      <c r="O7" s="136">
        <v>97.330293283270706</v>
      </c>
      <c r="P7" s="137">
        <v>96.887489393887705</v>
      </c>
      <c r="Q7" s="128"/>
      <c r="R7" s="138">
        <v>93.143950650747001</v>
      </c>
      <c r="S7" s="96"/>
      <c r="T7" s="112">
        <v>17.254263650709198</v>
      </c>
      <c r="U7" s="107">
        <v>24.1005472274882</v>
      </c>
      <c r="V7" s="107">
        <v>19.021314992962001</v>
      </c>
      <c r="W7" s="107">
        <v>19.630086055898001</v>
      </c>
      <c r="X7" s="107">
        <v>22.910400629612401</v>
      </c>
      <c r="Y7" s="113">
        <v>20.604673904918901</v>
      </c>
      <c r="Z7" s="107"/>
      <c r="AA7" s="114">
        <v>24.265757405927701</v>
      </c>
      <c r="AB7" s="115">
        <v>20.314756056759499</v>
      </c>
      <c r="AC7" s="116">
        <v>22.135296634695301</v>
      </c>
      <c r="AD7" s="107"/>
      <c r="AE7" s="117">
        <v>21.093259738153002</v>
      </c>
      <c r="AF7" s="34"/>
      <c r="AG7" s="133">
        <v>90.518422683546106</v>
      </c>
      <c r="AH7" s="128">
        <v>93.775409470476902</v>
      </c>
      <c r="AI7" s="128">
        <v>95.031856103391206</v>
      </c>
      <c r="AJ7" s="128">
        <v>94.818786900413201</v>
      </c>
      <c r="AK7" s="128">
        <v>94.865231021705895</v>
      </c>
      <c r="AL7" s="134">
        <v>93.905843045099601</v>
      </c>
      <c r="AM7" s="128"/>
      <c r="AN7" s="135">
        <v>104.476484056969</v>
      </c>
      <c r="AO7" s="136">
        <v>100.941696198565</v>
      </c>
      <c r="AP7" s="137">
        <v>102.711717206085</v>
      </c>
      <c r="AQ7" s="128"/>
      <c r="AR7" s="138">
        <v>96.509968321982697</v>
      </c>
      <c r="AS7" s="96"/>
      <c r="AT7" s="112">
        <v>21.313921604304198</v>
      </c>
      <c r="AU7" s="107">
        <v>24.5333032260998</v>
      </c>
      <c r="AV7" s="107">
        <v>24.059199515739699</v>
      </c>
      <c r="AW7" s="107">
        <v>23.4363176557986</v>
      </c>
      <c r="AX7" s="107">
        <v>20.270061618496602</v>
      </c>
      <c r="AY7" s="113">
        <v>22.786000624153001</v>
      </c>
      <c r="AZ7" s="107"/>
      <c r="BA7" s="114">
        <v>32.368685682492597</v>
      </c>
      <c r="BB7" s="115">
        <v>25.850187366408601</v>
      </c>
      <c r="BC7" s="116">
        <v>29.050595004593902</v>
      </c>
      <c r="BD7" s="107"/>
      <c r="BE7" s="117">
        <v>24.6998917782416</v>
      </c>
    </row>
    <row r="8" spans="1:57" x14ac:dyDescent="0.25">
      <c r="A8" s="24" t="s">
        <v>19</v>
      </c>
      <c r="B8" s="44" t="str">
        <f t="shared" ref="B8:B43" si="0">TRIM(A8)</f>
        <v>Norfolk/Virginia Beach, VA</v>
      </c>
      <c r="C8" s="12"/>
      <c r="D8" s="28" t="s">
        <v>16</v>
      </c>
      <c r="E8" s="31" t="s">
        <v>17</v>
      </c>
      <c r="F8" s="12"/>
      <c r="G8" s="133">
        <v>80.012939224422396</v>
      </c>
      <c r="H8" s="128">
        <v>77.790931346629506</v>
      </c>
      <c r="I8" s="128">
        <v>78.163057125027507</v>
      </c>
      <c r="J8" s="128">
        <v>79.210482025586302</v>
      </c>
      <c r="K8" s="128">
        <v>78.740870551686399</v>
      </c>
      <c r="L8" s="134">
        <v>78.768560304482605</v>
      </c>
      <c r="M8" s="128"/>
      <c r="N8" s="135">
        <v>92.566601485004895</v>
      </c>
      <c r="O8" s="136">
        <v>96.193107176373104</v>
      </c>
      <c r="P8" s="137">
        <v>94.424783037279994</v>
      </c>
      <c r="Q8" s="128"/>
      <c r="R8" s="138">
        <v>84.155677188628303</v>
      </c>
      <c r="S8" s="96"/>
      <c r="T8" s="112">
        <v>14.311078919885601</v>
      </c>
      <c r="U8" s="107">
        <v>11.594260338784901</v>
      </c>
      <c r="V8" s="107">
        <v>9.8739167901923892</v>
      </c>
      <c r="W8" s="107">
        <v>11.683850225442001</v>
      </c>
      <c r="X8" s="107">
        <v>8.4037306518466401</v>
      </c>
      <c r="Y8" s="113">
        <v>11.083912208783399</v>
      </c>
      <c r="Z8" s="107"/>
      <c r="AA8" s="114">
        <v>22.957430165316399</v>
      </c>
      <c r="AB8" s="115">
        <v>23.250965217916399</v>
      </c>
      <c r="AC8" s="116">
        <v>23.0845145590987</v>
      </c>
      <c r="AD8" s="107"/>
      <c r="AE8" s="117">
        <v>15.698609090952001</v>
      </c>
      <c r="AF8" s="35"/>
      <c r="AG8" s="133">
        <v>89.017919045627096</v>
      </c>
      <c r="AH8" s="128">
        <v>89.533867987191698</v>
      </c>
      <c r="AI8" s="128">
        <v>90.112575338179795</v>
      </c>
      <c r="AJ8" s="128">
        <v>90.453115050810595</v>
      </c>
      <c r="AK8" s="128">
        <v>90.787081980783199</v>
      </c>
      <c r="AL8" s="134">
        <v>89.9955631165261</v>
      </c>
      <c r="AM8" s="128"/>
      <c r="AN8" s="135">
        <v>109.958850358521</v>
      </c>
      <c r="AO8" s="136">
        <v>105.59941949464999</v>
      </c>
      <c r="AP8" s="137">
        <v>107.78848546943</v>
      </c>
      <c r="AQ8" s="128"/>
      <c r="AR8" s="138">
        <v>95.823961251221107</v>
      </c>
      <c r="AS8" s="96"/>
      <c r="AT8" s="112">
        <v>22.288031768900701</v>
      </c>
      <c r="AU8" s="107">
        <v>21.3529801667196</v>
      </c>
      <c r="AV8" s="107">
        <v>21.1334190523839</v>
      </c>
      <c r="AW8" s="107">
        <v>21.3979086883942</v>
      </c>
      <c r="AX8" s="107">
        <v>15.9208402649984</v>
      </c>
      <c r="AY8" s="113">
        <v>20.2806597581422</v>
      </c>
      <c r="AZ8" s="107"/>
      <c r="BA8" s="114">
        <v>40.854999196957202</v>
      </c>
      <c r="BB8" s="115">
        <v>32.8613259836266</v>
      </c>
      <c r="BC8" s="116">
        <v>36.804149849296003</v>
      </c>
      <c r="BD8" s="107"/>
      <c r="BE8" s="117">
        <v>26.036961327051898</v>
      </c>
    </row>
    <row r="9" spans="1:57" ht="15" x14ac:dyDescent="0.35">
      <c r="A9" s="24" t="s">
        <v>20</v>
      </c>
      <c r="B9" s="79" t="s">
        <v>72</v>
      </c>
      <c r="C9" s="12"/>
      <c r="D9" s="28" t="s">
        <v>16</v>
      </c>
      <c r="E9" s="31" t="s">
        <v>17</v>
      </c>
      <c r="F9" s="12"/>
      <c r="G9" s="133">
        <v>83.086708449049297</v>
      </c>
      <c r="H9" s="128">
        <v>92.5488250505352</v>
      </c>
      <c r="I9" s="128">
        <v>98.623358998022397</v>
      </c>
      <c r="J9" s="128">
        <v>98.073503175795594</v>
      </c>
      <c r="K9" s="128">
        <v>96.622046577946705</v>
      </c>
      <c r="L9" s="134">
        <v>94.681301840168999</v>
      </c>
      <c r="M9" s="128"/>
      <c r="N9" s="135">
        <v>101.45332834793</v>
      </c>
      <c r="O9" s="136">
        <v>100.626747056176</v>
      </c>
      <c r="P9" s="137">
        <v>101.040440277985</v>
      </c>
      <c r="Q9" s="128"/>
      <c r="R9" s="138">
        <v>96.498140193738195</v>
      </c>
      <c r="S9" s="96"/>
      <c r="T9" s="112">
        <v>24.830357152643501</v>
      </c>
      <c r="U9" s="107">
        <v>35.6156227460799</v>
      </c>
      <c r="V9" s="107">
        <v>43.5432344443579</v>
      </c>
      <c r="W9" s="107">
        <v>42.065294298523902</v>
      </c>
      <c r="X9" s="107">
        <v>41.536772372963199</v>
      </c>
      <c r="Y9" s="113">
        <v>38.774413066734702</v>
      </c>
      <c r="Z9" s="107"/>
      <c r="AA9" s="114">
        <v>45.850535598077798</v>
      </c>
      <c r="AB9" s="115">
        <v>39.230962331633002</v>
      </c>
      <c r="AC9" s="116">
        <v>42.380312683683101</v>
      </c>
      <c r="AD9" s="107"/>
      <c r="AE9" s="117">
        <v>39.775518940473297</v>
      </c>
      <c r="AF9" s="35"/>
      <c r="AG9" s="133">
        <v>86.699496918826995</v>
      </c>
      <c r="AH9" s="128">
        <v>90.308259157970397</v>
      </c>
      <c r="AI9" s="128">
        <v>93.401147184095706</v>
      </c>
      <c r="AJ9" s="128">
        <v>93.134804979762507</v>
      </c>
      <c r="AK9" s="128">
        <v>92.5437379310344</v>
      </c>
      <c r="AL9" s="134">
        <v>91.392518733964096</v>
      </c>
      <c r="AM9" s="128"/>
      <c r="AN9" s="135">
        <v>99.015700742731596</v>
      </c>
      <c r="AO9" s="136">
        <v>97.833794553336901</v>
      </c>
      <c r="AP9" s="137">
        <v>98.422380695820905</v>
      </c>
      <c r="AQ9" s="128"/>
      <c r="AR9" s="138">
        <v>93.393701359499403</v>
      </c>
      <c r="AS9" s="96"/>
      <c r="AT9" s="112">
        <v>29.1001769572974</v>
      </c>
      <c r="AU9" s="107">
        <v>32.885480138353998</v>
      </c>
      <c r="AV9" s="107">
        <v>37.180862233096299</v>
      </c>
      <c r="AW9" s="107">
        <v>35.155906014590101</v>
      </c>
      <c r="AX9" s="107">
        <v>31.635726570610402</v>
      </c>
      <c r="AY9" s="113">
        <v>33.4308320674781</v>
      </c>
      <c r="AZ9" s="107"/>
      <c r="BA9" s="114">
        <v>40.350426163612198</v>
      </c>
      <c r="BB9" s="115">
        <v>34.7501944202197</v>
      </c>
      <c r="BC9" s="116">
        <v>37.436277036247098</v>
      </c>
      <c r="BD9" s="107"/>
      <c r="BE9" s="117">
        <v>34.5215742160918</v>
      </c>
    </row>
    <row r="10" spans="1:57" x14ac:dyDescent="0.25">
      <c r="A10" s="24" t="s">
        <v>21</v>
      </c>
      <c r="B10" s="44" t="str">
        <f t="shared" si="0"/>
        <v>Virginia Area</v>
      </c>
      <c r="C10" s="12"/>
      <c r="D10" s="28" t="s">
        <v>16</v>
      </c>
      <c r="E10" s="31" t="s">
        <v>17</v>
      </c>
      <c r="F10" s="12"/>
      <c r="G10" s="133">
        <v>82.645502901499697</v>
      </c>
      <c r="H10" s="128">
        <v>88.558791360246801</v>
      </c>
      <c r="I10" s="128">
        <v>90.515889386598403</v>
      </c>
      <c r="J10" s="128">
        <v>90.627909398932402</v>
      </c>
      <c r="K10" s="128">
        <v>90.057869764688405</v>
      </c>
      <c r="L10" s="134">
        <v>88.966651004065994</v>
      </c>
      <c r="M10" s="128"/>
      <c r="N10" s="135">
        <v>94.226095118351196</v>
      </c>
      <c r="O10" s="136">
        <v>93.858137377815495</v>
      </c>
      <c r="P10" s="137">
        <v>94.039484225557004</v>
      </c>
      <c r="Q10" s="128"/>
      <c r="R10" s="138">
        <v>90.376786564313704</v>
      </c>
      <c r="S10" s="96"/>
      <c r="T10" s="112">
        <v>16.14129531755</v>
      </c>
      <c r="U10" s="107">
        <v>22.767785301201702</v>
      </c>
      <c r="V10" s="107">
        <v>22.768929260539998</v>
      </c>
      <c r="W10" s="107">
        <v>22.1185941216152</v>
      </c>
      <c r="X10" s="107">
        <v>19.654187396864099</v>
      </c>
      <c r="Y10" s="113">
        <v>21.134095012788599</v>
      </c>
      <c r="Z10" s="107"/>
      <c r="AA10" s="114">
        <v>21.0891822009119</v>
      </c>
      <c r="AB10" s="115">
        <v>18.566340460112801</v>
      </c>
      <c r="AC10" s="116">
        <v>19.774682514996801</v>
      </c>
      <c r="AD10" s="107"/>
      <c r="AE10" s="117">
        <v>20.773815898109699</v>
      </c>
      <c r="AF10" s="35"/>
      <c r="AG10" s="133">
        <v>89.939516519425894</v>
      </c>
      <c r="AH10" s="128">
        <v>91.745244477419305</v>
      </c>
      <c r="AI10" s="128">
        <v>92.147964617105202</v>
      </c>
      <c r="AJ10" s="128">
        <v>91.942255726053503</v>
      </c>
      <c r="AK10" s="128">
        <v>93.908141110727797</v>
      </c>
      <c r="AL10" s="134">
        <v>92.001372944207205</v>
      </c>
      <c r="AM10" s="128"/>
      <c r="AN10" s="135">
        <v>102.927283513852</v>
      </c>
      <c r="AO10" s="136">
        <v>100.286388569544</v>
      </c>
      <c r="AP10" s="137">
        <v>101.602811039698</v>
      </c>
      <c r="AQ10" s="128"/>
      <c r="AR10" s="138">
        <v>94.6150887814252</v>
      </c>
      <c r="AS10" s="96"/>
      <c r="AT10" s="112">
        <v>17.9227341608789</v>
      </c>
      <c r="AU10" s="107">
        <v>20.7859026061846</v>
      </c>
      <c r="AV10" s="107">
        <v>21.1088945962933</v>
      </c>
      <c r="AW10" s="107">
        <v>20.0862116218577</v>
      </c>
      <c r="AX10" s="107">
        <v>19.244800333126999</v>
      </c>
      <c r="AY10" s="113">
        <v>19.967142508038702</v>
      </c>
      <c r="AZ10" s="107"/>
      <c r="BA10" s="114">
        <v>26.753714225364199</v>
      </c>
      <c r="BB10" s="115">
        <v>23.274245272788399</v>
      </c>
      <c r="BC10" s="116">
        <v>25.002772655493899</v>
      </c>
      <c r="BD10" s="107"/>
      <c r="BE10" s="117">
        <v>21.342549016491901</v>
      </c>
    </row>
    <row r="11" spans="1:57" x14ac:dyDescent="0.25">
      <c r="A11" s="41" t="s">
        <v>22</v>
      </c>
      <c r="B11" s="44" t="str">
        <f t="shared" si="0"/>
        <v>Washington, DC</v>
      </c>
      <c r="C11" s="12"/>
      <c r="D11" s="28" t="s">
        <v>16</v>
      </c>
      <c r="E11" s="31" t="s">
        <v>17</v>
      </c>
      <c r="F11" s="12"/>
      <c r="G11" s="133">
        <v>100.48379467108199</v>
      </c>
      <c r="H11" s="128">
        <v>104.49293711710401</v>
      </c>
      <c r="I11" s="128">
        <v>106.42684072675701</v>
      </c>
      <c r="J11" s="128">
        <v>108.59653145180501</v>
      </c>
      <c r="K11" s="128">
        <v>110.879471792949</v>
      </c>
      <c r="L11" s="134">
        <v>106.489665188027</v>
      </c>
      <c r="M11" s="128"/>
      <c r="N11" s="135">
        <v>113.030236833046</v>
      </c>
      <c r="O11" s="136">
        <v>117.862709435214</v>
      </c>
      <c r="P11" s="137">
        <v>115.56856430034399</v>
      </c>
      <c r="Q11" s="128"/>
      <c r="R11" s="138">
        <v>109.294021106687</v>
      </c>
      <c r="S11" s="96"/>
      <c r="T11" s="112">
        <v>17.0044076874693</v>
      </c>
      <c r="U11" s="107">
        <v>8.6707463754225103</v>
      </c>
      <c r="V11" s="107">
        <v>-17.755592380758198</v>
      </c>
      <c r="W11" s="107">
        <v>-15.7894907278156</v>
      </c>
      <c r="X11" s="107">
        <v>17.361820136407601</v>
      </c>
      <c r="Y11" s="113">
        <v>-5.86656750788931</v>
      </c>
      <c r="Z11" s="107"/>
      <c r="AA11" s="114">
        <v>22.873299531097501</v>
      </c>
      <c r="AB11" s="115">
        <v>23.841517425500001</v>
      </c>
      <c r="AC11" s="116">
        <v>23.329108901491001</v>
      </c>
      <c r="AD11" s="107"/>
      <c r="AE11" s="117">
        <v>1.1310012721272</v>
      </c>
      <c r="AF11" s="35"/>
      <c r="AG11" s="133">
        <v>109.324504788189</v>
      </c>
      <c r="AH11" s="128">
        <v>112.346184631895</v>
      </c>
      <c r="AI11" s="128">
        <v>113.279415831433</v>
      </c>
      <c r="AJ11" s="128">
        <v>113.331313419873</v>
      </c>
      <c r="AK11" s="128">
        <v>114.22244327224701</v>
      </c>
      <c r="AL11" s="134">
        <v>112.553536644329</v>
      </c>
      <c r="AM11" s="128"/>
      <c r="AN11" s="135">
        <v>125.305297098739</v>
      </c>
      <c r="AO11" s="136">
        <v>117.85824091787801</v>
      </c>
      <c r="AP11" s="137">
        <v>121.57993555929799</v>
      </c>
      <c r="AQ11" s="128"/>
      <c r="AR11" s="138">
        <v>115.38470507916099</v>
      </c>
      <c r="AS11" s="96"/>
      <c r="AT11" s="112">
        <v>25.0983741609822</v>
      </c>
      <c r="AU11" s="107">
        <v>24.872476249280499</v>
      </c>
      <c r="AV11" s="107">
        <v>8.3372370121142101</v>
      </c>
      <c r="AW11" s="107">
        <v>9.3686047154902194</v>
      </c>
      <c r="AX11" s="107">
        <v>19.703191124237801</v>
      </c>
      <c r="AY11" s="113">
        <v>16.095796507348801</v>
      </c>
      <c r="AZ11" s="107"/>
      <c r="BA11" s="114">
        <v>38.0031212258856</v>
      </c>
      <c r="BB11" s="115">
        <v>28.1951866419159</v>
      </c>
      <c r="BC11" s="116">
        <v>33.032849783952003</v>
      </c>
      <c r="BD11" s="107"/>
      <c r="BE11" s="117">
        <v>21.0532293897903</v>
      </c>
    </row>
    <row r="12" spans="1:57" x14ac:dyDescent="0.25">
      <c r="A12" s="24" t="s">
        <v>23</v>
      </c>
      <c r="B12" s="44" t="str">
        <f t="shared" si="0"/>
        <v>Arlington, VA</v>
      </c>
      <c r="C12" s="12"/>
      <c r="D12" s="28" t="s">
        <v>16</v>
      </c>
      <c r="E12" s="31" t="s">
        <v>17</v>
      </c>
      <c r="F12" s="12"/>
      <c r="G12" s="133">
        <v>100.65860962566801</v>
      </c>
      <c r="H12" s="128">
        <v>114.542244796828</v>
      </c>
      <c r="I12" s="128">
        <v>115.153668822041</v>
      </c>
      <c r="J12" s="128">
        <v>119.880748233782</v>
      </c>
      <c r="K12" s="128">
        <v>116.058458646616</v>
      </c>
      <c r="L12" s="134">
        <v>113.701082037595</v>
      </c>
      <c r="M12" s="128"/>
      <c r="N12" s="135">
        <v>104.16206584893401</v>
      </c>
      <c r="O12" s="136">
        <v>104.891892857142</v>
      </c>
      <c r="P12" s="137">
        <v>104.54178383400399</v>
      </c>
      <c r="Q12" s="128"/>
      <c r="R12" s="138">
        <v>111.204637883008</v>
      </c>
      <c r="S12" s="96"/>
      <c r="T12" s="112">
        <v>1.11559578681662</v>
      </c>
      <c r="U12" s="107">
        <v>10.108654468414199</v>
      </c>
      <c r="V12" s="107">
        <v>1.76169192847572</v>
      </c>
      <c r="W12" s="107">
        <v>6.9333490419638304</v>
      </c>
      <c r="X12" s="107">
        <v>8.2082732416744193</v>
      </c>
      <c r="Y12" s="113">
        <v>3.5785886817920098</v>
      </c>
      <c r="Z12" s="107"/>
      <c r="AA12" s="114">
        <v>2.0166081617522198</v>
      </c>
      <c r="AB12" s="115">
        <v>-1.17738796083639</v>
      </c>
      <c r="AC12" s="116">
        <v>5.6991894670182501E-2</v>
      </c>
      <c r="AD12" s="107"/>
      <c r="AE12" s="117">
        <v>2.4337510553742998</v>
      </c>
      <c r="AF12" s="35"/>
      <c r="AG12" s="133">
        <v>105.282156379867</v>
      </c>
      <c r="AH12" s="128">
        <v>116.08040331268499</v>
      </c>
      <c r="AI12" s="128">
        <v>118.83266577361</v>
      </c>
      <c r="AJ12" s="128">
        <v>117.821708860759</v>
      </c>
      <c r="AK12" s="128">
        <v>112.395384022964</v>
      </c>
      <c r="AL12" s="134">
        <v>114.289539376555</v>
      </c>
      <c r="AM12" s="128"/>
      <c r="AN12" s="135">
        <v>113.923644616595</v>
      </c>
      <c r="AO12" s="136">
        <v>104.04577472099599</v>
      </c>
      <c r="AP12" s="137">
        <v>109.156532331297</v>
      </c>
      <c r="AQ12" s="128"/>
      <c r="AR12" s="138">
        <v>112.698922818661</v>
      </c>
      <c r="AS12" s="96"/>
      <c r="AT12" s="112">
        <v>12.013574710214501</v>
      </c>
      <c r="AU12" s="107">
        <v>18.836392431841901</v>
      </c>
      <c r="AV12" s="107">
        <v>12.8177041290961</v>
      </c>
      <c r="AW12" s="107">
        <v>13.947976288668</v>
      </c>
      <c r="AX12" s="107">
        <v>8.2903324068613102</v>
      </c>
      <c r="AY12" s="113">
        <v>12.504852335899299</v>
      </c>
      <c r="AZ12" s="107"/>
      <c r="BA12" s="114">
        <v>20.706482416507502</v>
      </c>
      <c r="BB12" s="115">
        <v>9.2174432350188091</v>
      </c>
      <c r="BC12" s="116">
        <v>15.075321643576499</v>
      </c>
      <c r="BD12" s="107"/>
      <c r="BE12" s="117">
        <v>13.097828101031499</v>
      </c>
    </row>
    <row r="13" spans="1:57" x14ac:dyDescent="0.25">
      <c r="A13" s="24" t="s">
        <v>24</v>
      </c>
      <c r="B13" s="44" t="str">
        <f t="shared" si="0"/>
        <v>Suburban Virginia Area</v>
      </c>
      <c r="C13" s="12"/>
      <c r="D13" s="28" t="s">
        <v>16</v>
      </c>
      <c r="E13" s="31" t="s">
        <v>17</v>
      </c>
      <c r="F13" s="12"/>
      <c r="G13" s="133">
        <v>94.076854803963798</v>
      </c>
      <c r="H13" s="128">
        <v>92.9928819264629</v>
      </c>
      <c r="I13" s="128">
        <v>92.223268053855506</v>
      </c>
      <c r="J13" s="128">
        <v>91.332690087829306</v>
      </c>
      <c r="K13" s="128">
        <v>91.731470964441002</v>
      </c>
      <c r="L13" s="134">
        <v>92.322543222112103</v>
      </c>
      <c r="M13" s="128"/>
      <c r="N13" s="135">
        <v>104.777585331452</v>
      </c>
      <c r="O13" s="136">
        <v>112.48846363388699</v>
      </c>
      <c r="P13" s="137">
        <v>108.700345066518</v>
      </c>
      <c r="Q13" s="128"/>
      <c r="R13" s="138">
        <v>96.979419970052803</v>
      </c>
      <c r="S13" s="96"/>
      <c r="T13" s="112">
        <v>16.020075021179</v>
      </c>
      <c r="U13" s="107">
        <v>17.984280320157001</v>
      </c>
      <c r="V13" s="107">
        <v>11.7338940611914</v>
      </c>
      <c r="W13" s="107">
        <v>14.9563827206558</v>
      </c>
      <c r="X13" s="107">
        <v>15.0626616727005</v>
      </c>
      <c r="Y13" s="113">
        <v>14.9240144668771</v>
      </c>
      <c r="Z13" s="107"/>
      <c r="AA13" s="114">
        <v>11.581164563704201</v>
      </c>
      <c r="AB13" s="115">
        <v>8.5469279727320995</v>
      </c>
      <c r="AC13" s="116">
        <v>9.7965222161108905</v>
      </c>
      <c r="AD13" s="107"/>
      <c r="AE13" s="117">
        <v>13.3888589634778</v>
      </c>
      <c r="AF13" s="35"/>
      <c r="AG13" s="133">
        <v>102.08035011946301</v>
      </c>
      <c r="AH13" s="128">
        <v>104.755405741907</v>
      </c>
      <c r="AI13" s="128">
        <v>104.183227236964</v>
      </c>
      <c r="AJ13" s="128">
        <v>103.40054875382501</v>
      </c>
      <c r="AK13" s="128">
        <v>108.510068544742</v>
      </c>
      <c r="AL13" s="134">
        <v>104.666051743875</v>
      </c>
      <c r="AM13" s="128"/>
      <c r="AN13" s="135">
        <v>127.28314678308099</v>
      </c>
      <c r="AO13" s="136">
        <v>122.76840876572</v>
      </c>
      <c r="AP13" s="137">
        <v>125.08326398062501</v>
      </c>
      <c r="AQ13" s="128"/>
      <c r="AR13" s="138">
        <v>110.663980618107</v>
      </c>
      <c r="AS13" s="96"/>
      <c r="AT13" s="112">
        <v>10.9964521288271</v>
      </c>
      <c r="AU13" s="107">
        <v>17.1267532683081</v>
      </c>
      <c r="AV13" s="107">
        <v>17.6640739933341</v>
      </c>
      <c r="AW13" s="107">
        <v>18.337073865900201</v>
      </c>
      <c r="AX13" s="107">
        <v>10.651139089856001</v>
      </c>
      <c r="AY13" s="113">
        <v>15.0375763273224</v>
      </c>
      <c r="AZ13" s="107"/>
      <c r="BA13" s="114">
        <v>19.314156882209002</v>
      </c>
      <c r="BB13" s="115">
        <v>11.652285780432001</v>
      </c>
      <c r="BC13" s="116">
        <v>15.444842563766199</v>
      </c>
      <c r="BD13" s="107"/>
      <c r="BE13" s="117">
        <v>15.528737410572599</v>
      </c>
    </row>
    <row r="14" spans="1:57" x14ac:dyDescent="0.25">
      <c r="A14" s="24" t="s">
        <v>25</v>
      </c>
      <c r="B14" s="44" t="str">
        <f t="shared" si="0"/>
        <v>Alexandria, VA</v>
      </c>
      <c r="C14" s="12"/>
      <c r="D14" s="28" t="s">
        <v>16</v>
      </c>
      <c r="E14" s="31" t="s">
        <v>17</v>
      </c>
      <c r="F14" s="12"/>
      <c r="G14" s="133">
        <v>92.265702479338799</v>
      </c>
      <c r="H14" s="128">
        <v>100.52119166289</v>
      </c>
      <c r="I14" s="128">
        <v>107.79988529479201</v>
      </c>
      <c r="J14" s="128">
        <v>103.41631218741701</v>
      </c>
      <c r="K14" s="128">
        <v>102.19169581346</v>
      </c>
      <c r="L14" s="134">
        <v>101.883303884154</v>
      </c>
      <c r="M14" s="128"/>
      <c r="N14" s="135">
        <v>102.909226682408</v>
      </c>
      <c r="O14" s="136">
        <v>103.52554605626</v>
      </c>
      <c r="P14" s="137">
        <v>103.227842885657</v>
      </c>
      <c r="Q14" s="128"/>
      <c r="R14" s="138">
        <v>102.244035114562</v>
      </c>
      <c r="S14" s="96"/>
      <c r="T14" s="112">
        <v>14.915038616445401</v>
      </c>
      <c r="U14" s="107">
        <v>21.301741895787899</v>
      </c>
      <c r="V14" s="107">
        <v>20.283159368073299</v>
      </c>
      <c r="W14" s="107">
        <v>15.6810809078814</v>
      </c>
      <c r="X14" s="107">
        <v>23.401277863645099</v>
      </c>
      <c r="Y14" s="113">
        <v>18.1686468581686</v>
      </c>
      <c r="Z14" s="107"/>
      <c r="AA14" s="114">
        <v>15.4884399067654</v>
      </c>
      <c r="AB14" s="115">
        <v>13.0517446714962</v>
      </c>
      <c r="AC14" s="116">
        <v>14.1793035358938</v>
      </c>
      <c r="AD14" s="107"/>
      <c r="AE14" s="117">
        <v>16.949121955407801</v>
      </c>
      <c r="AF14" s="35"/>
      <c r="AG14" s="133">
        <v>95.299183133654793</v>
      </c>
      <c r="AH14" s="128">
        <v>100.27221784598601</v>
      </c>
      <c r="AI14" s="128">
        <v>102.735362580128</v>
      </c>
      <c r="AJ14" s="128">
        <v>101.76883917353</v>
      </c>
      <c r="AK14" s="128">
        <v>101.33340992710799</v>
      </c>
      <c r="AL14" s="134">
        <v>100.40817161614299</v>
      </c>
      <c r="AM14" s="128"/>
      <c r="AN14" s="135">
        <v>108.69565934065901</v>
      </c>
      <c r="AO14" s="136">
        <v>101.76610763377499</v>
      </c>
      <c r="AP14" s="137">
        <v>105.239790366017</v>
      </c>
      <c r="AQ14" s="128"/>
      <c r="AR14" s="138">
        <v>101.926769331396</v>
      </c>
      <c r="AS14" s="96"/>
      <c r="AT14" s="112">
        <v>19.075282663373699</v>
      </c>
      <c r="AU14" s="107">
        <v>23.019195609971899</v>
      </c>
      <c r="AV14" s="107">
        <v>22.4666924987831</v>
      </c>
      <c r="AW14" s="107">
        <v>21.193301209960701</v>
      </c>
      <c r="AX14" s="107">
        <v>17.8551986469746</v>
      </c>
      <c r="AY14" s="113">
        <v>20.629467928579398</v>
      </c>
      <c r="AZ14" s="107"/>
      <c r="BA14" s="114">
        <v>30.9692143612547</v>
      </c>
      <c r="BB14" s="115">
        <v>20.858674062290302</v>
      </c>
      <c r="BC14" s="116">
        <v>25.8443765583926</v>
      </c>
      <c r="BD14" s="107"/>
      <c r="BE14" s="117">
        <v>22.2759149093765</v>
      </c>
    </row>
    <row r="15" spans="1:57" x14ac:dyDescent="0.25">
      <c r="A15" s="24" t="s">
        <v>26</v>
      </c>
      <c r="B15" s="44" t="str">
        <f t="shared" si="0"/>
        <v>Fairfax/Tysons Corner, VA</v>
      </c>
      <c r="C15" s="12"/>
      <c r="D15" s="28" t="s">
        <v>16</v>
      </c>
      <c r="E15" s="31" t="s">
        <v>17</v>
      </c>
      <c r="F15" s="12"/>
      <c r="G15" s="133">
        <v>98.539639567480904</v>
      </c>
      <c r="H15" s="128">
        <v>112.06829862129599</v>
      </c>
      <c r="I15" s="128">
        <v>114.493082563824</v>
      </c>
      <c r="J15" s="128">
        <v>109.394313137372</v>
      </c>
      <c r="K15" s="128">
        <v>106.605522988505</v>
      </c>
      <c r="L15" s="134">
        <v>108.85048774539599</v>
      </c>
      <c r="M15" s="128"/>
      <c r="N15" s="135">
        <v>104.181900906735</v>
      </c>
      <c r="O15" s="136">
        <v>103.209224976466</v>
      </c>
      <c r="P15" s="137">
        <v>103.68789003984</v>
      </c>
      <c r="Q15" s="128"/>
      <c r="R15" s="138">
        <v>107.421934559245</v>
      </c>
      <c r="S15" s="96"/>
      <c r="T15" s="112">
        <v>23.692142862381999</v>
      </c>
      <c r="U15" s="107">
        <v>32.159947915905001</v>
      </c>
      <c r="V15" s="107">
        <v>27.379681521411101</v>
      </c>
      <c r="W15" s="107">
        <v>19.904953103209401</v>
      </c>
      <c r="X15" s="107">
        <v>21.757120242034301</v>
      </c>
      <c r="Y15" s="113">
        <v>24.606572884365299</v>
      </c>
      <c r="Z15" s="107"/>
      <c r="AA15" s="114">
        <v>19.584050631737</v>
      </c>
      <c r="AB15" s="115">
        <v>10.5359692487008</v>
      </c>
      <c r="AC15" s="116">
        <v>14.5451818508452</v>
      </c>
      <c r="AD15" s="107"/>
      <c r="AE15" s="117">
        <v>21.644124266067401</v>
      </c>
      <c r="AF15" s="35"/>
      <c r="AG15" s="133">
        <v>104.894010476346</v>
      </c>
      <c r="AH15" s="128">
        <v>112.46641400456301</v>
      </c>
      <c r="AI15" s="128">
        <v>115.335403539943</v>
      </c>
      <c r="AJ15" s="128">
        <v>115.075470663628</v>
      </c>
      <c r="AK15" s="128">
        <v>109.295535442763</v>
      </c>
      <c r="AL15" s="134">
        <v>111.62705543430801</v>
      </c>
      <c r="AM15" s="128"/>
      <c r="AN15" s="135">
        <v>112.336377006245</v>
      </c>
      <c r="AO15" s="136">
        <v>107.108410953291</v>
      </c>
      <c r="AP15" s="137">
        <v>109.74425461317</v>
      </c>
      <c r="AQ15" s="128"/>
      <c r="AR15" s="138">
        <v>111.061151783442</v>
      </c>
      <c r="AS15" s="96"/>
      <c r="AT15" s="112">
        <v>26.771983936335701</v>
      </c>
      <c r="AU15" s="107">
        <v>32.516614038863104</v>
      </c>
      <c r="AV15" s="107">
        <v>35.389053147551799</v>
      </c>
      <c r="AW15" s="107">
        <v>33.855297285727097</v>
      </c>
      <c r="AX15" s="107">
        <v>23.4908997602932</v>
      </c>
      <c r="AY15" s="113">
        <v>30.518198390706701</v>
      </c>
      <c r="AZ15" s="107"/>
      <c r="BA15" s="114">
        <v>32.342233633368103</v>
      </c>
      <c r="BB15" s="115">
        <v>22.3999194632007</v>
      </c>
      <c r="BC15" s="116">
        <v>27.255228130325001</v>
      </c>
      <c r="BD15" s="107"/>
      <c r="BE15" s="117">
        <v>29.527687016230601</v>
      </c>
    </row>
    <row r="16" spans="1:57" x14ac:dyDescent="0.25">
      <c r="A16" s="24" t="s">
        <v>27</v>
      </c>
      <c r="B16" s="44" t="str">
        <f t="shared" si="0"/>
        <v>I-95 Fredericksburg, VA</v>
      </c>
      <c r="C16" s="12"/>
      <c r="D16" s="28" t="s">
        <v>16</v>
      </c>
      <c r="E16" s="31" t="s">
        <v>17</v>
      </c>
      <c r="F16" s="12"/>
      <c r="G16" s="133">
        <v>77.008747203579404</v>
      </c>
      <c r="H16" s="128">
        <v>89.500415122312802</v>
      </c>
      <c r="I16" s="128">
        <v>95.411640639023503</v>
      </c>
      <c r="J16" s="128">
        <v>98.584790017211702</v>
      </c>
      <c r="K16" s="128">
        <v>94.974770358306102</v>
      </c>
      <c r="L16" s="134">
        <v>92.318291246744394</v>
      </c>
      <c r="M16" s="128"/>
      <c r="N16" s="135">
        <v>93.546888361045106</v>
      </c>
      <c r="O16" s="136">
        <v>93.951982431966897</v>
      </c>
      <c r="P16" s="137">
        <v>93.747911965811895</v>
      </c>
      <c r="Q16" s="128"/>
      <c r="R16" s="138">
        <v>92.756239625062094</v>
      </c>
      <c r="S16" s="96"/>
      <c r="T16" s="112">
        <v>15.3316226878488</v>
      </c>
      <c r="U16" s="107">
        <v>31.363625983051801</v>
      </c>
      <c r="V16" s="107">
        <v>38.711220942811401</v>
      </c>
      <c r="W16" s="107">
        <v>39.475477588572303</v>
      </c>
      <c r="X16" s="107">
        <v>35.895222801167201</v>
      </c>
      <c r="Y16" s="113">
        <v>33.900176408797797</v>
      </c>
      <c r="Z16" s="107"/>
      <c r="AA16" s="114">
        <v>30.600691607571399</v>
      </c>
      <c r="AB16" s="115">
        <v>32.661626958287698</v>
      </c>
      <c r="AC16" s="116">
        <v>31.644038730859201</v>
      </c>
      <c r="AD16" s="107"/>
      <c r="AE16" s="117">
        <v>33.232781190918203</v>
      </c>
      <c r="AF16" s="35"/>
      <c r="AG16" s="133">
        <v>78.753493405691898</v>
      </c>
      <c r="AH16" s="128">
        <v>82.502236097235993</v>
      </c>
      <c r="AI16" s="128">
        <v>84.286229962506098</v>
      </c>
      <c r="AJ16" s="128">
        <v>85.496767628460503</v>
      </c>
      <c r="AK16" s="128">
        <v>85.355161324958303</v>
      </c>
      <c r="AL16" s="134">
        <v>83.426507011168795</v>
      </c>
      <c r="AM16" s="128"/>
      <c r="AN16" s="135">
        <v>86.783014992263702</v>
      </c>
      <c r="AO16" s="136">
        <v>87.088877651573995</v>
      </c>
      <c r="AP16" s="137">
        <v>86.938110140963602</v>
      </c>
      <c r="AQ16" s="128"/>
      <c r="AR16" s="138">
        <v>84.471812225023001</v>
      </c>
      <c r="AS16" s="96"/>
      <c r="AT16" s="112">
        <v>17.722125803316199</v>
      </c>
      <c r="AU16" s="107">
        <v>22.184804151356801</v>
      </c>
      <c r="AV16" s="107">
        <v>24.029312382732201</v>
      </c>
      <c r="AW16" s="107">
        <v>25.379595410418201</v>
      </c>
      <c r="AX16" s="107">
        <v>24.844895775344799</v>
      </c>
      <c r="AY16" s="113">
        <v>23.048017945093001</v>
      </c>
      <c r="AZ16" s="107"/>
      <c r="BA16" s="114">
        <v>23.8338503891197</v>
      </c>
      <c r="BB16" s="115">
        <v>24.6993461308066</v>
      </c>
      <c r="BC16" s="116">
        <v>24.276430630168601</v>
      </c>
      <c r="BD16" s="107"/>
      <c r="BE16" s="117">
        <v>23.4030880680492</v>
      </c>
    </row>
    <row r="17" spans="1:57" x14ac:dyDescent="0.25">
      <c r="A17" s="24" t="s">
        <v>28</v>
      </c>
      <c r="B17" s="44" t="str">
        <f t="shared" si="0"/>
        <v>Dulles Airport Area, VA</v>
      </c>
      <c r="C17" s="12"/>
      <c r="D17" s="28" t="s">
        <v>16</v>
      </c>
      <c r="E17" s="31" t="s">
        <v>17</v>
      </c>
      <c r="F17" s="12"/>
      <c r="G17" s="133">
        <v>83.689322210636007</v>
      </c>
      <c r="H17" s="128">
        <v>92.288868514273801</v>
      </c>
      <c r="I17" s="128">
        <v>93.890624347462904</v>
      </c>
      <c r="J17" s="128">
        <v>94.924099569760202</v>
      </c>
      <c r="K17" s="128">
        <v>95.919144606874696</v>
      </c>
      <c r="L17" s="134">
        <v>92.5423015363546</v>
      </c>
      <c r="M17" s="128"/>
      <c r="N17" s="135">
        <v>88.563789673140604</v>
      </c>
      <c r="O17" s="136">
        <v>87.583247301736193</v>
      </c>
      <c r="P17" s="137">
        <v>88.071206977840603</v>
      </c>
      <c r="Q17" s="128"/>
      <c r="R17" s="138">
        <v>91.351357257228898</v>
      </c>
      <c r="S17" s="96"/>
      <c r="T17" s="112">
        <v>16.4298874508825</v>
      </c>
      <c r="U17" s="107">
        <v>23.572341459651501</v>
      </c>
      <c r="V17" s="107">
        <v>23.4693544684364</v>
      </c>
      <c r="W17" s="107">
        <v>24.3739472591826</v>
      </c>
      <c r="X17" s="107">
        <v>28.688940158933601</v>
      </c>
      <c r="Y17" s="113">
        <v>23.5700370371856</v>
      </c>
      <c r="Z17" s="107"/>
      <c r="AA17" s="114">
        <v>22.147581956362298</v>
      </c>
      <c r="AB17" s="115">
        <v>14.241004220533799</v>
      </c>
      <c r="AC17" s="116">
        <v>17.931113649746901</v>
      </c>
      <c r="AD17" s="107"/>
      <c r="AE17" s="117">
        <v>22.075088543914902</v>
      </c>
      <c r="AF17" s="35"/>
      <c r="AG17" s="133">
        <v>86.0226435815879</v>
      </c>
      <c r="AH17" s="128">
        <v>92.507323704769703</v>
      </c>
      <c r="AI17" s="128">
        <v>92.861046131863603</v>
      </c>
      <c r="AJ17" s="128">
        <v>92.561912034850096</v>
      </c>
      <c r="AK17" s="128">
        <v>90.014976543748602</v>
      </c>
      <c r="AL17" s="134">
        <v>90.941563050483296</v>
      </c>
      <c r="AM17" s="128"/>
      <c r="AN17" s="135">
        <v>88.0021846619576</v>
      </c>
      <c r="AO17" s="136">
        <v>85.448325238653396</v>
      </c>
      <c r="AP17" s="137">
        <v>86.722576151715998</v>
      </c>
      <c r="AQ17" s="128"/>
      <c r="AR17" s="138">
        <v>89.7709628951269</v>
      </c>
      <c r="AS17" s="96"/>
      <c r="AT17" s="112">
        <v>20.371456916319701</v>
      </c>
      <c r="AU17" s="107">
        <v>26.724535840904299</v>
      </c>
      <c r="AV17" s="107">
        <v>26.364721659411</v>
      </c>
      <c r="AW17" s="107">
        <v>24.024723727383101</v>
      </c>
      <c r="AX17" s="107">
        <v>22.749803603667701</v>
      </c>
      <c r="AY17" s="113">
        <v>24.155473257372101</v>
      </c>
      <c r="AZ17" s="107"/>
      <c r="BA17" s="114">
        <v>24.362681554559501</v>
      </c>
      <c r="BB17" s="115">
        <v>18.558700209735001</v>
      </c>
      <c r="BC17" s="116">
        <v>21.410359423275999</v>
      </c>
      <c r="BD17" s="107"/>
      <c r="BE17" s="117">
        <v>23.4077678989117</v>
      </c>
    </row>
    <row r="18" spans="1:57" x14ac:dyDescent="0.25">
      <c r="A18" s="24" t="s">
        <v>29</v>
      </c>
      <c r="B18" s="44" t="str">
        <f t="shared" si="0"/>
        <v>Williamsburg, VA</v>
      </c>
      <c r="C18" s="12"/>
      <c r="D18" s="28" t="s">
        <v>16</v>
      </c>
      <c r="E18" s="31" t="s">
        <v>17</v>
      </c>
      <c r="F18" s="12"/>
      <c r="G18" s="133">
        <v>121.29466717095301</v>
      </c>
      <c r="H18" s="128">
        <v>105.06246223564899</v>
      </c>
      <c r="I18" s="128">
        <v>96.6917226590421</v>
      </c>
      <c r="J18" s="128">
        <v>92.067363505747096</v>
      </c>
      <c r="K18" s="128">
        <v>96.540284237725999</v>
      </c>
      <c r="L18" s="134">
        <v>101.97968503937</v>
      </c>
      <c r="M18" s="128"/>
      <c r="N18" s="135">
        <v>122.063740499457</v>
      </c>
      <c r="O18" s="136">
        <v>142.50418556701001</v>
      </c>
      <c r="P18" s="137">
        <v>132.54879164463199</v>
      </c>
      <c r="Q18" s="128"/>
      <c r="R18" s="138">
        <v>112.71734280672401</v>
      </c>
      <c r="S18" s="96"/>
      <c r="T18" s="112">
        <v>29.6902163602049</v>
      </c>
      <c r="U18" s="107">
        <v>26.591130015417299</v>
      </c>
      <c r="V18" s="107">
        <v>21.164423999751399</v>
      </c>
      <c r="W18" s="107">
        <v>17.1388944089896</v>
      </c>
      <c r="X18" s="107">
        <v>15.0504286569328</v>
      </c>
      <c r="Y18" s="113">
        <v>22.0685818934469</v>
      </c>
      <c r="Z18" s="107"/>
      <c r="AA18" s="114">
        <v>13.4264902549595</v>
      </c>
      <c r="AB18" s="115">
        <v>21.684317835672299</v>
      </c>
      <c r="AC18" s="116">
        <v>17.700449102400601</v>
      </c>
      <c r="AD18" s="107"/>
      <c r="AE18" s="117">
        <v>20.368538111069899</v>
      </c>
      <c r="AF18" s="35"/>
      <c r="AG18" s="133">
        <v>141.85749739203001</v>
      </c>
      <c r="AH18" s="128">
        <v>140.530717492816</v>
      </c>
      <c r="AI18" s="128">
        <v>142.91189838591299</v>
      </c>
      <c r="AJ18" s="128">
        <v>144.41018981796901</v>
      </c>
      <c r="AK18" s="128">
        <v>146.36310252864399</v>
      </c>
      <c r="AL18" s="134">
        <v>143.17538992368699</v>
      </c>
      <c r="AM18" s="128"/>
      <c r="AN18" s="135">
        <v>171.75160186001699</v>
      </c>
      <c r="AO18" s="136">
        <v>168.71224685824001</v>
      </c>
      <c r="AP18" s="137">
        <v>170.23070696146701</v>
      </c>
      <c r="AQ18" s="128"/>
      <c r="AR18" s="138">
        <v>151.94889062073801</v>
      </c>
      <c r="AS18" s="96"/>
      <c r="AT18" s="112">
        <v>26.1095207163544</v>
      </c>
      <c r="AU18" s="107">
        <v>29.450057272681601</v>
      </c>
      <c r="AV18" s="107">
        <v>33.389536361044499</v>
      </c>
      <c r="AW18" s="107">
        <v>32.614095428617901</v>
      </c>
      <c r="AX18" s="107">
        <v>24.363262764114801</v>
      </c>
      <c r="AY18" s="113">
        <v>28.975266507185999</v>
      </c>
      <c r="AZ18" s="107"/>
      <c r="BA18" s="114">
        <v>42.420877824034299</v>
      </c>
      <c r="BB18" s="115">
        <v>37.286996740719303</v>
      </c>
      <c r="BC18" s="116">
        <v>39.773590934124599</v>
      </c>
      <c r="BD18" s="107"/>
      <c r="BE18" s="117">
        <v>32.554028208439398</v>
      </c>
    </row>
    <row r="19" spans="1:57" x14ac:dyDescent="0.25">
      <c r="A19" s="24" t="s">
        <v>30</v>
      </c>
      <c r="B19" s="44" t="str">
        <f t="shared" si="0"/>
        <v>Virginia Beach, VA</v>
      </c>
      <c r="C19" s="12"/>
      <c r="D19" s="28" t="s">
        <v>16</v>
      </c>
      <c r="E19" s="31" t="s">
        <v>17</v>
      </c>
      <c r="F19" s="12"/>
      <c r="G19" s="133">
        <v>85.332946705805597</v>
      </c>
      <c r="H19" s="128">
        <v>83.009822105608293</v>
      </c>
      <c r="I19" s="128">
        <v>84.062855442804405</v>
      </c>
      <c r="J19" s="128">
        <v>85.333822677352302</v>
      </c>
      <c r="K19" s="128">
        <v>86.039727992330796</v>
      </c>
      <c r="L19" s="134">
        <v>84.806301556111507</v>
      </c>
      <c r="M19" s="128"/>
      <c r="N19" s="135">
        <v>102.622204185768</v>
      </c>
      <c r="O19" s="136">
        <v>106.110978882808</v>
      </c>
      <c r="P19" s="137">
        <v>104.414276415277</v>
      </c>
      <c r="Q19" s="128"/>
      <c r="R19" s="138">
        <v>92.381325660038101</v>
      </c>
      <c r="S19" s="96"/>
      <c r="T19" s="112">
        <v>14.1089533527458</v>
      </c>
      <c r="U19" s="107">
        <v>9.3970915688355099</v>
      </c>
      <c r="V19" s="107">
        <v>5.2800036976220399</v>
      </c>
      <c r="W19" s="107">
        <v>14.895865660758799</v>
      </c>
      <c r="X19" s="107">
        <v>12.8810398171295</v>
      </c>
      <c r="Y19" s="113">
        <v>11.2980955953229</v>
      </c>
      <c r="Z19" s="107"/>
      <c r="AA19" s="114">
        <v>25.052422797657101</v>
      </c>
      <c r="AB19" s="115">
        <v>23.410928508796498</v>
      </c>
      <c r="AC19" s="116">
        <v>24.104759135118499</v>
      </c>
      <c r="AD19" s="107"/>
      <c r="AE19" s="117">
        <v>17.098876105331499</v>
      </c>
      <c r="AF19" s="35"/>
      <c r="AG19" s="133">
        <v>91.667189112303603</v>
      </c>
      <c r="AH19" s="128">
        <v>90.5794153491846</v>
      </c>
      <c r="AI19" s="128">
        <v>91.267674953993307</v>
      </c>
      <c r="AJ19" s="128">
        <v>92.177927745734905</v>
      </c>
      <c r="AK19" s="128">
        <v>92.543263141798505</v>
      </c>
      <c r="AL19" s="134">
        <v>91.658816234365105</v>
      </c>
      <c r="AM19" s="128"/>
      <c r="AN19" s="135">
        <v>117.436470008912</v>
      </c>
      <c r="AO19" s="136">
        <v>108.495964423942</v>
      </c>
      <c r="AP19" s="137">
        <v>112.988238166144</v>
      </c>
      <c r="AQ19" s="128"/>
      <c r="AR19" s="138">
        <v>99.220771822432496</v>
      </c>
      <c r="AS19" s="96"/>
      <c r="AT19" s="112">
        <v>18.855290716256398</v>
      </c>
      <c r="AU19" s="107">
        <v>13.870792095617899</v>
      </c>
      <c r="AV19" s="107">
        <v>11.446630789213</v>
      </c>
      <c r="AW19" s="107">
        <v>16.057517247304201</v>
      </c>
      <c r="AX19" s="107">
        <v>5.5162857667144296</v>
      </c>
      <c r="AY19" s="113">
        <v>12.7223898021381</v>
      </c>
      <c r="AZ19" s="107"/>
      <c r="BA19" s="114">
        <v>38.4127838698777</v>
      </c>
      <c r="BB19" s="115">
        <v>25.347401044851001</v>
      </c>
      <c r="BC19" s="116">
        <v>31.790033513333999</v>
      </c>
      <c r="BD19" s="107"/>
      <c r="BE19" s="117">
        <v>19.984747447967798</v>
      </c>
    </row>
    <row r="20" spans="1:57" x14ac:dyDescent="0.25">
      <c r="A20" s="41" t="s">
        <v>31</v>
      </c>
      <c r="B20" s="44" t="str">
        <f t="shared" si="0"/>
        <v>Norfolk/Portsmouth, VA</v>
      </c>
      <c r="C20" s="12"/>
      <c r="D20" s="28" t="s">
        <v>16</v>
      </c>
      <c r="E20" s="31" t="s">
        <v>17</v>
      </c>
      <c r="F20" s="12"/>
      <c r="G20" s="133">
        <v>74.466410427430702</v>
      </c>
      <c r="H20" s="128">
        <v>77.354647101449203</v>
      </c>
      <c r="I20" s="128">
        <v>78.530860038461498</v>
      </c>
      <c r="J20" s="128">
        <v>77.410768684920896</v>
      </c>
      <c r="K20" s="128">
        <v>77.742371575468198</v>
      </c>
      <c r="L20" s="134">
        <v>77.203828581690402</v>
      </c>
      <c r="M20" s="128"/>
      <c r="N20" s="135">
        <v>85.253254637779193</v>
      </c>
      <c r="O20" s="136">
        <v>86.117633661235701</v>
      </c>
      <c r="P20" s="137">
        <v>85.706263331722198</v>
      </c>
      <c r="Q20" s="128"/>
      <c r="R20" s="138">
        <v>80.020577754056305</v>
      </c>
      <c r="S20" s="96"/>
      <c r="T20" s="112">
        <v>-1.10460269193806</v>
      </c>
      <c r="U20" s="107">
        <v>4.1290037718088497</v>
      </c>
      <c r="V20" s="107">
        <v>0.81871981100456903</v>
      </c>
      <c r="W20" s="107">
        <v>-4.2388142258730497</v>
      </c>
      <c r="X20" s="107">
        <v>1.61901684885177</v>
      </c>
      <c r="Y20" s="113">
        <v>0.22676927112971601</v>
      </c>
      <c r="Z20" s="107"/>
      <c r="AA20" s="114">
        <v>10.973184857695699</v>
      </c>
      <c r="AB20" s="115">
        <v>9.8646943922093602</v>
      </c>
      <c r="AC20" s="116">
        <v>10.4187411061821</v>
      </c>
      <c r="AD20" s="107"/>
      <c r="AE20" s="117">
        <v>3.6447318068245398</v>
      </c>
      <c r="AF20" s="35"/>
      <c r="AG20" s="133">
        <v>78.339495715491694</v>
      </c>
      <c r="AH20" s="128">
        <v>79.954045966785202</v>
      </c>
      <c r="AI20" s="128">
        <v>79.567809501827199</v>
      </c>
      <c r="AJ20" s="128">
        <v>80.7898976536422</v>
      </c>
      <c r="AK20" s="128">
        <v>80.700283951922998</v>
      </c>
      <c r="AL20" s="134">
        <v>79.893924474058807</v>
      </c>
      <c r="AM20" s="128"/>
      <c r="AN20" s="135">
        <v>95.596398379495596</v>
      </c>
      <c r="AO20" s="136">
        <v>88.726133202439598</v>
      </c>
      <c r="AP20" s="137">
        <v>92.179252273105007</v>
      </c>
      <c r="AQ20" s="128"/>
      <c r="AR20" s="138">
        <v>83.854724690514402</v>
      </c>
      <c r="AS20" s="96"/>
      <c r="AT20" s="112">
        <v>7.9446426748459302</v>
      </c>
      <c r="AU20" s="107">
        <v>9.1732380466356407</v>
      </c>
      <c r="AV20" s="107">
        <v>7.8812491789568</v>
      </c>
      <c r="AW20" s="107">
        <v>7.64427452226189</v>
      </c>
      <c r="AX20" s="107">
        <v>7.6040769985402301</v>
      </c>
      <c r="AY20" s="113">
        <v>8.0381508939274404</v>
      </c>
      <c r="AZ20" s="107"/>
      <c r="BA20" s="114">
        <v>26.471327134455201</v>
      </c>
      <c r="BB20" s="115">
        <v>16.196091231923202</v>
      </c>
      <c r="BC20" s="116">
        <v>21.3275394443564</v>
      </c>
      <c r="BD20" s="107"/>
      <c r="BE20" s="117">
        <v>12.4817511858827</v>
      </c>
    </row>
    <row r="21" spans="1:57" x14ac:dyDescent="0.25">
      <c r="A21" s="42" t="s">
        <v>32</v>
      </c>
      <c r="B21" s="44" t="str">
        <f t="shared" si="0"/>
        <v>Newport News/Hampton, VA</v>
      </c>
      <c r="C21" s="12"/>
      <c r="D21" s="28" t="s">
        <v>16</v>
      </c>
      <c r="E21" s="31" t="s">
        <v>17</v>
      </c>
      <c r="F21" s="13"/>
      <c r="G21" s="133">
        <v>67.156289173419694</v>
      </c>
      <c r="H21" s="128">
        <v>67.9367470732454</v>
      </c>
      <c r="I21" s="128">
        <v>68.255784832826706</v>
      </c>
      <c r="J21" s="128">
        <v>72.518116807703507</v>
      </c>
      <c r="K21" s="128">
        <v>69.381695189296806</v>
      </c>
      <c r="L21" s="134">
        <v>69.108081276390294</v>
      </c>
      <c r="M21" s="128"/>
      <c r="N21" s="135">
        <v>86.471856671381403</v>
      </c>
      <c r="O21" s="136">
        <v>85.771371766635397</v>
      </c>
      <c r="P21" s="137">
        <v>86.1205441480611</v>
      </c>
      <c r="Q21" s="128"/>
      <c r="R21" s="138">
        <v>74.878810670440004</v>
      </c>
      <c r="S21" s="96"/>
      <c r="T21" s="112">
        <v>18.295605278170999</v>
      </c>
      <c r="U21" s="107">
        <v>16.708299541073099</v>
      </c>
      <c r="V21" s="107">
        <v>17.800914745822698</v>
      </c>
      <c r="W21" s="107">
        <v>24.338628844881701</v>
      </c>
      <c r="X21" s="107">
        <v>19.0905587228389</v>
      </c>
      <c r="Y21" s="113">
        <v>19.307925346460799</v>
      </c>
      <c r="Z21" s="107"/>
      <c r="AA21" s="114">
        <v>43.436144019557901</v>
      </c>
      <c r="AB21" s="115">
        <v>41.2248266977833</v>
      </c>
      <c r="AC21" s="116">
        <v>42.308083431416399</v>
      </c>
      <c r="AD21" s="107"/>
      <c r="AE21" s="117">
        <v>27.509839975505201</v>
      </c>
      <c r="AF21" s="35"/>
      <c r="AG21" s="133">
        <v>69.831625097721002</v>
      </c>
      <c r="AH21" s="128">
        <v>68.976962825904096</v>
      </c>
      <c r="AI21" s="128">
        <v>70.317608547607307</v>
      </c>
      <c r="AJ21" s="128">
        <v>70.552012166503701</v>
      </c>
      <c r="AK21" s="128">
        <v>72.058805910133501</v>
      </c>
      <c r="AL21" s="134">
        <v>70.365986362998299</v>
      </c>
      <c r="AM21" s="128"/>
      <c r="AN21" s="135">
        <v>90.730124139882193</v>
      </c>
      <c r="AO21" s="136">
        <v>89.3315633277427</v>
      </c>
      <c r="AP21" s="137">
        <v>90.038463956182198</v>
      </c>
      <c r="AQ21" s="128"/>
      <c r="AR21" s="138">
        <v>76.842346108866906</v>
      </c>
      <c r="AS21" s="96"/>
      <c r="AT21" s="112">
        <v>23.486052388202101</v>
      </c>
      <c r="AU21" s="107">
        <v>21.0618680998085</v>
      </c>
      <c r="AV21" s="107">
        <v>23.1637994926372</v>
      </c>
      <c r="AW21" s="107">
        <v>18.226680760360299</v>
      </c>
      <c r="AX21" s="107">
        <v>22.427468100540001</v>
      </c>
      <c r="AY21" s="113">
        <v>21.628438025003302</v>
      </c>
      <c r="AZ21" s="107"/>
      <c r="BA21" s="114">
        <v>53.143625180482204</v>
      </c>
      <c r="BB21" s="115">
        <v>50.216236137697898</v>
      </c>
      <c r="BC21" s="116">
        <v>51.685751633186499</v>
      </c>
      <c r="BD21" s="107"/>
      <c r="BE21" s="117">
        <v>31.785796769443401</v>
      </c>
    </row>
    <row r="22" spans="1:57" x14ac:dyDescent="0.25">
      <c r="A22" s="43" t="s">
        <v>33</v>
      </c>
      <c r="B22" s="44" t="str">
        <f t="shared" si="0"/>
        <v>Chesapeake/Suffolk, VA</v>
      </c>
      <c r="C22" s="12"/>
      <c r="D22" s="29" t="s">
        <v>16</v>
      </c>
      <c r="E22" s="32" t="s">
        <v>17</v>
      </c>
      <c r="F22" s="12"/>
      <c r="G22" s="139">
        <v>72.302747776012694</v>
      </c>
      <c r="H22" s="140">
        <v>71.121197159090897</v>
      </c>
      <c r="I22" s="140">
        <v>73.789969805194801</v>
      </c>
      <c r="J22" s="140">
        <v>75.888827607175401</v>
      </c>
      <c r="K22" s="140">
        <v>72.947060168171902</v>
      </c>
      <c r="L22" s="141">
        <v>73.316352507710803</v>
      </c>
      <c r="M22" s="128"/>
      <c r="N22" s="142">
        <v>74.562469974874304</v>
      </c>
      <c r="O22" s="143">
        <v>76.776471654247302</v>
      </c>
      <c r="P22" s="144">
        <v>75.698419758372793</v>
      </c>
      <c r="Q22" s="128"/>
      <c r="R22" s="145">
        <v>74.042420551904101</v>
      </c>
      <c r="S22" s="96"/>
      <c r="T22" s="118">
        <v>13.545272378879</v>
      </c>
      <c r="U22" s="119">
        <v>8.2294992934735802</v>
      </c>
      <c r="V22" s="119">
        <v>12.610667318851201</v>
      </c>
      <c r="W22" s="119">
        <v>12.634664608372001</v>
      </c>
      <c r="X22" s="119">
        <v>-2.7345550904208502</v>
      </c>
      <c r="Y22" s="120">
        <v>8.5129701349393496</v>
      </c>
      <c r="Z22" s="107"/>
      <c r="AA22" s="121">
        <v>12.0094478462266</v>
      </c>
      <c r="AB22" s="122">
        <v>14.4008359686832</v>
      </c>
      <c r="AC22" s="123">
        <v>13.2418689962798</v>
      </c>
      <c r="AD22" s="107"/>
      <c r="AE22" s="124">
        <v>9.9316807701294607</v>
      </c>
      <c r="AF22" s="36"/>
      <c r="AG22" s="139">
        <v>73.078133187772906</v>
      </c>
      <c r="AH22" s="140">
        <v>74.642345964777903</v>
      </c>
      <c r="AI22" s="140">
        <v>74.9248667992495</v>
      </c>
      <c r="AJ22" s="140">
        <v>75.359839100477004</v>
      </c>
      <c r="AK22" s="140">
        <v>73.687361016121102</v>
      </c>
      <c r="AL22" s="141">
        <v>74.378675576290604</v>
      </c>
      <c r="AM22" s="128"/>
      <c r="AN22" s="142">
        <v>77.9523086000451</v>
      </c>
      <c r="AO22" s="143">
        <v>77.852729106606603</v>
      </c>
      <c r="AP22" s="144">
        <v>77.902442106846095</v>
      </c>
      <c r="AQ22" s="128"/>
      <c r="AR22" s="145">
        <v>75.418349304507899</v>
      </c>
      <c r="AS22" s="96"/>
      <c r="AT22" s="118">
        <v>14.1043512803236</v>
      </c>
      <c r="AU22" s="119">
        <v>13.028240044663599</v>
      </c>
      <c r="AV22" s="119">
        <v>12.696863815947401</v>
      </c>
      <c r="AW22" s="119">
        <v>13.414888374841899</v>
      </c>
      <c r="AX22" s="119">
        <v>6.5762261211949102</v>
      </c>
      <c r="AY22" s="120">
        <v>11.870853250093299</v>
      </c>
      <c r="AZ22" s="107"/>
      <c r="BA22" s="121">
        <v>18.967459435858999</v>
      </c>
      <c r="BB22" s="122">
        <v>17.931113136870302</v>
      </c>
      <c r="BC22" s="123">
        <v>18.4386223366641</v>
      </c>
      <c r="BD22" s="107"/>
      <c r="BE22" s="124">
        <v>13.781923086482101</v>
      </c>
    </row>
    <row r="23" spans="1:57" x14ac:dyDescent="0.25">
      <c r="A23" s="22" t="s">
        <v>43</v>
      </c>
      <c r="B23" s="44" t="str">
        <f t="shared" si="0"/>
        <v>Richmond CBD/Airport, VA</v>
      </c>
      <c r="C23" s="10"/>
      <c r="D23" s="27" t="s">
        <v>16</v>
      </c>
      <c r="E23" s="30" t="s">
        <v>17</v>
      </c>
      <c r="F23" s="3"/>
      <c r="G23" s="125">
        <v>103.84372537313401</v>
      </c>
      <c r="H23" s="126">
        <v>109.031106557377</v>
      </c>
      <c r="I23" s="126">
        <v>114.335185322461</v>
      </c>
      <c r="J23" s="126">
        <v>111.417196876284</v>
      </c>
      <c r="K23" s="126">
        <v>108.13135854882201</v>
      </c>
      <c r="L23" s="127">
        <v>109.79951507983399</v>
      </c>
      <c r="M23" s="128"/>
      <c r="N23" s="129">
        <v>123.439908403026</v>
      </c>
      <c r="O23" s="130">
        <v>123.690089068825</v>
      </c>
      <c r="P23" s="131">
        <v>123.563969082513</v>
      </c>
      <c r="Q23" s="128"/>
      <c r="R23" s="132">
        <v>113.87614401236701</v>
      </c>
      <c r="S23" s="96"/>
      <c r="T23" s="104">
        <v>24.964481269712198</v>
      </c>
      <c r="U23" s="105">
        <v>32.381810490922497</v>
      </c>
      <c r="V23" s="105">
        <v>39.599751863404897</v>
      </c>
      <c r="W23" s="105">
        <v>34.5025988663498</v>
      </c>
      <c r="X23" s="105">
        <v>29.844602302852</v>
      </c>
      <c r="Y23" s="106">
        <v>32.811848479887203</v>
      </c>
      <c r="Z23" s="107"/>
      <c r="AA23" s="108">
        <v>44.663389562201402</v>
      </c>
      <c r="AB23" s="109">
        <v>35.691329675363598</v>
      </c>
      <c r="AC23" s="110">
        <v>39.964486256883099</v>
      </c>
      <c r="AD23" s="107"/>
      <c r="AE23" s="111">
        <v>34.8850478272769</v>
      </c>
      <c r="AF23" s="33"/>
      <c r="AG23" s="125">
        <v>111.23507066728401</v>
      </c>
      <c r="AH23" s="126">
        <v>112.026613761734</v>
      </c>
      <c r="AI23" s="126">
        <v>114.786504696531</v>
      </c>
      <c r="AJ23" s="126">
        <v>115.409678081552</v>
      </c>
      <c r="AK23" s="126">
        <v>116.83676328024499</v>
      </c>
      <c r="AL23" s="127">
        <v>114.161899022865</v>
      </c>
      <c r="AM23" s="128"/>
      <c r="AN23" s="129">
        <v>129.53549546887299</v>
      </c>
      <c r="AO23" s="130">
        <v>125.85628711878</v>
      </c>
      <c r="AP23" s="131">
        <v>127.71271471172901</v>
      </c>
      <c r="AQ23" s="128"/>
      <c r="AR23" s="132">
        <v>118.002852654861</v>
      </c>
      <c r="AS23" s="96"/>
      <c r="AT23" s="104">
        <v>28.7370986484772</v>
      </c>
      <c r="AU23" s="105">
        <v>31.2622605415708</v>
      </c>
      <c r="AV23" s="105">
        <v>35.348149619284897</v>
      </c>
      <c r="AW23" s="105">
        <v>31.3222107626652</v>
      </c>
      <c r="AX23" s="105">
        <v>24.070981318334098</v>
      </c>
      <c r="AY23" s="106">
        <v>30.092296189605399</v>
      </c>
      <c r="AZ23" s="107"/>
      <c r="BA23" s="108">
        <v>40.625067203614897</v>
      </c>
      <c r="BB23" s="109">
        <v>31.765444194222599</v>
      </c>
      <c r="BC23" s="110">
        <v>36.037814967969602</v>
      </c>
      <c r="BD23" s="107"/>
      <c r="BE23" s="111">
        <v>31.626394051856199</v>
      </c>
    </row>
    <row r="24" spans="1:57" x14ac:dyDescent="0.25">
      <c r="A24" s="23" t="s">
        <v>44</v>
      </c>
      <c r="B24" s="44" t="str">
        <f t="shared" si="0"/>
        <v>Richmond North/Glen Allen, VA</v>
      </c>
      <c r="C24" s="11"/>
      <c r="D24" s="28" t="s">
        <v>16</v>
      </c>
      <c r="E24" s="31" t="s">
        <v>17</v>
      </c>
      <c r="F24" s="12"/>
      <c r="G24" s="133">
        <v>76.449774515086204</v>
      </c>
      <c r="H24" s="128">
        <v>91.051117697300896</v>
      </c>
      <c r="I24" s="128">
        <v>99.304425345957696</v>
      </c>
      <c r="J24" s="128">
        <v>100.744412723373</v>
      </c>
      <c r="K24" s="128">
        <v>99.217263821385103</v>
      </c>
      <c r="L24" s="134">
        <v>95.184049250249899</v>
      </c>
      <c r="M24" s="128"/>
      <c r="N24" s="135">
        <v>100.71421727705599</v>
      </c>
      <c r="O24" s="136">
        <v>100.929191769125</v>
      </c>
      <c r="P24" s="137">
        <v>100.819607869401</v>
      </c>
      <c r="Q24" s="128"/>
      <c r="R24" s="138">
        <v>96.788548063401194</v>
      </c>
      <c r="S24" s="96"/>
      <c r="T24" s="112">
        <v>21.681688557236001</v>
      </c>
      <c r="U24" s="107">
        <v>39.425424833188103</v>
      </c>
      <c r="V24" s="107">
        <v>52.338344058654698</v>
      </c>
      <c r="W24" s="107">
        <v>52.493223805479403</v>
      </c>
      <c r="X24" s="107">
        <v>52.828418769326198</v>
      </c>
      <c r="Y24" s="113">
        <v>46.580179008906001</v>
      </c>
      <c r="Z24" s="107"/>
      <c r="AA24" s="114">
        <v>51.7689100465672</v>
      </c>
      <c r="AB24" s="115">
        <v>46.084261485524998</v>
      </c>
      <c r="AC24" s="116">
        <v>48.728401505152803</v>
      </c>
      <c r="AD24" s="107"/>
      <c r="AE24" s="117">
        <v>47.122625844170997</v>
      </c>
      <c r="AF24" s="34"/>
      <c r="AG24" s="133">
        <v>79.8622259944718</v>
      </c>
      <c r="AH24" s="128">
        <v>85.607395242541799</v>
      </c>
      <c r="AI24" s="128">
        <v>90.072543224621</v>
      </c>
      <c r="AJ24" s="128">
        <v>89.379150968634605</v>
      </c>
      <c r="AK24" s="128">
        <v>88.000932012179902</v>
      </c>
      <c r="AL24" s="134">
        <v>86.914391731029497</v>
      </c>
      <c r="AM24" s="128"/>
      <c r="AN24" s="135">
        <v>93.790176753074903</v>
      </c>
      <c r="AO24" s="136">
        <v>93.757016269353599</v>
      </c>
      <c r="AP24" s="137">
        <v>93.773621736356404</v>
      </c>
      <c r="AQ24" s="128"/>
      <c r="AR24" s="138">
        <v>88.893710693649794</v>
      </c>
      <c r="AS24" s="96"/>
      <c r="AT24" s="112">
        <v>25.302440137817801</v>
      </c>
      <c r="AU24" s="107">
        <v>30.864342328385401</v>
      </c>
      <c r="AV24" s="107">
        <v>38.612264255408398</v>
      </c>
      <c r="AW24" s="107">
        <v>36.231694393196797</v>
      </c>
      <c r="AX24" s="107">
        <v>32.503291413703899</v>
      </c>
      <c r="AY24" s="113">
        <v>33.196812311678997</v>
      </c>
      <c r="AZ24" s="107"/>
      <c r="BA24" s="114">
        <v>40.160543551169603</v>
      </c>
      <c r="BB24" s="115">
        <v>36.153135204748402</v>
      </c>
      <c r="BC24" s="116">
        <v>38.053018975059501</v>
      </c>
      <c r="BD24" s="107"/>
      <c r="BE24" s="117">
        <v>34.575105788284901</v>
      </c>
    </row>
    <row r="25" spans="1:57" x14ac:dyDescent="0.25">
      <c r="A25" s="24" t="s">
        <v>45</v>
      </c>
      <c r="B25" s="44" t="str">
        <f t="shared" si="0"/>
        <v>Richmond West/Midlothian, VA</v>
      </c>
      <c r="C25" s="12"/>
      <c r="D25" s="28" t="s">
        <v>16</v>
      </c>
      <c r="E25" s="31" t="s">
        <v>17</v>
      </c>
      <c r="F25" s="12"/>
      <c r="G25" s="133">
        <v>77.333500244897905</v>
      </c>
      <c r="H25" s="128">
        <v>85.427616657255697</v>
      </c>
      <c r="I25" s="128">
        <v>93.503260667293205</v>
      </c>
      <c r="J25" s="128">
        <v>91.115020908646798</v>
      </c>
      <c r="K25" s="128">
        <v>92.0096724365482</v>
      </c>
      <c r="L25" s="134">
        <v>88.915029876381098</v>
      </c>
      <c r="M25" s="128"/>
      <c r="N25" s="135">
        <v>98.256811780242998</v>
      </c>
      <c r="O25" s="136">
        <v>95.876966701244797</v>
      </c>
      <c r="P25" s="137">
        <v>97.055989662391994</v>
      </c>
      <c r="Q25" s="128"/>
      <c r="R25" s="138">
        <v>91.314860715938806</v>
      </c>
      <c r="S25" s="96"/>
      <c r="T25" s="112">
        <v>25.383018779275499</v>
      </c>
      <c r="U25" s="107">
        <v>31.5130783120097</v>
      </c>
      <c r="V25" s="107">
        <v>44.482939754965102</v>
      </c>
      <c r="W25" s="107">
        <v>37.972105410050197</v>
      </c>
      <c r="X25" s="107">
        <v>41.805539941369297</v>
      </c>
      <c r="Y25" s="113">
        <v>37.683332053853597</v>
      </c>
      <c r="Z25" s="107"/>
      <c r="AA25" s="114">
        <v>50.0415263071326</v>
      </c>
      <c r="AB25" s="115">
        <v>43.879952286397902</v>
      </c>
      <c r="AC25" s="116">
        <v>46.856612343747599</v>
      </c>
      <c r="AD25" s="107"/>
      <c r="AE25" s="117">
        <v>40.3913236806481</v>
      </c>
      <c r="AF25" s="35"/>
      <c r="AG25" s="133">
        <v>77.460495973659405</v>
      </c>
      <c r="AH25" s="128">
        <v>80.597570135886301</v>
      </c>
      <c r="AI25" s="128">
        <v>84.442669231865395</v>
      </c>
      <c r="AJ25" s="128">
        <v>82.982301736111097</v>
      </c>
      <c r="AK25" s="128">
        <v>83.281052399261696</v>
      </c>
      <c r="AL25" s="134">
        <v>81.970507187635704</v>
      </c>
      <c r="AM25" s="128"/>
      <c r="AN25" s="135">
        <v>91.474223011107696</v>
      </c>
      <c r="AO25" s="136">
        <v>90.951870870469307</v>
      </c>
      <c r="AP25" s="137">
        <v>91.211681977004602</v>
      </c>
      <c r="AQ25" s="128"/>
      <c r="AR25" s="138">
        <v>84.683947540336703</v>
      </c>
      <c r="AS25" s="96"/>
      <c r="AT25" s="112">
        <v>24.059408701138501</v>
      </c>
      <c r="AU25" s="107">
        <v>25.609281060869201</v>
      </c>
      <c r="AV25" s="107">
        <v>32.908628679146403</v>
      </c>
      <c r="AW25" s="107">
        <v>28.426665156913501</v>
      </c>
      <c r="AX25" s="107">
        <v>28.956569321674699</v>
      </c>
      <c r="AY25" s="113">
        <v>28.272668629511902</v>
      </c>
      <c r="AZ25" s="107"/>
      <c r="BA25" s="114">
        <v>42.189702534917402</v>
      </c>
      <c r="BB25" s="115">
        <v>40.791487177805301</v>
      </c>
      <c r="BC25" s="116">
        <v>41.482278007126702</v>
      </c>
      <c r="BD25" s="107"/>
      <c r="BE25" s="117">
        <v>32.165546681453101</v>
      </c>
    </row>
    <row r="26" spans="1:57" x14ac:dyDescent="0.25">
      <c r="A26" s="24" t="s">
        <v>46</v>
      </c>
      <c r="B26" s="44" t="str">
        <f t="shared" si="0"/>
        <v>Petersburg/Chester, VA</v>
      </c>
      <c r="C26" s="12"/>
      <c r="D26" s="28" t="s">
        <v>16</v>
      </c>
      <c r="E26" s="31" t="s">
        <v>17</v>
      </c>
      <c r="F26" s="12"/>
      <c r="G26" s="133">
        <v>81.965244981818103</v>
      </c>
      <c r="H26" s="128">
        <v>86.826611208991395</v>
      </c>
      <c r="I26" s="128">
        <v>88.226561454440898</v>
      </c>
      <c r="J26" s="128">
        <v>86.420770034733096</v>
      </c>
      <c r="K26" s="128">
        <v>84.250060778540998</v>
      </c>
      <c r="L26" s="134">
        <v>85.704976157510302</v>
      </c>
      <c r="M26" s="128"/>
      <c r="N26" s="135">
        <v>85.871734019539403</v>
      </c>
      <c r="O26" s="136">
        <v>84.524118122767106</v>
      </c>
      <c r="P26" s="137">
        <v>85.173784592094094</v>
      </c>
      <c r="Q26" s="128"/>
      <c r="R26" s="138">
        <v>85.559382157676296</v>
      </c>
      <c r="S26" s="96"/>
      <c r="T26" s="112">
        <v>28.3958853630626</v>
      </c>
      <c r="U26" s="107">
        <v>33.205897046680597</v>
      </c>
      <c r="V26" s="107">
        <v>30.767773028106099</v>
      </c>
      <c r="W26" s="107">
        <v>30.298768704524399</v>
      </c>
      <c r="X26" s="107">
        <v>29.338169430559699</v>
      </c>
      <c r="Y26" s="113">
        <v>30.466666272719898</v>
      </c>
      <c r="Z26" s="107"/>
      <c r="AA26" s="114">
        <v>32.250497194487501</v>
      </c>
      <c r="AB26" s="115">
        <v>26.380617459046299</v>
      </c>
      <c r="AC26" s="116">
        <v>29.179452223618199</v>
      </c>
      <c r="AD26" s="107"/>
      <c r="AE26" s="117">
        <v>30.111814281853501</v>
      </c>
      <c r="AF26" s="35"/>
      <c r="AG26" s="133">
        <v>82.543107641308893</v>
      </c>
      <c r="AH26" s="128">
        <v>85.187719912948793</v>
      </c>
      <c r="AI26" s="128">
        <v>85.661344743667897</v>
      </c>
      <c r="AJ26" s="128">
        <v>86.339988753704503</v>
      </c>
      <c r="AK26" s="128">
        <v>84.558449657215405</v>
      </c>
      <c r="AL26" s="134">
        <v>84.906104771065699</v>
      </c>
      <c r="AM26" s="128"/>
      <c r="AN26" s="135">
        <v>85.735759489494697</v>
      </c>
      <c r="AO26" s="136">
        <v>85.418020809200698</v>
      </c>
      <c r="AP26" s="137">
        <v>85.573067162345296</v>
      </c>
      <c r="AQ26" s="128"/>
      <c r="AR26" s="138">
        <v>85.089205262851806</v>
      </c>
      <c r="AS26" s="96"/>
      <c r="AT26" s="112">
        <v>33.831653744345502</v>
      </c>
      <c r="AU26" s="107">
        <v>37.184252569827201</v>
      </c>
      <c r="AV26" s="107">
        <v>34.248556830486301</v>
      </c>
      <c r="AW26" s="107">
        <v>36.387349752715998</v>
      </c>
      <c r="AX26" s="107">
        <v>36.781729789814598</v>
      </c>
      <c r="AY26" s="113">
        <v>35.695163088363699</v>
      </c>
      <c r="AZ26" s="107"/>
      <c r="BA26" s="114">
        <v>34.960430637179101</v>
      </c>
      <c r="BB26" s="115">
        <v>30.1491234304453</v>
      </c>
      <c r="BC26" s="116">
        <v>32.419900782673302</v>
      </c>
      <c r="BD26" s="107"/>
      <c r="BE26" s="117">
        <v>34.7185725013777</v>
      </c>
    </row>
    <row r="27" spans="1:57" x14ac:dyDescent="0.25">
      <c r="A27" s="99" t="s">
        <v>100</v>
      </c>
      <c r="B27" s="45" t="s">
        <v>71</v>
      </c>
      <c r="C27" s="12"/>
      <c r="D27" s="28" t="s">
        <v>16</v>
      </c>
      <c r="E27" s="31" t="s">
        <v>17</v>
      </c>
      <c r="F27" s="12"/>
      <c r="G27" s="133">
        <v>83.287946963216399</v>
      </c>
      <c r="H27" s="128">
        <v>86.429963261436299</v>
      </c>
      <c r="I27" s="128">
        <v>87.952275765416104</v>
      </c>
      <c r="J27" s="128">
        <v>86.469763054980405</v>
      </c>
      <c r="K27" s="128">
        <v>85.680580216707398</v>
      </c>
      <c r="L27" s="134">
        <v>86.176998971495706</v>
      </c>
      <c r="M27" s="128"/>
      <c r="N27" s="135">
        <v>90.364575145683602</v>
      </c>
      <c r="O27" s="136">
        <v>92.081647239656704</v>
      </c>
      <c r="P27" s="137">
        <v>91.247308046885195</v>
      </c>
      <c r="Q27" s="128"/>
      <c r="R27" s="138">
        <v>87.551418192852793</v>
      </c>
      <c r="S27" s="96"/>
      <c r="T27" s="112">
        <v>16.554881392999501</v>
      </c>
      <c r="U27" s="107">
        <v>19.280931897329399</v>
      </c>
      <c r="V27" s="107">
        <v>19.712433192234698</v>
      </c>
      <c r="W27" s="107">
        <v>15.344291842767801</v>
      </c>
      <c r="X27" s="107">
        <v>10.474566464379899</v>
      </c>
      <c r="Y27" s="113">
        <v>16.209194588924699</v>
      </c>
      <c r="Z27" s="107"/>
      <c r="AA27" s="114">
        <v>11.5158810775938</v>
      </c>
      <c r="AB27" s="115">
        <v>11.527457318764901</v>
      </c>
      <c r="AC27" s="116">
        <v>11.51005201421</v>
      </c>
      <c r="AD27" s="107"/>
      <c r="AE27" s="117">
        <v>14.87098651074</v>
      </c>
      <c r="AF27" s="35"/>
      <c r="AG27" s="133">
        <v>94.439337931034402</v>
      </c>
      <c r="AH27" s="128">
        <v>95.859181069247597</v>
      </c>
      <c r="AI27" s="128">
        <v>95.463757314784104</v>
      </c>
      <c r="AJ27" s="128">
        <v>95.053879441327695</v>
      </c>
      <c r="AK27" s="128">
        <v>96.508656639835806</v>
      </c>
      <c r="AL27" s="134">
        <v>95.488529661197902</v>
      </c>
      <c r="AM27" s="128"/>
      <c r="AN27" s="135">
        <v>106.653980777459</v>
      </c>
      <c r="AO27" s="136">
        <v>105.81908841628599</v>
      </c>
      <c r="AP27" s="137">
        <v>106.229895374449</v>
      </c>
      <c r="AQ27" s="128"/>
      <c r="AR27" s="138">
        <v>98.427725675286396</v>
      </c>
      <c r="AS27" s="96"/>
      <c r="AT27" s="112">
        <v>17.1213406543479</v>
      </c>
      <c r="AU27" s="107">
        <v>20.406850419933701</v>
      </c>
      <c r="AV27" s="107">
        <v>21.2932501566812</v>
      </c>
      <c r="AW27" s="107">
        <v>18.888630421643398</v>
      </c>
      <c r="AX27" s="107">
        <v>16.317024197403001</v>
      </c>
      <c r="AY27" s="113">
        <v>18.920175162365101</v>
      </c>
      <c r="AZ27" s="107"/>
      <c r="BA27" s="114">
        <v>22.248737479376501</v>
      </c>
      <c r="BB27" s="115">
        <v>21.838775116224699</v>
      </c>
      <c r="BC27" s="116">
        <v>22.044907399499401</v>
      </c>
      <c r="BD27" s="107"/>
      <c r="BE27" s="117">
        <v>19.7796492831447</v>
      </c>
    </row>
    <row r="28" spans="1:57" x14ac:dyDescent="0.25">
      <c r="A28" s="24" t="s">
        <v>48</v>
      </c>
      <c r="B28" s="44" t="str">
        <f t="shared" si="0"/>
        <v>Roanoke, VA</v>
      </c>
      <c r="C28" s="12"/>
      <c r="D28" s="28" t="s">
        <v>16</v>
      </c>
      <c r="E28" s="31" t="s">
        <v>17</v>
      </c>
      <c r="F28" s="12"/>
      <c r="G28" s="133">
        <v>77.948007681228901</v>
      </c>
      <c r="H28" s="128">
        <v>79.151757387247201</v>
      </c>
      <c r="I28" s="128">
        <v>82.305076388888807</v>
      </c>
      <c r="J28" s="128">
        <v>81.096142335766402</v>
      </c>
      <c r="K28" s="128">
        <v>76.676861836562693</v>
      </c>
      <c r="L28" s="134">
        <v>79.628187208474898</v>
      </c>
      <c r="M28" s="128"/>
      <c r="N28" s="135">
        <v>78.426000000000002</v>
      </c>
      <c r="O28" s="136">
        <v>81.677077331311494</v>
      </c>
      <c r="P28" s="137">
        <v>80.145394947874806</v>
      </c>
      <c r="Q28" s="128"/>
      <c r="R28" s="138">
        <v>79.774461076146693</v>
      </c>
      <c r="S28" s="96"/>
      <c r="T28" s="112">
        <v>18.193522515625201</v>
      </c>
      <c r="U28" s="107">
        <v>17.099480379529499</v>
      </c>
      <c r="V28" s="107">
        <v>19.923087727194599</v>
      </c>
      <c r="W28" s="107">
        <v>17.648001612569701</v>
      </c>
      <c r="X28" s="107">
        <v>11.0915638100299</v>
      </c>
      <c r="Y28" s="113">
        <v>16.861046302454799</v>
      </c>
      <c r="Z28" s="107"/>
      <c r="AA28" s="114">
        <v>14.9328821329707</v>
      </c>
      <c r="AB28" s="115">
        <v>17.530545155589099</v>
      </c>
      <c r="AC28" s="116">
        <v>16.3542944435263</v>
      </c>
      <c r="AD28" s="107"/>
      <c r="AE28" s="117">
        <v>16.712019566262999</v>
      </c>
      <c r="AF28" s="35"/>
      <c r="AG28" s="133">
        <v>79.750545373764297</v>
      </c>
      <c r="AH28" s="128">
        <v>81.592005387330403</v>
      </c>
      <c r="AI28" s="128">
        <v>83.452647421228605</v>
      </c>
      <c r="AJ28" s="128">
        <v>82.229037882811099</v>
      </c>
      <c r="AK28" s="128">
        <v>80.2736289370078</v>
      </c>
      <c r="AL28" s="134">
        <v>81.560904561790394</v>
      </c>
      <c r="AM28" s="128"/>
      <c r="AN28" s="135">
        <v>88.840064974010303</v>
      </c>
      <c r="AO28" s="136">
        <v>86.963285565151295</v>
      </c>
      <c r="AP28" s="137">
        <v>87.877325836132599</v>
      </c>
      <c r="AQ28" s="128"/>
      <c r="AR28" s="138">
        <v>83.335082182414794</v>
      </c>
      <c r="AS28" s="96"/>
      <c r="AT28" s="112">
        <v>18.6521329119605</v>
      </c>
      <c r="AU28" s="107">
        <v>20.484933576640302</v>
      </c>
      <c r="AV28" s="107">
        <v>20.822062198285298</v>
      </c>
      <c r="AW28" s="107">
        <v>20.581398124782599</v>
      </c>
      <c r="AX28" s="107">
        <v>15.9721885312645</v>
      </c>
      <c r="AY28" s="113">
        <v>19.417982561683701</v>
      </c>
      <c r="AZ28" s="107"/>
      <c r="BA28" s="114">
        <v>27.8897408203817</v>
      </c>
      <c r="BB28" s="115">
        <v>21.320418894631398</v>
      </c>
      <c r="BC28" s="116">
        <v>24.409985171502498</v>
      </c>
      <c r="BD28" s="107"/>
      <c r="BE28" s="117">
        <v>20.7815202812378</v>
      </c>
    </row>
    <row r="29" spans="1:57" x14ac:dyDescent="0.25">
      <c r="A29" s="24" t="s">
        <v>49</v>
      </c>
      <c r="B29" s="44" t="str">
        <f t="shared" si="0"/>
        <v>Charlottesville, VA</v>
      </c>
      <c r="C29" s="12"/>
      <c r="D29" s="28" t="s">
        <v>16</v>
      </c>
      <c r="E29" s="31" t="s">
        <v>17</v>
      </c>
      <c r="F29" s="12"/>
      <c r="G29" s="133">
        <v>94.342560060059995</v>
      </c>
      <c r="H29" s="128">
        <v>111.640192307692</v>
      </c>
      <c r="I29" s="128">
        <v>113.682384776536</v>
      </c>
      <c r="J29" s="128">
        <v>117.739795597484</v>
      </c>
      <c r="K29" s="128">
        <v>120.693835845896</v>
      </c>
      <c r="L29" s="134">
        <v>113.868617824197</v>
      </c>
      <c r="M29" s="128"/>
      <c r="N29" s="135">
        <v>123.14594584837501</v>
      </c>
      <c r="O29" s="136">
        <v>120.662684294871</v>
      </c>
      <c r="P29" s="137">
        <v>121.968919483478</v>
      </c>
      <c r="Q29" s="128"/>
      <c r="R29" s="138">
        <v>116.18903280204501</v>
      </c>
      <c r="S29" s="96"/>
      <c r="T29" s="112">
        <v>20.892407961964199</v>
      </c>
      <c r="U29" s="107">
        <v>40.869604822545199</v>
      </c>
      <c r="V29" s="107">
        <v>42.485065657875602</v>
      </c>
      <c r="W29" s="107">
        <v>47.572058882499803</v>
      </c>
      <c r="X29" s="107">
        <v>50.8439209509555</v>
      </c>
      <c r="Y29" s="113">
        <v>43.332137568096698</v>
      </c>
      <c r="Z29" s="107"/>
      <c r="AA29" s="114">
        <v>42.643644466727302</v>
      </c>
      <c r="AB29" s="115">
        <v>36.811347174153603</v>
      </c>
      <c r="AC29" s="116">
        <v>39.703253786226803</v>
      </c>
      <c r="AD29" s="107"/>
      <c r="AE29" s="117">
        <v>42.406200201501299</v>
      </c>
      <c r="AF29" s="35"/>
      <c r="AG29" s="133">
        <v>104.67001446015399</v>
      </c>
      <c r="AH29" s="128">
        <v>109.38256457778201</v>
      </c>
      <c r="AI29" s="128">
        <v>109.265988345521</v>
      </c>
      <c r="AJ29" s="128">
        <v>111.768426929748</v>
      </c>
      <c r="AK29" s="128">
        <v>115.98859444314699</v>
      </c>
      <c r="AL29" s="134">
        <v>110.54788883789401</v>
      </c>
      <c r="AM29" s="128"/>
      <c r="AN29" s="135">
        <v>126.642029964386</v>
      </c>
      <c r="AO29" s="136">
        <v>122.11132093274</v>
      </c>
      <c r="AP29" s="137">
        <v>124.482067857601</v>
      </c>
      <c r="AQ29" s="128"/>
      <c r="AR29" s="138">
        <v>114.35476887695</v>
      </c>
      <c r="AS29" s="96"/>
      <c r="AT29" s="112">
        <v>30.995957714267899</v>
      </c>
      <c r="AU29" s="107">
        <v>37.097847610338803</v>
      </c>
      <c r="AV29" s="107">
        <v>34.3038931947804</v>
      </c>
      <c r="AW29" s="107">
        <v>36.308606195266101</v>
      </c>
      <c r="AX29" s="107">
        <v>36.370512605798403</v>
      </c>
      <c r="AY29" s="113">
        <v>35.336970546593697</v>
      </c>
      <c r="AZ29" s="107"/>
      <c r="BA29" s="114">
        <v>42.433245364749297</v>
      </c>
      <c r="BB29" s="115">
        <v>34.447594985528198</v>
      </c>
      <c r="BC29" s="116">
        <v>38.479757746876899</v>
      </c>
      <c r="BD29" s="107"/>
      <c r="BE29" s="117">
        <v>36.317461707305299</v>
      </c>
    </row>
    <row r="30" spans="1:57" x14ac:dyDescent="0.25">
      <c r="A30" s="24" t="s">
        <v>50</v>
      </c>
      <c r="B30" s="46" t="s">
        <v>73</v>
      </c>
      <c r="C30" s="12"/>
      <c r="D30" s="28" t="s">
        <v>16</v>
      </c>
      <c r="E30" s="31" t="s">
        <v>17</v>
      </c>
      <c r="F30" s="12"/>
      <c r="G30" s="133">
        <v>79.222464973730197</v>
      </c>
      <c r="H30" s="128">
        <v>83.793449354712493</v>
      </c>
      <c r="I30" s="128">
        <v>83.814953141270294</v>
      </c>
      <c r="J30" s="128">
        <v>84.146615491974799</v>
      </c>
      <c r="K30" s="128">
        <v>82.880014388489201</v>
      </c>
      <c r="L30" s="134">
        <v>82.902863554757602</v>
      </c>
      <c r="M30" s="128"/>
      <c r="N30" s="135">
        <v>84.312675559042702</v>
      </c>
      <c r="O30" s="136">
        <v>85.972689141513101</v>
      </c>
      <c r="P30" s="137">
        <v>85.143007843137198</v>
      </c>
      <c r="Q30" s="128"/>
      <c r="R30" s="138">
        <v>83.521486896252895</v>
      </c>
      <c r="S30" s="96"/>
      <c r="T30" s="112">
        <v>14.648185494255999</v>
      </c>
      <c r="U30" s="107">
        <v>15.3639545468397</v>
      </c>
      <c r="V30" s="107">
        <v>13.1672837585769</v>
      </c>
      <c r="W30" s="107">
        <v>16.111843763325201</v>
      </c>
      <c r="X30" s="107">
        <v>17.146639945794501</v>
      </c>
      <c r="Y30" s="113">
        <v>15.1871542196596</v>
      </c>
      <c r="Z30" s="107"/>
      <c r="AA30" s="114">
        <v>18.109320979842799</v>
      </c>
      <c r="AB30" s="115">
        <v>17.462910573738299</v>
      </c>
      <c r="AC30" s="116">
        <v>17.789057681828901</v>
      </c>
      <c r="AD30" s="107"/>
      <c r="AE30" s="117">
        <v>15.902535157169501</v>
      </c>
      <c r="AF30" s="35"/>
      <c r="AG30" s="133">
        <v>81.816948292682895</v>
      </c>
      <c r="AH30" s="128">
        <v>85.593585785496003</v>
      </c>
      <c r="AI30" s="128">
        <v>85.933877738624105</v>
      </c>
      <c r="AJ30" s="128">
        <v>86.369365335051498</v>
      </c>
      <c r="AK30" s="128">
        <v>85.267287817938396</v>
      </c>
      <c r="AL30" s="134">
        <v>85.116984990650707</v>
      </c>
      <c r="AM30" s="128"/>
      <c r="AN30" s="135">
        <v>88.508949726677997</v>
      </c>
      <c r="AO30" s="136">
        <v>88.317774472687901</v>
      </c>
      <c r="AP30" s="137">
        <v>88.413641306789998</v>
      </c>
      <c r="AQ30" s="128"/>
      <c r="AR30" s="138">
        <v>86.015834395216601</v>
      </c>
      <c r="AS30" s="96"/>
      <c r="AT30" s="112">
        <v>16.869126345653601</v>
      </c>
      <c r="AU30" s="107">
        <v>18.8611169301108</v>
      </c>
      <c r="AV30" s="107">
        <v>17.010068864610702</v>
      </c>
      <c r="AW30" s="107">
        <v>19.165628461780798</v>
      </c>
      <c r="AX30" s="107">
        <v>16.4630190229581</v>
      </c>
      <c r="AY30" s="113">
        <v>17.732400378870601</v>
      </c>
      <c r="AZ30" s="107"/>
      <c r="BA30" s="114">
        <v>22.3625452437254</v>
      </c>
      <c r="BB30" s="115">
        <v>20.121354240286301</v>
      </c>
      <c r="BC30" s="116">
        <v>21.195448373814099</v>
      </c>
      <c r="BD30" s="107"/>
      <c r="BE30" s="117">
        <v>18.656324422971998</v>
      </c>
    </row>
    <row r="31" spans="1:57" x14ac:dyDescent="0.25">
      <c r="A31" s="24" t="s">
        <v>51</v>
      </c>
      <c r="B31" s="44" t="str">
        <f t="shared" si="0"/>
        <v>Staunton &amp; Harrisonburg, VA</v>
      </c>
      <c r="C31" s="12"/>
      <c r="D31" s="28" t="s">
        <v>16</v>
      </c>
      <c r="E31" s="31" t="s">
        <v>17</v>
      </c>
      <c r="F31" s="12"/>
      <c r="G31" s="133">
        <v>78.625102272727204</v>
      </c>
      <c r="H31" s="128">
        <v>82.153263888888802</v>
      </c>
      <c r="I31" s="128">
        <v>88.025718050065805</v>
      </c>
      <c r="J31" s="128">
        <v>87.515467788928405</v>
      </c>
      <c r="K31" s="128">
        <v>86.235682551056897</v>
      </c>
      <c r="L31" s="134">
        <v>85.168890582139497</v>
      </c>
      <c r="M31" s="128"/>
      <c r="N31" s="135">
        <v>90.643729641693795</v>
      </c>
      <c r="O31" s="136">
        <v>88.293199845976105</v>
      </c>
      <c r="P31" s="137">
        <v>89.435669899069794</v>
      </c>
      <c r="Q31" s="128"/>
      <c r="R31" s="138">
        <v>86.355006876822301</v>
      </c>
      <c r="S31" s="96"/>
      <c r="T31" s="112">
        <v>8.3870122117548593</v>
      </c>
      <c r="U31" s="107">
        <v>15.6624375030271</v>
      </c>
      <c r="V31" s="107">
        <v>20.500209155223398</v>
      </c>
      <c r="W31" s="107">
        <v>19.0546803900701</v>
      </c>
      <c r="X31" s="107">
        <v>17.6132546329749</v>
      </c>
      <c r="Y31" s="113">
        <v>17.110280117522102</v>
      </c>
      <c r="Z31" s="107"/>
      <c r="AA31" s="114">
        <v>19.972841978845601</v>
      </c>
      <c r="AB31" s="115">
        <v>20.0313348039756</v>
      </c>
      <c r="AC31" s="116">
        <v>19.9930997888024</v>
      </c>
      <c r="AD31" s="107"/>
      <c r="AE31" s="117">
        <v>17.907850236980501</v>
      </c>
      <c r="AF31" s="35"/>
      <c r="AG31" s="133">
        <v>81.884188177594197</v>
      </c>
      <c r="AH31" s="128">
        <v>82.6369282760012</v>
      </c>
      <c r="AI31" s="128">
        <v>84.414042031853697</v>
      </c>
      <c r="AJ31" s="128">
        <v>84.118430697674398</v>
      </c>
      <c r="AK31" s="128">
        <v>84.096666319191002</v>
      </c>
      <c r="AL31" s="134">
        <v>83.520485652576298</v>
      </c>
      <c r="AM31" s="128"/>
      <c r="AN31" s="135">
        <v>95.686604661341505</v>
      </c>
      <c r="AO31" s="136">
        <v>91.592946774371995</v>
      </c>
      <c r="AP31" s="137">
        <v>93.651262103873194</v>
      </c>
      <c r="AQ31" s="128"/>
      <c r="AR31" s="138">
        <v>86.277398901049494</v>
      </c>
      <c r="AS31" s="96"/>
      <c r="AT31" s="112">
        <v>11.165154460167701</v>
      </c>
      <c r="AU31" s="107">
        <v>12.648572761303701</v>
      </c>
      <c r="AV31" s="107">
        <v>14.7658397061322</v>
      </c>
      <c r="AW31" s="107">
        <v>15.119204960389199</v>
      </c>
      <c r="AX31" s="107">
        <v>13.9575549701715</v>
      </c>
      <c r="AY31" s="113">
        <v>13.673585843183099</v>
      </c>
      <c r="AZ31" s="107"/>
      <c r="BA31" s="114">
        <v>25.844886518612</v>
      </c>
      <c r="BB31" s="115">
        <v>22.6744835283125</v>
      </c>
      <c r="BC31" s="116">
        <v>24.348193234918298</v>
      </c>
      <c r="BD31" s="107"/>
      <c r="BE31" s="117">
        <v>16.588459282708101</v>
      </c>
    </row>
    <row r="32" spans="1:57" x14ac:dyDescent="0.25">
      <c r="A32" s="24" t="s">
        <v>52</v>
      </c>
      <c r="B32" s="44" t="str">
        <f t="shared" si="0"/>
        <v>Blacksburg &amp; Wytheville, VA</v>
      </c>
      <c r="C32" s="12"/>
      <c r="D32" s="28" t="s">
        <v>16</v>
      </c>
      <c r="E32" s="31" t="s">
        <v>17</v>
      </c>
      <c r="F32" s="12"/>
      <c r="G32" s="133">
        <v>78.753963951935901</v>
      </c>
      <c r="H32" s="128">
        <v>81.6386421621621</v>
      </c>
      <c r="I32" s="128">
        <v>80.399896231032699</v>
      </c>
      <c r="J32" s="128">
        <v>78.621774887443706</v>
      </c>
      <c r="K32" s="128">
        <v>78.069300634737402</v>
      </c>
      <c r="L32" s="134">
        <v>79.548497204866806</v>
      </c>
      <c r="M32" s="128"/>
      <c r="N32" s="135">
        <v>81.596464150943305</v>
      </c>
      <c r="O32" s="136">
        <v>83.185321530553907</v>
      </c>
      <c r="P32" s="137">
        <v>82.429175695899403</v>
      </c>
      <c r="Q32" s="128"/>
      <c r="R32" s="138">
        <v>80.320668806161706</v>
      </c>
      <c r="S32" s="96"/>
      <c r="T32" s="112">
        <v>21.0960235274332</v>
      </c>
      <c r="U32" s="107">
        <v>24.284263110373601</v>
      </c>
      <c r="V32" s="107">
        <v>15.743465424719201</v>
      </c>
      <c r="W32" s="107">
        <v>18.049712943897799</v>
      </c>
      <c r="X32" s="107">
        <v>17.986814554425099</v>
      </c>
      <c r="Y32" s="113">
        <v>19.221985530395798</v>
      </c>
      <c r="Z32" s="107"/>
      <c r="AA32" s="114">
        <v>21.763159544180201</v>
      </c>
      <c r="AB32" s="115">
        <v>19.377237899900599</v>
      </c>
      <c r="AC32" s="116">
        <v>20.544869106359201</v>
      </c>
      <c r="AD32" s="107"/>
      <c r="AE32" s="117">
        <v>19.640144396061402</v>
      </c>
      <c r="AF32" s="35"/>
      <c r="AG32" s="133">
        <v>79.535923927664001</v>
      </c>
      <c r="AH32" s="128">
        <v>80.092198963364297</v>
      </c>
      <c r="AI32" s="128">
        <v>81.6698547084209</v>
      </c>
      <c r="AJ32" s="128">
        <v>80.648554645111204</v>
      </c>
      <c r="AK32" s="128">
        <v>90.359122466216206</v>
      </c>
      <c r="AL32" s="134">
        <v>82.5154450356317</v>
      </c>
      <c r="AM32" s="128"/>
      <c r="AN32" s="135">
        <v>90.344284022803606</v>
      </c>
      <c r="AO32" s="136">
        <v>84.7190840166882</v>
      </c>
      <c r="AP32" s="137">
        <v>87.509251740139206</v>
      </c>
      <c r="AQ32" s="128"/>
      <c r="AR32" s="138">
        <v>83.760286383024805</v>
      </c>
      <c r="AS32" s="96"/>
      <c r="AT32" s="112">
        <v>17.800208435982299</v>
      </c>
      <c r="AU32" s="107">
        <v>18.131462153386099</v>
      </c>
      <c r="AV32" s="107">
        <v>19.2338500237706</v>
      </c>
      <c r="AW32" s="107">
        <v>20.4537970723343</v>
      </c>
      <c r="AX32" s="107">
        <v>33.782546035134303</v>
      </c>
      <c r="AY32" s="113">
        <v>21.891237379860002</v>
      </c>
      <c r="AZ32" s="107"/>
      <c r="BA32" s="114">
        <v>31.046202395991401</v>
      </c>
      <c r="BB32" s="115">
        <v>20.708987391266199</v>
      </c>
      <c r="BC32" s="116">
        <v>25.728331529016302</v>
      </c>
      <c r="BD32" s="107"/>
      <c r="BE32" s="117">
        <v>22.800632766440799</v>
      </c>
    </row>
    <row r="33" spans="1:64" x14ac:dyDescent="0.25">
      <c r="A33" s="24" t="s">
        <v>53</v>
      </c>
      <c r="B33" s="44" t="str">
        <f t="shared" si="0"/>
        <v>Lynchburg, VA</v>
      </c>
      <c r="C33" s="12"/>
      <c r="D33" s="28" t="s">
        <v>16</v>
      </c>
      <c r="E33" s="31" t="s">
        <v>17</v>
      </c>
      <c r="F33" s="12"/>
      <c r="G33" s="133">
        <v>87.112543275632405</v>
      </c>
      <c r="H33" s="128">
        <v>93.648298334540101</v>
      </c>
      <c r="I33" s="128">
        <v>95.746644182124697</v>
      </c>
      <c r="J33" s="128">
        <v>95.873033098209405</v>
      </c>
      <c r="K33" s="128">
        <v>95.228144044321297</v>
      </c>
      <c r="L33" s="134">
        <v>94.412475195131606</v>
      </c>
      <c r="M33" s="128"/>
      <c r="N33" s="135">
        <v>102.461676201372</v>
      </c>
      <c r="O33" s="136">
        <v>101.83128990228001</v>
      </c>
      <c r="P33" s="137">
        <v>102.166932683521</v>
      </c>
      <c r="Q33" s="128"/>
      <c r="R33" s="138">
        <v>96.760555248109199</v>
      </c>
      <c r="S33" s="96"/>
      <c r="T33" s="112">
        <v>12.4279149930831</v>
      </c>
      <c r="U33" s="107">
        <v>13.955804954714001</v>
      </c>
      <c r="V33" s="107">
        <v>14.610291785971601</v>
      </c>
      <c r="W33" s="107">
        <v>14.340641013259299</v>
      </c>
      <c r="X33" s="107">
        <v>16.7515816027543</v>
      </c>
      <c r="Y33" s="113">
        <v>14.8146527152359</v>
      </c>
      <c r="Z33" s="107"/>
      <c r="AA33" s="114">
        <v>21.734585697280899</v>
      </c>
      <c r="AB33" s="115">
        <v>17.894264099967302</v>
      </c>
      <c r="AC33" s="116">
        <v>19.677925843367198</v>
      </c>
      <c r="AD33" s="107"/>
      <c r="AE33" s="117">
        <v>16.353173196314401</v>
      </c>
      <c r="AF33" s="35"/>
      <c r="AG33" s="133">
        <v>92.139877783813105</v>
      </c>
      <c r="AH33" s="128">
        <v>92.435753562111103</v>
      </c>
      <c r="AI33" s="128">
        <v>93.191305560721503</v>
      </c>
      <c r="AJ33" s="128">
        <v>93.208776668623898</v>
      </c>
      <c r="AK33" s="128">
        <v>92.164138740661599</v>
      </c>
      <c r="AL33" s="134">
        <v>92.672791995301196</v>
      </c>
      <c r="AM33" s="128"/>
      <c r="AN33" s="135">
        <v>100.204448125905</v>
      </c>
      <c r="AO33" s="136">
        <v>98.426322406825307</v>
      </c>
      <c r="AP33" s="137">
        <v>99.351300226219905</v>
      </c>
      <c r="AQ33" s="128"/>
      <c r="AR33" s="138">
        <v>94.544726290044906</v>
      </c>
      <c r="AS33" s="96"/>
      <c r="AT33" s="112">
        <v>16.480271391088898</v>
      </c>
      <c r="AU33" s="107">
        <v>14.4579675834781</v>
      </c>
      <c r="AV33" s="107">
        <v>14.415340388480301</v>
      </c>
      <c r="AW33" s="107">
        <v>12.147857377312</v>
      </c>
      <c r="AX33" s="107">
        <v>10.3753172921552</v>
      </c>
      <c r="AY33" s="113">
        <v>13.508797735411299</v>
      </c>
      <c r="AZ33" s="107"/>
      <c r="BA33" s="114">
        <v>22.2720334623491</v>
      </c>
      <c r="BB33" s="115">
        <v>18.567352168455301</v>
      </c>
      <c r="BC33" s="116">
        <v>20.418669383211899</v>
      </c>
      <c r="BD33" s="107"/>
      <c r="BE33" s="117">
        <v>15.472204966178699</v>
      </c>
    </row>
    <row r="34" spans="1:64" x14ac:dyDescent="0.25">
      <c r="A34" s="24" t="s">
        <v>78</v>
      </c>
      <c r="B34" s="44" t="str">
        <f t="shared" si="0"/>
        <v>Central Virginia</v>
      </c>
      <c r="C34" s="12"/>
      <c r="D34" s="28" t="s">
        <v>16</v>
      </c>
      <c r="E34" s="31" t="s">
        <v>17</v>
      </c>
      <c r="F34" s="12"/>
      <c r="G34" s="133">
        <v>84.767159878316704</v>
      </c>
      <c r="H34" s="128">
        <v>95.124889516530899</v>
      </c>
      <c r="I34" s="128">
        <v>99.903665517241294</v>
      </c>
      <c r="J34" s="128">
        <v>100.404050758895</v>
      </c>
      <c r="K34" s="128">
        <v>99.509151914368005</v>
      </c>
      <c r="L34" s="134">
        <v>96.9719604761586</v>
      </c>
      <c r="M34" s="128"/>
      <c r="N34" s="135">
        <v>104.60904441158701</v>
      </c>
      <c r="O34" s="136">
        <v>103.446710363452</v>
      </c>
      <c r="P34" s="137">
        <v>104.035731649784</v>
      </c>
      <c r="Q34" s="128"/>
      <c r="R34" s="138">
        <v>98.996110947651303</v>
      </c>
      <c r="S34" s="96"/>
      <c r="T34" s="112">
        <v>23.142682672293301</v>
      </c>
      <c r="U34" s="107">
        <v>34.127453249795501</v>
      </c>
      <c r="V34" s="107">
        <v>39.005615911400497</v>
      </c>
      <c r="W34" s="107">
        <v>38.962645154419</v>
      </c>
      <c r="X34" s="107">
        <v>39.083718830489197</v>
      </c>
      <c r="Y34" s="113">
        <v>36.2018415438774</v>
      </c>
      <c r="Z34" s="107"/>
      <c r="AA34" s="114">
        <v>42.986560988947097</v>
      </c>
      <c r="AB34" s="115">
        <v>36.341452997014699</v>
      </c>
      <c r="AC34" s="116">
        <v>39.504424162195903</v>
      </c>
      <c r="AD34" s="107"/>
      <c r="AE34" s="117">
        <v>37.147313340925102</v>
      </c>
      <c r="AF34" s="35"/>
      <c r="AG34" s="133">
        <v>89.668256503372106</v>
      </c>
      <c r="AH34" s="128">
        <v>93.313025120581798</v>
      </c>
      <c r="AI34" s="128">
        <v>95.553166620853204</v>
      </c>
      <c r="AJ34" s="128">
        <v>95.844051068692195</v>
      </c>
      <c r="AK34" s="128">
        <v>95.895852800605695</v>
      </c>
      <c r="AL34" s="134">
        <v>94.2324109600154</v>
      </c>
      <c r="AM34" s="128"/>
      <c r="AN34" s="135">
        <v>103.162752365806</v>
      </c>
      <c r="AO34" s="136">
        <v>101.305464350482</v>
      </c>
      <c r="AP34" s="137">
        <v>102.238862872019</v>
      </c>
      <c r="AQ34" s="128"/>
      <c r="AR34" s="138">
        <v>96.4966935066969</v>
      </c>
      <c r="AS34" s="96"/>
      <c r="AT34" s="112">
        <v>28.226397103025398</v>
      </c>
      <c r="AU34" s="107">
        <v>31.383037786700999</v>
      </c>
      <c r="AV34" s="107">
        <v>33.716806595450699</v>
      </c>
      <c r="AW34" s="107">
        <v>32.720625693270399</v>
      </c>
      <c r="AX34" s="107">
        <v>30.071443723114999</v>
      </c>
      <c r="AY34" s="113">
        <v>31.432977267109401</v>
      </c>
      <c r="AZ34" s="107"/>
      <c r="BA34" s="114">
        <v>39.285031827106501</v>
      </c>
      <c r="BB34" s="115">
        <v>33.468679899426299</v>
      </c>
      <c r="BC34" s="116">
        <v>36.289090167095303</v>
      </c>
      <c r="BD34" s="107"/>
      <c r="BE34" s="117">
        <v>32.798110322743199</v>
      </c>
    </row>
    <row r="35" spans="1:64" x14ac:dyDescent="0.25">
      <c r="A35" s="24" t="s">
        <v>79</v>
      </c>
      <c r="B35" s="44" t="str">
        <f t="shared" si="0"/>
        <v>Chesapeake Bay</v>
      </c>
      <c r="C35" s="12"/>
      <c r="D35" s="28" t="s">
        <v>16</v>
      </c>
      <c r="E35" s="31" t="s">
        <v>17</v>
      </c>
      <c r="F35" s="12"/>
      <c r="G35" s="133">
        <v>82.512374100719398</v>
      </c>
      <c r="H35" s="128">
        <v>89.304428822495595</v>
      </c>
      <c r="I35" s="128">
        <v>93.000935672514601</v>
      </c>
      <c r="J35" s="128">
        <v>92.012763532763501</v>
      </c>
      <c r="K35" s="128">
        <v>91.377254290171606</v>
      </c>
      <c r="L35" s="134">
        <v>90.651036882393797</v>
      </c>
      <c r="M35" s="128"/>
      <c r="N35" s="135">
        <v>87.849912472647702</v>
      </c>
      <c r="O35" s="136">
        <v>91.180163170163098</v>
      </c>
      <c r="P35" s="137">
        <v>89.462415349887095</v>
      </c>
      <c r="Q35" s="128"/>
      <c r="R35" s="138">
        <v>90.370952127659507</v>
      </c>
      <c r="S35" s="96"/>
      <c r="T35" s="112">
        <v>19.476468873160201</v>
      </c>
      <c r="U35" s="107">
        <v>23.486313548182999</v>
      </c>
      <c r="V35" s="107">
        <v>35.5540456830023</v>
      </c>
      <c r="W35" s="107">
        <v>24.472567320306101</v>
      </c>
      <c r="X35" s="107">
        <v>29.035499294422401</v>
      </c>
      <c r="Y35" s="113">
        <v>27.491222764807301</v>
      </c>
      <c r="Z35" s="107"/>
      <c r="AA35" s="114">
        <v>20.629465816125201</v>
      </c>
      <c r="AB35" s="115">
        <v>16.663989695359401</v>
      </c>
      <c r="AC35" s="116">
        <v>18.438310606729001</v>
      </c>
      <c r="AD35" s="107"/>
      <c r="AE35" s="117">
        <v>25.1191533455487</v>
      </c>
      <c r="AF35" s="35"/>
      <c r="AG35" s="133">
        <v>90.149232379623101</v>
      </c>
      <c r="AH35" s="128">
        <v>89.135619512195106</v>
      </c>
      <c r="AI35" s="128">
        <v>90.227159039420002</v>
      </c>
      <c r="AJ35" s="128">
        <v>90.309135977337107</v>
      </c>
      <c r="AK35" s="128">
        <v>89.344436695278901</v>
      </c>
      <c r="AL35" s="134">
        <v>89.832091604631898</v>
      </c>
      <c r="AM35" s="128"/>
      <c r="AN35" s="135">
        <v>100.88073929961</v>
      </c>
      <c r="AO35" s="136">
        <v>100.86686227544899</v>
      </c>
      <c r="AP35" s="137">
        <v>100.87405880657199</v>
      </c>
      <c r="AQ35" s="128"/>
      <c r="AR35" s="138">
        <v>92.746982725819905</v>
      </c>
      <c r="AS35" s="96"/>
      <c r="AT35" s="112">
        <v>24.204793705982102</v>
      </c>
      <c r="AU35" s="107">
        <v>20.5784838348834</v>
      </c>
      <c r="AV35" s="107">
        <v>23.9401077479361</v>
      </c>
      <c r="AW35" s="107">
        <v>21.1137623888416</v>
      </c>
      <c r="AX35" s="107">
        <v>18.4166945971971</v>
      </c>
      <c r="AY35" s="113">
        <v>21.595089786520699</v>
      </c>
      <c r="AZ35" s="107"/>
      <c r="BA35" s="114">
        <v>29.2356006124114</v>
      </c>
      <c r="BB35" s="115">
        <v>26.919893748516898</v>
      </c>
      <c r="BC35" s="116">
        <v>28.056651412853601</v>
      </c>
      <c r="BD35" s="107"/>
      <c r="BE35" s="117">
        <v>23.4300433860287</v>
      </c>
    </row>
    <row r="36" spans="1:64" x14ac:dyDescent="0.25">
      <c r="A36" s="24" t="s">
        <v>80</v>
      </c>
      <c r="B36" s="44" t="str">
        <f t="shared" si="0"/>
        <v>Coastal Virginia - Eastern Shore</v>
      </c>
      <c r="C36" s="12"/>
      <c r="D36" s="28" t="s">
        <v>16</v>
      </c>
      <c r="E36" s="31" t="s">
        <v>17</v>
      </c>
      <c r="F36" s="12"/>
      <c r="G36" s="133">
        <v>86.796826347305299</v>
      </c>
      <c r="H36" s="128">
        <v>86.612971311475405</v>
      </c>
      <c r="I36" s="128">
        <v>88.052037383177506</v>
      </c>
      <c r="J36" s="128">
        <v>87.035976789168203</v>
      </c>
      <c r="K36" s="128">
        <v>88.017549909255806</v>
      </c>
      <c r="L36" s="134">
        <v>87.365105154639096</v>
      </c>
      <c r="M36" s="128"/>
      <c r="N36" s="135">
        <v>91.533584905660305</v>
      </c>
      <c r="O36" s="136">
        <v>92.748882466281302</v>
      </c>
      <c r="P36" s="137">
        <v>92.166857429718803</v>
      </c>
      <c r="Q36" s="128"/>
      <c r="R36" s="138">
        <v>88.763101432329705</v>
      </c>
      <c r="S36" s="96"/>
      <c r="T36" s="112">
        <v>14.641919795272299</v>
      </c>
      <c r="U36" s="107">
        <v>14.975138992151599</v>
      </c>
      <c r="V36" s="107">
        <v>13.418078140922301</v>
      </c>
      <c r="W36" s="107">
        <v>11.858389547071299</v>
      </c>
      <c r="X36" s="107">
        <v>10.3660849379997</v>
      </c>
      <c r="Y36" s="113">
        <v>12.9156264496843</v>
      </c>
      <c r="Z36" s="107"/>
      <c r="AA36" s="114">
        <v>12.6379795964965</v>
      </c>
      <c r="AB36" s="115">
        <v>12.997928594841801</v>
      </c>
      <c r="AC36" s="116">
        <v>12.838253250017001</v>
      </c>
      <c r="AD36" s="107"/>
      <c r="AE36" s="117">
        <v>13.064393108811901</v>
      </c>
      <c r="AF36" s="35"/>
      <c r="AG36" s="133">
        <v>94.190506993006906</v>
      </c>
      <c r="AH36" s="128">
        <v>94.270174825174806</v>
      </c>
      <c r="AI36" s="128">
        <v>93.707631693513207</v>
      </c>
      <c r="AJ36" s="128">
        <v>93.883462255358793</v>
      </c>
      <c r="AK36" s="128">
        <v>95.247305034550806</v>
      </c>
      <c r="AL36" s="134">
        <v>94.243526210254899</v>
      </c>
      <c r="AM36" s="128"/>
      <c r="AN36" s="135">
        <v>104.025475377864</v>
      </c>
      <c r="AO36" s="136">
        <v>101.46337980769199</v>
      </c>
      <c r="AP36" s="137">
        <v>102.73543451948601</v>
      </c>
      <c r="AQ36" s="128"/>
      <c r="AR36" s="138">
        <v>96.645612845795597</v>
      </c>
      <c r="AS36" s="96"/>
      <c r="AT36" s="112">
        <v>17.103190852776901</v>
      </c>
      <c r="AU36" s="107">
        <v>17.988237494754799</v>
      </c>
      <c r="AV36" s="107">
        <v>17.754813569394599</v>
      </c>
      <c r="AW36" s="107">
        <v>17.521066615976899</v>
      </c>
      <c r="AX36" s="107">
        <v>15.497589961592301</v>
      </c>
      <c r="AY36" s="113">
        <v>17.184575838925401</v>
      </c>
      <c r="AZ36" s="107"/>
      <c r="BA36" s="114">
        <v>24.175454813395099</v>
      </c>
      <c r="BB36" s="115">
        <v>20.990309520508202</v>
      </c>
      <c r="BC36" s="116">
        <v>22.570611638732199</v>
      </c>
      <c r="BD36" s="107"/>
      <c r="BE36" s="117">
        <v>18.718899834380402</v>
      </c>
    </row>
    <row r="37" spans="1:64" x14ac:dyDescent="0.25">
      <c r="A37" s="24" t="s">
        <v>81</v>
      </c>
      <c r="B37" s="44" t="str">
        <f t="shared" si="0"/>
        <v>Coastal Virginia - Hampton Roads</v>
      </c>
      <c r="C37" s="12"/>
      <c r="D37" s="28" t="s">
        <v>16</v>
      </c>
      <c r="E37" s="31" t="s">
        <v>17</v>
      </c>
      <c r="F37" s="12"/>
      <c r="G37" s="133">
        <v>80.104508086253304</v>
      </c>
      <c r="H37" s="128">
        <v>77.558459286222899</v>
      </c>
      <c r="I37" s="128">
        <v>77.785922792173395</v>
      </c>
      <c r="J37" s="128">
        <v>78.851637054909702</v>
      </c>
      <c r="K37" s="128">
        <v>78.416564666339795</v>
      </c>
      <c r="L37" s="134">
        <v>78.520029678558302</v>
      </c>
      <c r="M37" s="128"/>
      <c r="N37" s="135">
        <v>92.814877298799502</v>
      </c>
      <c r="O37" s="136">
        <v>96.438460196905694</v>
      </c>
      <c r="P37" s="137">
        <v>94.671798996713306</v>
      </c>
      <c r="Q37" s="128"/>
      <c r="R37" s="138">
        <v>84.100667895208602</v>
      </c>
      <c r="S37" s="96"/>
      <c r="T37" s="112">
        <v>14.336738725016099</v>
      </c>
      <c r="U37" s="107">
        <v>11.110208601902499</v>
      </c>
      <c r="V37" s="107">
        <v>9.7498932037373507</v>
      </c>
      <c r="W37" s="107">
        <v>11.1719213275891</v>
      </c>
      <c r="X37" s="107">
        <v>7.7802492342887399</v>
      </c>
      <c r="Y37" s="113">
        <v>10.731458147704</v>
      </c>
      <c r="Z37" s="107"/>
      <c r="AA37" s="114">
        <v>23.077122338049399</v>
      </c>
      <c r="AB37" s="115">
        <v>23.288631105674501</v>
      </c>
      <c r="AC37" s="116">
        <v>23.158173485169701</v>
      </c>
      <c r="AD37" s="107"/>
      <c r="AE37" s="117">
        <v>15.5361264535298</v>
      </c>
      <c r="AF37" s="35"/>
      <c r="AG37" s="133">
        <v>89.2015748192606</v>
      </c>
      <c r="AH37" s="128">
        <v>89.649956123737297</v>
      </c>
      <c r="AI37" s="128">
        <v>90.238138190364197</v>
      </c>
      <c r="AJ37" s="128">
        <v>90.572640444986703</v>
      </c>
      <c r="AK37" s="128">
        <v>90.911098092470894</v>
      </c>
      <c r="AL37" s="134">
        <v>90.128185445648498</v>
      </c>
      <c r="AM37" s="128"/>
      <c r="AN37" s="135">
        <v>110.4031841342</v>
      </c>
      <c r="AO37" s="136">
        <v>105.933674084803</v>
      </c>
      <c r="AP37" s="137">
        <v>108.17725193793299</v>
      </c>
      <c r="AQ37" s="128"/>
      <c r="AR37" s="138">
        <v>96.050039010556304</v>
      </c>
      <c r="AS37" s="96"/>
      <c r="AT37" s="112">
        <v>22.2845201718177</v>
      </c>
      <c r="AU37" s="107">
        <v>21.2659609223528</v>
      </c>
      <c r="AV37" s="107">
        <v>21.258228893650799</v>
      </c>
      <c r="AW37" s="107">
        <v>21.399388742945799</v>
      </c>
      <c r="AX37" s="107">
        <v>15.747098354793099</v>
      </c>
      <c r="AY37" s="113">
        <v>20.246159093351999</v>
      </c>
      <c r="AZ37" s="107"/>
      <c r="BA37" s="114">
        <v>41.091250027022497</v>
      </c>
      <c r="BB37" s="115">
        <v>32.954905301485503</v>
      </c>
      <c r="BC37" s="116">
        <v>36.966632609554402</v>
      </c>
      <c r="BD37" s="107"/>
      <c r="BE37" s="117">
        <v>26.081677662559699</v>
      </c>
    </row>
    <row r="38" spans="1:64" x14ac:dyDescent="0.25">
      <c r="A38" s="25" t="s">
        <v>82</v>
      </c>
      <c r="B38" s="44" t="str">
        <f t="shared" si="0"/>
        <v>Northern Virginia</v>
      </c>
      <c r="C38" s="12"/>
      <c r="D38" s="28" t="s">
        <v>16</v>
      </c>
      <c r="E38" s="31" t="s">
        <v>17</v>
      </c>
      <c r="F38" s="13"/>
      <c r="G38" s="133">
        <v>89.046439156875394</v>
      </c>
      <c r="H38" s="128">
        <v>99.070496514614106</v>
      </c>
      <c r="I38" s="128">
        <v>101.985899861934</v>
      </c>
      <c r="J38" s="128">
        <v>101.626048390508</v>
      </c>
      <c r="K38" s="128">
        <v>100.218079326051</v>
      </c>
      <c r="L38" s="134">
        <v>98.991081156586105</v>
      </c>
      <c r="M38" s="128"/>
      <c r="N38" s="135">
        <v>97.714885371178994</v>
      </c>
      <c r="O38" s="136">
        <v>98.4219893143365</v>
      </c>
      <c r="P38" s="137">
        <v>98.072223922239203</v>
      </c>
      <c r="Q38" s="128"/>
      <c r="R38" s="138">
        <v>98.734220947492801</v>
      </c>
      <c r="S38" s="96"/>
      <c r="T38" s="112">
        <v>14.2527127900127</v>
      </c>
      <c r="U38" s="107">
        <v>22.230288400828499</v>
      </c>
      <c r="V38" s="107">
        <v>13.190546881651001</v>
      </c>
      <c r="W38" s="107">
        <v>13.8070036045529</v>
      </c>
      <c r="X38" s="107">
        <v>22.220845379893799</v>
      </c>
      <c r="Y38" s="113">
        <v>16.053521949508902</v>
      </c>
      <c r="Z38" s="107"/>
      <c r="AA38" s="114">
        <v>16.435845978456999</v>
      </c>
      <c r="AB38" s="115">
        <v>11.023273810712899</v>
      </c>
      <c r="AC38" s="116">
        <v>13.434301940202401</v>
      </c>
      <c r="AD38" s="107"/>
      <c r="AE38" s="117">
        <v>15.3197471501061</v>
      </c>
      <c r="AF38" s="35"/>
      <c r="AG38" s="133">
        <v>93.4913975666325</v>
      </c>
      <c r="AH38" s="128">
        <v>99.760585516694704</v>
      </c>
      <c r="AI38" s="128">
        <v>101.371746082191</v>
      </c>
      <c r="AJ38" s="128">
        <v>100.86895021657099</v>
      </c>
      <c r="AK38" s="128">
        <v>99.206052754674701</v>
      </c>
      <c r="AL38" s="134">
        <v>99.100333868762903</v>
      </c>
      <c r="AM38" s="128"/>
      <c r="AN38" s="135">
        <v>103.132408876339</v>
      </c>
      <c r="AO38" s="136">
        <v>98.459635129819006</v>
      </c>
      <c r="AP38" s="137">
        <v>100.81217278538</v>
      </c>
      <c r="AQ38" s="128"/>
      <c r="AR38" s="138">
        <v>99.610140100833803</v>
      </c>
      <c r="AS38" s="96"/>
      <c r="AT38" s="112">
        <v>18.647002299228699</v>
      </c>
      <c r="AU38" s="107">
        <v>24.481667711621402</v>
      </c>
      <c r="AV38" s="107">
        <v>22.094314572131601</v>
      </c>
      <c r="AW38" s="107">
        <v>21.727791530101701</v>
      </c>
      <c r="AX38" s="107">
        <v>18.3423573446793</v>
      </c>
      <c r="AY38" s="113">
        <v>21.064982192640599</v>
      </c>
      <c r="AZ38" s="107"/>
      <c r="BA38" s="114">
        <v>25.685269593904401</v>
      </c>
      <c r="BB38" s="115">
        <v>17.854441063530299</v>
      </c>
      <c r="BC38" s="116">
        <v>21.712910492846898</v>
      </c>
      <c r="BD38" s="107"/>
      <c r="BE38" s="117">
        <v>21.266329629133399</v>
      </c>
    </row>
    <row r="39" spans="1:64" x14ac:dyDescent="0.25">
      <c r="A39" s="26" t="s">
        <v>83</v>
      </c>
      <c r="B39" s="44" t="str">
        <f t="shared" si="0"/>
        <v>Shenandoah Valley</v>
      </c>
      <c r="C39" s="12"/>
      <c r="D39" s="29" t="s">
        <v>16</v>
      </c>
      <c r="E39" s="32" t="s">
        <v>17</v>
      </c>
      <c r="F39" s="12"/>
      <c r="G39" s="139">
        <v>80.073121238177094</v>
      </c>
      <c r="H39" s="140">
        <v>82.668796573875795</v>
      </c>
      <c r="I39" s="140">
        <v>85.414577671685606</v>
      </c>
      <c r="J39" s="140">
        <v>84.5054682955206</v>
      </c>
      <c r="K39" s="140">
        <v>83.566534513986696</v>
      </c>
      <c r="L39" s="141">
        <v>83.504403522818194</v>
      </c>
      <c r="M39" s="128"/>
      <c r="N39" s="142">
        <v>90.723076246978593</v>
      </c>
      <c r="O39" s="143">
        <v>90.215159288373997</v>
      </c>
      <c r="P39" s="144">
        <v>90.461459776238598</v>
      </c>
      <c r="Q39" s="128"/>
      <c r="R39" s="145">
        <v>85.476017634979996</v>
      </c>
      <c r="S39" s="96"/>
      <c r="T39" s="118">
        <v>11.778278638876399</v>
      </c>
      <c r="U39" s="119">
        <v>16.405520093736399</v>
      </c>
      <c r="V39" s="119">
        <v>16.914696376159299</v>
      </c>
      <c r="W39" s="119">
        <v>14.8729537775182</v>
      </c>
      <c r="X39" s="119">
        <v>11.6725608507973</v>
      </c>
      <c r="Y39" s="120">
        <v>14.4685701228982</v>
      </c>
      <c r="Z39" s="107"/>
      <c r="AA39" s="121">
        <v>18.949795070468902</v>
      </c>
      <c r="AB39" s="122">
        <v>17.044814510448301</v>
      </c>
      <c r="AC39" s="123">
        <v>17.9579881365934</v>
      </c>
      <c r="AD39" s="107"/>
      <c r="AE39" s="124">
        <v>15.559583326643301</v>
      </c>
      <c r="AF39" s="36"/>
      <c r="AG39" s="139">
        <v>84.058385947046801</v>
      </c>
      <c r="AH39" s="140">
        <v>85.122286558498701</v>
      </c>
      <c r="AI39" s="140">
        <v>85.997707486657205</v>
      </c>
      <c r="AJ39" s="140">
        <v>85.800041180848396</v>
      </c>
      <c r="AK39" s="140">
        <v>85.928619362532501</v>
      </c>
      <c r="AL39" s="141">
        <v>85.438126216379999</v>
      </c>
      <c r="AM39" s="128"/>
      <c r="AN39" s="142">
        <v>96.560931221668795</v>
      </c>
      <c r="AO39" s="143">
        <v>93.708152376770201</v>
      </c>
      <c r="AP39" s="144">
        <v>95.120747083437195</v>
      </c>
      <c r="AQ39" s="128"/>
      <c r="AR39" s="145">
        <v>88.123551062129096</v>
      </c>
      <c r="AS39" s="96"/>
      <c r="AT39" s="118">
        <v>12.907268129947299</v>
      </c>
      <c r="AU39" s="119">
        <v>15.0150729557876</v>
      </c>
      <c r="AV39" s="119">
        <v>16.4636911415617</v>
      </c>
      <c r="AW39" s="119">
        <v>15.840261291120299</v>
      </c>
      <c r="AX39" s="119">
        <v>12.5641309935601</v>
      </c>
      <c r="AY39" s="120">
        <v>14.6931912598446</v>
      </c>
      <c r="AZ39" s="107"/>
      <c r="BA39" s="121">
        <v>23.0072003081833</v>
      </c>
      <c r="BB39" s="122">
        <v>19.571343929444598</v>
      </c>
      <c r="BC39" s="123">
        <v>21.2781188808896</v>
      </c>
      <c r="BD39" s="107"/>
      <c r="BE39" s="124">
        <v>16.5607683593575</v>
      </c>
    </row>
    <row r="40" spans="1:64" x14ac:dyDescent="0.25">
      <c r="A40" s="22" t="s">
        <v>84</v>
      </c>
      <c r="B40" s="44" t="str">
        <f t="shared" si="0"/>
        <v>Southern Virginia</v>
      </c>
      <c r="C40" s="10"/>
      <c r="D40" s="27" t="s">
        <v>16</v>
      </c>
      <c r="E40" s="30" t="s">
        <v>17</v>
      </c>
      <c r="F40" s="3"/>
      <c r="G40" s="125">
        <v>82.028281604844807</v>
      </c>
      <c r="H40" s="126">
        <v>85.934348944930505</v>
      </c>
      <c r="I40" s="126">
        <v>87.583136007827704</v>
      </c>
      <c r="J40" s="126">
        <v>82.238900862068903</v>
      </c>
      <c r="K40" s="126">
        <v>81.044199207696593</v>
      </c>
      <c r="L40" s="127">
        <v>83.998458179375206</v>
      </c>
      <c r="M40" s="128"/>
      <c r="N40" s="129">
        <v>82.777513888888805</v>
      </c>
      <c r="O40" s="130">
        <v>84.436131025957906</v>
      </c>
      <c r="P40" s="131">
        <v>83.655094833224297</v>
      </c>
      <c r="Q40" s="128"/>
      <c r="R40" s="132">
        <v>83.910877471014999</v>
      </c>
      <c r="S40" s="96"/>
      <c r="T40" s="104">
        <v>15.3024234277923</v>
      </c>
      <c r="U40" s="105">
        <v>17.304044282927801</v>
      </c>
      <c r="V40" s="105">
        <v>17.667863777597599</v>
      </c>
      <c r="W40" s="105">
        <v>10.2402065921929</v>
      </c>
      <c r="X40" s="105">
        <v>10.5635213577503</v>
      </c>
      <c r="Y40" s="106">
        <v>14.2932174273901</v>
      </c>
      <c r="Z40" s="107"/>
      <c r="AA40" s="108">
        <v>13.203036611405601</v>
      </c>
      <c r="AB40" s="109">
        <v>12.6921912694449</v>
      </c>
      <c r="AC40" s="110">
        <v>12.9644041228942</v>
      </c>
      <c r="AD40" s="107"/>
      <c r="AE40" s="111">
        <v>13.943102964976299</v>
      </c>
      <c r="AF40" s="33"/>
      <c r="AG40" s="125">
        <v>83.627168051551607</v>
      </c>
      <c r="AH40" s="126">
        <v>85.370222959522195</v>
      </c>
      <c r="AI40" s="126">
        <v>86.621475493969697</v>
      </c>
      <c r="AJ40" s="126">
        <v>84.478178651058997</v>
      </c>
      <c r="AK40" s="126">
        <v>83.363905981571094</v>
      </c>
      <c r="AL40" s="127">
        <v>84.802077862375995</v>
      </c>
      <c r="AM40" s="128"/>
      <c r="AN40" s="129">
        <v>87.597320959264096</v>
      </c>
      <c r="AO40" s="130">
        <v>88.781214209156303</v>
      </c>
      <c r="AP40" s="131">
        <v>88.210048339804999</v>
      </c>
      <c r="AQ40" s="128"/>
      <c r="AR40" s="132">
        <v>85.708900978407499</v>
      </c>
      <c r="AS40" s="96"/>
      <c r="AT40" s="104">
        <v>15.6108006678678</v>
      </c>
      <c r="AU40" s="105">
        <v>15.087844618152699</v>
      </c>
      <c r="AV40" s="105">
        <v>17.338161377150499</v>
      </c>
      <c r="AW40" s="105">
        <v>15.459172689003699</v>
      </c>
      <c r="AX40" s="105">
        <v>13.8922471850967</v>
      </c>
      <c r="AY40" s="106">
        <v>15.5411390522322</v>
      </c>
      <c r="AZ40" s="107"/>
      <c r="BA40" s="108">
        <v>18.2144328681193</v>
      </c>
      <c r="BB40" s="109">
        <v>17.629812359202202</v>
      </c>
      <c r="BC40" s="110">
        <v>17.916300109029699</v>
      </c>
      <c r="BD40" s="107"/>
      <c r="BE40" s="111">
        <v>16.148089906624701</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33">
        <v>78.687211155378407</v>
      </c>
      <c r="H41" s="128">
        <v>82.387203051216801</v>
      </c>
      <c r="I41" s="128">
        <v>81.732392156862701</v>
      </c>
      <c r="J41" s="128">
        <v>81.682529671074903</v>
      </c>
      <c r="K41" s="128">
        <v>83.047396514161207</v>
      </c>
      <c r="L41" s="134">
        <v>81.616102359346598</v>
      </c>
      <c r="M41" s="128"/>
      <c r="N41" s="135">
        <v>82.431509433962205</v>
      </c>
      <c r="O41" s="136">
        <v>84.724102379235703</v>
      </c>
      <c r="P41" s="137">
        <v>83.639420702753995</v>
      </c>
      <c r="Q41" s="128"/>
      <c r="R41" s="138">
        <v>82.175596638655406</v>
      </c>
      <c r="S41" s="96"/>
      <c r="T41" s="112">
        <v>18.4174381594039</v>
      </c>
      <c r="U41" s="107">
        <v>21.897294320902201</v>
      </c>
      <c r="V41" s="107">
        <v>14.466355985040099</v>
      </c>
      <c r="W41" s="107">
        <v>16.1455252507849</v>
      </c>
      <c r="X41" s="107">
        <v>14.8607068063308</v>
      </c>
      <c r="Y41" s="113">
        <v>16.977549384283598</v>
      </c>
      <c r="Z41" s="107"/>
      <c r="AA41" s="114">
        <v>6.0655809996387804</v>
      </c>
      <c r="AB41" s="115">
        <v>6.3534580013273896</v>
      </c>
      <c r="AC41" s="116">
        <v>6.2605556063376504</v>
      </c>
      <c r="AD41" s="107"/>
      <c r="AE41" s="117">
        <v>13.9306912411728</v>
      </c>
      <c r="AF41" s="34"/>
      <c r="AG41" s="133">
        <v>88.0662582876909</v>
      </c>
      <c r="AH41" s="128">
        <v>89.905578557083203</v>
      </c>
      <c r="AI41" s="128">
        <v>90.273852917665806</v>
      </c>
      <c r="AJ41" s="128">
        <v>89.325145937224903</v>
      </c>
      <c r="AK41" s="128">
        <v>96.181925860405201</v>
      </c>
      <c r="AL41" s="134">
        <v>90.792862026398197</v>
      </c>
      <c r="AM41" s="128"/>
      <c r="AN41" s="135">
        <v>100.85396414900499</v>
      </c>
      <c r="AO41" s="136">
        <v>96.194705256626094</v>
      </c>
      <c r="AP41" s="137">
        <v>98.463954165150895</v>
      </c>
      <c r="AQ41" s="128"/>
      <c r="AR41" s="138">
        <v>92.773451595482399</v>
      </c>
      <c r="AS41" s="96"/>
      <c r="AT41" s="112">
        <v>16.4763515424922</v>
      </c>
      <c r="AU41" s="107">
        <v>21.201330252520101</v>
      </c>
      <c r="AV41" s="107">
        <v>20.851348637902301</v>
      </c>
      <c r="AW41" s="107">
        <v>18.9461623948532</v>
      </c>
      <c r="AX41" s="107">
        <v>22.782390328476001</v>
      </c>
      <c r="AY41" s="113">
        <v>20.3009253304213</v>
      </c>
      <c r="AZ41" s="107"/>
      <c r="BA41" s="114">
        <v>23.841506540920999</v>
      </c>
      <c r="BB41" s="115">
        <v>18.085624043935798</v>
      </c>
      <c r="BC41" s="116">
        <v>20.887848561202699</v>
      </c>
      <c r="BD41" s="107"/>
      <c r="BE41" s="117">
        <v>20.2391751025506</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33">
        <v>75.260289855072401</v>
      </c>
      <c r="H42" s="128">
        <v>75.983750000000001</v>
      </c>
      <c r="I42" s="128">
        <v>78.112952380952294</v>
      </c>
      <c r="J42" s="128">
        <v>76.398262910798096</v>
      </c>
      <c r="K42" s="128">
        <v>76.274161676646699</v>
      </c>
      <c r="L42" s="134">
        <v>76.499295774647806</v>
      </c>
      <c r="M42" s="128"/>
      <c r="N42" s="135">
        <v>76.592500000000001</v>
      </c>
      <c r="O42" s="136">
        <v>76.868316221765895</v>
      </c>
      <c r="P42" s="137">
        <v>76.728591691995902</v>
      </c>
      <c r="Q42" s="128"/>
      <c r="R42" s="138">
        <v>76.557355053873707</v>
      </c>
      <c r="S42" s="96"/>
      <c r="T42" s="112">
        <v>8.6656065544440395</v>
      </c>
      <c r="U42" s="107">
        <v>4.9451966221894503</v>
      </c>
      <c r="V42" s="107">
        <v>6.0121519566599204</v>
      </c>
      <c r="W42" s="107">
        <v>3.6700803855089799</v>
      </c>
      <c r="X42" s="107">
        <v>3.35200919978853</v>
      </c>
      <c r="Y42" s="113">
        <v>5.1168003560849202</v>
      </c>
      <c r="Z42" s="107"/>
      <c r="AA42" s="114">
        <v>3.4662633348792098</v>
      </c>
      <c r="AB42" s="115">
        <v>2.5379212185706899</v>
      </c>
      <c r="AC42" s="116">
        <v>2.9873870187481102</v>
      </c>
      <c r="AD42" s="107"/>
      <c r="AE42" s="117">
        <v>4.5536134372778099</v>
      </c>
      <c r="AF42" s="35"/>
      <c r="AG42" s="133">
        <v>77.483715820312497</v>
      </c>
      <c r="AH42" s="128">
        <v>79.9375715839072</v>
      </c>
      <c r="AI42" s="128">
        <v>79.574005431092999</v>
      </c>
      <c r="AJ42" s="128">
        <v>79.586850245190405</v>
      </c>
      <c r="AK42" s="128">
        <v>78.564916201117299</v>
      </c>
      <c r="AL42" s="134">
        <v>79.134767889403804</v>
      </c>
      <c r="AM42" s="128"/>
      <c r="AN42" s="135">
        <v>84.548038961038898</v>
      </c>
      <c r="AO42" s="136">
        <v>83.7053978594695</v>
      </c>
      <c r="AP42" s="137">
        <v>84.141930926216602</v>
      </c>
      <c r="AQ42" s="128"/>
      <c r="AR42" s="138">
        <v>80.433600930773693</v>
      </c>
      <c r="AS42" s="96"/>
      <c r="AT42" s="112">
        <v>10.201579441026601</v>
      </c>
      <c r="AU42" s="107">
        <v>10.877615182032599</v>
      </c>
      <c r="AV42" s="107">
        <v>10.7064557323647</v>
      </c>
      <c r="AW42" s="107">
        <v>10.7762972711475</v>
      </c>
      <c r="AX42" s="107">
        <v>7.36829515751299</v>
      </c>
      <c r="AY42" s="113">
        <v>10.061578292936</v>
      </c>
      <c r="AZ42" s="107"/>
      <c r="BA42" s="114">
        <v>14.830808424512099</v>
      </c>
      <c r="BB42" s="115">
        <v>13.301195446620399</v>
      </c>
      <c r="BC42" s="116">
        <v>14.0798898816037</v>
      </c>
      <c r="BD42" s="107"/>
      <c r="BE42" s="117">
        <v>11.112853067463799</v>
      </c>
      <c r="BF42" s="98"/>
      <c r="BG42" s="98"/>
      <c r="BH42" s="98"/>
      <c r="BI42" s="98"/>
      <c r="BJ42" s="98"/>
      <c r="BK42" s="98"/>
      <c r="BL42" s="98"/>
    </row>
    <row r="43" spans="1:64" x14ac:dyDescent="0.25">
      <c r="A43" s="26" t="s">
        <v>87</v>
      </c>
      <c r="B43" s="44" t="str">
        <f t="shared" si="0"/>
        <v>Virginia Mountains</v>
      </c>
      <c r="C43" s="12"/>
      <c r="D43" s="29" t="s">
        <v>16</v>
      </c>
      <c r="E43" s="32" t="s">
        <v>17</v>
      </c>
      <c r="F43" s="12"/>
      <c r="G43" s="139">
        <v>82.567467266775694</v>
      </c>
      <c r="H43" s="140">
        <v>84.297547657512098</v>
      </c>
      <c r="I43" s="140">
        <v>86.170224815025605</v>
      </c>
      <c r="J43" s="140">
        <v>84.773336291038106</v>
      </c>
      <c r="K43" s="140">
        <v>81.458385114373499</v>
      </c>
      <c r="L43" s="141">
        <v>84.014074724988603</v>
      </c>
      <c r="M43" s="128"/>
      <c r="N43" s="142">
        <v>86.755756013745696</v>
      </c>
      <c r="O43" s="143">
        <v>90.104787571337894</v>
      </c>
      <c r="P43" s="144">
        <v>88.497650065963001</v>
      </c>
      <c r="Q43" s="128"/>
      <c r="R43" s="145">
        <v>85.282959817053197</v>
      </c>
      <c r="S43" s="96"/>
      <c r="T43" s="118">
        <v>19.955161589116098</v>
      </c>
      <c r="U43" s="119">
        <v>21.748588757835599</v>
      </c>
      <c r="V43" s="119">
        <v>22.602362308541998</v>
      </c>
      <c r="W43" s="119">
        <v>20.371334825574898</v>
      </c>
      <c r="X43" s="119">
        <v>12.042970266331</v>
      </c>
      <c r="Y43" s="120">
        <v>19.412114968189801</v>
      </c>
      <c r="Z43" s="107"/>
      <c r="AA43" s="121">
        <v>13.7553839738012</v>
      </c>
      <c r="AB43" s="122">
        <v>15.7883514416158</v>
      </c>
      <c r="AC43" s="123">
        <v>14.8397532312131</v>
      </c>
      <c r="AD43" s="107"/>
      <c r="AE43" s="124">
        <v>17.941673487986101</v>
      </c>
      <c r="AF43" s="36"/>
      <c r="AG43" s="139">
        <v>96.845363138686096</v>
      </c>
      <c r="AH43" s="140">
        <v>98.558641333031701</v>
      </c>
      <c r="AI43" s="140">
        <v>97.874890798424602</v>
      </c>
      <c r="AJ43" s="140">
        <v>96.215271862422199</v>
      </c>
      <c r="AK43" s="140">
        <v>99.5183417330515</v>
      </c>
      <c r="AL43" s="141">
        <v>97.802004832047302</v>
      </c>
      <c r="AM43" s="128"/>
      <c r="AN43" s="142">
        <v>112.10197981935001</v>
      </c>
      <c r="AO43" s="143">
        <v>110.36637744714101</v>
      </c>
      <c r="AP43" s="144">
        <v>111.21752144937901</v>
      </c>
      <c r="AQ43" s="128"/>
      <c r="AR43" s="145">
        <v>101.570241105656</v>
      </c>
      <c r="AS43" s="96"/>
      <c r="AT43" s="118">
        <v>21.453076842377101</v>
      </c>
      <c r="AU43" s="119">
        <v>26.830562109159299</v>
      </c>
      <c r="AV43" s="119">
        <v>24.863293789840899</v>
      </c>
      <c r="AW43" s="119">
        <v>22.3009444307189</v>
      </c>
      <c r="AX43" s="119">
        <v>21.0373202700723</v>
      </c>
      <c r="AY43" s="120">
        <v>23.392929406735</v>
      </c>
      <c r="AZ43" s="107"/>
      <c r="BA43" s="121">
        <v>29.277257336660998</v>
      </c>
      <c r="BB43" s="122">
        <v>28.0906471702578</v>
      </c>
      <c r="BC43" s="123">
        <v>28.686593272163599</v>
      </c>
      <c r="BD43" s="107"/>
      <c r="BE43" s="124">
        <v>24.7849166634219</v>
      </c>
      <c r="BF43" s="98"/>
      <c r="BG43" s="98"/>
      <c r="BH43" s="98"/>
      <c r="BI43" s="98"/>
      <c r="BJ43" s="98"/>
      <c r="BK43" s="98"/>
      <c r="BL43" s="98"/>
    </row>
  </sheetData>
  <sheetProtection algorithmName="SHA-512" hashValue="a/lILySE4D634wSPpp8rjc6GqBN8z3yL3Tarx3If7gTbIZ1jwGXohbbz00GqtyYjx+XJEvh6zEcrWLHrJXM0tg==" saltValue="Qd1Kq1GwoFWEmm8iwUEup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E43"/>
  <sheetViews>
    <sheetView zoomScale="85" zoomScaleNormal="85" workbookViewId="0">
      <pane xSplit="2" ySplit="5" topLeftCell="C27" activePane="bottomRight" state="frozen"/>
      <selection activeCell="G44" sqref="G44"/>
      <selection pane="topRight" activeCell="G44" sqref="G44"/>
      <selection pane="bottomLeft" activeCell="G44" sqref="G44"/>
      <selection pane="bottomRight" activeCell="H49" sqref="H49"/>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65" t="s">
        <v>5</v>
      </c>
      <c r="E2" s="166"/>
      <c r="G2" s="159" t="s">
        <v>97</v>
      </c>
      <c r="H2" s="160"/>
      <c r="I2" s="160"/>
      <c r="J2" s="160"/>
      <c r="K2" s="160"/>
      <c r="L2" s="160"/>
      <c r="M2" s="160"/>
      <c r="N2" s="160"/>
      <c r="O2" s="160"/>
      <c r="P2" s="160"/>
      <c r="Q2" s="160"/>
      <c r="R2" s="160"/>
      <c r="T2" s="159" t="s">
        <v>40</v>
      </c>
      <c r="U2" s="160"/>
      <c r="V2" s="160"/>
      <c r="W2" s="160"/>
      <c r="X2" s="160"/>
      <c r="Y2" s="160"/>
      <c r="Z2" s="160"/>
      <c r="AA2" s="160"/>
      <c r="AB2" s="160"/>
      <c r="AC2" s="160"/>
      <c r="AD2" s="160"/>
      <c r="AE2" s="160"/>
      <c r="AF2" s="4"/>
      <c r="AG2" s="159" t="s">
        <v>41</v>
      </c>
      <c r="AH2" s="160"/>
      <c r="AI2" s="160"/>
      <c r="AJ2" s="160"/>
      <c r="AK2" s="160"/>
      <c r="AL2" s="160"/>
      <c r="AM2" s="160"/>
      <c r="AN2" s="160"/>
      <c r="AO2" s="160"/>
      <c r="AP2" s="160"/>
      <c r="AQ2" s="160"/>
      <c r="AR2" s="160"/>
      <c r="AT2" s="159" t="s">
        <v>42</v>
      </c>
      <c r="AU2" s="160"/>
      <c r="AV2" s="160"/>
      <c r="AW2" s="160"/>
      <c r="AX2" s="160"/>
      <c r="AY2" s="160"/>
      <c r="AZ2" s="160"/>
      <c r="BA2" s="160"/>
      <c r="BB2" s="160"/>
      <c r="BC2" s="160"/>
      <c r="BD2" s="160"/>
      <c r="BE2" s="160"/>
    </row>
    <row r="3" spans="1:57" x14ac:dyDescent="0.25">
      <c r="A3" s="37"/>
      <c r="B3" s="37"/>
      <c r="C3" s="3"/>
      <c r="D3" s="167" t="s">
        <v>8</v>
      </c>
      <c r="E3" s="169" t="s">
        <v>9</v>
      </c>
      <c r="F3" s="5"/>
      <c r="G3" s="157" t="s">
        <v>0</v>
      </c>
      <c r="H3" s="153" t="s">
        <v>1</v>
      </c>
      <c r="I3" s="153" t="s">
        <v>10</v>
      </c>
      <c r="J3" s="153" t="s">
        <v>2</v>
      </c>
      <c r="K3" s="153" t="s">
        <v>11</v>
      </c>
      <c r="L3" s="155" t="s">
        <v>12</v>
      </c>
      <c r="M3" s="5"/>
      <c r="N3" s="157" t="s">
        <v>3</v>
      </c>
      <c r="O3" s="153" t="s">
        <v>4</v>
      </c>
      <c r="P3" s="155" t="s">
        <v>13</v>
      </c>
      <c r="Q3" s="2"/>
      <c r="R3" s="161" t="s">
        <v>14</v>
      </c>
      <c r="S3" s="2"/>
      <c r="T3" s="157" t="s">
        <v>0</v>
      </c>
      <c r="U3" s="153" t="s">
        <v>1</v>
      </c>
      <c r="V3" s="153" t="s">
        <v>10</v>
      </c>
      <c r="W3" s="153" t="s">
        <v>2</v>
      </c>
      <c r="X3" s="153" t="s">
        <v>11</v>
      </c>
      <c r="Y3" s="155" t="s">
        <v>12</v>
      </c>
      <c r="Z3" s="2"/>
      <c r="AA3" s="157" t="s">
        <v>3</v>
      </c>
      <c r="AB3" s="153" t="s">
        <v>4</v>
      </c>
      <c r="AC3" s="155" t="s">
        <v>13</v>
      </c>
      <c r="AD3" s="1"/>
      <c r="AE3" s="163" t="s">
        <v>14</v>
      </c>
      <c r="AF3" s="47"/>
      <c r="AG3" s="157" t="s">
        <v>0</v>
      </c>
      <c r="AH3" s="153" t="s">
        <v>1</v>
      </c>
      <c r="AI3" s="153" t="s">
        <v>10</v>
      </c>
      <c r="AJ3" s="153" t="s">
        <v>2</v>
      </c>
      <c r="AK3" s="153" t="s">
        <v>11</v>
      </c>
      <c r="AL3" s="155" t="s">
        <v>12</v>
      </c>
      <c r="AM3" s="5"/>
      <c r="AN3" s="157" t="s">
        <v>3</v>
      </c>
      <c r="AO3" s="153" t="s">
        <v>4</v>
      </c>
      <c r="AP3" s="155" t="s">
        <v>13</v>
      </c>
      <c r="AQ3" s="2"/>
      <c r="AR3" s="161" t="s">
        <v>14</v>
      </c>
      <c r="AS3" s="2"/>
      <c r="AT3" s="157" t="s">
        <v>0</v>
      </c>
      <c r="AU3" s="153" t="s">
        <v>1</v>
      </c>
      <c r="AV3" s="153" t="s">
        <v>10</v>
      </c>
      <c r="AW3" s="153" t="s">
        <v>2</v>
      </c>
      <c r="AX3" s="153" t="s">
        <v>11</v>
      </c>
      <c r="AY3" s="155" t="s">
        <v>12</v>
      </c>
      <c r="AZ3" s="2"/>
      <c r="BA3" s="157" t="s">
        <v>3</v>
      </c>
      <c r="BB3" s="153" t="s">
        <v>4</v>
      </c>
      <c r="BC3" s="155" t="s">
        <v>13</v>
      </c>
      <c r="BD3" s="1"/>
      <c r="BE3" s="163" t="s">
        <v>14</v>
      </c>
    </row>
    <row r="4" spans="1:57" x14ac:dyDescent="0.25">
      <c r="A4" s="37"/>
      <c r="B4" s="37"/>
      <c r="C4" s="3"/>
      <c r="D4" s="168"/>
      <c r="E4" s="170"/>
      <c r="F4" s="5"/>
      <c r="G4" s="158"/>
      <c r="H4" s="154"/>
      <c r="I4" s="154"/>
      <c r="J4" s="154"/>
      <c r="K4" s="154"/>
      <c r="L4" s="156"/>
      <c r="M4" s="5"/>
      <c r="N4" s="158"/>
      <c r="O4" s="154"/>
      <c r="P4" s="156"/>
      <c r="Q4" s="2"/>
      <c r="R4" s="162"/>
      <c r="S4" s="2"/>
      <c r="T4" s="158"/>
      <c r="U4" s="154"/>
      <c r="V4" s="154"/>
      <c r="W4" s="154"/>
      <c r="X4" s="154"/>
      <c r="Y4" s="156"/>
      <c r="Z4" s="2"/>
      <c r="AA4" s="158"/>
      <c r="AB4" s="154"/>
      <c r="AC4" s="156"/>
      <c r="AD4" s="1"/>
      <c r="AE4" s="164"/>
      <c r="AF4" s="48"/>
      <c r="AG4" s="158"/>
      <c r="AH4" s="154"/>
      <c r="AI4" s="154"/>
      <c r="AJ4" s="154"/>
      <c r="AK4" s="154"/>
      <c r="AL4" s="156"/>
      <c r="AM4" s="5"/>
      <c r="AN4" s="158"/>
      <c r="AO4" s="154"/>
      <c r="AP4" s="156"/>
      <c r="AQ4" s="2"/>
      <c r="AR4" s="162"/>
      <c r="AS4" s="2"/>
      <c r="AT4" s="158"/>
      <c r="AU4" s="154"/>
      <c r="AV4" s="154"/>
      <c r="AW4" s="154"/>
      <c r="AX4" s="154"/>
      <c r="AY4" s="156"/>
      <c r="AZ4" s="2"/>
      <c r="BA4" s="158"/>
      <c r="BB4" s="154"/>
      <c r="BC4" s="156"/>
      <c r="BD4" s="1"/>
      <c r="BE4" s="164"/>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25">
        <v>49.305637934634703</v>
      </c>
      <c r="H6" s="126">
        <v>47.9901059933349</v>
      </c>
      <c r="I6" s="126">
        <v>50.196440545517603</v>
      </c>
      <c r="J6" s="126">
        <v>51.7991908668577</v>
      </c>
      <c r="K6" s="126">
        <v>53.822503519786103</v>
      </c>
      <c r="L6" s="127">
        <v>50.622738018554699</v>
      </c>
      <c r="M6" s="128"/>
      <c r="N6" s="129">
        <v>61.929670746772999</v>
      </c>
      <c r="O6" s="130">
        <v>66.2596946469979</v>
      </c>
      <c r="P6" s="131">
        <v>64.094664747455198</v>
      </c>
      <c r="Q6" s="128"/>
      <c r="R6" s="132">
        <v>54.471847466959701</v>
      </c>
      <c r="S6" s="96"/>
      <c r="T6" s="104">
        <v>77.708581319059405</v>
      </c>
      <c r="U6" s="105">
        <v>59.263481234961397</v>
      </c>
      <c r="V6" s="105">
        <v>57.778773103567403</v>
      </c>
      <c r="W6" s="105">
        <v>62.106594272038201</v>
      </c>
      <c r="X6" s="105">
        <v>72.612877849905004</v>
      </c>
      <c r="Y6" s="106">
        <v>65.620929191551895</v>
      </c>
      <c r="Z6" s="107"/>
      <c r="AA6" s="108">
        <v>71.834507535880505</v>
      </c>
      <c r="AB6" s="109">
        <v>67.917292326355707</v>
      </c>
      <c r="AC6" s="110">
        <v>69.787105479247401</v>
      </c>
      <c r="AD6" s="107"/>
      <c r="AE6" s="111">
        <v>66.9984441097847</v>
      </c>
      <c r="AF6" s="97"/>
      <c r="AG6" s="125">
        <v>57.5123407158733</v>
      </c>
      <c r="AH6" s="126">
        <v>61.115163796474398</v>
      </c>
      <c r="AI6" s="126">
        <v>63.077698503941001</v>
      </c>
      <c r="AJ6" s="126">
        <v>62.983030035749898</v>
      </c>
      <c r="AK6" s="126">
        <v>63.651067448464701</v>
      </c>
      <c r="AL6" s="127">
        <v>61.667865188719297</v>
      </c>
      <c r="AM6" s="128"/>
      <c r="AN6" s="129">
        <v>78.586235821288497</v>
      </c>
      <c r="AO6" s="130">
        <v>75.555803495327893</v>
      </c>
      <c r="AP6" s="131">
        <v>77.071125007302399</v>
      </c>
      <c r="AQ6" s="128"/>
      <c r="AR6" s="132">
        <v>66.068550937961305</v>
      </c>
      <c r="AS6" s="96"/>
      <c r="AT6" s="104">
        <v>93.973339001762994</v>
      </c>
      <c r="AU6" s="105">
        <v>90.180404853290497</v>
      </c>
      <c r="AV6" s="105">
        <v>92.507335496407194</v>
      </c>
      <c r="AW6" s="105">
        <v>94.037413998330095</v>
      </c>
      <c r="AX6" s="105">
        <v>73.480485234229704</v>
      </c>
      <c r="AY6" s="106">
        <v>88.354990049993702</v>
      </c>
      <c r="AZ6" s="107"/>
      <c r="BA6" s="108">
        <v>105.388563093806</v>
      </c>
      <c r="BB6" s="109">
        <v>87.484831337475399</v>
      </c>
      <c r="BC6" s="110">
        <v>96.204848153776197</v>
      </c>
      <c r="BD6" s="107"/>
      <c r="BE6" s="111">
        <v>90.902661314735099</v>
      </c>
    </row>
    <row r="7" spans="1:57" x14ac:dyDescent="0.25">
      <c r="A7" s="23" t="s">
        <v>18</v>
      </c>
      <c r="B7" s="44" t="str">
        <f>TRIM(A7)</f>
        <v>Virginia</v>
      </c>
      <c r="C7" s="11"/>
      <c r="D7" s="28" t="s">
        <v>16</v>
      </c>
      <c r="E7" s="31" t="s">
        <v>17</v>
      </c>
      <c r="F7" s="12"/>
      <c r="G7" s="133">
        <v>28.8570908392118</v>
      </c>
      <c r="H7" s="128">
        <v>42.352513066740599</v>
      </c>
      <c r="I7" s="128">
        <v>46.640089872404602</v>
      </c>
      <c r="J7" s="128">
        <v>45.546063801526998</v>
      </c>
      <c r="K7" s="128">
        <v>45.149167588080701</v>
      </c>
      <c r="L7" s="134">
        <v>41.708985033592903</v>
      </c>
      <c r="M7" s="128"/>
      <c r="N7" s="135">
        <v>45.007597983774602</v>
      </c>
      <c r="O7" s="136">
        <v>46.6773078035148</v>
      </c>
      <c r="P7" s="137">
        <v>45.842452893644698</v>
      </c>
      <c r="Q7" s="128"/>
      <c r="R7" s="138">
        <v>42.889975850750602</v>
      </c>
      <c r="S7" s="96"/>
      <c r="T7" s="112">
        <v>33.422652162763299</v>
      </c>
      <c r="U7" s="107">
        <v>58.390866228500499</v>
      </c>
      <c r="V7" s="107">
        <v>34.240506628970898</v>
      </c>
      <c r="W7" s="107">
        <v>35.196064737341899</v>
      </c>
      <c r="X7" s="107">
        <v>65.157495309781098</v>
      </c>
      <c r="Y7" s="113">
        <v>44.684934564566902</v>
      </c>
      <c r="Z7" s="107"/>
      <c r="AA7" s="114">
        <v>58.034538916456199</v>
      </c>
      <c r="AB7" s="115">
        <v>42.850891263270398</v>
      </c>
      <c r="AC7" s="116">
        <v>49.921828227253499</v>
      </c>
      <c r="AD7" s="107"/>
      <c r="AE7" s="117">
        <v>46.244963031086698</v>
      </c>
      <c r="AF7" s="97"/>
      <c r="AG7" s="133">
        <v>35.887257459001098</v>
      </c>
      <c r="AH7" s="128">
        <v>43.645313311607097</v>
      </c>
      <c r="AI7" s="128">
        <v>45.666922045921602</v>
      </c>
      <c r="AJ7" s="128">
        <v>44.641643955356002</v>
      </c>
      <c r="AK7" s="128">
        <v>42.792493294860897</v>
      </c>
      <c r="AL7" s="134">
        <v>42.526731357544399</v>
      </c>
      <c r="AM7" s="128"/>
      <c r="AN7" s="135">
        <v>49.741612777209497</v>
      </c>
      <c r="AO7" s="136">
        <v>47.917730768808802</v>
      </c>
      <c r="AP7" s="137">
        <v>48.829687957123497</v>
      </c>
      <c r="AQ7" s="128"/>
      <c r="AR7" s="138">
        <v>44.327555762717999</v>
      </c>
      <c r="AS7" s="96"/>
      <c r="AT7" s="112">
        <v>53.3139218670294</v>
      </c>
      <c r="AU7" s="107">
        <v>60.538525228327202</v>
      </c>
      <c r="AV7" s="107">
        <v>56.910251345793803</v>
      </c>
      <c r="AW7" s="107">
        <v>58.944452364722103</v>
      </c>
      <c r="AX7" s="107">
        <v>54.788568948139797</v>
      </c>
      <c r="AY7" s="113">
        <v>57.005782885425397</v>
      </c>
      <c r="AZ7" s="107"/>
      <c r="BA7" s="114">
        <v>77.190684955635106</v>
      </c>
      <c r="BB7" s="115">
        <v>56.723710850182897</v>
      </c>
      <c r="BC7" s="116">
        <v>66.520621341782203</v>
      </c>
      <c r="BD7" s="107"/>
      <c r="BE7" s="117">
        <v>59.879432974511602</v>
      </c>
    </row>
    <row r="8" spans="1:57" x14ac:dyDescent="0.25">
      <c r="A8" s="24" t="s">
        <v>19</v>
      </c>
      <c r="B8" s="44" t="str">
        <f t="shared" ref="B8:B43" si="0">TRIM(A8)</f>
        <v>Norfolk/Virginia Beach, VA</v>
      </c>
      <c r="C8" s="12"/>
      <c r="D8" s="28" t="s">
        <v>16</v>
      </c>
      <c r="E8" s="31" t="s">
        <v>17</v>
      </c>
      <c r="F8" s="12"/>
      <c r="G8" s="133">
        <v>26.233750565384401</v>
      </c>
      <c r="H8" s="128">
        <v>27.222406749445401</v>
      </c>
      <c r="I8" s="128">
        <v>28.801033411783798</v>
      </c>
      <c r="J8" s="128">
        <v>30.149095982795</v>
      </c>
      <c r="K8" s="128">
        <v>31.1972837228804</v>
      </c>
      <c r="L8" s="134">
        <v>28.7207140864578</v>
      </c>
      <c r="M8" s="128"/>
      <c r="N8" s="135">
        <v>43.168198966617901</v>
      </c>
      <c r="O8" s="136">
        <v>47.138942176594703</v>
      </c>
      <c r="P8" s="137">
        <v>45.153570571606302</v>
      </c>
      <c r="Q8" s="128"/>
      <c r="R8" s="138">
        <v>33.415815939357401</v>
      </c>
      <c r="S8" s="96"/>
      <c r="T8" s="112">
        <v>2.9688556895709701</v>
      </c>
      <c r="U8" s="107">
        <v>0.64410567398682494</v>
      </c>
      <c r="V8" s="107">
        <v>-0.74992811919819102</v>
      </c>
      <c r="W8" s="107">
        <v>3.6134783973603</v>
      </c>
      <c r="X8" s="107">
        <v>6.2519526782247299</v>
      </c>
      <c r="Y8" s="113">
        <v>2.5713334971655302</v>
      </c>
      <c r="Z8" s="107"/>
      <c r="AA8" s="114">
        <v>31.207305177768902</v>
      </c>
      <c r="AB8" s="115">
        <v>28.473244302552999</v>
      </c>
      <c r="AC8" s="116">
        <v>29.765808965033202</v>
      </c>
      <c r="AD8" s="107"/>
      <c r="AE8" s="117">
        <v>11.600689416905301</v>
      </c>
      <c r="AF8" s="97"/>
      <c r="AG8" s="133">
        <v>35.981266350159601</v>
      </c>
      <c r="AH8" s="128">
        <v>39.144121827490103</v>
      </c>
      <c r="AI8" s="128">
        <v>39.735974525239399</v>
      </c>
      <c r="AJ8" s="128">
        <v>39.429174989179202</v>
      </c>
      <c r="AK8" s="128">
        <v>39.682815935589403</v>
      </c>
      <c r="AL8" s="134">
        <v>38.794670725531503</v>
      </c>
      <c r="AM8" s="128"/>
      <c r="AN8" s="135">
        <v>57.974097921738803</v>
      </c>
      <c r="AO8" s="136">
        <v>55.200021174863302</v>
      </c>
      <c r="AP8" s="137">
        <v>56.587059548301099</v>
      </c>
      <c r="AQ8" s="128"/>
      <c r="AR8" s="138">
        <v>43.878210389179998</v>
      </c>
      <c r="AS8" s="96"/>
      <c r="AT8" s="112">
        <v>31.937648901435601</v>
      </c>
      <c r="AU8" s="107">
        <v>26.937832013067698</v>
      </c>
      <c r="AV8" s="107">
        <v>27.241866522495599</v>
      </c>
      <c r="AW8" s="107">
        <v>27.548860317790801</v>
      </c>
      <c r="AX8" s="107">
        <v>17.738956432132301</v>
      </c>
      <c r="AY8" s="113">
        <v>25.993980138574301</v>
      </c>
      <c r="AZ8" s="107"/>
      <c r="BA8" s="114">
        <v>69.279957339711302</v>
      </c>
      <c r="BB8" s="115">
        <v>50.773798240501797</v>
      </c>
      <c r="BC8" s="116">
        <v>59.718216063587697</v>
      </c>
      <c r="BD8" s="107"/>
      <c r="BE8" s="117">
        <v>36.623478481047201</v>
      </c>
    </row>
    <row r="9" spans="1:57" ht="15" x14ac:dyDescent="0.35">
      <c r="A9" s="24" t="s">
        <v>20</v>
      </c>
      <c r="B9" s="79" t="s">
        <v>72</v>
      </c>
      <c r="C9" s="12"/>
      <c r="D9" s="28" t="s">
        <v>16</v>
      </c>
      <c r="E9" s="31" t="s">
        <v>17</v>
      </c>
      <c r="F9" s="12"/>
      <c r="G9" s="133">
        <v>34.842453057110802</v>
      </c>
      <c r="H9" s="128">
        <v>55.371765115341503</v>
      </c>
      <c r="I9" s="128">
        <v>67.015290302351602</v>
      </c>
      <c r="J9" s="128">
        <v>64.322160515117503</v>
      </c>
      <c r="K9" s="128">
        <v>61.465903941769298</v>
      </c>
      <c r="L9" s="134">
        <v>56.6035145863381</v>
      </c>
      <c r="M9" s="128"/>
      <c r="N9" s="135">
        <v>60.708399256438902</v>
      </c>
      <c r="O9" s="136">
        <v>60.096592094064903</v>
      </c>
      <c r="P9" s="137">
        <v>60.402495675251899</v>
      </c>
      <c r="Q9" s="128"/>
      <c r="R9" s="138">
        <v>57.688937754599202</v>
      </c>
      <c r="S9" s="96"/>
      <c r="T9" s="112">
        <v>45.726752501561599</v>
      </c>
      <c r="U9" s="107">
        <v>86.932246286739897</v>
      </c>
      <c r="V9" s="107">
        <v>116.966333389176</v>
      </c>
      <c r="W9" s="107">
        <v>109.205028998842</v>
      </c>
      <c r="X9" s="107">
        <v>117.33895954532601</v>
      </c>
      <c r="Y9" s="113">
        <v>97.300031483496795</v>
      </c>
      <c r="Z9" s="107"/>
      <c r="AA9" s="114">
        <v>104.58451579918101</v>
      </c>
      <c r="AB9" s="115">
        <v>81.423101877190106</v>
      </c>
      <c r="AC9" s="116">
        <v>92.367393880136305</v>
      </c>
      <c r="AD9" s="107"/>
      <c r="AE9" s="117">
        <v>95.798098639409005</v>
      </c>
      <c r="AF9" s="97"/>
      <c r="AG9" s="133">
        <v>41.120610218365002</v>
      </c>
      <c r="AH9" s="128">
        <v>50.586783198208202</v>
      </c>
      <c r="AI9" s="128">
        <v>55.399535978723399</v>
      </c>
      <c r="AJ9" s="128">
        <v>54.369658660694199</v>
      </c>
      <c r="AK9" s="128">
        <v>50.219227283314602</v>
      </c>
      <c r="AL9" s="134">
        <v>50.339163067861101</v>
      </c>
      <c r="AM9" s="128"/>
      <c r="AN9" s="135">
        <v>54.041727194848797</v>
      </c>
      <c r="AO9" s="136">
        <v>53.8261160156774</v>
      </c>
      <c r="AP9" s="137">
        <v>53.933921605263102</v>
      </c>
      <c r="AQ9" s="128"/>
      <c r="AR9" s="138">
        <v>51.366236935690203</v>
      </c>
      <c r="AS9" s="96"/>
      <c r="AT9" s="112">
        <v>66.184831406314004</v>
      </c>
      <c r="AU9" s="107">
        <v>79.849861068853201</v>
      </c>
      <c r="AV9" s="107">
        <v>94.542284915104702</v>
      </c>
      <c r="AW9" s="107">
        <v>97.943587108494</v>
      </c>
      <c r="AX9" s="107">
        <v>79.552157271375407</v>
      </c>
      <c r="AY9" s="113">
        <v>84.009153595878203</v>
      </c>
      <c r="AZ9" s="107"/>
      <c r="BA9" s="114">
        <v>86.603526828150706</v>
      </c>
      <c r="BB9" s="115">
        <v>68.131184666753896</v>
      </c>
      <c r="BC9" s="116">
        <v>76.904807857999103</v>
      </c>
      <c r="BD9" s="107"/>
      <c r="BE9" s="117">
        <v>81.818674344515301</v>
      </c>
    </row>
    <row r="10" spans="1:57" x14ac:dyDescent="0.25">
      <c r="A10" s="24" t="s">
        <v>21</v>
      </c>
      <c r="B10" s="44" t="str">
        <f t="shared" si="0"/>
        <v>Virginia Area</v>
      </c>
      <c r="C10" s="12"/>
      <c r="D10" s="28" t="s">
        <v>16</v>
      </c>
      <c r="E10" s="31" t="s">
        <v>17</v>
      </c>
      <c r="F10" s="12"/>
      <c r="G10" s="133">
        <v>26.055483225622499</v>
      </c>
      <c r="H10" s="128">
        <v>40.914885430526503</v>
      </c>
      <c r="I10" s="128">
        <v>47.051573560159603</v>
      </c>
      <c r="J10" s="128">
        <v>46.392755844896399</v>
      </c>
      <c r="K10" s="128">
        <v>43.374906814293801</v>
      </c>
      <c r="L10" s="134">
        <v>40.757920975099701</v>
      </c>
      <c r="M10" s="128"/>
      <c r="N10" s="135">
        <v>40.954142701007399</v>
      </c>
      <c r="O10" s="136">
        <v>41.978368608629502</v>
      </c>
      <c r="P10" s="137">
        <v>41.466255654818397</v>
      </c>
      <c r="Q10" s="128"/>
      <c r="R10" s="138">
        <v>40.960302312162199</v>
      </c>
      <c r="S10" s="96"/>
      <c r="T10" s="112">
        <v>42.2635312557845</v>
      </c>
      <c r="U10" s="107">
        <v>57.8694390784026</v>
      </c>
      <c r="V10" s="107">
        <v>67.574797535437995</v>
      </c>
      <c r="W10" s="107">
        <v>59.208187121043601</v>
      </c>
      <c r="X10" s="107">
        <v>61.662819729418899</v>
      </c>
      <c r="Y10" s="113">
        <v>58.863157849637197</v>
      </c>
      <c r="Z10" s="107"/>
      <c r="AA10" s="114">
        <v>66.334110066789407</v>
      </c>
      <c r="AB10" s="115">
        <v>55.354150265562097</v>
      </c>
      <c r="AC10" s="116">
        <v>60.589050184432899</v>
      </c>
      <c r="AD10" s="107"/>
      <c r="AE10" s="117">
        <v>59.358535860162903</v>
      </c>
      <c r="AF10" s="97"/>
      <c r="AG10" s="133">
        <v>32.5582054914222</v>
      </c>
      <c r="AH10" s="128">
        <v>42.266097077740604</v>
      </c>
      <c r="AI10" s="128">
        <v>44.569825336154899</v>
      </c>
      <c r="AJ10" s="128">
        <v>43.524267812347603</v>
      </c>
      <c r="AK10" s="128">
        <v>40.457435396430903</v>
      </c>
      <c r="AL10" s="134">
        <v>40.6751662228193</v>
      </c>
      <c r="AM10" s="128"/>
      <c r="AN10" s="135">
        <v>42.423103783006098</v>
      </c>
      <c r="AO10" s="136">
        <v>41.577000695319299</v>
      </c>
      <c r="AP10" s="137">
        <v>41.999999435353899</v>
      </c>
      <c r="AQ10" s="128"/>
      <c r="AR10" s="138">
        <v>41.053723747987398</v>
      </c>
      <c r="AS10" s="96"/>
      <c r="AT10" s="112">
        <v>52.536086358946498</v>
      </c>
      <c r="AU10" s="107">
        <v>54.971095934206197</v>
      </c>
      <c r="AV10" s="107">
        <v>60.660545867411798</v>
      </c>
      <c r="AW10" s="107">
        <v>67.486115780635799</v>
      </c>
      <c r="AX10" s="107">
        <v>65.121279580125801</v>
      </c>
      <c r="AY10" s="113">
        <v>60.330113863643099</v>
      </c>
      <c r="AZ10" s="107"/>
      <c r="BA10" s="114">
        <v>69.363922222537298</v>
      </c>
      <c r="BB10" s="115">
        <v>52.806518953335598</v>
      </c>
      <c r="BC10" s="116">
        <v>60.742759903456403</v>
      </c>
      <c r="BD10" s="107"/>
      <c r="BE10" s="117">
        <v>60.4511265413148</v>
      </c>
    </row>
    <row r="11" spans="1:57" x14ac:dyDescent="0.25">
      <c r="A11" s="41" t="s">
        <v>22</v>
      </c>
      <c r="B11" s="44" t="str">
        <f t="shared" si="0"/>
        <v>Washington, DC</v>
      </c>
      <c r="C11" s="12"/>
      <c r="D11" s="28" t="s">
        <v>16</v>
      </c>
      <c r="E11" s="31" t="s">
        <v>17</v>
      </c>
      <c r="F11" s="12"/>
      <c r="G11" s="133">
        <v>30.271913145220498</v>
      </c>
      <c r="H11" s="128">
        <v>40.377246877635898</v>
      </c>
      <c r="I11" s="128">
        <v>40.909267865727003</v>
      </c>
      <c r="J11" s="128">
        <v>41.181836140513099</v>
      </c>
      <c r="K11" s="128">
        <v>45.618747063571902</v>
      </c>
      <c r="L11" s="134">
        <v>39.671802218533699</v>
      </c>
      <c r="M11" s="128"/>
      <c r="N11" s="135">
        <v>44.672639928165196</v>
      </c>
      <c r="O11" s="136">
        <v>51.540681976907599</v>
      </c>
      <c r="P11" s="137">
        <v>48.106660952536402</v>
      </c>
      <c r="Q11" s="128"/>
      <c r="R11" s="138">
        <v>42.081761856820201</v>
      </c>
      <c r="S11" s="96"/>
      <c r="T11" s="112">
        <v>48.824985068581199</v>
      </c>
      <c r="U11" s="107">
        <v>39.266995454207098</v>
      </c>
      <c r="V11" s="107">
        <v>-42.985842718720903</v>
      </c>
      <c r="W11" s="107">
        <v>-36.814894833496702</v>
      </c>
      <c r="X11" s="107">
        <v>65.024251991556994</v>
      </c>
      <c r="Y11" s="113">
        <v>-7.2682625858174497</v>
      </c>
      <c r="Z11" s="107"/>
      <c r="AA11" s="114">
        <v>58.601820719237097</v>
      </c>
      <c r="AB11" s="115">
        <v>50.778028537650897</v>
      </c>
      <c r="AC11" s="116">
        <v>54.312434812186197</v>
      </c>
      <c r="AD11" s="107"/>
      <c r="AE11" s="117">
        <v>6.63021456601893</v>
      </c>
      <c r="AF11" s="97"/>
      <c r="AG11" s="133">
        <v>40.132062529323299</v>
      </c>
      <c r="AH11" s="128">
        <v>44.6075982828688</v>
      </c>
      <c r="AI11" s="128">
        <v>45.828194599323602</v>
      </c>
      <c r="AJ11" s="128">
        <v>44.958114160343001</v>
      </c>
      <c r="AK11" s="128">
        <v>45.5456568843437</v>
      </c>
      <c r="AL11" s="134">
        <v>44.214330307967202</v>
      </c>
      <c r="AM11" s="128"/>
      <c r="AN11" s="135">
        <v>56.209083711843</v>
      </c>
      <c r="AO11" s="136">
        <v>52.928272770549</v>
      </c>
      <c r="AP11" s="137">
        <v>54.568797226478502</v>
      </c>
      <c r="AQ11" s="128"/>
      <c r="AR11" s="138">
        <v>47.172601906903203</v>
      </c>
      <c r="AS11" s="96"/>
      <c r="AT11" s="112">
        <v>86.840313238406594</v>
      </c>
      <c r="AU11" s="107">
        <v>84.9976700326784</v>
      </c>
      <c r="AV11" s="107">
        <v>32.435982293494703</v>
      </c>
      <c r="AW11" s="107">
        <v>35.639317625471897</v>
      </c>
      <c r="AX11" s="107">
        <v>67.827864948222796</v>
      </c>
      <c r="AY11" s="113">
        <v>57.3692766279827</v>
      </c>
      <c r="AZ11" s="107"/>
      <c r="BA11" s="114">
        <v>114.788514612306</v>
      </c>
      <c r="BB11" s="115">
        <v>84.0997478284973</v>
      </c>
      <c r="BC11" s="116">
        <v>98.723637697237294</v>
      </c>
      <c r="BD11" s="107"/>
      <c r="BE11" s="117">
        <v>68.993436509377005</v>
      </c>
    </row>
    <row r="12" spans="1:57" x14ac:dyDescent="0.25">
      <c r="A12" s="24" t="s">
        <v>23</v>
      </c>
      <c r="B12" s="44" t="str">
        <f t="shared" si="0"/>
        <v>Arlington, VA</v>
      </c>
      <c r="C12" s="12"/>
      <c r="D12" s="28" t="s">
        <v>16</v>
      </c>
      <c r="E12" s="31" t="s">
        <v>17</v>
      </c>
      <c r="F12" s="12"/>
      <c r="G12" s="133">
        <v>28.615323806628101</v>
      </c>
      <c r="H12" s="128">
        <v>46.852386743691</v>
      </c>
      <c r="I12" s="128">
        <v>41.512273234012298</v>
      </c>
      <c r="J12" s="128">
        <v>37.834057971014403</v>
      </c>
      <c r="K12" s="128">
        <v>43.802746528833403</v>
      </c>
      <c r="L12" s="134">
        <v>39.723357656835901</v>
      </c>
      <c r="M12" s="128"/>
      <c r="N12" s="135">
        <v>32.704376203506598</v>
      </c>
      <c r="O12" s="136">
        <v>35.718735177865597</v>
      </c>
      <c r="P12" s="137">
        <v>34.211555690686097</v>
      </c>
      <c r="Q12" s="128"/>
      <c r="R12" s="138">
        <v>38.1485570950788</v>
      </c>
      <c r="S12" s="96"/>
      <c r="T12" s="112">
        <v>66.241948534763296</v>
      </c>
      <c r="U12" s="107">
        <v>88.148293187104798</v>
      </c>
      <c r="V12" s="107">
        <v>-46.112609195922303</v>
      </c>
      <c r="W12" s="107">
        <v>-42.848798478094501</v>
      </c>
      <c r="X12" s="107">
        <v>89.945938452714302</v>
      </c>
      <c r="Y12" s="113">
        <v>-4.6993313033740396</v>
      </c>
      <c r="Z12" s="107"/>
      <c r="AA12" s="114">
        <v>38.430999069282997</v>
      </c>
      <c r="AB12" s="115">
        <v>1.4346946662372799</v>
      </c>
      <c r="AC12" s="116">
        <v>16.289561967889099</v>
      </c>
      <c r="AD12" s="107"/>
      <c r="AE12" s="117">
        <v>-7.8340486838525999E-2</v>
      </c>
      <c r="AF12" s="97"/>
      <c r="AG12" s="133">
        <v>34.661911928651001</v>
      </c>
      <c r="AH12" s="128">
        <v>43.681619286510497</v>
      </c>
      <c r="AI12" s="128">
        <v>44.952156177156098</v>
      </c>
      <c r="AJ12" s="128">
        <v>41.978536282557997</v>
      </c>
      <c r="AK12" s="128">
        <v>40.674553309009802</v>
      </c>
      <c r="AL12" s="134">
        <v>41.189755396777102</v>
      </c>
      <c r="AM12" s="128"/>
      <c r="AN12" s="135">
        <v>47.693330799635099</v>
      </c>
      <c r="AO12" s="136">
        <v>40.629205432248902</v>
      </c>
      <c r="AP12" s="137">
        <v>44.161268115942001</v>
      </c>
      <c r="AQ12" s="128"/>
      <c r="AR12" s="138">
        <v>42.038759030824203</v>
      </c>
      <c r="AS12" s="96"/>
      <c r="AT12" s="112">
        <v>107.09768789984</v>
      </c>
      <c r="AU12" s="107">
        <v>132.328715526005</v>
      </c>
      <c r="AV12" s="107">
        <v>41.3945473513132</v>
      </c>
      <c r="AW12" s="107">
        <v>42.692368518987699</v>
      </c>
      <c r="AX12" s="107">
        <v>88.628270390340006</v>
      </c>
      <c r="AY12" s="113">
        <v>74.071308976798207</v>
      </c>
      <c r="AZ12" s="107"/>
      <c r="BA12" s="114">
        <v>134.48057066803199</v>
      </c>
      <c r="BB12" s="115">
        <v>69.752782313869602</v>
      </c>
      <c r="BC12" s="116">
        <v>99.489261811856593</v>
      </c>
      <c r="BD12" s="107"/>
      <c r="BE12" s="117">
        <v>81.016964589625104</v>
      </c>
    </row>
    <row r="13" spans="1:57" x14ac:dyDescent="0.25">
      <c r="A13" s="24" t="s">
        <v>24</v>
      </c>
      <c r="B13" s="44" t="str">
        <f t="shared" si="0"/>
        <v>Suburban Virginia Area</v>
      </c>
      <c r="C13" s="12"/>
      <c r="D13" s="28" t="s">
        <v>16</v>
      </c>
      <c r="E13" s="31" t="s">
        <v>17</v>
      </c>
      <c r="F13" s="12"/>
      <c r="G13" s="133">
        <v>31.3409473230945</v>
      </c>
      <c r="H13" s="128">
        <v>51.548515860485097</v>
      </c>
      <c r="I13" s="128">
        <v>54.073783551026203</v>
      </c>
      <c r="J13" s="128">
        <v>52.240673173532301</v>
      </c>
      <c r="K13" s="128">
        <v>51.468109659824798</v>
      </c>
      <c r="L13" s="134">
        <v>48.134405913592602</v>
      </c>
      <c r="M13" s="128"/>
      <c r="N13" s="135">
        <v>53.313698866082902</v>
      </c>
      <c r="O13" s="136">
        <v>59.2715874838524</v>
      </c>
      <c r="P13" s="137">
        <v>56.292643174967701</v>
      </c>
      <c r="Q13" s="128"/>
      <c r="R13" s="138">
        <v>50.465330845414002</v>
      </c>
      <c r="S13" s="96"/>
      <c r="T13" s="112">
        <v>27.8837617755206</v>
      </c>
      <c r="U13" s="107">
        <v>66.7185144334086</v>
      </c>
      <c r="V13" s="107">
        <v>43.854649064621697</v>
      </c>
      <c r="W13" s="107">
        <v>41.008968540178898</v>
      </c>
      <c r="X13" s="107">
        <v>75.075985436100098</v>
      </c>
      <c r="Y13" s="113">
        <v>50.9280877060636</v>
      </c>
      <c r="Z13" s="107"/>
      <c r="AA13" s="114">
        <v>55.897620212989203</v>
      </c>
      <c r="AB13" s="115">
        <v>42.588214079737398</v>
      </c>
      <c r="AC13" s="116">
        <v>48.5955536893184</v>
      </c>
      <c r="AD13" s="107"/>
      <c r="AE13" s="117">
        <v>50.1767841513851</v>
      </c>
      <c r="AF13" s="97"/>
      <c r="AG13" s="133">
        <v>39.860713721831402</v>
      </c>
      <c r="AH13" s="128">
        <v>51.325186952777301</v>
      </c>
      <c r="AI13" s="128">
        <v>52.267320941581701</v>
      </c>
      <c r="AJ13" s="128">
        <v>50.913676259509103</v>
      </c>
      <c r="AK13" s="128">
        <v>51.692969355533201</v>
      </c>
      <c r="AL13" s="134">
        <v>49.211973446246503</v>
      </c>
      <c r="AM13" s="128"/>
      <c r="AN13" s="135">
        <v>63.8197003731878</v>
      </c>
      <c r="AO13" s="136">
        <v>58.498697430744897</v>
      </c>
      <c r="AP13" s="137">
        <v>61.159198901966398</v>
      </c>
      <c r="AQ13" s="128"/>
      <c r="AR13" s="138">
        <v>52.625466433595101</v>
      </c>
      <c r="AS13" s="96"/>
      <c r="AT13" s="112">
        <v>32.358774803415301</v>
      </c>
      <c r="AU13" s="107">
        <v>50.3621424063559</v>
      </c>
      <c r="AV13" s="107">
        <v>49.883104886069198</v>
      </c>
      <c r="AW13" s="107">
        <v>44.195408670437303</v>
      </c>
      <c r="AX13" s="107">
        <v>38.903396611192001</v>
      </c>
      <c r="AY13" s="113">
        <v>43.353144753736601</v>
      </c>
      <c r="AZ13" s="107"/>
      <c r="BA13" s="114">
        <v>69.0239831610659</v>
      </c>
      <c r="BB13" s="115">
        <v>44.655569734992604</v>
      </c>
      <c r="BC13" s="116">
        <v>56.421853764855598</v>
      </c>
      <c r="BD13" s="107"/>
      <c r="BE13" s="117">
        <v>47.443477224027902</v>
      </c>
    </row>
    <row r="14" spans="1:57" x14ac:dyDescent="0.25">
      <c r="A14" s="24" t="s">
        <v>25</v>
      </c>
      <c r="B14" s="44" t="str">
        <f t="shared" si="0"/>
        <v>Alexandria, VA</v>
      </c>
      <c r="C14" s="12"/>
      <c r="D14" s="28" t="s">
        <v>16</v>
      </c>
      <c r="E14" s="31" t="s">
        <v>17</v>
      </c>
      <c r="F14" s="12"/>
      <c r="G14" s="133">
        <v>31.173418720407899</v>
      </c>
      <c r="H14" s="128">
        <v>53.866764598761598</v>
      </c>
      <c r="I14" s="128">
        <v>57.047432317591301</v>
      </c>
      <c r="J14" s="128">
        <v>47.696803447857199</v>
      </c>
      <c r="K14" s="128">
        <v>46.8218356197644</v>
      </c>
      <c r="L14" s="134">
        <v>47.321250940876503</v>
      </c>
      <c r="M14" s="128"/>
      <c r="N14" s="135">
        <v>42.3280878960786</v>
      </c>
      <c r="O14" s="136">
        <v>45.572857836590899</v>
      </c>
      <c r="P14" s="137">
        <v>43.950472866334799</v>
      </c>
      <c r="Q14" s="128"/>
      <c r="R14" s="138">
        <v>46.358171491007397</v>
      </c>
      <c r="S14" s="96"/>
      <c r="T14" s="112">
        <v>59.163402886460901</v>
      </c>
      <c r="U14" s="107">
        <v>123.17889378392999</v>
      </c>
      <c r="V14" s="107">
        <v>10.033427094934</v>
      </c>
      <c r="W14" s="107">
        <v>10.1604233289788</v>
      </c>
      <c r="X14" s="107">
        <v>77.2076267603654</v>
      </c>
      <c r="Y14" s="113">
        <v>43.148663385944701</v>
      </c>
      <c r="Z14" s="107"/>
      <c r="AA14" s="114">
        <v>29.527512569877</v>
      </c>
      <c r="AB14" s="115">
        <v>21.5472877941916</v>
      </c>
      <c r="AC14" s="116">
        <v>25.2636079232567</v>
      </c>
      <c r="AD14" s="107"/>
      <c r="AE14" s="117">
        <v>37.818481307289701</v>
      </c>
      <c r="AF14" s="97"/>
      <c r="AG14" s="133">
        <v>36.953624543726797</v>
      </c>
      <c r="AH14" s="128">
        <v>44.544591993725298</v>
      </c>
      <c r="AI14" s="128">
        <v>46.409410895270199</v>
      </c>
      <c r="AJ14" s="128">
        <v>43.977449022683302</v>
      </c>
      <c r="AK14" s="128">
        <v>44.030760436775999</v>
      </c>
      <c r="AL14" s="134">
        <v>43.183255487046999</v>
      </c>
      <c r="AM14" s="128"/>
      <c r="AN14" s="135">
        <v>53.705203305984497</v>
      </c>
      <c r="AO14" s="136">
        <v>50.126359871841302</v>
      </c>
      <c r="AP14" s="137">
        <v>51.917618666586101</v>
      </c>
      <c r="AQ14" s="128"/>
      <c r="AR14" s="138">
        <v>45.677023664813099</v>
      </c>
      <c r="AS14" s="96"/>
      <c r="AT14" s="112">
        <v>78.217232673452799</v>
      </c>
      <c r="AU14" s="107">
        <v>99.690064784652407</v>
      </c>
      <c r="AV14" s="107">
        <v>59.360519480939899</v>
      </c>
      <c r="AW14" s="107">
        <v>63.990598233749502</v>
      </c>
      <c r="AX14" s="107">
        <v>66.9492982354909</v>
      </c>
      <c r="AY14" s="113">
        <v>72.243731702755497</v>
      </c>
      <c r="AZ14" s="107"/>
      <c r="BA14" s="114">
        <v>100.53162705258799</v>
      </c>
      <c r="BB14" s="115">
        <v>67.592761042920102</v>
      </c>
      <c r="BC14" s="116">
        <v>83.159892671612198</v>
      </c>
      <c r="BD14" s="107"/>
      <c r="BE14" s="117">
        <v>75.632351899819199</v>
      </c>
    </row>
    <row r="15" spans="1:57" x14ac:dyDescent="0.25">
      <c r="A15" s="24" t="s">
        <v>26</v>
      </c>
      <c r="B15" s="44" t="str">
        <f t="shared" si="0"/>
        <v>Fairfax/Tysons Corner, VA</v>
      </c>
      <c r="C15" s="12"/>
      <c r="D15" s="28" t="s">
        <v>16</v>
      </c>
      <c r="E15" s="31" t="s">
        <v>17</v>
      </c>
      <c r="F15" s="12"/>
      <c r="G15" s="133">
        <v>28.438913546000901</v>
      </c>
      <c r="H15" s="128">
        <v>44.156360379102999</v>
      </c>
      <c r="I15" s="128">
        <v>48.724402450300502</v>
      </c>
      <c r="J15" s="128">
        <v>42.154489135459997</v>
      </c>
      <c r="K15" s="128">
        <v>42.878781784558399</v>
      </c>
      <c r="L15" s="134">
        <v>41.270589459084597</v>
      </c>
      <c r="M15" s="128"/>
      <c r="N15" s="135">
        <v>37.183739019879702</v>
      </c>
      <c r="O15" s="136">
        <v>38.0175450762829</v>
      </c>
      <c r="P15" s="137">
        <v>37.600642048081298</v>
      </c>
      <c r="Q15" s="128"/>
      <c r="R15" s="138">
        <v>40.222033055940798</v>
      </c>
      <c r="S15" s="96"/>
      <c r="T15" s="112">
        <v>35.905328255484001</v>
      </c>
      <c r="U15" s="107">
        <v>71.063211277387893</v>
      </c>
      <c r="V15" s="107">
        <v>22.7164000650438</v>
      </c>
      <c r="W15" s="107">
        <v>10.5395155205319</v>
      </c>
      <c r="X15" s="107">
        <v>62.2505154649429</v>
      </c>
      <c r="Y15" s="113">
        <v>36.652111228373997</v>
      </c>
      <c r="Z15" s="107"/>
      <c r="AA15" s="114">
        <v>25.749488705569501</v>
      </c>
      <c r="AB15" s="115">
        <v>0.52971835676901602</v>
      </c>
      <c r="AC15" s="116">
        <v>11.596271849293601</v>
      </c>
      <c r="AD15" s="107"/>
      <c r="AE15" s="117">
        <v>28.920929261876701</v>
      </c>
      <c r="AF15" s="97"/>
      <c r="AG15" s="133">
        <v>37.044601109954897</v>
      </c>
      <c r="AH15" s="128">
        <v>45.589923401549299</v>
      </c>
      <c r="AI15" s="128">
        <v>48.783181870736499</v>
      </c>
      <c r="AJ15" s="128">
        <v>46.7140683894091</v>
      </c>
      <c r="AK15" s="128">
        <v>43.631652214128799</v>
      </c>
      <c r="AL15" s="134">
        <v>44.352685397155703</v>
      </c>
      <c r="AM15" s="128"/>
      <c r="AN15" s="135">
        <v>48.352439299340901</v>
      </c>
      <c r="AO15" s="136">
        <v>45.332241907514401</v>
      </c>
      <c r="AP15" s="137">
        <v>46.842253309439798</v>
      </c>
      <c r="AQ15" s="128"/>
      <c r="AR15" s="138">
        <v>45.064019886363603</v>
      </c>
      <c r="AS15" s="96"/>
      <c r="AT15" s="112">
        <v>61.083201656001499</v>
      </c>
      <c r="AU15" s="107">
        <v>80.0687387718461</v>
      </c>
      <c r="AV15" s="107">
        <v>73.956853273250601</v>
      </c>
      <c r="AW15" s="107">
        <v>66.612210847103896</v>
      </c>
      <c r="AX15" s="107">
        <v>56.902686480026098</v>
      </c>
      <c r="AY15" s="113">
        <v>67.743082360013503</v>
      </c>
      <c r="AZ15" s="107"/>
      <c r="BA15" s="114">
        <v>74.369257484722297</v>
      </c>
      <c r="BB15" s="115">
        <v>48.193312896266796</v>
      </c>
      <c r="BC15" s="116">
        <v>60.639146825447</v>
      </c>
      <c r="BD15" s="107"/>
      <c r="BE15" s="117">
        <v>65.568659492229799</v>
      </c>
    </row>
    <row r="16" spans="1:57" x14ac:dyDescent="0.25">
      <c r="A16" s="24" t="s">
        <v>27</v>
      </c>
      <c r="B16" s="44" t="str">
        <f t="shared" si="0"/>
        <v>I-95 Fredericksburg, VA</v>
      </c>
      <c r="C16" s="12"/>
      <c r="D16" s="28" t="s">
        <v>16</v>
      </c>
      <c r="E16" s="31" t="s">
        <v>17</v>
      </c>
      <c r="F16" s="12"/>
      <c r="G16" s="133">
        <v>32.628350710900399</v>
      </c>
      <c r="H16" s="128">
        <v>57.220881516587603</v>
      </c>
      <c r="I16" s="128">
        <v>62.978465639810402</v>
      </c>
      <c r="J16" s="128">
        <v>67.864648104265399</v>
      </c>
      <c r="K16" s="128">
        <v>69.093020142179995</v>
      </c>
      <c r="L16" s="134">
        <v>57.957073222748797</v>
      </c>
      <c r="M16" s="128"/>
      <c r="N16" s="135">
        <v>65.327649289099497</v>
      </c>
      <c r="O16" s="136">
        <v>64.630949052132706</v>
      </c>
      <c r="P16" s="137">
        <v>64.979299170616102</v>
      </c>
      <c r="Q16" s="128"/>
      <c r="R16" s="138">
        <v>59.963423493568001</v>
      </c>
      <c r="S16" s="96"/>
      <c r="T16" s="112">
        <v>43.397649863565903</v>
      </c>
      <c r="U16" s="107">
        <v>121.088605346325</v>
      </c>
      <c r="V16" s="107">
        <v>102.20651851417701</v>
      </c>
      <c r="W16" s="107">
        <v>120.695657998493</v>
      </c>
      <c r="X16" s="107">
        <v>153.682322271564</v>
      </c>
      <c r="Y16" s="113">
        <v>110.344284273767</v>
      </c>
      <c r="Z16" s="107"/>
      <c r="AA16" s="114">
        <v>122.004811679008</v>
      </c>
      <c r="AB16" s="115">
        <v>110.058983503292</v>
      </c>
      <c r="AC16" s="116">
        <v>115.89875738727</v>
      </c>
      <c r="AD16" s="107"/>
      <c r="AE16" s="117">
        <v>112.033235958872</v>
      </c>
      <c r="AF16" s="97"/>
      <c r="AG16" s="133">
        <v>36.967020438388602</v>
      </c>
      <c r="AH16" s="128">
        <v>44.032147215639803</v>
      </c>
      <c r="AI16" s="128">
        <v>45.945482523696597</v>
      </c>
      <c r="AJ16" s="128">
        <v>47.658876481042597</v>
      </c>
      <c r="AK16" s="128">
        <v>47.094507997630302</v>
      </c>
      <c r="AL16" s="134">
        <v>44.339606931279597</v>
      </c>
      <c r="AM16" s="128"/>
      <c r="AN16" s="135">
        <v>48.180510959715598</v>
      </c>
      <c r="AO16" s="136">
        <v>49.738170912322197</v>
      </c>
      <c r="AP16" s="137">
        <v>48.959340936018897</v>
      </c>
      <c r="AQ16" s="128"/>
      <c r="AR16" s="138">
        <v>45.6595309326337</v>
      </c>
      <c r="AS16" s="96"/>
      <c r="AT16" s="112">
        <v>57.3261695361211</v>
      </c>
      <c r="AU16" s="107">
        <v>76.455913273664393</v>
      </c>
      <c r="AV16" s="107">
        <v>70.291955416656705</v>
      </c>
      <c r="AW16" s="107">
        <v>84.483303262974403</v>
      </c>
      <c r="AX16" s="107">
        <v>87.271131442312395</v>
      </c>
      <c r="AY16" s="113">
        <v>75.376566382492499</v>
      </c>
      <c r="AZ16" s="107"/>
      <c r="BA16" s="114">
        <v>76.221197860129905</v>
      </c>
      <c r="BB16" s="115">
        <v>70.217217089619794</v>
      </c>
      <c r="BC16" s="116">
        <v>73.119453993235496</v>
      </c>
      <c r="BD16" s="107"/>
      <c r="BE16" s="117">
        <v>74.678842339074507</v>
      </c>
    </row>
    <row r="17" spans="1:57" x14ac:dyDescent="0.25">
      <c r="A17" s="24" t="s">
        <v>28</v>
      </c>
      <c r="B17" s="44" t="str">
        <f t="shared" si="0"/>
        <v>Dulles Airport Area, VA</v>
      </c>
      <c r="C17" s="12"/>
      <c r="D17" s="28" t="s">
        <v>16</v>
      </c>
      <c r="E17" s="31" t="s">
        <v>17</v>
      </c>
      <c r="F17" s="12"/>
      <c r="G17" s="133">
        <v>29.974999066293101</v>
      </c>
      <c r="H17" s="128">
        <v>41.353340802987802</v>
      </c>
      <c r="I17" s="128">
        <v>41.983398692810397</v>
      </c>
      <c r="J17" s="128">
        <v>43.2609271708683</v>
      </c>
      <c r="K17" s="128">
        <v>45.335453781512598</v>
      </c>
      <c r="L17" s="134">
        <v>40.381623902894397</v>
      </c>
      <c r="M17" s="128"/>
      <c r="N17" s="135">
        <v>34.912821661998102</v>
      </c>
      <c r="O17" s="136">
        <v>34.853389355742202</v>
      </c>
      <c r="P17" s="137">
        <v>34.883105508870202</v>
      </c>
      <c r="Q17" s="128"/>
      <c r="R17" s="138">
        <v>38.810618647458902</v>
      </c>
      <c r="S17" s="96"/>
      <c r="T17" s="112">
        <v>43.981439558493399</v>
      </c>
      <c r="U17" s="107">
        <v>61.602290209440497</v>
      </c>
      <c r="V17" s="107">
        <v>33.254702545651597</v>
      </c>
      <c r="W17" s="107">
        <v>38.041009023341502</v>
      </c>
      <c r="X17" s="107">
        <v>76.216063122133903</v>
      </c>
      <c r="Y17" s="113">
        <v>49.582908208112599</v>
      </c>
      <c r="Z17" s="107"/>
      <c r="AA17" s="114">
        <v>45.445965965925403</v>
      </c>
      <c r="AB17" s="115">
        <v>25.351981303722699</v>
      </c>
      <c r="AC17" s="116">
        <v>34.661970202253997</v>
      </c>
      <c r="AD17" s="107"/>
      <c r="AE17" s="117">
        <v>45.444391874812297</v>
      </c>
      <c r="AF17" s="97"/>
      <c r="AG17" s="133">
        <v>33.459274276377201</v>
      </c>
      <c r="AH17" s="128">
        <v>42.012663165266098</v>
      </c>
      <c r="AI17" s="128">
        <v>42.476775443510697</v>
      </c>
      <c r="AJ17" s="128">
        <v>41.166715919701197</v>
      </c>
      <c r="AK17" s="128">
        <v>38.519013772175498</v>
      </c>
      <c r="AL17" s="134">
        <v>39.5268885154061</v>
      </c>
      <c r="AM17" s="128"/>
      <c r="AN17" s="135">
        <v>36.642926470588201</v>
      </c>
      <c r="AO17" s="136">
        <v>35.729128151260497</v>
      </c>
      <c r="AP17" s="137">
        <v>36.186027310924302</v>
      </c>
      <c r="AQ17" s="128"/>
      <c r="AR17" s="138">
        <v>38.572356742697004</v>
      </c>
      <c r="AS17" s="96"/>
      <c r="AT17" s="112">
        <v>65.557090053751395</v>
      </c>
      <c r="AU17" s="107">
        <v>81.575832362487105</v>
      </c>
      <c r="AV17" s="107">
        <v>71.224852032137505</v>
      </c>
      <c r="AW17" s="107">
        <v>59.907633347940497</v>
      </c>
      <c r="AX17" s="107">
        <v>71.3862329713631</v>
      </c>
      <c r="AY17" s="113">
        <v>69.826167789195594</v>
      </c>
      <c r="AZ17" s="107"/>
      <c r="BA17" s="114">
        <v>72.797493366735694</v>
      </c>
      <c r="BB17" s="115">
        <v>59.598562432706501</v>
      </c>
      <c r="BC17" s="116">
        <v>66.019211198762406</v>
      </c>
      <c r="BD17" s="107"/>
      <c r="BE17" s="117">
        <v>68.788735583384494</v>
      </c>
    </row>
    <row r="18" spans="1:57" x14ac:dyDescent="0.25">
      <c r="A18" s="24" t="s">
        <v>29</v>
      </c>
      <c r="B18" s="44" t="str">
        <f t="shared" si="0"/>
        <v>Williamsburg, VA</v>
      </c>
      <c r="C18" s="12"/>
      <c r="D18" s="28" t="s">
        <v>16</v>
      </c>
      <c r="E18" s="31" t="s">
        <v>17</v>
      </c>
      <c r="F18" s="12"/>
      <c r="G18" s="133">
        <v>22.719120147350498</v>
      </c>
      <c r="H18" s="128">
        <v>19.708515160101999</v>
      </c>
      <c r="I18" s="128">
        <v>19.165729668461299</v>
      </c>
      <c r="J18" s="128">
        <v>18.1578024936242</v>
      </c>
      <c r="K18" s="128">
        <v>21.173754604703799</v>
      </c>
      <c r="L18" s="134">
        <v>20.184984414848302</v>
      </c>
      <c r="M18" s="128"/>
      <c r="N18" s="135">
        <v>31.856249645792001</v>
      </c>
      <c r="O18" s="136">
        <v>39.169470104845502</v>
      </c>
      <c r="P18" s="137">
        <v>35.512859875318703</v>
      </c>
      <c r="Q18" s="128"/>
      <c r="R18" s="138">
        <v>24.5643774035542</v>
      </c>
      <c r="S18" s="96"/>
      <c r="T18" s="112">
        <v>59.792099469443201</v>
      </c>
      <c r="U18" s="107">
        <v>45.9041641284023</v>
      </c>
      <c r="V18" s="107">
        <v>38.766825140412898</v>
      </c>
      <c r="W18" s="107">
        <v>35.588217846319701</v>
      </c>
      <c r="X18" s="107">
        <v>50.086330772432497</v>
      </c>
      <c r="Y18" s="113">
        <v>46.189975272009001</v>
      </c>
      <c r="Z18" s="107"/>
      <c r="AA18" s="114">
        <v>42.146293740728602</v>
      </c>
      <c r="AB18" s="115">
        <v>44.351532181379</v>
      </c>
      <c r="AC18" s="116">
        <v>43.354041247935299</v>
      </c>
      <c r="AD18" s="107"/>
      <c r="AE18" s="117">
        <v>45.005076548300998</v>
      </c>
      <c r="AF18" s="97"/>
      <c r="AG18" s="133">
        <v>48.166830901105101</v>
      </c>
      <c r="AH18" s="128">
        <v>55.431782020402302</v>
      </c>
      <c r="AI18" s="128">
        <v>55.196632898838097</v>
      </c>
      <c r="AJ18" s="128">
        <v>52.547672145083503</v>
      </c>
      <c r="AK18" s="128">
        <v>52.485833451402598</v>
      </c>
      <c r="AL18" s="134">
        <v>52.765750283366302</v>
      </c>
      <c r="AM18" s="128"/>
      <c r="AN18" s="135">
        <v>75.880480660243606</v>
      </c>
      <c r="AO18" s="136">
        <v>74.657201048455605</v>
      </c>
      <c r="AP18" s="137">
        <v>75.268840854349605</v>
      </c>
      <c r="AQ18" s="128"/>
      <c r="AR18" s="138">
        <v>59.195204732218698</v>
      </c>
      <c r="AS18" s="96"/>
      <c r="AT18" s="112">
        <v>101.380638182176</v>
      </c>
      <c r="AU18" s="107">
        <v>127.373501504489</v>
      </c>
      <c r="AV18" s="107">
        <v>136.593837889035</v>
      </c>
      <c r="AW18" s="107">
        <v>138.47181516749899</v>
      </c>
      <c r="AX18" s="107">
        <v>97.686144856366596</v>
      </c>
      <c r="AY18" s="113">
        <v>119.46877812402499</v>
      </c>
      <c r="AZ18" s="107"/>
      <c r="BA18" s="114">
        <v>139.732118682661</v>
      </c>
      <c r="BB18" s="115">
        <v>112.869621563737</v>
      </c>
      <c r="BC18" s="116">
        <v>125.61251946362999</v>
      </c>
      <c r="BD18" s="107"/>
      <c r="BE18" s="117">
        <v>121.661689208136</v>
      </c>
    </row>
    <row r="19" spans="1:57" x14ac:dyDescent="0.25">
      <c r="A19" s="24" t="s">
        <v>30</v>
      </c>
      <c r="B19" s="44" t="str">
        <f t="shared" si="0"/>
        <v>Virginia Beach, VA</v>
      </c>
      <c r="C19" s="12"/>
      <c r="D19" s="28" t="s">
        <v>16</v>
      </c>
      <c r="E19" s="31" t="s">
        <v>17</v>
      </c>
      <c r="F19" s="12"/>
      <c r="G19" s="133">
        <v>22.867827515077298</v>
      </c>
      <c r="H19" s="128">
        <v>22.121925321213102</v>
      </c>
      <c r="I19" s="128">
        <v>23.894100681758498</v>
      </c>
      <c r="J19" s="128">
        <v>25.128017533432299</v>
      </c>
      <c r="K19" s="128">
        <v>27.4566075430469</v>
      </c>
      <c r="L19" s="134">
        <v>24.2936957189056</v>
      </c>
      <c r="M19" s="128"/>
      <c r="N19" s="135">
        <v>45.000926352591499</v>
      </c>
      <c r="O19" s="136">
        <v>49.146235215453103</v>
      </c>
      <c r="P19" s="137">
        <v>47.073580784022298</v>
      </c>
      <c r="Q19" s="128"/>
      <c r="R19" s="138">
        <v>30.802234308938999</v>
      </c>
      <c r="S19" s="96"/>
      <c r="T19" s="112">
        <v>-0.201519156410946</v>
      </c>
      <c r="U19" s="107">
        <v>-4.48603802958697</v>
      </c>
      <c r="V19" s="107">
        <v>-6.0840028495050698</v>
      </c>
      <c r="W19" s="107">
        <v>1.8681684875748701</v>
      </c>
      <c r="X19" s="107">
        <v>10.079664792985501</v>
      </c>
      <c r="Y19" s="113">
        <v>0.28224021785513398</v>
      </c>
      <c r="Z19" s="107"/>
      <c r="AA19" s="114">
        <v>42.330855336227003</v>
      </c>
      <c r="AB19" s="115">
        <v>32.395646601132498</v>
      </c>
      <c r="AC19" s="116">
        <v>36.965511741892001</v>
      </c>
      <c r="AD19" s="107"/>
      <c r="AE19" s="117">
        <v>13.562921812348399</v>
      </c>
      <c r="AF19" s="97"/>
      <c r="AG19" s="133">
        <v>30.981042172886902</v>
      </c>
      <c r="AH19" s="128">
        <v>31.798988003670999</v>
      </c>
      <c r="AI19" s="128">
        <v>32.511267308364602</v>
      </c>
      <c r="AJ19" s="128">
        <v>33.175916613495303</v>
      </c>
      <c r="AK19" s="128">
        <v>34.383207394458502</v>
      </c>
      <c r="AL19" s="134">
        <v>32.570084298575203</v>
      </c>
      <c r="AM19" s="128"/>
      <c r="AN19" s="135">
        <v>57.584004610610897</v>
      </c>
      <c r="AO19" s="136">
        <v>52.678531804475099</v>
      </c>
      <c r="AP19" s="137">
        <v>55.131268207543002</v>
      </c>
      <c r="AQ19" s="128"/>
      <c r="AR19" s="138">
        <v>39.016136843994602</v>
      </c>
      <c r="AS19" s="96"/>
      <c r="AT19" s="112">
        <v>22.7561740116371</v>
      </c>
      <c r="AU19" s="107">
        <v>0.49580920825462599</v>
      </c>
      <c r="AV19" s="107">
        <v>-0.948714367383657</v>
      </c>
      <c r="AW19" s="107">
        <v>1.24864580851707</v>
      </c>
      <c r="AX19" s="107">
        <v>-4.4028772570912098</v>
      </c>
      <c r="AY19" s="113">
        <v>2.7861262648128302</v>
      </c>
      <c r="AZ19" s="107"/>
      <c r="BA19" s="114">
        <v>59.460975206837297</v>
      </c>
      <c r="BB19" s="115">
        <v>32.4139692032619</v>
      </c>
      <c r="BC19" s="116">
        <v>45.283247945573699</v>
      </c>
      <c r="BD19" s="107"/>
      <c r="BE19" s="117">
        <v>16.5500448009678</v>
      </c>
    </row>
    <row r="20" spans="1:57" x14ac:dyDescent="0.25">
      <c r="A20" s="41" t="s">
        <v>31</v>
      </c>
      <c r="B20" s="44" t="str">
        <f t="shared" si="0"/>
        <v>Norfolk/Portsmouth, VA</v>
      </c>
      <c r="C20" s="12"/>
      <c r="D20" s="28" t="s">
        <v>16</v>
      </c>
      <c r="E20" s="31" t="s">
        <v>17</v>
      </c>
      <c r="F20" s="12"/>
      <c r="G20" s="133">
        <v>27.8431661046715</v>
      </c>
      <c r="H20" s="128">
        <v>33.745862908324497</v>
      </c>
      <c r="I20" s="128">
        <v>35.8588402002107</v>
      </c>
      <c r="J20" s="128">
        <v>35.252216930101802</v>
      </c>
      <c r="K20" s="128">
        <v>37.178166104671497</v>
      </c>
      <c r="L20" s="134">
        <v>33.975650449596003</v>
      </c>
      <c r="M20" s="128"/>
      <c r="N20" s="135">
        <v>44.228681805409202</v>
      </c>
      <c r="O20" s="136">
        <v>49.199273322795896</v>
      </c>
      <c r="P20" s="137">
        <v>46.7139775641025</v>
      </c>
      <c r="Q20" s="128"/>
      <c r="R20" s="138">
        <v>37.615172482312197</v>
      </c>
      <c r="S20" s="96"/>
      <c r="T20" s="112">
        <v>-30.065354135665899</v>
      </c>
      <c r="U20" s="107">
        <v>-17.563722274567699</v>
      </c>
      <c r="V20" s="107">
        <v>-21.583189562030999</v>
      </c>
      <c r="W20" s="107">
        <v>-25.404890838020901</v>
      </c>
      <c r="X20" s="107">
        <v>-17.022864290285799</v>
      </c>
      <c r="Y20" s="113">
        <v>-22.267490597733801</v>
      </c>
      <c r="Z20" s="107"/>
      <c r="AA20" s="114">
        <v>-3.7479223958774299</v>
      </c>
      <c r="AB20" s="115">
        <v>0.96143378400083601</v>
      </c>
      <c r="AC20" s="116">
        <v>-1.3241104368455101</v>
      </c>
      <c r="AD20" s="107"/>
      <c r="AE20" s="117">
        <v>-15.9367985572917</v>
      </c>
      <c r="AF20" s="97"/>
      <c r="AG20" s="133">
        <v>32.5933026606954</v>
      </c>
      <c r="AH20" s="128">
        <v>35.511728530031597</v>
      </c>
      <c r="AI20" s="128">
        <v>36.325346118721399</v>
      </c>
      <c r="AJ20" s="128">
        <v>36.131274038461498</v>
      </c>
      <c r="AK20" s="128">
        <v>36.849444726905503</v>
      </c>
      <c r="AL20" s="134">
        <v>35.482219214963102</v>
      </c>
      <c r="AM20" s="128"/>
      <c r="AN20" s="135">
        <v>50.765649736564797</v>
      </c>
      <c r="AO20" s="136">
        <v>46.626408864594303</v>
      </c>
      <c r="AP20" s="137">
        <v>48.696029300579497</v>
      </c>
      <c r="AQ20" s="128"/>
      <c r="AR20" s="138">
        <v>39.2575935251392</v>
      </c>
      <c r="AS20" s="96"/>
      <c r="AT20" s="112">
        <v>-3.7950463776030898</v>
      </c>
      <c r="AU20" s="107">
        <v>-1.9090075220570599</v>
      </c>
      <c r="AV20" s="107">
        <v>0.45372865050808198</v>
      </c>
      <c r="AW20" s="107">
        <v>-1.6165554775146</v>
      </c>
      <c r="AX20" s="107">
        <v>-6.5598743449822399</v>
      </c>
      <c r="AY20" s="113">
        <v>-2.73767737667445</v>
      </c>
      <c r="AZ20" s="107"/>
      <c r="BA20" s="114">
        <v>30.237030878727399</v>
      </c>
      <c r="BB20" s="115">
        <v>16.974065459585599</v>
      </c>
      <c r="BC20" s="116">
        <v>23.531441079241102</v>
      </c>
      <c r="BD20" s="107"/>
      <c r="BE20" s="117">
        <v>5.1899369232530796</v>
      </c>
    </row>
    <row r="21" spans="1:57" x14ac:dyDescent="0.25">
      <c r="A21" s="42" t="s">
        <v>32</v>
      </c>
      <c r="B21" s="44" t="str">
        <f t="shared" si="0"/>
        <v>Newport News/Hampton, VA</v>
      </c>
      <c r="C21" s="12"/>
      <c r="D21" s="28" t="s">
        <v>16</v>
      </c>
      <c r="E21" s="31" t="s">
        <v>17</v>
      </c>
      <c r="F21" s="13"/>
      <c r="G21" s="133">
        <v>29.395169140181601</v>
      </c>
      <c r="H21" s="128">
        <v>31.452554724744601</v>
      </c>
      <c r="I21" s="128">
        <v>31.861738379682102</v>
      </c>
      <c r="J21" s="128">
        <v>35.261008271850102</v>
      </c>
      <c r="K21" s="128">
        <v>34.582561748013603</v>
      </c>
      <c r="L21" s="134">
        <v>32.5106064528944</v>
      </c>
      <c r="M21" s="128"/>
      <c r="N21" s="135">
        <v>52.045064699205398</v>
      </c>
      <c r="O21" s="136">
        <v>51.939871552213297</v>
      </c>
      <c r="P21" s="137">
        <v>51.992468125709401</v>
      </c>
      <c r="Q21" s="128"/>
      <c r="R21" s="138">
        <v>38.076852645127197</v>
      </c>
      <c r="S21" s="96"/>
      <c r="T21" s="112">
        <v>22.876074842813999</v>
      </c>
      <c r="U21" s="107">
        <v>17.355679939143702</v>
      </c>
      <c r="V21" s="107">
        <v>15.5530737965881</v>
      </c>
      <c r="W21" s="107">
        <v>27.082756054700099</v>
      </c>
      <c r="X21" s="107">
        <v>27.3949856252537</v>
      </c>
      <c r="Y21" s="113">
        <v>22.046574502877199</v>
      </c>
      <c r="Z21" s="107"/>
      <c r="AA21" s="114">
        <v>73.794950851460897</v>
      </c>
      <c r="AB21" s="115">
        <v>61.681212539200402</v>
      </c>
      <c r="AC21" s="116">
        <v>67.525493152767197</v>
      </c>
      <c r="AD21" s="107"/>
      <c r="AE21" s="117">
        <v>36.503813326455102</v>
      </c>
      <c r="AF21" s="97"/>
      <c r="AG21" s="133">
        <v>33.585662766032897</v>
      </c>
      <c r="AH21" s="128">
        <v>34.909311350737703</v>
      </c>
      <c r="AI21" s="128">
        <v>35.600284719069201</v>
      </c>
      <c r="AJ21" s="128">
        <v>35.831573148410797</v>
      </c>
      <c r="AK21" s="128">
        <v>37.885060343359797</v>
      </c>
      <c r="AL21" s="134">
        <v>35.562378465522102</v>
      </c>
      <c r="AM21" s="128"/>
      <c r="AN21" s="135">
        <v>56.8736788379682</v>
      </c>
      <c r="AO21" s="136">
        <v>54.789729763762701</v>
      </c>
      <c r="AP21" s="137">
        <v>55.831704300865397</v>
      </c>
      <c r="AQ21" s="128"/>
      <c r="AR21" s="138">
        <v>41.353614418477299</v>
      </c>
      <c r="AS21" s="96"/>
      <c r="AT21" s="112">
        <v>36.826622892182101</v>
      </c>
      <c r="AU21" s="107">
        <v>35.741511516547597</v>
      </c>
      <c r="AV21" s="107">
        <v>38.735451831616402</v>
      </c>
      <c r="AW21" s="107">
        <v>33.100299978521697</v>
      </c>
      <c r="AX21" s="107">
        <v>34.466093529915099</v>
      </c>
      <c r="AY21" s="113">
        <v>35.714217412229999</v>
      </c>
      <c r="AZ21" s="107"/>
      <c r="BA21" s="114">
        <v>98.485819155810901</v>
      </c>
      <c r="BB21" s="115">
        <v>84.893859557014196</v>
      </c>
      <c r="BC21" s="116">
        <v>91.575657780988294</v>
      </c>
      <c r="BD21" s="107"/>
      <c r="BE21" s="117">
        <v>52.913797531986603</v>
      </c>
    </row>
    <row r="22" spans="1:57" x14ac:dyDescent="0.25">
      <c r="A22" s="43" t="s">
        <v>33</v>
      </c>
      <c r="B22" s="44" t="str">
        <f t="shared" si="0"/>
        <v>Chesapeake/Suffolk, VA</v>
      </c>
      <c r="C22" s="12"/>
      <c r="D22" s="29" t="s">
        <v>16</v>
      </c>
      <c r="E22" s="32" t="s">
        <v>17</v>
      </c>
      <c r="F22" s="12"/>
      <c r="G22" s="139">
        <v>31.800579720523999</v>
      </c>
      <c r="H22" s="140">
        <v>34.982932960698598</v>
      </c>
      <c r="I22" s="140">
        <v>39.698359301309999</v>
      </c>
      <c r="J22" s="140">
        <v>43.597965764192097</v>
      </c>
      <c r="K22" s="140">
        <v>40.914062917030499</v>
      </c>
      <c r="L22" s="141">
        <v>38.198780132750997</v>
      </c>
      <c r="M22" s="128"/>
      <c r="N22" s="142">
        <v>41.468454917030499</v>
      </c>
      <c r="O22" s="143">
        <v>44.993023999999998</v>
      </c>
      <c r="P22" s="144">
        <v>43.230739458515203</v>
      </c>
      <c r="Q22" s="128"/>
      <c r="R22" s="145">
        <v>39.636482797255098</v>
      </c>
      <c r="S22" s="96"/>
      <c r="T22" s="118">
        <v>-0.65774987838169396</v>
      </c>
      <c r="U22" s="119">
        <v>-7.4197235691307304</v>
      </c>
      <c r="V22" s="119">
        <v>-0.47608168090048603</v>
      </c>
      <c r="W22" s="119">
        <v>7.1919594609188904</v>
      </c>
      <c r="X22" s="119">
        <v>-7.2686034427973096</v>
      </c>
      <c r="Y22" s="120">
        <v>-1.7924366410288499</v>
      </c>
      <c r="Z22" s="107"/>
      <c r="AA22" s="121">
        <v>6.3004715178496298</v>
      </c>
      <c r="AB22" s="122">
        <v>8.8527523184719907</v>
      </c>
      <c r="AC22" s="123">
        <v>7.6135127694628402</v>
      </c>
      <c r="AD22" s="107"/>
      <c r="AE22" s="124">
        <v>0.95737789219124603</v>
      </c>
      <c r="AF22" s="97"/>
      <c r="AG22" s="139">
        <v>37.269847925764097</v>
      </c>
      <c r="AH22" s="140">
        <v>42.5689536375545</v>
      </c>
      <c r="AI22" s="140">
        <v>43.5971113580786</v>
      </c>
      <c r="AJ22" s="140">
        <v>43.461894978165901</v>
      </c>
      <c r="AK22" s="140">
        <v>39.520880698689901</v>
      </c>
      <c r="AL22" s="141">
        <v>41.283737719650603</v>
      </c>
      <c r="AM22" s="128"/>
      <c r="AN22" s="142">
        <v>45.2021268951965</v>
      </c>
      <c r="AO22" s="143">
        <v>45.283770816593801</v>
      </c>
      <c r="AP22" s="144">
        <v>45.242948855895101</v>
      </c>
      <c r="AQ22" s="128"/>
      <c r="AR22" s="145">
        <v>42.414940901434797</v>
      </c>
      <c r="AS22" s="96"/>
      <c r="AT22" s="118">
        <v>15.9913585693184</v>
      </c>
      <c r="AU22" s="119">
        <v>11.3486320421896</v>
      </c>
      <c r="AV22" s="119">
        <v>9.3725936159868706</v>
      </c>
      <c r="AW22" s="119">
        <v>16.08698990673</v>
      </c>
      <c r="AX22" s="119">
        <v>0.61254490549699403</v>
      </c>
      <c r="AY22" s="120">
        <v>10.418368612700601</v>
      </c>
      <c r="AZ22" s="107"/>
      <c r="BA22" s="121">
        <v>25.438216122659298</v>
      </c>
      <c r="BB22" s="122">
        <v>19.9665821737523</v>
      </c>
      <c r="BC22" s="123">
        <v>22.638933180198102</v>
      </c>
      <c r="BD22" s="107"/>
      <c r="BE22" s="124">
        <v>13.876660302769199</v>
      </c>
    </row>
    <row r="23" spans="1:57" x14ac:dyDescent="0.25">
      <c r="A23" s="22" t="s">
        <v>43</v>
      </c>
      <c r="B23" s="44" t="str">
        <f t="shared" si="0"/>
        <v>Richmond CBD/Airport, VA</v>
      </c>
      <c r="C23" s="10"/>
      <c r="D23" s="27" t="s">
        <v>16</v>
      </c>
      <c r="E23" s="30" t="s">
        <v>17</v>
      </c>
      <c r="F23" s="3"/>
      <c r="G23" s="125">
        <v>32.980326128175903</v>
      </c>
      <c r="H23" s="126">
        <v>50.442908608266897</v>
      </c>
      <c r="I23" s="126">
        <v>58.490013272658302</v>
      </c>
      <c r="J23" s="126">
        <v>51.398945771710203</v>
      </c>
      <c r="K23" s="126">
        <v>53.122554038680299</v>
      </c>
      <c r="L23" s="127">
        <v>49.286949563898297</v>
      </c>
      <c r="M23" s="128"/>
      <c r="N23" s="129">
        <v>58.7708778915434</v>
      </c>
      <c r="O23" s="130">
        <v>57.928426241941601</v>
      </c>
      <c r="P23" s="131">
        <v>58.3496520667425</v>
      </c>
      <c r="Q23" s="128"/>
      <c r="R23" s="132">
        <v>51.876293136139502</v>
      </c>
      <c r="S23" s="96"/>
      <c r="T23" s="104">
        <v>48.259501587664403</v>
      </c>
      <c r="U23" s="105">
        <v>90.253657723905505</v>
      </c>
      <c r="V23" s="105">
        <v>116.592423157026</v>
      </c>
      <c r="W23" s="105">
        <v>92.5194489449092</v>
      </c>
      <c r="X23" s="105">
        <v>105.18919724930799</v>
      </c>
      <c r="Y23" s="106">
        <v>92.001022357155506</v>
      </c>
      <c r="Z23" s="107"/>
      <c r="AA23" s="108">
        <v>98.144505133802298</v>
      </c>
      <c r="AB23" s="109">
        <v>77.856071223578994</v>
      </c>
      <c r="AC23" s="110">
        <v>87.525967551732194</v>
      </c>
      <c r="AD23" s="107"/>
      <c r="AE23" s="111">
        <v>90.539774520485693</v>
      </c>
      <c r="AF23" s="97"/>
      <c r="AG23" s="125">
        <v>45.514843098217597</v>
      </c>
      <c r="AH23" s="126">
        <v>54.871587030716697</v>
      </c>
      <c r="AI23" s="126">
        <v>60.244415054986703</v>
      </c>
      <c r="AJ23" s="126">
        <v>58.629385665529</v>
      </c>
      <c r="AK23" s="126">
        <v>55.987051573758002</v>
      </c>
      <c r="AL23" s="127">
        <v>55.049456484641603</v>
      </c>
      <c r="AM23" s="128"/>
      <c r="AN23" s="129">
        <v>62.336194065225598</v>
      </c>
      <c r="AO23" s="130">
        <v>59.467930887371999</v>
      </c>
      <c r="AP23" s="131">
        <v>60.902062476298802</v>
      </c>
      <c r="AQ23" s="128"/>
      <c r="AR23" s="132">
        <v>56.721629625115099</v>
      </c>
      <c r="AS23" s="96"/>
      <c r="AT23" s="104">
        <v>86.784924563213494</v>
      </c>
      <c r="AU23" s="105">
        <v>105.43207661168999</v>
      </c>
      <c r="AV23" s="105">
        <v>122.013757889644</v>
      </c>
      <c r="AW23" s="105">
        <v>120.145751198334</v>
      </c>
      <c r="AX23" s="105">
        <v>87.102727080399006</v>
      </c>
      <c r="AY23" s="106">
        <v>104.237065647731</v>
      </c>
      <c r="AZ23" s="107"/>
      <c r="BA23" s="108">
        <v>104.601903474827</v>
      </c>
      <c r="BB23" s="109">
        <v>74.262072692649298</v>
      </c>
      <c r="BC23" s="110">
        <v>88.5727684304984</v>
      </c>
      <c r="BD23" s="107"/>
      <c r="BE23" s="111">
        <v>99.161863153272506</v>
      </c>
    </row>
    <row r="24" spans="1:57" x14ac:dyDescent="0.25">
      <c r="A24" s="23" t="s">
        <v>44</v>
      </c>
      <c r="B24" s="44" t="str">
        <f t="shared" si="0"/>
        <v>Richmond North/Glen Allen, VA</v>
      </c>
      <c r="C24" s="11"/>
      <c r="D24" s="28" t="s">
        <v>16</v>
      </c>
      <c r="E24" s="31" t="s">
        <v>17</v>
      </c>
      <c r="F24" s="12"/>
      <c r="G24" s="133">
        <v>31.4648589644084</v>
      </c>
      <c r="H24" s="128">
        <v>59.098929260450099</v>
      </c>
      <c r="I24" s="128">
        <v>75.5876349927929</v>
      </c>
      <c r="J24" s="128">
        <v>78.135842887237999</v>
      </c>
      <c r="K24" s="128">
        <v>72.430032708726003</v>
      </c>
      <c r="L24" s="134">
        <v>63.3434597627231</v>
      </c>
      <c r="M24" s="128"/>
      <c r="N24" s="135">
        <v>67.995217762501298</v>
      </c>
      <c r="O24" s="136">
        <v>65.532913515910806</v>
      </c>
      <c r="P24" s="137">
        <v>66.764065639206095</v>
      </c>
      <c r="Q24" s="128"/>
      <c r="R24" s="138">
        <v>64.320775727432505</v>
      </c>
      <c r="S24" s="96"/>
      <c r="T24" s="112">
        <v>37.918103527945703</v>
      </c>
      <c r="U24" s="107">
        <v>111.009711953733</v>
      </c>
      <c r="V24" s="107">
        <v>162.82258809724399</v>
      </c>
      <c r="W24" s="107">
        <v>164.68280629912101</v>
      </c>
      <c r="X24" s="107">
        <v>164.668738090868</v>
      </c>
      <c r="Y24" s="113">
        <v>132.08063507881801</v>
      </c>
      <c r="Z24" s="107"/>
      <c r="AA24" s="114">
        <v>140.176635881576</v>
      </c>
      <c r="AB24" s="115">
        <v>102.786066009853</v>
      </c>
      <c r="AC24" s="116">
        <v>120.246102918242</v>
      </c>
      <c r="AD24" s="107"/>
      <c r="AE24" s="117">
        <v>128.44031913863901</v>
      </c>
      <c r="AF24" s="97"/>
      <c r="AG24" s="133">
        <v>36.840757428761499</v>
      </c>
      <c r="AH24" s="128">
        <v>48.282893641201902</v>
      </c>
      <c r="AI24" s="128">
        <v>54.354120911409197</v>
      </c>
      <c r="AJ24" s="128">
        <v>53.712717402151</v>
      </c>
      <c r="AK24" s="128">
        <v>48.8669107162656</v>
      </c>
      <c r="AL24" s="134">
        <v>48.4114800199578</v>
      </c>
      <c r="AM24" s="128"/>
      <c r="AN24" s="135">
        <v>53.054000914735497</v>
      </c>
      <c r="AO24" s="136">
        <v>52.874112872824</v>
      </c>
      <c r="AP24" s="137">
        <v>52.964056893779698</v>
      </c>
      <c r="AQ24" s="128"/>
      <c r="AR24" s="138">
        <v>49.712216269621202</v>
      </c>
      <c r="AS24" s="96"/>
      <c r="AT24" s="112">
        <v>53.269837484900698</v>
      </c>
      <c r="AU24" s="107">
        <v>75.340596215213296</v>
      </c>
      <c r="AV24" s="107">
        <v>97.9417300789964</v>
      </c>
      <c r="AW24" s="107">
        <v>102.00799083824801</v>
      </c>
      <c r="AX24" s="107">
        <v>80.554589359393006</v>
      </c>
      <c r="AY24" s="113">
        <v>82.427200357206004</v>
      </c>
      <c r="AZ24" s="107"/>
      <c r="BA24" s="114">
        <v>88.963805016449498</v>
      </c>
      <c r="BB24" s="115">
        <v>69.605005514220494</v>
      </c>
      <c r="BC24" s="116">
        <v>78.778214627274394</v>
      </c>
      <c r="BD24" s="107"/>
      <c r="BE24" s="117">
        <v>81.3007624078963</v>
      </c>
    </row>
    <row r="25" spans="1:57" x14ac:dyDescent="0.25">
      <c r="A25" s="24" t="s">
        <v>45</v>
      </c>
      <c r="B25" s="44" t="str">
        <f t="shared" si="0"/>
        <v>Richmond West/Midlothian, VA</v>
      </c>
      <c r="C25" s="12"/>
      <c r="D25" s="28" t="s">
        <v>16</v>
      </c>
      <c r="E25" s="31" t="s">
        <v>17</v>
      </c>
      <c r="F25" s="12"/>
      <c r="G25" s="133">
        <v>32.836581559792002</v>
      </c>
      <c r="H25" s="128">
        <v>52.441008353552803</v>
      </c>
      <c r="I25" s="128">
        <v>68.968782911611697</v>
      </c>
      <c r="J25" s="128">
        <v>64.649028700173304</v>
      </c>
      <c r="K25" s="128">
        <v>62.828095216637699</v>
      </c>
      <c r="L25" s="134">
        <v>56.344699348353501</v>
      </c>
      <c r="M25" s="128"/>
      <c r="N25" s="135">
        <v>64.471453968804099</v>
      </c>
      <c r="O25" s="136">
        <v>64.073064748700105</v>
      </c>
      <c r="P25" s="137">
        <v>64.272259358752095</v>
      </c>
      <c r="Q25" s="128"/>
      <c r="R25" s="138">
        <v>58.609716494181697</v>
      </c>
      <c r="S25" s="96"/>
      <c r="T25" s="112">
        <v>40.517365007033803</v>
      </c>
      <c r="U25" s="107">
        <v>70.558145552574501</v>
      </c>
      <c r="V25" s="107">
        <v>117.929113831609</v>
      </c>
      <c r="W25" s="107">
        <v>99.334683927826106</v>
      </c>
      <c r="X25" s="107">
        <v>115.68914640968499</v>
      </c>
      <c r="Y25" s="113">
        <v>91.227415987965898</v>
      </c>
      <c r="Z25" s="107"/>
      <c r="AA25" s="114">
        <v>104.380178948446</v>
      </c>
      <c r="AB25" s="115">
        <v>81.488226816440502</v>
      </c>
      <c r="AC25" s="116">
        <v>92.290516566128801</v>
      </c>
      <c r="AD25" s="107"/>
      <c r="AE25" s="117">
        <v>91.559238228519604</v>
      </c>
      <c r="AF25" s="97"/>
      <c r="AG25" s="133">
        <v>35.676129644714003</v>
      </c>
      <c r="AH25" s="128">
        <v>45.229624280762501</v>
      </c>
      <c r="AI25" s="128">
        <v>51.346118717504297</v>
      </c>
      <c r="AJ25" s="128">
        <v>49.7030909532062</v>
      </c>
      <c r="AK25" s="128">
        <v>46.923171811091798</v>
      </c>
      <c r="AL25" s="134">
        <v>45.775627081455802</v>
      </c>
      <c r="AM25" s="128"/>
      <c r="AN25" s="135">
        <v>52.8077360225303</v>
      </c>
      <c r="AO25" s="136">
        <v>53.0578851559792</v>
      </c>
      <c r="AP25" s="137">
        <v>52.9328105892547</v>
      </c>
      <c r="AQ25" s="128"/>
      <c r="AR25" s="138">
        <v>47.820536655112598</v>
      </c>
      <c r="AS25" s="96"/>
      <c r="AT25" s="112">
        <v>44.530678837302403</v>
      </c>
      <c r="AU25" s="107">
        <v>53.198954208796899</v>
      </c>
      <c r="AV25" s="107">
        <v>73.473659177651797</v>
      </c>
      <c r="AW25" s="107">
        <v>69.487381482203503</v>
      </c>
      <c r="AX25" s="107">
        <v>59.911708764822002</v>
      </c>
      <c r="AY25" s="113">
        <v>60.644316011468497</v>
      </c>
      <c r="AZ25" s="107"/>
      <c r="BA25" s="114">
        <v>72.840035663471298</v>
      </c>
      <c r="BB25" s="115">
        <v>67.441951998650893</v>
      </c>
      <c r="BC25" s="116">
        <v>70.091801716417606</v>
      </c>
      <c r="BD25" s="107"/>
      <c r="BE25" s="117">
        <v>63.516665956904902</v>
      </c>
    </row>
    <row r="26" spans="1:57" x14ac:dyDescent="0.25">
      <c r="A26" s="24" t="s">
        <v>46</v>
      </c>
      <c r="B26" s="44" t="str">
        <f t="shared" si="0"/>
        <v>Petersburg/Chester, VA</v>
      </c>
      <c r="C26" s="12"/>
      <c r="D26" s="28" t="s">
        <v>16</v>
      </c>
      <c r="E26" s="31" t="s">
        <v>17</v>
      </c>
      <c r="F26" s="12"/>
      <c r="G26" s="133">
        <v>43.793359957256598</v>
      </c>
      <c r="H26" s="128">
        <v>55.533942898775898</v>
      </c>
      <c r="I26" s="128">
        <v>59.6347789586166</v>
      </c>
      <c r="J26" s="128">
        <v>53.175554439479299</v>
      </c>
      <c r="K26" s="128">
        <v>50.0393308334952</v>
      </c>
      <c r="L26" s="134">
        <v>52.435393417524701</v>
      </c>
      <c r="M26" s="128"/>
      <c r="N26" s="135">
        <v>47.815890751894301</v>
      </c>
      <c r="O26" s="136">
        <v>50.563388323295101</v>
      </c>
      <c r="P26" s="137">
        <v>49.189639537594701</v>
      </c>
      <c r="Q26" s="128"/>
      <c r="R26" s="138">
        <v>51.508035166116102</v>
      </c>
      <c r="S26" s="96"/>
      <c r="T26" s="112">
        <v>57.003088562636101</v>
      </c>
      <c r="U26" s="107">
        <v>58.314874625070601</v>
      </c>
      <c r="V26" s="107">
        <v>55.822696965541603</v>
      </c>
      <c r="W26" s="107">
        <v>46.9663670586866</v>
      </c>
      <c r="X26" s="107">
        <v>56.792991905496898</v>
      </c>
      <c r="Y26" s="113">
        <v>54.823938428004404</v>
      </c>
      <c r="Z26" s="107"/>
      <c r="AA26" s="114">
        <v>54.1300602463742</v>
      </c>
      <c r="AB26" s="115">
        <v>49.213057332206603</v>
      </c>
      <c r="AC26" s="116">
        <v>51.563097056357698</v>
      </c>
      <c r="AD26" s="107"/>
      <c r="AE26" s="117">
        <v>53.920366143385003</v>
      </c>
      <c r="AF26" s="102"/>
      <c r="AG26" s="133">
        <v>47.1692083446667</v>
      </c>
      <c r="AH26" s="128">
        <v>53.236118340780997</v>
      </c>
      <c r="AI26" s="128">
        <v>54.538998780843201</v>
      </c>
      <c r="AJ26" s="128">
        <v>53.771679415193297</v>
      </c>
      <c r="AK26" s="128">
        <v>48.526232888090099</v>
      </c>
      <c r="AL26" s="134">
        <v>51.448447553914903</v>
      </c>
      <c r="AM26" s="128"/>
      <c r="AN26" s="135">
        <v>47.965051379444297</v>
      </c>
      <c r="AO26" s="136">
        <v>50.143879905770298</v>
      </c>
      <c r="AP26" s="137">
        <v>49.054465642607298</v>
      </c>
      <c r="AQ26" s="128"/>
      <c r="AR26" s="138">
        <v>50.764452722112701</v>
      </c>
      <c r="AS26" s="96"/>
      <c r="AT26" s="112">
        <v>78.552466773992407</v>
      </c>
      <c r="AU26" s="107">
        <v>78.335794235220504</v>
      </c>
      <c r="AV26" s="107">
        <v>75.744327071795396</v>
      </c>
      <c r="AW26" s="107">
        <v>86.551687275591505</v>
      </c>
      <c r="AX26" s="107">
        <v>81.5955488930841</v>
      </c>
      <c r="AY26" s="113">
        <v>80.080476452370903</v>
      </c>
      <c r="AZ26" s="107"/>
      <c r="BA26" s="114">
        <v>71.143304121043997</v>
      </c>
      <c r="BB26" s="115">
        <v>59.345941812512201</v>
      </c>
      <c r="BC26" s="116">
        <v>64.903330875953301</v>
      </c>
      <c r="BD26" s="107"/>
      <c r="BE26" s="117">
        <v>75.617954329273203</v>
      </c>
    </row>
    <row r="27" spans="1:57" x14ac:dyDescent="0.25">
      <c r="A27" s="99" t="s">
        <v>100</v>
      </c>
      <c r="B27" s="45" t="s">
        <v>71</v>
      </c>
      <c r="C27" s="12"/>
      <c r="D27" s="28" t="s">
        <v>16</v>
      </c>
      <c r="E27" s="31" t="s">
        <v>17</v>
      </c>
      <c r="F27" s="12"/>
      <c r="G27" s="133">
        <v>25.562804557865899</v>
      </c>
      <c r="H27" s="128">
        <v>38.295317685360203</v>
      </c>
      <c r="I27" s="128">
        <v>42.840018378491898</v>
      </c>
      <c r="J27" s="128">
        <v>39.4753266120562</v>
      </c>
      <c r="K27" s="128">
        <v>38.615649023314397</v>
      </c>
      <c r="L27" s="134">
        <v>36.9578232514177</v>
      </c>
      <c r="M27" s="128"/>
      <c r="N27" s="135">
        <v>35.0136630959882</v>
      </c>
      <c r="O27" s="136">
        <v>37.748446754883403</v>
      </c>
      <c r="P27" s="137">
        <v>36.381054925435798</v>
      </c>
      <c r="Q27" s="128"/>
      <c r="R27" s="138">
        <v>36.793032301137202</v>
      </c>
      <c r="S27" s="96"/>
      <c r="T27" s="112">
        <v>34.497775705177197</v>
      </c>
      <c r="U27" s="107">
        <v>45.9588009389349</v>
      </c>
      <c r="V27" s="107">
        <v>51.7653284213646</v>
      </c>
      <c r="W27" s="107">
        <v>32.754522708844497</v>
      </c>
      <c r="X27" s="107">
        <v>32.750150805665797</v>
      </c>
      <c r="Y27" s="113">
        <v>39.679020607090202</v>
      </c>
      <c r="Z27" s="107"/>
      <c r="AA27" s="114">
        <v>37.360949397156098</v>
      </c>
      <c r="AB27" s="115">
        <v>34.290496599410901</v>
      </c>
      <c r="AC27" s="116">
        <v>35.750700437274503</v>
      </c>
      <c r="AD27" s="107"/>
      <c r="AE27" s="117">
        <v>38.546355386625102</v>
      </c>
      <c r="AF27" s="102"/>
      <c r="AG27" s="133">
        <v>34.043883022571102</v>
      </c>
      <c r="AH27" s="128">
        <v>43.543962446843302</v>
      </c>
      <c r="AI27" s="128">
        <v>45.253006215243701</v>
      </c>
      <c r="AJ27" s="128">
        <v>42.566227935884797</v>
      </c>
      <c r="AK27" s="128">
        <v>39.3775523716061</v>
      </c>
      <c r="AL27" s="134">
        <v>40.9569263984298</v>
      </c>
      <c r="AM27" s="128"/>
      <c r="AN27" s="135">
        <v>42.397835655871702</v>
      </c>
      <c r="AO27" s="136">
        <v>43.472846794687001</v>
      </c>
      <c r="AP27" s="137">
        <v>42.935049192561202</v>
      </c>
      <c r="AQ27" s="128"/>
      <c r="AR27" s="138">
        <v>41.521885090822003</v>
      </c>
      <c r="AS27" s="96"/>
      <c r="AT27" s="112">
        <v>49.878277110203697</v>
      </c>
      <c r="AU27" s="107">
        <v>53.5590446414637</v>
      </c>
      <c r="AV27" s="107">
        <v>57.9886910629845</v>
      </c>
      <c r="AW27" s="107">
        <v>54.6284447306356</v>
      </c>
      <c r="AX27" s="107">
        <v>49.987629107228997</v>
      </c>
      <c r="AY27" s="113">
        <v>53.401347117257799</v>
      </c>
      <c r="AZ27" s="107"/>
      <c r="BA27" s="114">
        <v>56.116318319571398</v>
      </c>
      <c r="BB27" s="115">
        <v>51.341994406700998</v>
      </c>
      <c r="BC27" s="116">
        <v>53.6611707284735</v>
      </c>
      <c r="BD27" s="107"/>
      <c r="BE27" s="117">
        <v>53.478787401440499</v>
      </c>
    </row>
    <row r="28" spans="1:57" x14ac:dyDescent="0.25">
      <c r="A28" s="24" t="s">
        <v>48</v>
      </c>
      <c r="B28" s="44" t="str">
        <f t="shared" si="0"/>
        <v>Roanoke, VA</v>
      </c>
      <c r="C28" s="12"/>
      <c r="D28" s="28" t="s">
        <v>16</v>
      </c>
      <c r="E28" s="31" t="s">
        <v>17</v>
      </c>
      <c r="F28" s="12"/>
      <c r="G28" s="133">
        <v>27.989260472332301</v>
      </c>
      <c r="H28" s="128">
        <v>35.093659713842399</v>
      </c>
      <c r="I28" s="128">
        <v>40.861682468539897</v>
      </c>
      <c r="J28" s="128">
        <v>38.304332011722103</v>
      </c>
      <c r="K28" s="128">
        <v>31.379222547836498</v>
      </c>
      <c r="L28" s="134">
        <v>34.725631442854599</v>
      </c>
      <c r="M28" s="128"/>
      <c r="N28" s="135">
        <v>31.770574038958799</v>
      </c>
      <c r="O28" s="136">
        <v>37.142584037234897</v>
      </c>
      <c r="P28" s="137">
        <v>34.456579038096798</v>
      </c>
      <c r="Q28" s="128"/>
      <c r="R28" s="138">
        <v>34.648759327209497</v>
      </c>
      <c r="S28" s="96"/>
      <c r="T28" s="112">
        <v>59.835565610863</v>
      </c>
      <c r="U28" s="107">
        <v>45.824919845071101</v>
      </c>
      <c r="V28" s="107">
        <v>65.746548031374601</v>
      </c>
      <c r="W28" s="107">
        <v>45.480301628629299</v>
      </c>
      <c r="X28" s="107">
        <v>35.338645905465697</v>
      </c>
      <c r="Y28" s="113">
        <v>50.008841642864397</v>
      </c>
      <c r="Z28" s="107"/>
      <c r="AA28" s="114">
        <v>39.9256868750957</v>
      </c>
      <c r="AB28" s="115">
        <v>53.075865523235898</v>
      </c>
      <c r="AC28" s="116">
        <v>46.718993706918397</v>
      </c>
      <c r="AD28" s="107"/>
      <c r="AE28" s="117">
        <v>49.0591892567858</v>
      </c>
      <c r="AF28" s="102"/>
      <c r="AG28" s="133">
        <v>30.942689191518699</v>
      </c>
      <c r="AH28" s="128">
        <v>37.856383813135601</v>
      </c>
      <c r="AI28" s="128">
        <v>40.863169281158399</v>
      </c>
      <c r="AJ28" s="128">
        <v>40.0372207378038</v>
      </c>
      <c r="AK28" s="128">
        <v>35.148253318393301</v>
      </c>
      <c r="AL28" s="134">
        <v>36.9695432684019</v>
      </c>
      <c r="AM28" s="128"/>
      <c r="AN28" s="135">
        <v>38.301844940527403</v>
      </c>
      <c r="AO28" s="136">
        <v>39.4902663333907</v>
      </c>
      <c r="AP28" s="137">
        <v>38.896055636959098</v>
      </c>
      <c r="AQ28" s="128"/>
      <c r="AR28" s="138">
        <v>37.519975373704</v>
      </c>
      <c r="AS28" s="96"/>
      <c r="AT28" s="112">
        <v>58.423253304027398</v>
      </c>
      <c r="AU28" s="107">
        <v>56.736974339370597</v>
      </c>
      <c r="AV28" s="107">
        <v>67.260607635623899</v>
      </c>
      <c r="AW28" s="107">
        <v>79.035434927288904</v>
      </c>
      <c r="AX28" s="107">
        <v>64.897076342235707</v>
      </c>
      <c r="AY28" s="113">
        <v>65.347743095914296</v>
      </c>
      <c r="AZ28" s="107"/>
      <c r="BA28" s="114">
        <v>67.560150232541901</v>
      </c>
      <c r="BB28" s="115">
        <v>49.703602841772401</v>
      </c>
      <c r="BC28" s="116">
        <v>57.9935193838472</v>
      </c>
      <c r="BD28" s="107"/>
      <c r="BE28" s="117">
        <v>63.099081757131302</v>
      </c>
    </row>
    <row r="29" spans="1:57" x14ac:dyDescent="0.25">
      <c r="A29" s="24" t="s">
        <v>49</v>
      </c>
      <c r="B29" s="44" t="str">
        <f t="shared" si="0"/>
        <v>Charlottesville, VA</v>
      </c>
      <c r="C29" s="12"/>
      <c r="D29" s="28" t="s">
        <v>16</v>
      </c>
      <c r="E29" s="31" t="s">
        <v>17</v>
      </c>
      <c r="F29" s="12"/>
      <c r="G29" s="133">
        <v>30.906121495327099</v>
      </c>
      <c r="H29" s="128">
        <v>75.671512543039796</v>
      </c>
      <c r="I29" s="128">
        <v>80.075344318740704</v>
      </c>
      <c r="J29" s="128">
        <v>92.083755533694003</v>
      </c>
      <c r="K29" s="128">
        <v>88.605779636005906</v>
      </c>
      <c r="L29" s="134">
        <v>73.468502705361502</v>
      </c>
      <c r="M29" s="128"/>
      <c r="N29" s="135">
        <v>83.894311362518394</v>
      </c>
      <c r="O29" s="136">
        <v>74.071337924249804</v>
      </c>
      <c r="P29" s="137">
        <v>78.982824643384106</v>
      </c>
      <c r="Q29" s="128"/>
      <c r="R29" s="138">
        <v>75.044023259082195</v>
      </c>
      <c r="S29" s="96"/>
      <c r="T29" s="112">
        <v>44.259759033646297</v>
      </c>
      <c r="U29" s="107">
        <v>180.95236025781301</v>
      </c>
      <c r="V29" s="107">
        <v>168.36894202430599</v>
      </c>
      <c r="W29" s="107">
        <v>207.31390779920801</v>
      </c>
      <c r="X29" s="107">
        <v>221.58846814994101</v>
      </c>
      <c r="Y29" s="113">
        <v>170.677473906339</v>
      </c>
      <c r="Z29" s="107"/>
      <c r="AA29" s="114">
        <v>217.294788546939</v>
      </c>
      <c r="AB29" s="115">
        <v>150.627884644685</v>
      </c>
      <c r="AC29" s="116">
        <v>182.10769737588501</v>
      </c>
      <c r="AD29" s="107"/>
      <c r="AE29" s="117">
        <v>174.016073463233</v>
      </c>
      <c r="AF29" s="102"/>
      <c r="AG29" s="133">
        <v>41.001080621813799</v>
      </c>
      <c r="AH29" s="128">
        <v>59.431032789980399</v>
      </c>
      <c r="AI29" s="128">
        <v>60.186036251494698</v>
      </c>
      <c r="AJ29" s="128">
        <v>64.884635282270693</v>
      </c>
      <c r="AK29" s="128">
        <v>62.531203977594501</v>
      </c>
      <c r="AL29" s="134">
        <v>57.6067977846308</v>
      </c>
      <c r="AM29" s="128"/>
      <c r="AN29" s="135">
        <v>64.903143684309796</v>
      </c>
      <c r="AO29" s="136">
        <v>56.571992631447401</v>
      </c>
      <c r="AP29" s="137">
        <v>60.721246904679802</v>
      </c>
      <c r="AQ29" s="128"/>
      <c r="AR29" s="138">
        <v>58.4991377483205</v>
      </c>
      <c r="AS29" s="96"/>
      <c r="AT29" s="112">
        <v>67.149965226803999</v>
      </c>
      <c r="AU29" s="107">
        <v>97.745379773787604</v>
      </c>
      <c r="AV29" s="107">
        <v>87.090314949249006</v>
      </c>
      <c r="AW29" s="107">
        <v>107.15686741618001</v>
      </c>
      <c r="AX29" s="107">
        <v>94.930196154546707</v>
      </c>
      <c r="AY29" s="113">
        <v>91.826210264417</v>
      </c>
      <c r="AZ29" s="107"/>
      <c r="BA29" s="114">
        <v>121.566833033332</v>
      </c>
      <c r="BB29" s="115">
        <v>80.165752372978801</v>
      </c>
      <c r="BC29" s="116">
        <v>100.093817278093</v>
      </c>
      <c r="BD29" s="107"/>
      <c r="BE29" s="117">
        <v>94.214329793529004</v>
      </c>
    </row>
    <row r="30" spans="1:57" x14ac:dyDescent="0.25">
      <c r="A30" s="24" t="s">
        <v>50</v>
      </c>
      <c r="B30" s="46" t="s">
        <v>73</v>
      </c>
      <c r="C30" s="12"/>
      <c r="D30" s="28" t="s">
        <v>16</v>
      </c>
      <c r="E30" s="31" t="s">
        <v>17</v>
      </c>
      <c r="F30" s="12"/>
      <c r="G30" s="133">
        <v>27.8675666101955</v>
      </c>
      <c r="H30" s="128">
        <v>32.9985907900816</v>
      </c>
      <c r="I30" s="128">
        <v>37.189416294470902</v>
      </c>
      <c r="J30" s="128">
        <v>37.142183890343397</v>
      </c>
      <c r="K30" s="128">
        <v>35.485359618050197</v>
      </c>
      <c r="L30" s="134">
        <v>34.136623440628298</v>
      </c>
      <c r="M30" s="128"/>
      <c r="N30" s="135">
        <v>33.0991852764515</v>
      </c>
      <c r="O30" s="136">
        <v>33.777349453257301</v>
      </c>
      <c r="P30" s="137">
        <v>33.438267364854397</v>
      </c>
      <c r="Q30" s="128"/>
      <c r="R30" s="138">
        <v>33.937093133264298</v>
      </c>
      <c r="S30" s="96"/>
      <c r="T30" s="112">
        <v>38.848611577014097</v>
      </c>
      <c r="U30" s="107">
        <v>17.859628779082001</v>
      </c>
      <c r="V30" s="107">
        <v>26.9047768914767</v>
      </c>
      <c r="W30" s="107">
        <v>25.344369370083299</v>
      </c>
      <c r="X30" s="107">
        <v>35.830953947058298</v>
      </c>
      <c r="Y30" s="113">
        <v>28.207450127437301</v>
      </c>
      <c r="Z30" s="107"/>
      <c r="AA30" s="114">
        <v>24.054889599445101</v>
      </c>
      <c r="AB30" s="115">
        <v>24.573391031756</v>
      </c>
      <c r="AC30" s="116">
        <v>24.316228648053301</v>
      </c>
      <c r="AD30" s="107"/>
      <c r="AE30" s="117">
        <v>27.087593661363599</v>
      </c>
      <c r="AF30" s="102"/>
      <c r="AG30" s="133">
        <v>32.2895318034806</v>
      </c>
      <c r="AH30" s="128">
        <v>40.990798552287004</v>
      </c>
      <c r="AI30" s="128">
        <v>43.191931310642197</v>
      </c>
      <c r="AJ30" s="128">
        <v>41.2891590944093</v>
      </c>
      <c r="AK30" s="128">
        <v>36.786537809949102</v>
      </c>
      <c r="AL30" s="134">
        <v>38.909591714153699</v>
      </c>
      <c r="AM30" s="128"/>
      <c r="AN30" s="135">
        <v>38.028313953488301</v>
      </c>
      <c r="AO30" s="136">
        <v>37.725142076081902</v>
      </c>
      <c r="AP30" s="137">
        <v>37.876728014785101</v>
      </c>
      <c r="AQ30" s="128"/>
      <c r="AR30" s="138">
        <v>38.614487800048401</v>
      </c>
      <c r="AS30" s="96"/>
      <c r="AT30" s="112">
        <v>49.9619015146192</v>
      </c>
      <c r="AU30" s="107">
        <v>50.782730709133503</v>
      </c>
      <c r="AV30" s="107">
        <v>55.261139197936799</v>
      </c>
      <c r="AW30" s="107">
        <v>64.453524737723797</v>
      </c>
      <c r="AX30" s="107">
        <v>45.964665647446097</v>
      </c>
      <c r="AY30" s="113">
        <v>53.374193561947202</v>
      </c>
      <c r="AZ30" s="107"/>
      <c r="BA30" s="114">
        <v>47.208516414440197</v>
      </c>
      <c r="BB30" s="115">
        <v>33.110586215718598</v>
      </c>
      <c r="BC30" s="116">
        <v>39.833186575770704</v>
      </c>
      <c r="BD30" s="107"/>
      <c r="BE30" s="117">
        <v>49.321741497865098</v>
      </c>
    </row>
    <row r="31" spans="1:57" x14ac:dyDescent="0.25">
      <c r="A31" s="24" t="s">
        <v>51</v>
      </c>
      <c r="B31" s="44" t="str">
        <f t="shared" si="0"/>
        <v>Staunton &amp; Harrisonburg, VA</v>
      </c>
      <c r="C31" s="12"/>
      <c r="D31" s="28" t="s">
        <v>16</v>
      </c>
      <c r="E31" s="31" t="s">
        <v>17</v>
      </c>
      <c r="F31" s="12"/>
      <c r="G31" s="133">
        <v>27.159996074582899</v>
      </c>
      <c r="H31" s="128">
        <v>39.472264965652599</v>
      </c>
      <c r="I31" s="128">
        <v>52.452616290480798</v>
      </c>
      <c r="J31" s="128">
        <v>53.058936211972501</v>
      </c>
      <c r="K31" s="128">
        <v>47.239212953876297</v>
      </c>
      <c r="L31" s="134">
        <v>43.876605299312999</v>
      </c>
      <c r="M31" s="128"/>
      <c r="N31" s="135">
        <v>43.694013738959697</v>
      </c>
      <c r="O31" s="136">
        <v>45.004404317958702</v>
      </c>
      <c r="P31" s="137">
        <v>44.3492090284592</v>
      </c>
      <c r="Q31" s="128"/>
      <c r="R31" s="138">
        <v>44.011634936211898</v>
      </c>
      <c r="S31" s="96"/>
      <c r="T31" s="112">
        <v>35.231185806217098</v>
      </c>
      <c r="U31" s="107">
        <v>39.759054057861498</v>
      </c>
      <c r="V31" s="107">
        <v>67.367467056373499</v>
      </c>
      <c r="W31" s="107">
        <v>62.044158291996901</v>
      </c>
      <c r="X31" s="107">
        <v>61.690744318821402</v>
      </c>
      <c r="Y31" s="113">
        <v>54.902765410833098</v>
      </c>
      <c r="Z31" s="107"/>
      <c r="AA31" s="114">
        <v>52.957148517811497</v>
      </c>
      <c r="AB31" s="115">
        <v>54.837316889027903</v>
      </c>
      <c r="AC31" s="116">
        <v>53.9053792978088</v>
      </c>
      <c r="AD31" s="107"/>
      <c r="AE31" s="117">
        <v>54.614289549334799</v>
      </c>
      <c r="AF31" s="102"/>
      <c r="AG31" s="133">
        <v>31.130455839057799</v>
      </c>
      <c r="AH31" s="128">
        <v>40.195283120706499</v>
      </c>
      <c r="AI31" s="128">
        <v>43.9508047105004</v>
      </c>
      <c r="AJ31" s="128">
        <v>44.370614818449397</v>
      </c>
      <c r="AK31" s="128">
        <v>39.584853778213898</v>
      </c>
      <c r="AL31" s="134">
        <v>39.8464024533856</v>
      </c>
      <c r="AM31" s="128"/>
      <c r="AN31" s="135">
        <v>42.908728164867497</v>
      </c>
      <c r="AO31" s="136">
        <v>40.614595682041198</v>
      </c>
      <c r="AP31" s="137">
        <v>41.761661923454298</v>
      </c>
      <c r="AQ31" s="128"/>
      <c r="AR31" s="138">
        <v>40.393619444833803</v>
      </c>
      <c r="AS31" s="96"/>
      <c r="AT31" s="112">
        <v>39.001458838880701</v>
      </c>
      <c r="AU31" s="107">
        <v>39.642462316166799</v>
      </c>
      <c r="AV31" s="107">
        <v>50.549898720868804</v>
      </c>
      <c r="AW31" s="107">
        <v>65.376494272081203</v>
      </c>
      <c r="AX31" s="107">
        <v>64.032915437815305</v>
      </c>
      <c r="AY31" s="113">
        <v>51.696374419971498</v>
      </c>
      <c r="AZ31" s="107"/>
      <c r="BA31" s="114">
        <v>65.5975880797955</v>
      </c>
      <c r="BB31" s="115">
        <v>43.852466974720301</v>
      </c>
      <c r="BC31" s="116">
        <v>54.258746689721001</v>
      </c>
      <c r="BD31" s="107"/>
      <c r="BE31" s="117">
        <v>52.444373019890698</v>
      </c>
    </row>
    <row r="32" spans="1:57" x14ac:dyDescent="0.25">
      <c r="A32" s="24" t="s">
        <v>52</v>
      </c>
      <c r="B32" s="44" t="str">
        <f t="shared" si="0"/>
        <v>Blacksburg &amp; Wytheville, VA</v>
      </c>
      <c r="C32" s="12"/>
      <c r="D32" s="28" t="s">
        <v>16</v>
      </c>
      <c r="E32" s="31" t="s">
        <v>17</v>
      </c>
      <c r="F32" s="12"/>
      <c r="G32" s="133">
        <v>22.983330995519101</v>
      </c>
      <c r="H32" s="128">
        <v>29.4236290668225</v>
      </c>
      <c r="I32" s="128">
        <v>32.000192480031103</v>
      </c>
      <c r="J32" s="128">
        <v>30.618532631989002</v>
      </c>
      <c r="K32" s="128">
        <v>26.357704656146499</v>
      </c>
      <c r="L32" s="134">
        <v>28.276677966101602</v>
      </c>
      <c r="M32" s="128"/>
      <c r="N32" s="135">
        <v>25.2753512565751</v>
      </c>
      <c r="O32" s="136">
        <v>28.3766799142801</v>
      </c>
      <c r="P32" s="137">
        <v>26.826015585427601</v>
      </c>
      <c r="Q32" s="128"/>
      <c r="R32" s="138">
        <v>27.8622030001948</v>
      </c>
      <c r="S32" s="96"/>
      <c r="T32" s="112">
        <v>65.695028660517096</v>
      </c>
      <c r="U32" s="107">
        <v>35.110888271489202</v>
      </c>
      <c r="V32" s="107">
        <v>39.626926958640702</v>
      </c>
      <c r="W32" s="107">
        <v>37.920149722298</v>
      </c>
      <c r="X32" s="107">
        <v>38.355437619887503</v>
      </c>
      <c r="Y32" s="113">
        <v>41.641863559738098</v>
      </c>
      <c r="Z32" s="107"/>
      <c r="AA32" s="114">
        <v>56.181917502935903</v>
      </c>
      <c r="AB32" s="115">
        <v>60.514180638318003</v>
      </c>
      <c r="AC32" s="116">
        <v>58.443705128932997</v>
      </c>
      <c r="AD32" s="107"/>
      <c r="AE32" s="117">
        <v>45.8978825861318</v>
      </c>
      <c r="AF32" s="102"/>
      <c r="AG32" s="133">
        <v>25.919290229885</v>
      </c>
      <c r="AH32" s="128">
        <v>33.1142936391973</v>
      </c>
      <c r="AI32" s="128">
        <v>35.946350915643798</v>
      </c>
      <c r="AJ32" s="128">
        <v>35.473265975063299</v>
      </c>
      <c r="AK32" s="128">
        <v>36.4745960939022</v>
      </c>
      <c r="AL32" s="134">
        <v>33.385559370738299</v>
      </c>
      <c r="AM32" s="128"/>
      <c r="AN32" s="135">
        <v>30.101560831872099</v>
      </c>
      <c r="AO32" s="136">
        <v>28.6811977888174</v>
      </c>
      <c r="AP32" s="137">
        <v>29.391379310344799</v>
      </c>
      <c r="AQ32" s="128"/>
      <c r="AR32" s="138">
        <v>32.244365067768697</v>
      </c>
      <c r="AS32" s="96"/>
      <c r="AT32" s="112">
        <v>58.932102788247199</v>
      </c>
      <c r="AU32" s="107">
        <v>48.596332658812003</v>
      </c>
      <c r="AV32" s="107">
        <v>59.258881292207803</v>
      </c>
      <c r="AW32" s="107">
        <v>81.346729766198706</v>
      </c>
      <c r="AX32" s="107">
        <v>121.702801874198</v>
      </c>
      <c r="AY32" s="113">
        <v>71.776718946516894</v>
      </c>
      <c r="AZ32" s="107"/>
      <c r="BA32" s="114">
        <v>76.566411193934897</v>
      </c>
      <c r="BB32" s="115">
        <v>45.666853841808802</v>
      </c>
      <c r="BC32" s="116">
        <v>60.005862080881201</v>
      </c>
      <c r="BD32" s="107"/>
      <c r="BE32" s="117">
        <v>68.547535737464599</v>
      </c>
    </row>
    <row r="33" spans="1:57" x14ac:dyDescent="0.25">
      <c r="A33" s="24" t="s">
        <v>53</v>
      </c>
      <c r="B33" s="44" t="str">
        <f t="shared" si="0"/>
        <v>Lynchburg, VA</v>
      </c>
      <c r="C33" s="12"/>
      <c r="D33" s="28" t="s">
        <v>16</v>
      </c>
      <c r="E33" s="31" t="s">
        <v>17</v>
      </c>
      <c r="F33" s="12"/>
      <c r="G33" s="133">
        <v>22.184306544591301</v>
      </c>
      <c r="H33" s="128">
        <v>43.85496778569</v>
      </c>
      <c r="I33" s="128">
        <v>57.759674465920597</v>
      </c>
      <c r="J33" s="128">
        <v>59.916581892166803</v>
      </c>
      <c r="K33" s="128">
        <v>58.286469989826998</v>
      </c>
      <c r="L33" s="134">
        <v>48.400400135639103</v>
      </c>
      <c r="M33" s="128"/>
      <c r="N33" s="135">
        <v>60.733472363513002</v>
      </c>
      <c r="O33" s="136">
        <v>53.004757544930399</v>
      </c>
      <c r="P33" s="137">
        <v>56.8691149542217</v>
      </c>
      <c r="Q33" s="128"/>
      <c r="R33" s="138">
        <v>50.820032940948501</v>
      </c>
      <c r="S33" s="96"/>
      <c r="T33" s="112">
        <v>37.6248999645399</v>
      </c>
      <c r="U33" s="107">
        <v>49.492284711532299</v>
      </c>
      <c r="V33" s="107">
        <v>65.766299866235599</v>
      </c>
      <c r="W33" s="107">
        <v>68.595456602400404</v>
      </c>
      <c r="X33" s="107">
        <v>109.706768211894</v>
      </c>
      <c r="Y33" s="113">
        <v>68.487148578443794</v>
      </c>
      <c r="Z33" s="107"/>
      <c r="AA33" s="114">
        <v>114.731602134233</v>
      </c>
      <c r="AB33" s="115">
        <v>53.2074913953182</v>
      </c>
      <c r="AC33" s="116">
        <v>80.880981428300203</v>
      </c>
      <c r="AD33" s="107"/>
      <c r="AE33" s="117">
        <v>72.260896749586294</v>
      </c>
      <c r="AF33" s="102"/>
      <c r="AG33" s="133">
        <v>28.760514581213901</v>
      </c>
      <c r="AH33" s="128">
        <v>39.047758562224402</v>
      </c>
      <c r="AI33" s="128">
        <v>42.479624448965701</v>
      </c>
      <c r="AJ33" s="128">
        <v>40.369925398440103</v>
      </c>
      <c r="AK33" s="128">
        <v>36.604695659545598</v>
      </c>
      <c r="AL33" s="134">
        <v>37.4525037300779</v>
      </c>
      <c r="AM33" s="128"/>
      <c r="AN33" s="135">
        <v>41.021302136317303</v>
      </c>
      <c r="AO33" s="136">
        <v>37.164364191251202</v>
      </c>
      <c r="AP33" s="137">
        <v>39.092833163784299</v>
      </c>
      <c r="AQ33" s="128"/>
      <c r="AR33" s="138">
        <v>37.921169282565501</v>
      </c>
      <c r="AS33" s="96"/>
      <c r="AT33" s="112">
        <v>52.595871340637501</v>
      </c>
      <c r="AU33" s="107">
        <v>35.5099107415706</v>
      </c>
      <c r="AV33" s="107">
        <v>45.9628280389406</v>
      </c>
      <c r="AW33" s="107">
        <v>56.415141997220303</v>
      </c>
      <c r="AX33" s="107">
        <v>52.485335225729798</v>
      </c>
      <c r="AY33" s="113">
        <v>47.939075744642402</v>
      </c>
      <c r="AZ33" s="107"/>
      <c r="BA33" s="114">
        <v>81.857147627775902</v>
      </c>
      <c r="BB33" s="115">
        <v>49.491940872774002</v>
      </c>
      <c r="BC33" s="116">
        <v>64.888382849541003</v>
      </c>
      <c r="BD33" s="107"/>
      <c r="BE33" s="117">
        <v>52.558037485214399</v>
      </c>
    </row>
    <row r="34" spans="1:57" x14ac:dyDescent="0.25">
      <c r="A34" s="24" t="s">
        <v>78</v>
      </c>
      <c r="B34" s="44" t="str">
        <f t="shared" si="0"/>
        <v>Central Virginia</v>
      </c>
      <c r="C34" s="12"/>
      <c r="D34" s="28" t="s">
        <v>16</v>
      </c>
      <c r="E34" s="31" t="s">
        <v>17</v>
      </c>
      <c r="F34" s="12"/>
      <c r="G34" s="133">
        <v>33.399965705533702</v>
      </c>
      <c r="H34" s="128">
        <v>57.190854698008899</v>
      </c>
      <c r="I34" s="128">
        <v>67.524952054338399</v>
      </c>
      <c r="J34" s="128">
        <v>67.177845108876596</v>
      </c>
      <c r="K34" s="128">
        <v>64.382427915029595</v>
      </c>
      <c r="L34" s="134">
        <v>57.935209096357397</v>
      </c>
      <c r="M34" s="128"/>
      <c r="N34" s="135">
        <v>63.603441433042498</v>
      </c>
      <c r="O34" s="136">
        <v>61.219345741492901</v>
      </c>
      <c r="P34" s="137">
        <v>62.411393587267703</v>
      </c>
      <c r="Q34" s="128"/>
      <c r="R34" s="138">
        <v>59.214118950903199</v>
      </c>
      <c r="S34" s="96"/>
      <c r="T34" s="112">
        <v>48.4970195744731</v>
      </c>
      <c r="U34" s="107">
        <v>95.579561913637207</v>
      </c>
      <c r="V34" s="107">
        <v>116.493863387122</v>
      </c>
      <c r="W34" s="107">
        <v>115.417950406736</v>
      </c>
      <c r="X34" s="107">
        <v>128.22911626681699</v>
      </c>
      <c r="Y34" s="113">
        <v>103.540782749545</v>
      </c>
      <c r="Z34" s="107"/>
      <c r="AA34" s="114">
        <v>120.83070400085001</v>
      </c>
      <c r="AB34" s="115">
        <v>87.989840814579594</v>
      </c>
      <c r="AC34" s="116">
        <v>103.40328938746801</v>
      </c>
      <c r="AD34" s="107"/>
      <c r="AE34" s="117">
        <v>103.499358240714</v>
      </c>
      <c r="AF34" s="102"/>
      <c r="AG34" s="133">
        <v>40.284137477525398</v>
      </c>
      <c r="AH34" s="128">
        <v>51.048910817739802</v>
      </c>
      <c r="AI34" s="128">
        <v>54.977112855430498</v>
      </c>
      <c r="AJ34" s="128">
        <v>54.458370263701099</v>
      </c>
      <c r="AK34" s="128">
        <v>50.605225577678603</v>
      </c>
      <c r="AL34" s="134">
        <v>50.274751398415098</v>
      </c>
      <c r="AM34" s="128"/>
      <c r="AN34" s="135">
        <v>54.5362192848105</v>
      </c>
      <c r="AO34" s="136">
        <v>53.0087908703469</v>
      </c>
      <c r="AP34" s="137">
        <v>53.7725050775787</v>
      </c>
      <c r="AQ34" s="128"/>
      <c r="AR34" s="138">
        <v>51.274109592461798</v>
      </c>
      <c r="AS34" s="96"/>
      <c r="AT34" s="112">
        <v>69.527356131297594</v>
      </c>
      <c r="AU34" s="107">
        <v>79.857222613935605</v>
      </c>
      <c r="AV34" s="107">
        <v>89.597698461158004</v>
      </c>
      <c r="AW34" s="107">
        <v>96.468198660552403</v>
      </c>
      <c r="AX34" s="107">
        <v>81.839558343189594</v>
      </c>
      <c r="AY34" s="113">
        <v>83.899774410570004</v>
      </c>
      <c r="AZ34" s="107"/>
      <c r="BA34" s="114">
        <v>94.489496167394407</v>
      </c>
      <c r="BB34" s="115">
        <v>71.972887301376204</v>
      </c>
      <c r="BC34" s="116">
        <v>82.698879550679706</v>
      </c>
      <c r="BD34" s="107"/>
      <c r="BE34" s="117">
        <v>83.538266307990995</v>
      </c>
    </row>
    <row r="35" spans="1:57" x14ac:dyDescent="0.25">
      <c r="A35" s="24" t="s">
        <v>79</v>
      </c>
      <c r="B35" s="44" t="str">
        <f t="shared" si="0"/>
        <v>Chesapeake Bay</v>
      </c>
      <c r="C35" s="12"/>
      <c r="D35" s="28" t="s">
        <v>16</v>
      </c>
      <c r="E35" s="31" t="s">
        <v>17</v>
      </c>
      <c r="F35" s="12"/>
      <c r="G35" s="133">
        <v>21.357951582867699</v>
      </c>
      <c r="H35" s="128">
        <v>47.313054003724297</v>
      </c>
      <c r="I35" s="128">
        <v>59.229646182495301</v>
      </c>
      <c r="J35" s="128">
        <v>60.142420856610798</v>
      </c>
      <c r="K35" s="128">
        <v>54.537076350093102</v>
      </c>
      <c r="L35" s="134">
        <v>48.516029795158197</v>
      </c>
      <c r="M35" s="128"/>
      <c r="N35" s="135">
        <v>37.381201117318398</v>
      </c>
      <c r="O35" s="136">
        <v>36.421126629422702</v>
      </c>
      <c r="P35" s="137">
        <v>36.9011638733705</v>
      </c>
      <c r="Q35" s="128"/>
      <c r="R35" s="138">
        <v>45.197496674647503</v>
      </c>
      <c r="S35" s="96"/>
      <c r="T35" s="112">
        <v>0.95580044601380099</v>
      </c>
      <c r="U35" s="107">
        <v>41.9468937553861</v>
      </c>
      <c r="V35" s="107">
        <v>82.517652061365297</v>
      </c>
      <c r="W35" s="107">
        <v>67.074076976778002</v>
      </c>
      <c r="X35" s="107">
        <v>75.236769168908495</v>
      </c>
      <c r="Y35" s="113">
        <v>57.460152224347297</v>
      </c>
      <c r="Z35" s="107"/>
      <c r="AA35" s="114">
        <v>41.716364724856597</v>
      </c>
      <c r="AB35" s="115">
        <v>24.499630794301499</v>
      </c>
      <c r="AC35" s="116">
        <v>32.662886469736897</v>
      </c>
      <c r="AD35" s="107"/>
      <c r="AE35" s="117">
        <v>50.881339505857298</v>
      </c>
      <c r="AF35" s="102"/>
      <c r="AG35" s="133">
        <v>30.070728584729899</v>
      </c>
      <c r="AH35" s="128">
        <v>42.534455307262498</v>
      </c>
      <c r="AI35" s="128">
        <v>46.352732774674102</v>
      </c>
      <c r="AJ35" s="128">
        <v>44.523917597765298</v>
      </c>
      <c r="AK35" s="128">
        <v>38.765835661079997</v>
      </c>
      <c r="AL35" s="134">
        <v>40.449533985102399</v>
      </c>
      <c r="AM35" s="128"/>
      <c r="AN35" s="135">
        <v>42.244983705772803</v>
      </c>
      <c r="AO35" s="136">
        <v>39.210349162011099</v>
      </c>
      <c r="AP35" s="137">
        <v>40.727666433891898</v>
      </c>
      <c r="AQ35" s="128"/>
      <c r="AR35" s="138">
        <v>40.529000399042197</v>
      </c>
      <c r="AS35" s="96"/>
      <c r="AT35" s="112">
        <v>20.260452284238099</v>
      </c>
      <c r="AU35" s="107">
        <v>31.973247123070401</v>
      </c>
      <c r="AV35" s="107">
        <v>45.497775425369703</v>
      </c>
      <c r="AW35" s="107">
        <v>46.1646431564482</v>
      </c>
      <c r="AX35" s="107">
        <v>30.531471749955902</v>
      </c>
      <c r="AY35" s="113">
        <v>35.507282914532603</v>
      </c>
      <c r="AZ35" s="107"/>
      <c r="BA35" s="114">
        <v>55.514946823898399</v>
      </c>
      <c r="BB35" s="115">
        <v>39.078886194241001</v>
      </c>
      <c r="BC35" s="116">
        <v>47.144260931165697</v>
      </c>
      <c r="BD35" s="107"/>
      <c r="BE35" s="117">
        <v>38.655684744041999</v>
      </c>
    </row>
    <row r="36" spans="1:57" x14ac:dyDescent="0.25">
      <c r="A36" s="24" t="s">
        <v>80</v>
      </c>
      <c r="B36" s="44" t="str">
        <f t="shared" si="0"/>
        <v>Coastal Virginia - Eastern Shore</v>
      </c>
      <c r="C36" s="12"/>
      <c r="D36" s="28" t="s">
        <v>16</v>
      </c>
      <c r="E36" s="31" t="s">
        <v>17</v>
      </c>
      <c r="F36" s="12"/>
      <c r="G36" s="133">
        <v>20.372550948699899</v>
      </c>
      <c r="H36" s="128">
        <v>29.702832044975398</v>
      </c>
      <c r="I36" s="128">
        <v>33.104595924103997</v>
      </c>
      <c r="J36" s="128">
        <v>31.621644413211499</v>
      </c>
      <c r="K36" s="128">
        <v>34.081286015460201</v>
      </c>
      <c r="L36" s="134">
        <v>29.776581869290201</v>
      </c>
      <c r="M36" s="128"/>
      <c r="N36" s="135">
        <v>30.6827266338721</v>
      </c>
      <c r="O36" s="136">
        <v>33.827596626844603</v>
      </c>
      <c r="P36" s="137">
        <v>32.255161630358302</v>
      </c>
      <c r="Q36" s="128"/>
      <c r="R36" s="138">
        <v>30.484747515309699</v>
      </c>
      <c r="S36" s="96"/>
      <c r="T36" s="112">
        <v>10.9866701786114</v>
      </c>
      <c r="U36" s="107">
        <v>16.648373863139199</v>
      </c>
      <c r="V36" s="107">
        <v>17.140293060605099</v>
      </c>
      <c r="W36" s="107">
        <v>9.3209591603702506</v>
      </c>
      <c r="X36" s="107">
        <v>21.867159921518802</v>
      </c>
      <c r="Y36" s="113">
        <v>15.4386147303898</v>
      </c>
      <c r="Z36" s="107"/>
      <c r="AA36" s="114">
        <v>29.465822331394801</v>
      </c>
      <c r="AB36" s="115">
        <v>35.440935197974298</v>
      </c>
      <c r="AC36" s="116">
        <v>32.531721977614403</v>
      </c>
      <c r="AD36" s="107"/>
      <c r="AE36" s="117">
        <v>20.1221393867222</v>
      </c>
      <c r="AF36" s="102"/>
      <c r="AG36" s="133">
        <v>28.396154251581098</v>
      </c>
      <c r="AH36" s="128">
        <v>37.893562895291602</v>
      </c>
      <c r="AI36" s="128">
        <v>37.815606113843899</v>
      </c>
      <c r="AJ36" s="128">
        <v>35.3959785664089</v>
      </c>
      <c r="AK36" s="128">
        <v>33.902150386507302</v>
      </c>
      <c r="AL36" s="134">
        <v>34.680690442726601</v>
      </c>
      <c r="AM36" s="128"/>
      <c r="AN36" s="135">
        <v>37.483529515108899</v>
      </c>
      <c r="AO36" s="136">
        <v>37.077271609276103</v>
      </c>
      <c r="AP36" s="137">
        <v>37.280400562192497</v>
      </c>
      <c r="AQ36" s="128"/>
      <c r="AR36" s="138">
        <v>35.423464762574</v>
      </c>
      <c r="AS36" s="96"/>
      <c r="AT36" s="112">
        <v>38.872892538607601</v>
      </c>
      <c r="AU36" s="107">
        <v>44.982324053705099</v>
      </c>
      <c r="AV36" s="107">
        <v>44.565904205718503</v>
      </c>
      <c r="AW36" s="107">
        <v>41.844886927945197</v>
      </c>
      <c r="AX36" s="107">
        <v>36.761027038098199</v>
      </c>
      <c r="AY36" s="113">
        <v>41.570430587272597</v>
      </c>
      <c r="AZ36" s="107"/>
      <c r="BA36" s="114">
        <v>45.533633041299097</v>
      </c>
      <c r="BB36" s="115">
        <v>40.670678481082803</v>
      </c>
      <c r="BC36" s="116">
        <v>43.074087787398398</v>
      </c>
      <c r="BD36" s="107"/>
      <c r="BE36" s="117">
        <v>42.019234369371901</v>
      </c>
    </row>
    <row r="37" spans="1:57" x14ac:dyDescent="0.25">
      <c r="A37" s="24" t="s">
        <v>81</v>
      </c>
      <c r="B37" s="44" t="str">
        <f t="shared" si="0"/>
        <v>Coastal Virginia - Hampton Roads</v>
      </c>
      <c r="C37" s="12"/>
      <c r="D37" s="28" t="s">
        <v>16</v>
      </c>
      <c r="E37" s="31" t="s">
        <v>17</v>
      </c>
      <c r="F37" s="12"/>
      <c r="G37" s="133">
        <v>26.189709187045601</v>
      </c>
      <c r="H37" s="128">
        <v>26.991249449217801</v>
      </c>
      <c r="I37" s="128">
        <v>28.355702247191001</v>
      </c>
      <c r="J37" s="128">
        <v>29.699654108834501</v>
      </c>
      <c r="K37" s="128">
        <v>30.840134390834901</v>
      </c>
      <c r="L37" s="134">
        <v>28.415289876624801</v>
      </c>
      <c r="M37" s="128"/>
      <c r="N37" s="135">
        <v>43.225170467063201</v>
      </c>
      <c r="O37" s="136">
        <v>47.207359275170703</v>
      </c>
      <c r="P37" s="137">
        <v>45.216264871116898</v>
      </c>
      <c r="Q37" s="128"/>
      <c r="R37" s="138">
        <v>33.215568446479701</v>
      </c>
      <c r="S37" s="96"/>
      <c r="T37" s="112">
        <v>3.28461996240266</v>
      </c>
      <c r="U37" s="107">
        <v>0.47999164865767802</v>
      </c>
      <c r="V37" s="107">
        <v>-1.0446123644334799</v>
      </c>
      <c r="W37" s="107">
        <v>2.8196267623312599</v>
      </c>
      <c r="X37" s="107">
        <v>5.6215348943546699</v>
      </c>
      <c r="Y37" s="113">
        <v>2.2439936035988</v>
      </c>
      <c r="Z37" s="107"/>
      <c r="AA37" s="114">
        <v>31.815080878789299</v>
      </c>
      <c r="AB37" s="115">
        <v>28.6492029205459</v>
      </c>
      <c r="AC37" s="116">
        <v>30.1432446704362</v>
      </c>
      <c r="AD37" s="107"/>
      <c r="AE37" s="117">
        <v>11.5443808470833</v>
      </c>
      <c r="AF37" s="102"/>
      <c r="AG37" s="133">
        <v>36.017666060806299</v>
      </c>
      <c r="AH37" s="128">
        <v>39.107052902621703</v>
      </c>
      <c r="AI37" s="128">
        <v>39.652519621612598</v>
      </c>
      <c r="AJ37" s="128">
        <v>39.349287632187703</v>
      </c>
      <c r="AK37" s="128">
        <v>39.637158652786901</v>
      </c>
      <c r="AL37" s="134">
        <v>38.752736974003</v>
      </c>
      <c r="AM37" s="128"/>
      <c r="AN37" s="135">
        <v>58.179668704560399</v>
      </c>
      <c r="AO37" s="136">
        <v>55.385294186494797</v>
      </c>
      <c r="AP37" s="137">
        <v>56.782481445527601</v>
      </c>
      <c r="AQ37" s="128"/>
      <c r="AR37" s="138">
        <v>43.904092537295803</v>
      </c>
      <c r="AS37" s="96"/>
      <c r="AT37" s="112">
        <v>32.409250196772803</v>
      </c>
      <c r="AU37" s="107">
        <v>27.106831976771101</v>
      </c>
      <c r="AV37" s="107">
        <v>27.732692129095899</v>
      </c>
      <c r="AW37" s="107">
        <v>27.716514350112401</v>
      </c>
      <c r="AX37" s="107">
        <v>17.5694555915974</v>
      </c>
      <c r="AY37" s="113">
        <v>26.200859130622199</v>
      </c>
      <c r="AZ37" s="107"/>
      <c r="BA37" s="114">
        <v>69.788737282659099</v>
      </c>
      <c r="BB37" s="115">
        <v>51.014517763118398</v>
      </c>
      <c r="BC37" s="116">
        <v>60.082789754874902</v>
      </c>
      <c r="BD37" s="107"/>
      <c r="BE37" s="117">
        <v>36.908526933224898</v>
      </c>
    </row>
    <row r="38" spans="1:57" x14ac:dyDescent="0.25">
      <c r="A38" s="25" t="s">
        <v>82</v>
      </c>
      <c r="B38" s="44" t="str">
        <f t="shared" si="0"/>
        <v>Northern Virginia</v>
      </c>
      <c r="C38" s="12"/>
      <c r="D38" s="28" t="s">
        <v>16</v>
      </c>
      <c r="E38" s="31" t="s">
        <v>17</v>
      </c>
      <c r="F38" s="13"/>
      <c r="G38" s="133">
        <v>30.269534169593499</v>
      </c>
      <c r="H38" s="128">
        <v>48.776685398896099</v>
      </c>
      <c r="I38" s="128">
        <v>50.4065182137481</v>
      </c>
      <c r="J38" s="128">
        <v>48.219596788760597</v>
      </c>
      <c r="K38" s="128">
        <v>49.900859608630199</v>
      </c>
      <c r="L38" s="134">
        <v>45.514638835925702</v>
      </c>
      <c r="M38" s="128"/>
      <c r="N38" s="135">
        <v>43.114180431510199</v>
      </c>
      <c r="O38" s="136">
        <v>44.366440140491697</v>
      </c>
      <c r="P38" s="137">
        <v>43.740310286000998</v>
      </c>
      <c r="Q38" s="128"/>
      <c r="R38" s="138">
        <v>45.007687821661499</v>
      </c>
      <c r="S38" s="96"/>
      <c r="T38" s="112">
        <v>47.054040331842302</v>
      </c>
      <c r="U38" s="107">
        <v>88.944210374081806</v>
      </c>
      <c r="V38" s="107">
        <v>9.2700322927866292</v>
      </c>
      <c r="W38" s="107">
        <v>14.7420767577993</v>
      </c>
      <c r="X38" s="107">
        <v>92.138513080093702</v>
      </c>
      <c r="Y38" s="113">
        <v>41.767888348519499</v>
      </c>
      <c r="Z38" s="107"/>
      <c r="AA38" s="114">
        <v>54.433192669043699</v>
      </c>
      <c r="AB38" s="115">
        <v>30.088610110615001</v>
      </c>
      <c r="AC38" s="116">
        <v>41.046646183109701</v>
      </c>
      <c r="AD38" s="107"/>
      <c r="AE38" s="117">
        <v>41.5668832247949</v>
      </c>
      <c r="AF38" s="102"/>
      <c r="AG38" s="133">
        <v>36.169340615271999</v>
      </c>
      <c r="AH38" s="128">
        <v>44.7967230774629</v>
      </c>
      <c r="AI38" s="128">
        <v>46.368635484129598</v>
      </c>
      <c r="AJ38" s="128">
        <v>44.942838008541599</v>
      </c>
      <c r="AK38" s="128">
        <v>43.588262837607502</v>
      </c>
      <c r="AL38" s="134">
        <v>43.173176186570998</v>
      </c>
      <c r="AM38" s="128"/>
      <c r="AN38" s="135">
        <v>47.968057315581497</v>
      </c>
      <c r="AO38" s="136">
        <v>45.180406612912897</v>
      </c>
      <c r="AP38" s="137">
        <v>46.5744555800661</v>
      </c>
      <c r="AQ38" s="128"/>
      <c r="AR38" s="138">
        <v>44.144863124062702</v>
      </c>
      <c r="AS38" s="96"/>
      <c r="AT38" s="112">
        <v>68.058903131324598</v>
      </c>
      <c r="AU38" s="107">
        <v>87.9235676186468</v>
      </c>
      <c r="AV38" s="107">
        <v>61.030745423657699</v>
      </c>
      <c r="AW38" s="107">
        <v>61.048028475710503</v>
      </c>
      <c r="AX38" s="107">
        <v>70.655793996248505</v>
      </c>
      <c r="AY38" s="113">
        <v>69.1704921828659</v>
      </c>
      <c r="AZ38" s="107"/>
      <c r="BA38" s="114">
        <v>88.414449365036305</v>
      </c>
      <c r="BB38" s="115">
        <v>61.618997914492397</v>
      </c>
      <c r="BC38" s="116">
        <v>74.391468976572696</v>
      </c>
      <c r="BD38" s="107"/>
      <c r="BE38" s="117">
        <v>70.707221456267604</v>
      </c>
    </row>
    <row r="39" spans="1:57" x14ac:dyDescent="0.25">
      <c r="A39" s="26" t="s">
        <v>83</v>
      </c>
      <c r="B39" s="44" t="str">
        <f t="shared" si="0"/>
        <v>Shenandoah Valley</v>
      </c>
      <c r="C39" s="12"/>
      <c r="D39" s="29" t="s">
        <v>16</v>
      </c>
      <c r="E39" s="32" t="s">
        <v>17</v>
      </c>
      <c r="F39" s="12"/>
      <c r="G39" s="139">
        <v>26.657931297709901</v>
      </c>
      <c r="H39" s="140">
        <v>36.838099236641199</v>
      </c>
      <c r="I39" s="140">
        <v>44.386239503816697</v>
      </c>
      <c r="J39" s="140">
        <v>41.583463740458001</v>
      </c>
      <c r="K39" s="140">
        <v>39.622338740457998</v>
      </c>
      <c r="L39" s="141">
        <v>37.817614503816699</v>
      </c>
      <c r="M39" s="128"/>
      <c r="N39" s="142">
        <v>39.397015267175497</v>
      </c>
      <c r="O39" s="143">
        <v>41.612603053435102</v>
      </c>
      <c r="P39" s="144">
        <v>40.5048091603053</v>
      </c>
      <c r="Q39" s="128"/>
      <c r="R39" s="145">
        <v>38.585384405670602</v>
      </c>
      <c r="S39" s="96"/>
      <c r="T39" s="118">
        <v>36.875114413331303</v>
      </c>
      <c r="U39" s="119">
        <v>41.368506448365899</v>
      </c>
      <c r="V39" s="119">
        <v>49.978016721786801</v>
      </c>
      <c r="W39" s="119">
        <v>33.621316474177497</v>
      </c>
      <c r="X39" s="119">
        <v>30.706244123254699</v>
      </c>
      <c r="Y39" s="120">
        <v>38.461254727793502</v>
      </c>
      <c r="Z39" s="107"/>
      <c r="AA39" s="121">
        <v>53.687922412318102</v>
      </c>
      <c r="AB39" s="122">
        <v>48.527341902329901</v>
      </c>
      <c r="AC39" s="123">
        <v>50.993054901468803</v>
      </c>
      <c r="AD39" s="107"/>
      <c r="AE39" s="124">
        <v>41.995918138012101</v>
      </c>
      <c r="AF39" s="102"/>
      <c r="AG39" s="139">
        <v>31.5058530534351</v>
      </c>
      <c r="AH39" s="140">
        <v>39.172090410305302</v>
      </c>
      <c r="AI39" s="140">
        <v>41.897213263358701</v>
      </c>
      <c r="AJ39" s="140">
        <v>41.252381440839599</v>
      </c>
      <c r="AK39" s="140">
        <v>37.815151956106803</v>
      </c>
      <c r="AL39" s="141">
        <v>38.328538024809099</v>
      </c>
      <c r="AM39" s="128"/>
      <c r="AN39" s="142">
        <v>41.160479007633498</v>
      </c>
      <c r="AO39" s="143">
        <v>40.724597328244201</v>
      </c>
      <c r="AP39" s="144">
        <v>40.942538167938899</v>
      </c>
      <c r="AQ39" s="128"/>
      <c r="AR39" s="145">
        <v>39.075395208560501</v>
      </c>
      <c r="AS39" s="96"/>
      <c r="AT39" s="118">
        <v>44.743347380195203</v>
      </c>
      <c r="AU39" s="119">
        <v>44.643634049617802</v>
      </c>
      <c r="AV39" s="119">
        <v>51.4172664706633</v>
      </c>
      <c r="AW39" s="119">
        <v>51.553991420104197</v>
      </c>
      <c r="AX39" s="119">
        <v>54.850096303074203</v>
      </c>
      <c r="AY39" s="120">
        <v>49.535548749276401</v>
      </c>
      <c r="AZ39" s="107"/>
      <c r="BA39" s="121">
        <v>63.429947054432198</v>
      </c>
      <c r="BB39" s="122">
        <v>46.6071808448025</v>
      </c>
      <c r="BC39" s="123">
        <v>54.606813815084102</v>
      </c>
      <c r="BD39" s="107"/>
      <c r="BE39" s="124">
        <v>51.018480334959399</v>
      </c>
    </row>
    <row r="40" spans="1:57" x14ac:dyDescent="0.25">
      <c r="A40" s="22" t="s">
        <v>84</v>
      </c>
      <c r="B40" s="44" t="str">
        <f t="shared" si="0"/>
        <v>Southern Virginia</v>
      </c>
      <c r="C40" s="10"/>
      <c r="D40" s="27" t="s">
        <v>16</v>
      </c>
      <c r="E40" s="30" t="s">
        <v>17</v>
      </c>
      <c r="F40" s="3"/>
      <c r="G40" s="125">
        <v>27.370386461227501</v>
      </c>
      <c r="H40" s="126">
        <v>42.174902753220501</v>
      </c>
      <c r="I40" s="126">
        <v>45.218471836322301</v>
      </c>
      <c r="J40" s="126">
        <v>38.554028795150202</v>
      </c>
      <c r="K40" s="126">
        <v>36.172038393533697</v>
      </c>
      <c r="L40" s="127">
        <v>37.8979656478908</v>
      </c>
      <c r="M40" s="128"/>
      <c r="N40" s="129">
        <v>30.108517302349</v>
      </c>
      <c r="O40" s="130">
        <v>34.508123263450301</v>
      </c>
      <c r="P40" s="131">
        <v>32.3083202828997</v>
      </c>
      <c r="Q40" s="128"/>
      <c r="R40" s="132">
        <v>36.300924115036203</v>
      </c>
      <c r="S40" s="96"/>
      <c r="T40" s="104">
        <v>20.1940415300522</v>
      </c>
      <c r="U40" s="105">
        <v>32.883359092912897</v>
      </c>
      <c r="V40" s="105">
        <v>35.581723416098797</v>
      </c>
      <c r="W40" s="105">
        <v>11.5831079368951</v>
      </c>
      <c r="X40" s="105">
        <v>22.429190671172901</v>
      </c>
      <c r="Y40" s="106">
        <v>24.698246615080201</v>
      </c>
      <c r="Z40" s="107"/>
      <c r="AA40" s="108">
        <v>13.7967513625373</v>
      </c>
      <c r="AB40" s="109">
        <v>19.1704454539883</v>
      </c>
      <c r="AC40" s="110">
        <v>16.604754583919199</v>
      </c>
      <c r="AD40" s="107"/>
      <c r="AE40" s="111">
        <v>22.535477369150399</v>
      </c>
      <c r="AF40" s="100"/>
      <c r="AG40" s="125">
        <v>31.1410337206365</v>
      </c>
      <c r="AH40" s="126">
        <v>40.620398459206797</v>
      </c>
      <c r="AI40" s="126">
        <v>42.632469057842798</v>
      </c>
      <c r="AJ40" s="126">
        <v>38.280841752967902</v>
      </c>
      <c r="AK40" s="126">
        <v>33.706686663298797</v>
      </c>
      <c r="AL40" s="127">
        <v>37.2762859307906</v>
      </c>
      <c r="AM40" s="128"/>
      <c r="AN40" s="129">
        <v>33.675959206870402</v>
      </c>
      <c r="AO40" s="130">
        <v>36.614682369285099</v>
      </c>
      <c r="AP40" s="131">
        <v>35.145320788077697</v>
      </c>
      <c r="AQ40" s="128"/>
      <c r="AR40" s="132">
        <v>36.6674387471583</v>
      </c>
      <c r="AS40" s="96"/>
      <c r="AT40" s="104">
        <v>32.956041399116899</v>
      </c>
      <c r="AU40" s="105">
        <v>33.506461842296297</v>
      </c>
      <c r="AV40" s="105">
        <v>38.003853210643101</v>
      </c>
      <c r="AW40" s="105">
        <v>39.274103542704403</v>
      </c>
      <c r="AX40" s="105">
        <v>31.026234678753301</v>
      </c>
      <c r="AY40" s="106">
        <v>35.1067924818298</v>
      </c>
      <c r="AZ40" s="107"/>
      <c r="BA40" s="108">
        <v>27.147662567722499</v>
      </c>
      <c r="BB40" s="109">
        <v>28.194881718171299</v>
      </c>
      <c r="BC40" s="110">
        <v>27.691019242913899</v>
      </c>
      <c r="BD40" s="107"/>
      <c r="BE40" s="111">
        <v>32.9916513122485</v>
      </c>
    </row>
    <row r="41" spans="1:57" x14ac:dyDescent="0.25">
      <c r="A41" s="23" t="s">
        <v>85</v>
      </c>
      <c r="B41" s="44" t="str">
        <f t="shared" si="0"/>
        <v>Southwest Virginia - Blue Ridge Highlands</v>
      </c>
      <c r="C41" s="11"/>
      <c r="D41" s="28" t="s">
        <v>16</v>
      </c>
      <c r="E41" s="31" t="s">
        <v>17</v>
      </c>
      <c r="F41" s="12"/>
      <c r="G41" s="133">
        <v>23.1059937605615</v>
      </c>
      <c r="H41" s="128">
        <v>29.4829026387625</v>
      </c>
      <c r="I41" s="128">
        <v>32.510219680228701</v>
      </c>
      <c r="J41" s="128">
        <v>31.311813336799599</v>
      </c>
      <c r="K41" s="128">
        <v>29.729953204211601</v>
      </c>
      <c r="L41" s="134">
        <v>29.228176524112801</v>
      </c>
      <c r="M41" s="128"/>
      <c r="N41" s="135">
        <v>26.691393474587201</v>
      </c>
      <c r="O41" s="136">
        <v>30.550456258936599</v>
      </c>
      <c r="P41" s="137">
        <v>28.6209248667619</v>
      </c>
      <c r="Q41" s="128"/>
      <c r="R41" s="138">
        <v>29.054676050584</v>
      </c>
      <c r="S41" s="96"/>
      <c r="T41" s="112">
        <v>48.759542276307499</v>
      </c>
      <c r="U41" s="107">
        <v>26.7386459497686</v>
      </c>
      <c r="V41" s="107">
        <v>34.153622761216802</v>
      </c>
      <c r="W41" s="107">
        <v>25.624421527120301</v>
      </c>
      <c r="X41" s="107">
        <v>34.0673639278262</v>
      </c>
      <c r="Y41" s="113">
        <v>32.699603604853102</v>
      </c>
      <c r="Z41" s="107"/>
      <c r="AA41" s="114">
        <v>24.307223060102899</v>
      </c>
      <c r="AB41" s="115">
        <v>32.799357946608097</v>
      </c>
      <c r="AC41" s="116">
        <v>28.6996266398423</v>
      </c>
      <c r="AD41" s="107"/>
      <c r="AE41" s="117">
        <v>31.548890722032201</v>
      </c>
      <c r="AF41" s="101"/>
      <c r="AG41" s="133">
        <v>29.783749837514598</v>
      </c>
      <c r="AH41" s="128">
        <v>37.8239184973352</v>
      </c>
      <c r="AI41" s="128">
        <v>40.3697676459118</v>
      </c>
      <c r="AJ41" s="128">
        <v>39.582662485376297</v>
      </c>
      <c r="AK41" s="128">
        <v>38.870350643442002</v>
      </c>
      <c r="AL41" s="134">
        <v>37.286089821916001</v>
      </c>
      <c r="AM41" s="128"/>
      <c r="AN41" s="135">
        <v>35.104861887430097</v>
      </c>
      <c r="AO41" s="136">
        <v>35.2649314311711</v>
      </c>
      <c r="AP41" s="137">
        <v>35.184896659300598</v>
      </c>
      <c r="AQ41" s="128"/>
      <c r="AR41" s="138">
        <v>36.685748918311603</v>
      </c>
      <c r="AS41" s="96"/>
      <c r="AT41" s="112">
        <v>52.0782060694929</v>
      </c>
      <c r="AU41" s="107">
        <v>49.351521705780698</v>
      </c>
      <c r="AV41" s="107">
        <v>57.393465585181701</v>
      </c>
      <c r="AW41" s="107">
        <v>70.296850572672696</v>
      </c>
      <c r="AX41" s="107">
        <v>80.5272252957473</v>
      </c>
      <c r="AY41" s="113">
        <v>61.644271420976899</v>
      </c>
      <c r="AZ41" s="107"/>
      <c r="BA41" s="114">
        <v>53.738932255137499</v>
      </c>
      <c r="BB41" s="115">
        <v>35.394339856850102</v>
      </c>
      <c r="BC41" s="116">
        <v>43.963905694938603</v>
      </c>
      <c r="BD41" s="107"/>
      <c r="BE41" s="117">
        <v>56.3815077735226</v>
      </c>
    </row>
    <row r="42" spans="1:57" x14ac:dyDescent="0.25">
      <c r="A42" s="24" t="s">
        <v>86</v>
      </c>
      <c r="B42" s="44" t="str">
        <f t="shared" si="0"/>
        <v>Southwest Virginia - Heart of Appalachia</v>
      </c>
      <c r="C42" s="12"/>
      <c r="D42" s="28" t="s">
        <v>16</v>
      </c>
      <c r="E42" s="31" t="s">
        <v>17</v>
      </c>
      <c r="F42" s="12"/>
      <c r="G42" s="133">
        <v>21.6976044568245</v>
      </c>
      <c r="H42" s="128">
        <v>29.631545961002701</v>
      </c>
      <c r="I42" s="128">
        <v>34.269610027855101</v>
      </c>
      <c r="J42" s="128">
        <v>33.996162952646202</v>
      </c>
      <c r="K42" s="128">
        <v>35.481295264623903</v>
      </c>
      <c r="L42" s="134">
        <v>31.015243732590498</v>
      </c>
      <c r="M42" s="128"/>
      <c r="N42" s="135">
        <v>26.668697771587698</v>
      </c>
      <c r="O42" s="136">
        <v>26.068850974930299</v>
      </c>
      <c r="P42" s="137">
        <v>26.368774373259001</v>
      </c>
      <c r="Q42" s="128"/>
      <c r="R42" s="138">
        <v>29.687681058495802</v>
      </c>
      <c r="S42" s="96"/>
      <c r="T42" s="112">
        <v>24.965447537610601</v>
      </c>
      <c r="U42" s="107">
        <v>18.486512315375101</v>
      </c>
      <c r="V42" s="107">
        <v>29.183086523589399</v>
      </c>
      <c r="W42" s="107">
        <v>27.150060204107898</v>
      </c>
      <c r="X42" s="107">
        <v>40.609250805414902</v>
      </c>
      <c r="Y42" s="113">
        <v>28.2997928035904</v>
      </c>
      <c r="Z42" s="107"/>
      <c r="AA42" s="114">
        <v>25.8713665874443</v>
      </c>
      <c r="AB42" s="115">
        <v>18.0519329395837</v>
      </c>
      <c r="AC42" s="116">
        <v>21.880756579741401</v>
      </c>
      <c r="AD42" s="107"/>
      <c r="AE42" s="117">
        <v>26.607637520506</v>
      </c>
      <c r="AF42" s="101"/>
      <c r="AG42" s="133">
        <v>26.478666777907499</v>
      </c>
      <c r="AH42" s="128">
        <v>36.800894376772902</v>
      </c>
      <c r="AI42" s="128">
        <v>39.116472551309798</v>
      </c>
      <c r="AJ42" s="128">
        <v>35.205196062072403</v>
      </c>
      <c r="AK42" s="128">
        <v>30.505683297179999</v>
      </c>
      <c r="AL42" s="134">
        <v>33.621382613048503</v>
      </c>
      <c r="AM42" s="128"/>
      <c r="AN42" s="135">
        <v>32.589015518104397</v>
      </c>
      <c r="AO42" s="136">
        <v>30.437038917089598</v>
      </c>
      <c r="AP42" s="137">
        <v>31.520530118457501</v>
      </c>
      <c r="AQ42" s="128"/>
      <c r="AR42" s="138">
        <v>33.024113881723501</v>
      </c>
      <c r="AS42" s="96"/>
      <c r="AT42" s="112">
        <v>43.115304182132199</v>
      </c>
      <c r="AU42" s="107">
        <v>51.817042326167702</v>
      </c>
      <c r="AV42" s="107">
        <v>58.3209798968673</v>
      </c>
      <c r="AW42" s="107">
        <v>60.124298836320598</v>
      </c>
      <c r="AX42" s="107">
        <v>40.599900299117998</v>
      </c>
      <c r="AY42" s="113">
        <v>51.267834745478602</v>
      </c>
      <c r="AZ42" s="107"/>
      <c r="BA42" s="114">
        <v>62.677526734370304</v>
      </c>
      <c r="BB42" s="115">
        <v>43.141839514866099</v>
      </c>
      <c r="BC42" s="116">
        <v>52.654932462104398</v>
      </c>
      <c r="BD42" s="107"/>
      <c r="BE42" s="117">
        <v>51.626110473146603</v>
      </c>
    </row>
    <row r="43" spans="1:57" x14ac:dyDescent="0.25">
      <c r="A43" s="26" t="s">
        <v>87</v>
      </c>
      <c r="B43" s="44" t="str">
        <f t="shared" si="0"/>
        <v>Virginia Mountains</v>
      </c>
      <c r="C43" s="12"/>
      <c r="D43" s="29" t="s">
        <v>16</v>
      </c>
      <c r="E43" s="32" t="s">
        <v>17</v>
      </c>
      <c r="F43" s="12"/>
      <c r="G43" s="139">
        <v>27.280639448424999</v>
      </c>
      <c r="H43" s="140">
        <v>35.271178856292998</v>
      </c>
      <c r="I43" s="140">
        <v>40.935807759902602</v>
      </c>
      <c r="J43" s="140">
        <v>38.747958631877701</v>
      </c>
      <c r="K43" s="140">
        <v>32.255185886169997</v>
      </c>
      <c r="L43" s="141">
        <v>34.898154116533703</v>
      </c>
      <c r="M43" s="128"/>
      <c r="N43" s="142">
        <v>34.129951331620902</v>
      </c>
      <c r="O43" s="143">
        <v>38.419697174530199</v>
      </c>
      <c r="P43" s="144">
        <v>36.274824253075501</v>
      </c>
      <c r="Q43" s="128"/>
      <c r="R43" s="145">
        <v>35.291488441259901</v>
      </c>
      <c r="S43" s="96"/>
      <c r="T43" s="118">
        <v>59.1852089165709</v>
      </c>
      <c r="U43" s="119">
        <v>51.0541670035199</v>
      </c>
      <c r="V43" s="119">
        <v>67.563215911240306</v>
      </c>
      <c r="W43" s="119">
        <v>50.558866377584501</v>
      </c>
      <c r="X43" s="119">
        <v>37.7309685550387</v>
      </c>
      <c r="Y43" s="120">
        <v>52.9643636179444</v>
      </c>
      <c r="Z43" s="107"/>
      <c r="AA43" s="121">
        <v>37.879490153216103</v>
      </c>
      <c r="AB43" s="122">
        <v>44.472324269688301</v>
      </c>
      <c r="AC43" s="123">
        <v>41.2940117960053</v>
      </c>
      <c r="AD43" s="107"/>
      <c r="AE43" s="124">
        <v>49.341858226208302</v>
      </c>
      <c r="AF43" s="103"/>
      <c r="AG43" s="139">
        <v>35.873502095444003</v>
      </c>
      <c r="AH43" s="140">
        <v>44.179507232661798</v>
      </c>
      <c r="AI43" s="140">
        <v>46.195175408949503</v>
      </c>
      <c r="AJ43" s="140">
        <v>44.436315060159501</v>
      </c>
      <c r="AK43" s="140">
        <v>41.377404353116098</v>
      </c>
      <c r="AL43" s="141">
        <v>42.412380830066198</v>
      </c>
      <c r="AM43" s="128"/>
      <c r="AN43" s="142">
        <v>46.560133500067501</v>
      </c>
      <c r="AO43" s="143">
        <v>47.633454103014699</v>
      </c>
      <c r="AP43" s="144">
        <v>47.096793801541097</v>
      </c>
      <c r="AQ43" s="128"/>
      <c r="AR43" s="145">
        <v>43.750784536201898</v>
      </c>
      <c r="AS43" s="96"/>
      <c r="AT43" s="118">
        <v>61.204027293473501</v>
      </c>
      <c r="AU43" s="119">
        <v>64.968499216172901</v>
      </c>
      <c r="AV43" s="119">
        <v>71.616320374625502</v>
      </c>
      <c r="AW43" s="119">
        <v>78.328958465285098</v>
      </c>
      <c r="AX43" s="119">
        <v>67.6797963910047</v>
      </c>
      <c r="AY43" s="120">
        <v>68.911224825889505</v>
      </c>
      <c r="AZ43" s="107"/>
      <c r="BA43" s="121">
        <v>67.824138856787599</v>
      </c>
      <c r="BB43" s="122">
        <v>56.7289577594387</v>
      </c>
      <c r="BC43" s="123">
        <v>62.023782796647602</v>
      </c>
      <c r="BD43" s="107"/>
      <c r="BE43" s="124">
        <v>66.731338342738795</v>
      </c>
    </row>
  </sheetData>
  <sheetProtection algorithmName="SHA-512" hashValue="vCOvlGFatbvBJlyaNkIANoBn53fELwuvTciBuVGGnTNY7iuM3W+LxIVU8E6IkkjEEG0XqFrVSZHZk+VjWBVrfw==" saltValue="hkMDGi3IyuFf7T2KwhTQ8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D8" sqref="AD8"/>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73"/>
      <c r="B1" s="174" t="s">
        <v>102</v>
      </c>
      <c r="D1" s="39"/>
      <c r="E1" s="39"/>
      <c r="F1" s="39"/>
      <c r="G1" s="39"/>
      <c r="H1" s="39"/>
      <c r="I1" s="39"/>
      <c r="J1" s="39"/>
      <c r="K1" s="39"/>
      <c r="L1" s="39"/>
      <c r="M1" s="39"/>
      <c r="N1" s="39"/>
      <c r="O1" s="39"/>
      <c r="P1" s="39"/>
      <c r="Q1" s="39"/>
      <c r="R1" s="39"/>
      <c r="S1" s="39"/>
      <c r="T1" s="39"/>
      <c r="U1" s="39"/>
      <c r="V1" s="39"/>
      <c r="W1" s="39"/>
      <c r="X1" s="39"/>
      <c r="Y1" s="175"/>
      <c r="Z1" s="175"/>
      <c r="AA1" s="175"/>
      <c r="AB1" s="175"/>
      <c r="AC1" s="175"/>
      <c r="AD1" s="175"/>
      <c r="AE1" s="175"/>
      <c r="AF1" s="175"/>
      <c r="AG1" s="175"/>
      <c r="AH1" s="175"/>
      <c r="AI1" s="175"/>
      <c r="AJ1" s="175"/>
      <c r="AK1" s="175"/>
      <c r="AL1" s="175"/>
    </row>
    <row r="2" spans="1:50" ht="15" customHeight="1" x14ac:dyDescent="0.25">
      <c r="A2" s="39"/>
      <c r="B2" s="97" t="s">
        <v>103</v>
      </c>
      <c r="C2" s="39"/>
      <c r="D2" s="39"/>
      <c r="E2" s="39"/>
      <c r="F2" s="39"/>
      <c r="G2" s="39"/>
      <c r="H2" s="39"/>
      <c r="I2" s="39"/>
      <c r="J2" s="39"/>
      <c r="K2" s="39"/>
      <c r="L2" s="39"/>
      <c r="M2" s="39"/>
      <c r="N2" s="39"/>
      <c r="O2" s="39"/>
      <c r="P2" s="39"/>
      <c r="Q2" s="39"/>
      <c r="R2" s="39"/>
      <c r="S2" s="39"/>
      <c r="T2" s="39"/>
      <c r="U2" s="39"/>
      <c r="V2" s="39"/>
      <c r="W2" s="39"/>
      <c r="X2" s="39"/>
      <c r="Y2" s="175"/>
      <c r="Z2" s="175"/>
      <c r="AA2" s="175"/>
      <c r="AB2" s="175"/>
      <c r="AC2" s="175"/>
      <c r="AD2" s="175"/>
      <c r="AE2" s="175"/>
      <c r="AF2" s="175"/>
      <c r="AG2" s="175"/>
      <c r="AH2" s="175"/>
      <c r="AI2" s="175"/>
      <c r="AJ2" s="175"/>
      <c r="AK2" s="175"/>
      <c r="AL2" s="175"/>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75"/>
      <c r="Z3" s="175"/>
      <c r="AA3" s="175"/>
      <c r="AB3" s="175"/>
      <c r="AC3" s="175"/>
      <c r="AD3" s="175"/>
      <c r="AE3" s="175"/>
      <c r="AF3" s="175"/>
      <c r="AG3" s="175"/>
      <c r="AH3" s="175"/>
      <c r="AI3" s="175"/>
      <c r="AJ3" s="175"/>
      <c r="AK3" s="175"/>
      <c r="AL3" s="175"/>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75"/>
      <c r="Z4" s="175"/>
      <c r="AA4" s="175"/>
      <c r="AB4" s="175"/>
      <c r="AC4" s="175"/>
      <c r="AD4" s="175"/>
      <c r="AE4" s="175"/>
      <c r="AF4" s="175"/>
      <c r="AG4" s="175"/>
      <c r="AH4" s="175"/>
      <c r="AI4" s="175"/>
      <c r="AJ4" s="175"/>
      <c r="AK4" s="175"/>
      <c r="AL4" s="175"/>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75"/>
      <c r="Z5" s="175"/>
      <c r="AA5" s="175"/>
      <c r="AB5" s="175"/>
      <c r="AC5" s="175"/>
      <c r="AD5" s="175"/>
      <c r="AE5" s="175"/>
      <c r="AF5" s="175"/>
      <c r="AG5" s="175"/>
      <c r="AH5" s="175"/>
      <c r="AI5" s="175"/>
      <c r="AJ5" s="175"/>
      <c r="AK5" s="175"/>
      <c r="AL5" s="175"/>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75"/>
      <c r="Z6" s="175"/>
      <c r="AA6" s="175"/>
      <c r="AB6" s="175"/>
      <c r="AC6" s="175"/>
      <c r="AD6" s="175"/>
      <c r="AE6" s="175"/>
      <c r="AF6" s="175"/>
      <c r="AG6" s="175"/>
      <c r="AH6" s="175"/>
      <c r="AI6" s="175"/>
      <c r="AJ6" s="175"/>
      <c r="AK6" s="175"/>
      <c r="AL6" s="175"/>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75"/>
      <c r="Z7" s="175"/>
      <c r="AA7" s="175"/>
      <c r="AB7" s="175"/>
      <c r="AC7" s="175"/>
      <c r="AD7" s="175"/>
      <c r="AE7" s="175"/>
      <c r="AF7" s="175"/>
      <c r="AG7" s="175"/>
      <c r="AH7" s="175"/>
      <c r="AI7" s="175"/>
      <c r="AJ7" s="175"/>
      <c r="AK7" s="175"/>
      <c r="AL7" s="175"/>
    </row>
    <row r="8" spans="1:50" ht="18" customHeight="1" x14ac:dyDescent="0.3">
      <c r="A8" s="176"/>
      <c r="B8" s="39"/>
      <c r="C8" s="39"/>
      <c r="D8" s="177" t="s">
        <v>104</v>
      </c>
      <c r="E8" s="177"/>
      <c r="F8" s="177"/>
      <c r="G8" s="177"/>
      <c r="H8" s="177"/>
      <c r="I8" s="177"/>
      <c r="J8" s="177"/>
      <c r="K8" s="176"/>
      <c r="L8" s="176"/>
      <c r="M8" s="176"/>
      <c r="N8" s="176"/>
      <c r="O8" s="39"/>
      <c r="P8" s="177" t="s">
        <v>105</v>
      </c>
      <c r="Q8" s="177"/>
      <c r="R8" s="177"/>
      <c r="S8" s="177"/>
      <c r="T8" s="177"/>
      <c r="U8" s="177"/>
      <c r="V8" s="177"/>
      <c r="W8" s="176"/>
      <c r="X8" s="176"/>
      <c r="Y8" s="175"/>
      <c r="Z8" s="175"/>
      <c r="AA8" s="175"/>
      <c r="AB8" s="175"/>
      <c r="AC8" s="175"/>
      <c r="AD8" s="175"/>
      <c r="AE8" s="175"/>
      <c r="AF8" s="175"/>
      <c r="AG8" s="175"/>
      <c r="AH8" s="175"/>
      <c r="AI8" s="175"/>
      <c r="AJ8" s="175"/>
      <c r="AK8" s="175"/>
      <c r="AL8" s="175"/>
    </row>
    <row r="9" spans="1:50" ht="15.75" customHeight="1" x14ac:dyDescent="0.3">
      <c r="A9" s="178"/>
      <c r="B9" s="179"/>
      <c r="C9" s="179"/>
      <c r="D9" s="180" t="s">
        <v>0</v>
      </c>
      <c r="E9" s="180" t="s">
        <v>1</v>
      </c>
      <c r="F9" s="180" t="s">
        <v>106</v>
      </c>
      <c r="G9" s="180" t="s">
        <v>2</v>
      </c>
      <c r="H9" s="180" t="s">
        <v>107</v>
      </c>
      <c r="I9" s="180" t="s">
        <v>3</v>
      </c>
      <c r="J9" s="180" t="s">
        <v>4</v>
      </c>
      <c r="K9" s="178"/>
      <c r="L9" s="178"/>
      <c r="M9" s="179"/>
      <c r="N9" s="179"/>
      <c r="O9" s="179"/>
      <c r="P9" s="180" t="s">
        <v>0</v>
      </c>
      <c r="Q9" s="180" t="s">
        <v>1</v>
      </c>
      <c r="R9" s="180" t="s">
        <v>106</v>
      </c>
      <c r="S9" s="180" t="s">
        <v>2</v>
      </c>
      <c r="T9" s="180" t="s">
        <v>107</v>
      </c>
      <c r="U9" s="180" t="s">
        <v>3</v>
      </c>
      <c r="V9" s="180" t="s">
        <v>4</v>
      </c>
      <c r="W9" s="178"/>
      <c r="X9" s="178"/>
      <c r="Y9" s="181"/>
      <c r="Z9" s="181"/>
      <c r="AA9" s="181"/>
      <c r="AB9" s="181"/>
      <c r="AC9" s="181"/>
      <c r="AD9" s="181"/>
      <c r="AE9" s="181"/>
      <c r="AF9" s="181"/>
      <c r="AG9" s="181"/>
      <c r="AH9" s="181"/>
      <c r="AI9" s="181"/>
      <c r="AJ9" s="181"/>
      <c r="AK9" s="181"/>
      <c r="AL9" s="181"/>
      <c r="AM9" s="182"/>
      <c r="AN9" s="182"/>
      <c r="AO9" s="182"/>
      <c r="AP9" s="182"/>
      <c r="AQ9" s="182"/>
      <c r="AR9" s="182"/>
      <c r="AS9" s="182"/>
      <c r="AT9" s="182"/>
      <c r="AU9" s="182"/>
      <c r="AV9" s="182"/>
      <c r="AW9" s="182"/>
      <c r="AX9" s="182"/>
    </row>
    <row r="10" spans="1:50" ht="20.100000000000001" customHeight="1" x14ac:dyDescent="0.25">
      <c r="A10" s="183"/>
      <c r="B10" s="39"/>
      <c r="C10" s="184" t="s">
        <v>108</v>
      </c>
      <c r="D10" s="185">
        <v>12</v>
      </c>
      <c r="E10" s="186">
        <v>13</v>
      </c>
      <c r="F10" s="186">
        <v>14</v>
      </c>
      <c r="G10" s="186">
        <v>15</v>
      </c>
      <c r="H10" s="186">
        <v>16</v>
      </c>
      <c r="I10" s="186">
        <v>17</v>
      </c>
      <c r="J10" s="187">
        <v>18</v>
      </c>
      <c r="K10" s="183"/>
      <c r="L10" s="183"/>
      <c r="M10" s="188" t="s">
        <v>109</v>
      </c>
      <c r="N10" s="189"/>
      <c r="O10" s="184" t="s">
        <v>108</v>
      </c>
      <c r="P10" s="185">
        <v>13</v>
      </c>
      <c r="Q10" s="186">
        <v>14</v>
      </c>
      <c r="R10" s="186">
        <v>15</v>
      </c>
      <c r="S10" s="186">
        <v>16</v>
      </c>
      <c r="T10" s="186">
        <v>17</v>
      </c>
      <c r="U10" s="186">
        <v>18</v>
      </c>
      <c r="V10" s="187">
        <v>19</v>
      </c>
      <c r="W10" s="183"/>
      <c r="X10" s="183"/>
      <c r="Y10" s="175"/>
      <c r="Z10" s="175"/>
      <c r="AA10" s="175"/>
      <c r="AB10" s="175"/>
      <c r="AC10" s="175"/>
      <c r="AD10" s="175"/>
      <c r="AE10" s="175"/>
      <c r="AF10" s="175"/>
      <c r="AG10" s="175"/>
      <c r="AH10" s="175"/>
      <c r="AI10" s="175"/>
      <c r="AJ10" s="175"/>
      <c r="AK10" s="175"/>
      <c r="AL10" s="175"/>
    </row>
    <row r="11" spans="1:50" ht="20.100000000000001" customHeight="1" x14ac:dyDescent="0.25">
      <c r="A11" s="183"/>
      <c r="B11" s="39"/>
      <c r="C11" s="184" t="s">
        <v>108</v>
      </c>
      <c r="D11" s="190">
        <v>19</v>
      </c>
      <c r="E11" s="191">
        <v>20</v>
      </c>
      <c r="F11" s="191">
        <v>21</v>
      </c>
      <c r="G11" s="191">
        <v>22</v>
      </c>
      <c r="H11" s="191">
        <v>23</v>
      </c>
      <c r="I11" s="191">
        <v>24</v>
      </c>
      <c r="J11" s="192">
        <v>25</v>
      </c>
      <c r="K11" s="183"/>
      <c r="L11" s="183"/>
      <c r="M11" s="188" t="s">
        <v>109</v>
      </c>
      <c r="N11" s="189"/>
      <c r="O11" s="184" t="s">
        <v>108</v>
      </c>
      <c r="P11" s="190">
        <v>20</v>
      </c>
      <c r="Q11" s="191">
        <v>21</v>
      </c>
      <c r="R11" s="191">
        <v>22</v>
      </c>
      <c r="S11" s="191">
        <v>23</v>
      </c>
      <c r="T11" s="191">
        <v>24</v>
      </c>
      <c r="U11" s="191">
        <v>25</v>
      </c>
      <c r="V11" s="192">
        <v>26</v>
      </c>
      <c r="W11" s="183"/>
      <c r="X11" s="183"/>
      <c r="Y11" s="175"/>
      <c r="Z11" s="175"/>
      <c r="AA11" s="175"/>
      <c r="AB11" s="175"/>
      <c r="AC11" s="175"/>
      <c r="AD11" s="175"/>
      <c r="AE11" s="175"/>
      <c r="AF11" s="175"/>
      <c r="AG11" s="175"/>
      <c r="AH11" s="175"/>
      <c r="AI11" s="175"/>
      <c r="AJ11" s="175"/>
      <c r="AK11" s="175"/>
      <c r="AL11" s="175"/>
    </row>
    <row r="12" spans="1:50" ht="20.100000000000001" customHeight="1" x14ac:dyDescent="0.25">
      <c r="A12" s="183"/>
      <c r="B12" s="39"/>
      <c r="C12" s="184" t="s">
        <v>110</v>
      </c>
      <c r="D12" s="193">
        <v>26</v>
      </c>
      <c r="E12" s="194">
        <v>27</v>
      </c>
      <c r="F12" s="194">
        <v>28</v>
      </c>
      <c r="G12" s="194">
        <v>29</v>
      </c>
      <c r="H12" s="194">
        <v>30</v>
      </c>
      <c r="I12" s="194">
        <v>31</v>
      </c>
      <c r="J12" s="195">
        <v>1</v>
      </c>
      <c r="K12" s="183"/>
      <c r="L12" s="183"/>
      <c r="M12" s="188" t="s">
        <v>109</v>
      </c>
      <c r="N12" s="189"/>
      <c r="O12" s="184" t="s">
        <v>110</v>
      </c>
      <c r="P12" s="193">
        <v>27</v>
      </c>
      <c r="Q12" s="194">
        <v>28</v>
      </c>
      <c r="R12" s="194">
        <v>29</v>
      </c>
      <c r="S12" s="194">
        <v>30</v>
      </c>
      <c r="T12" s="194">
        <v>31</v>
      </c>
      <c r="U12" s="194">
        <v>1</v>
      </c>
      <c r="V12" s="195">
        <v>2</v>
      </c>
      <c r="W12" s="183"/>
      <c r="X12" s="183"/>
      <c r="Y12" s="175"/>
      <c r="Z12" s="175"/>
      <c r="AA12" s="175"/>
      <c r="AB12" s="175"/>
      <c r="AC12" s="175"/>
      <c r="AD12" s="175"/>
      <c r="AE12" s="175"/>
      <c r="AF12" s="175"/>
      <c r="AG12" s="175"/>
      <c r="AH12" s="175"/>
      <c r="AI12" s="175"/>
      <c r="AJ12" s="175"/>
      <c r="AK12" s="175"/>
      <c r="AL12" s="175"/>
    </row>
    <row r="13" spans="1:50" ht="20.100000000000001" customHeight="1" x14ac:dyDescent="0.25">
      <c r="A13" s="183"/>
      <c r="B13" s="39"/>
      <c r="C13" s="184" t="s">
        <v>111</v>
      </c>
      <c r="D13" s="196">
        <v>2</v>
      </c>
      <c r="E13" s="197">
        <v>3</v>
      </c>
      <c r="F13" s="197">
        <v>4</v>
      </c>
      <c r="G13" s="197">
        <v>5</v>
      </c>
      <c r="H13" s="197">
        <v>6</v>
      </c>
      <c r="I13" s="197">
        <v>7</v>
      </c>
      <c r="J13" s="198">
        <v>8</v>
      </c>
      <c r="K13" s="183"/>
      <c r="L13" s="183"/>
      <c r="M13" s="188" t="s">
        <v>109</v>
      </c>
      <c r="N13" s="189"/>
      <c r="O13" s="184" t="s">
        <v>111</v>
      </c>
      <c r="P13" s="196">
        <v>3</v>
      </c>
      <c r="Q13" s="197">
        <v>4</v>
      </c>
      <c r="R13" s="197">
        <v>5</v>
      </c>
      <c r="S13" s="197">
        <v>6</v>
      </c>
      <c r="T13" s="197">
        <v>7</v>
      </c>
      <c r="U13" s="197">
        <v>8</v>
      </c>
      <c r="V13" s="198">
        <v>9</v>
      </c>
      <c r="W13" s="183"/>
      <c r="X13" s="183"/>
      <c r="Y13" s="175"/>
      <c r="Z13" s="175"/>
      <c r="AA13" s="175"/>
      <c r="AB13" s="175"/>
      <c r="AC13" s="175"/>
      <c r="AD13" s="175"/>
      <c r="AE13" s="175"/>
      <c r="AF13" s="175"/>
      <c r="AG13" s="175"/>
      <c r="AH13" s="175"/>
      <c r="AI13" s="175"/>
      <c r="AJ13" s="175"/>
      <c r="AK13" s="175"/>
      <c r="AL13" s="175"/>
    </row>
    <row r="14" spans="1:50" ht="20.100000000000001" customHeight="1" x14ac:dyDescent="0.25">
      <c r="A14" s="183"/>
      <c r="B14" s="39"/>
      <c r="C14" s="184" t="s">
        <v>111</v>
      </c>
      <c r="D14" s="199">
        <v>9</v>
      </c>
      <c r="E14" s="200">
        <v>10</v>
      </c>
      <c r="F14" s="200">
        <v>11</v>
      </c>
      <c r="G14" s="200">
        <v>12</v>
      </c>
      <c r="H14" s="200">
        <v>13</v>
      </c>
      <c r="I14" s="200">
        <v>14</v>
      </c>
      <c r="J14" s="201">
        <v>15</v>
      </c>
      <c r="K14" s="183"/>
      <c r="L14" s="183"/>
      <c r="M14" s="188" t="s">
        <v>109</v>
      </c>
      <c r="N14" s="189"/>
      <c r="O14" s="184" t="s">
        <v>111</v>
      </c>
      <c r="P14" s="199">
        <v>10</v>
      </c>
      <c r="Q14" s="200">
        <v>11</v>
      </c>
      <c r="R14" s="200">
        <v>12</v>
      </c>
      <c r="S14" s="200">
        <v>13</v>
      </c>
      <c r="T14" s="200">
        <v>14</v>
      </c>
      <c r="U14" s="200">
        <v>15</v>
      </c>
      <c r="V14" s="201">
        <v>16</v>
      </c>
      <c r="W14" s="183"/>
      <c r="X14" s="183"/>
      <c r="Y14" s="175"/>
      <c r="Z14" s="175"/>
      <c r="AA14" s="175"/>
      <c r="AB14" s="175"/>
      <c r="AC14" s="175"/>
      <c r="AD14" s="175"/>
      <c r="AE14" s="175"/>
      <c r="AF14" s="175"/>
      <c r="AG14" s="175"/>
      <c r="AH14" s="175"/>
      <c r="AI14" s="175"/>
      <c r="AJ14" s="175"/>
      <c r="AK14" s="175"/>
      <c r="AL14" s="175"/>
    </row>
    <row r="15" spans="1:50" ht="20.100000000000001" customHeight="1" x14ac:dyDescent="0.25">
      <c r="A15" s="183"/>
      <c r="B15" s="39"/>
      <c r="C15" s="184" t="s">
        <v>111</v>
      </c>
      <c r="D15" s="202">
        <v>16</v>
      </c>
      <c r="E15" s="203">
        <v>17</v>
      </c>
      <c r="F15" s="203">
        <v>18</v>
      </c>
      <c r="G15" s="203">
        <v>19</v>
      </c>
      <c r="H15" s="203">
        <v>20</v>
      </c>
      <c r="I15" s="203">
        <v>21</v>
      </c>
      <c r="J15" s="204">
        <v>22</v>
      </c>
      <c r="K15" s="183"/>
      <c r="L15" s="183"/>
      <c r="M15" s="188" t="s">
        <v>109</v>
      </c>
      <c r="N15" s="189"/>
      <c r="O15" s="184" t="s">
        <v>111</v>
      </c>
      <c r="P15" s="202">
        <v>17</v>
      </c>
      <c r="Q15" s="203">
        <v>18</v>
      </c>
      <c r="R15" s="203">
        <v>19</v>
      </c>
      <c r="S15" s="203">
        <v>20</v>
      </c>
      <c r="T15" s="203">
        <v>21</v>
      </c>
      <c r="U15" s="203">
        <v>22</v>
      </c>
      <c r="V15" s="204">
        <v>23</v>
      </c>
      <c r="W15" s="183"/>
      <c r="X15" s="183"/>
      <c r="Y15" s="175"/>
      <c r="Z15" s="175"/>
      <c r="AA15" s="175"/>
      <c r="AB15" s="175"/>
      <c r="AC15" s="175"/>
      <c r="AD15" s="175"/>
      <c r="AE15" s="175"/>
      <c r="AF15" s="175"/>
      <c r="AG15" s="175"/>
      <c r="AH15" s="175"/>
      <c r="AI15" s="175"/>
      <c r="AJ15" s="175"/>
      <c r="AK15" s="175"/>
      <c r="AL15" s="175"/>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75"/>
      <c r="Z16" s="175"/>
      <c r="AA16" s="175"/>
      <c r="AB16" s="175"/>
      <c r="AC16" s="175"/>
      <c r="AD16" s="175"/>
      <c r="AE16" s="175"/>
      <c r="AF16" s="175"/>
      <c r="AG16" s="175"/>
      <c r="AH16" s="175"/>
      <c r="AI16" s="175"/>
      <c r="AJ16" s="175"/>
      <c r="AK16" s="175"/>
      <c r="AL16" s="175"/>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75"/>
      <c r="Z17" s="175"/>
      <c r="AA17" s="175"/>
      <c r="AB17" s="175"/>
      <c r="AC17" s="175"/>
      <c r="AD17" s="175"/>
      <c r="AE17" s="175"/>
      <c r="AF17" s="175"/>
      <c r="AG17" s="175"/>
      <c r="AH17" s="175"/>
      <c r="AI17" s="175"/>
      <c r="AJ17" s="175"/>
      <c r="AK17" s="175"/>
      <c r="AL17" s="175"/>
    </row>
    <row r="18" spans="1:50" x14ac:dyDescent="0.25">
      <c r="A18" s="39"/>
      <c r="B18" s="39"/>
      <c r="C18" s="39"/>
      <c r="D18" s="205" t="s">
        <v>112</v>
      </c>
      <c r="E18" s="205"/>
      <c r="F18" s="205"/>
      <c r="G18" s="205"/>
      <c r="H18" s="205"/>
      <c r="I18" s="205"/>
      <c r="J18" s="205"/>
      <c r="K18" s="39"/>
      <c r="L18" s="39"/>
      <c r="M18" s="39"/>
      <c r="N18" s="39"/>
      <c r="O18" s="39"/>
      <c r="P18" s="205" t="s">
        <v>113</v>
      </c>
      <c r="Q18" s="205"/>
      <c r="R18" s="205"/>
      <c r="S18" s="205"/>
      <c r="T18" s="205"/>
      <c r="U18" s="205"/>
      <c r="V18" s="205"/>
      <c r="W18" s="39"/>
      <c r="X18" s="39"/>
      <c r="Y18" s="175"/>
      <c r="Z18" s="175"/>
      <c r="AA18" s="175"/>
      <c r="AB18" s="175"/>
      <c r="AC18" s="175"/>
      <c r="AD18" s="175"/>
      <c r="AE18" s="175"/>
      <c r="AF18" s="175"/>
      <c r="AG18" s="175"/>
      <c r="AH18" s="175"/>
      <c r="AI18" s="175"/>
      <c r="AJ18" s="175"/>
      <c r="AK18" s="175"/>
      <c r="AL18" s="175"/>
    </row>
    <row r="19" spans="1:50" ht="13.2" customHeight="1" x14ac:dyDescent="0.25">
      <c r="A19" s="39"/>
      <c r="B19" s="39"/>
      <c r="C19" s="206" t="s">
        <v>114</v>
      </c>
      <c r="D19" s="206"/>
      <c r="E19" s="206"/>
      <c r="F19" s="206"/>
      <c r="G19" s="39"/>
      <c r="H19" s="39" t="s">
        <v>115</v>
      </c>
      <c r="I19" s="39"/>
      <c r="J19" s="39"/>
      <c r="K19" s="39"/>
      <c r="L19" s="39"/>
      <c r="M19" s="39"/>
      <c r="N19" s="39"/>
      <c r="O19" s="206" t="s">
        <v>116</v>
      </c>
      <c r="P19" s="206"/>
      <c r="Q19" s="206"/>
      <c r="R19" s="206"/>
      <c r="S19" s="39"/>
      <c r="T19" s="39" t="s">
        <v>115</v>
      </c>
      <c r="U19" s="39"/>
      <c r="V19" s="39"/>
      <c r="W19" s="39"/>
      <c r="X19" s="39"/>
      <c r="Y19" s="175"/>
      <c r="Z19" s="175"/>
      <c r="AA19" s="175"/>
      <c r="AB19" s="175"/>
      <c r="AC19" s="175"/>
      <c r="AD19" s="175"/>
      <c r="AE19" s="175"/>
      <c r="AF19" s="175"/>
      <c r="AG19" s="175"/>
      <c r="AH19" s="175"/>
      <c r="AI19" s="175"/>
      <c r="AJ19" s="175"/>
      <c r="AK19" s="175"/>
      <c r="AL19" s="175"/>
    </row>
    <row r="20" spans="1:50" x14ac:dyDescent="0.25">
      <c r="A20" s="207"/>
      <c r="B20" s="207"/>
      <c r="C20" s="206" t="s">
        <v>117</v>
      </c>
      <c r="D20" s="206"/>
      <c r="E20" s="206"/>
      <c r="F20" s="206"/>
      <c r="G20" s="39"/>
      <c r="H20" s="39" t="s">
        <v>118</v>
      </c>
      <c r="I20" s="39"/>
      <c r="J20" s="39"/>
      <c r="K20" s="207"/>
      <c r="L20" s="207"/>
      <c r="M20" s="207"/>
      <c r="N20" s="207"/>
      <c r="O20" s="206" t="s">
        <v>119</v>
      </c>
      <c r="P20" s="206"/>
      <c r="Q20" s="206"/>
      <c r="R20" s="206"/>
      <c r="S20" s="39"/>
      <c r="T20" s="39" t="s">
        <v>118</v>
      </c>
      <c r="U20" s="39"/>
      <c r="V20" s="39"/>
      <c r="W20" s="39"/>
      <c r="X20" s="39"/>
      <c r="Y20" s="208"/>
      <c r="Z20" s="208"/>
      <c r="AA20" s="208"/>
      <c r="AB20" s="208"/>
      <c r="AC20" s="208"/>
      <c r="AD20" s="208"/>
      <c r="AE20" s="208"/>
      <c r="AF20" s="208"/>
      <c r="AG20" s="208"/>
      <c r="AH20" s="208"/>
      <c r="AI20" s="208"/>
      <c r="AJ20" s="208"/>
      <c r="AK20" s="208"/>
      <c r="AL20" s="208"/>
      <c r="AM20" s="209"/>
      <c r="AN20" s="209"/>
      <c r="AO20" s="209"/>
      <c r="AP20" s="209"/>
      <c r="AQ20" s="209"/>
      <c r="AR20" s="209"/>
      <c r="AS20" s="209"/>
      <c r="AT20" s="209"/>
      <c r="AU20" s="209"/>
      <c r="AV20" s="209"/>
      <c r="AW20" s="209"/>
      <c r="AX20" s="209"/>
    </row>
    <row r="21" spans="1:50" x14ac:dyDescent="0.25">
      <c r="A21" s="210"/>
      <c r="B21" s="210"/>
      <c r="C21" s="206" t="s">
        <v>120</v>
      </c>
      <c r="D21" s="206"/>
      <c r="E21" s="206"/>
      <c r="F21" s="206"/>
      <c r="G21" s="39"/>
      <c r="H21" s="39" t="s">
        <v>121</v>
      </c>
      <c r="I21" s="39"/>
      <c r="J21" s="39"/>
      <c r="K21" s="207"/>
      <c r="L21" s="207"/>
      <c r="M21" s="207"/>
      <c r="N21" s="207"/>
      <c r="O21" s="206" t="s">
        <v>122</v>
      </c>
      <c r="P21" s="206"/>
      <c r="Q21" s="206"/>
      <c r="R21" s="206"/>
      <c r="S21" s="211"/>
      <c r="T21" s="211" t="s">
        <v>121</v>
      </c>
      <c r="U21" s="211"/>
      <c r="V21" s="211"/>
      <c r="W21" s="211"/>
      <c r="X21" s="211"/>
      <c r="Y21" s="208"/>
      <c r="Z21" s="208"/>
      <c r="AA21" s="208"/>
      <c r="AB21" s="208"/>
      <c r="AC21" s="208"/>
      <c r="AD21" s="208"/>
      <c r="AE21" s="208"/>
      <c r="AF21" s="208"/>
      <c r="AG21" s="208"/>
      <c r="AH21" s="208"/>
      <c r="AI21" s="208"/>
      <c r="AJ21" s="208"/>
      <c r="AK21" s="208"/>
      <c r="AL21" s="208"/>
      <c r="AM21" s="209"/>
      <c r="AN21" s="209"/>
      <c r="AO21" s="209"/>
      <c r="AP21" s="209"/>
      <c r="AQ21" s="209"/>
      <c r="AR21" s="209"/>
      <c r="AS21" s="209"/>
      <c r="AT21" s="209"/>
      <c r="AU21" s="209"/>
      <c r="AV21" s="209"/>
      <c r="AW21" s="209"/>
      <c r="AX21" s="209"/>
    </row>
    <row r="22" spans="1:50" x14ac:dyDescent="0.25">
      <c r="A22" s="207"/>
      <c r="B22" s="207"/>
      <c r="C22" s="206" t="s">
        <v>123</v>
      </c>
      <c r="D22" s="206"/>
      <c r="E22" s="206"/>
      <c r="F22" s="206"/>
      <c r="G22" s="39"/>
      <c r="H22" s="39" t="s">
        <v>124</v>
      </c>
      <c r="I22" s="39"/>
      <c r="J22" s="39"/>
      <c r="K22" s="207"/>
      <c r="L22" s="207"/>
      <c r="M22" s="207"/>
      <c r="N22" s="207"/>
      <c r="O22" s="206" t="s">
        <v>125</v>
      </c>
      <c r="P22" s="206"/>
      <c r="Q22" s="206"/>
      <c r="R22" s="206"/>
      <c r="S22" s="39"/>
      <c r="T22" s="39" t="s">
        <v>124</v>
      </c>
      <c r="U22" s="39"/>
      <c r="V22" s="39"/>
      <c r="W22" s="39"/>
      <c r="X22" s="39"/>
      <c r="Y22" s="208"/>
      <c r="Z22" s="208"/>
      <c r="AA22" s="208"/>
      <c r="AB22" s="208"/>
      <c r="AC22" s="208"/>
      <c r="AD22" s="208"/>
      <c r="AE22" s="208"/>
      <c r="AF22" s="208"/>
      <c r="AG22" s="208"/>
      <c r="AH22" s="208"/>
      <c r="AI22" s="208"/>
      <c r="AJ22" s="208"/>
      <c r="AK22" s="208"/>
      <c r="AL22" s="208"/>
      <c r="AM22" s="209"/>
      <c r="AN22" s="209"/>
      <c r="AO22" s="209"/>
      <c r="AP22" s="209"/>
      <c r="AQ22" s="209"/>
      <c r="AR22" s="209"/>
      <c r="AS22" s="209"/>
      <c r="AT22" s="209"/>
      <c r="AU22" s="209"/>
      <c r="AV22" s="209"/>
      <c r="AW22" s="209"/>
      <c r="AX22" s="209"/>
    </row>
    <row r="23" spans="1:50" x14ac:dyDescent="0.25">
      <c r="A23" s="207"/>
      <c r="B23" s="207"/>
      <c r="C23" s="206" t="s">
        <v>126</v>
      </c>
      <c r="D23" s="206"/>
      <c r="E23" s="206"/>
      <c r="F23" s="206"/>
      <c r="G23" s="39"/>
      <c r="H23" s="39" t="s">
        <v>127</v>
      </c>
      <c r="I23" s="39"/>
      <c r="J23" s="207"/>
      <c r="K23" s="207"/>
      <c r="L23" s="207"/>
      <c r="M23" s="207"/>
      <c r="N23" s="207"/>
      <c r="O23" s="206" t="s">
        <v>128</v>
      </c>
      <c r="P23" s="206"/>
      <c r="Q23" s="206"/>
      <c r="R23" s="206"/>
      <c r="S23" s="39"/>
      <c r="T23" s="39" t="s">
        <v>127</v>
      </c>
      <c r="U23" s="39"/>
      <c r="V23" s="39"/>
      <c r="W23" s="39"/>
      <c r="X23" s="207"/>
      <c r="Y23" s="208"/>
      <c r="Z23" s="208"/>
      <c r="AA23" s="208"/>
      <c r="AB23" s="208"/>
      <c r="AC23" s="208"/>
      <c r="AD23" s="208"/>
      <c r="AE23" s="208"/>
      <c r="AF23" s="208"/>
      <c r="AG23" s="208"/>
      <c r="AH23" s="208"/>
      <c r="AI23" s="208"/>
      <c r="AJ23" s="208"/>
      <c r="AK23" s="208"/>
      <c r="AL23" s="208"/>
      <c r="AM23" s="209"/>
      <c r="AN23" s="209"/>
      <c r="AO23" s="209"/>
      <c r="AP23" s="209"/>
      <c r="AQ23" s="209"/>
      <c r="AR23" s="209"/>
      <c r="AS23" s="209"/>
      <c r="AT23" s="209"/>
      <c r="AU23" s="209"/>
      <c r="AV23" s="209"/>
      <c r="AW23" s="209"/>
      <c r="AX23" s="209"/>
    </row>
    <row r="24" spans="1:50" x14ac:dyDescent="0.25">
      <c r="A24" s="39"/>
      <c r="B24" s="39"/>
      <c r="C24" s="206" t="s">
        <v>129</v>
      </c>
      <c r="D24" s="206"/>
      <c r="E24" s="206"/>
      <c r="F24" s="206"/>
      <c r="G24" s="39"/>
      <c r="H24" s="39" t="s">
        <v>130</v>
      </c>
      <c r="I24" s="39"/>
      <c r="J24" s="39"/>
      <c r="K24" s="39"/>
      <c r="L24" s="39"/>
      <c r="M24" s="39"/>
      <c r="N24" s="39"/>
      <c r="O24" s="206" t="s">
        <v>131</v>
      </c>
      <c r="P24" s="206"/>
      <c r="Q24" s="206"/>
      <c r="R24" s="206"/>
      <c r="S24" s="39"/>
      <c r="T24" s="39" t="s">
        <v>130</v>
      </c>
      <c r="U24" s="39"/>
      <c r="V24" s="39"/>
      <c r="W24" s="39"/>
      <c r="X24" s="39"/>
      <c r="Y24" s="175"/>
      <c r="Z24" s="175"/>
      <c r="AA24" s="175"/>
      <c r="AB24" s="175"/>
      <c r="AC24" s="175"/>
      <c r="AD24" s="175"/>
      <c r="AE24" s="175"/>
      <c r="AF24" s="175"/>
      <c r="AG24" s="175"/>
      <c r="AH24" s="175"/>
      <c r="AI24" s="175"/>
      <c r="AJ24" s="175"/>
      <c r="AK24" s="175"/>
      <c r="AL24" s="175"/>
    </row>
    <row r="25" spans="1:50" ht="12.75" customHeight="1" x14ac:dyDescent="0.25">
      <c r="Y25" s="175"/>
      <c r="Z25" s="175"/>
      <c r="AA25" s="175"/>
      <c r="AB25" s="175"/>
      <c r="AC25" s="175"/>
      <c r="AD25" s="175"/>
      <c r="AE25" s="175"/>
      <c r="AF25" s="175"/>
      <c r="AG25" s="175"/>
      <c r="AH25" s="175"/>
      <c r="AI25" s="175"/>
      <c r="AJ25" s="175"/>
      <c r="AK25" s="175"/>
      <c r="AL25" s="175"/>
    </row>
    <row r="26" spans="1:50" x14ac:dyDescent="0.25">
      <c r="A26" s="39"/>
      <c r="B26" s="39"/>
      <c r="C26" s="206"/>
      <c r="D26" s="206"/>
      <c r="E26" s="206"/>
      <c r="F26" s="206"/>
      <c r="G26" s="39"/>
      <c r="H26" s="39"/>
      <c r="I26" s="39"/>
      <c r="J26" s="39"/>
      <c r="K26" s="39"/>
      <c r="L26" s="39"/>
      <c r="M26" s="39"/>
      <c r="N26" s="39"/>
      <c r="O26" s="206"/>
      <c r="P26" s="206"/>
      <c r="Q26" s="206"/>
      <c r="R26" s="206"/>
      <c r="S26" s="39"/>
      <c r="T26" s="39"/>
      <c r="U26" s="39"/>
      <c r="V26" s="39"/>
      <c r="W26" s="39"/>
      <c r="X26" s="39"/>
      <c r="Y26" s="175"/>
      <c r="Z26" s="175"/>
      <c r="AA26" s="175"/>
      <c r="AB26" s="175"/>
      <c r="AC26" s="175"/>
      <c r="AD26" s="175"/>
      <c r="AE26" s="175"/>
      <c r="AF26" s="175"/>
      <c r="AG26" s="175"/>
      <c r="AH26" s="175"/>
      <c r="AI26" s="175"/>
      <c r="AJ26" s="175"/>
      <c r="AK26" s="175"/>
      <c r="AL26" s="175"/>
    </row>
    <row r="27" spans="1:50" x14ac:dyDescent="0.25">
      <c r="A27" s="39"/>
      <c r="B27" s="39"/>
      <c r="C27" s="206"/>
      <c r="D27" s="212"/>
      <c r="E27" s="212"/>
      <c r="F27" s="39"/>
      <c r="G27" s="39"/>
      <c r="H27" s="39"/>
      <c r="I27" s="39"/>
      <c r="J27" s="39"/>
      <c r="K27" s="39"/>
      <c r="L27" s="39"/>
      <c r="M27" s="39"/>
      <c r="N27" s="39"/>
      <c r="O27" s="206"/>
      <c r="P27" s="212"/>
      <c r="Q27" s="212"/>
      <c r="R27" s="39"/>
      <c r="S27" s="39"/>
      <c r="T27" s="39"/>
      <c r="U27" s="39"/>
      <c r="V27" s="39"/>
      <c r="W27" s="39"/>
      <c r="X27" s="39"/>
      <c r="Y27" s="175"/>
      <c r="Z27" s="175"/>
      <c r="AA27" s="175"/>
      <c r="AB27" s="175"/>
      <c r="AC27" s="175"/>
      <c r="AD27" s="175"/>
      <c r="AE27" s="175"/>
      <c r="AF27" s="175"/>
      <c r="AG27" s="175"/>
      <c r="AH27" s="175"/>
      <c r="AI27" s="175"/>
      <c r="AJ27" s="175"/>
      <c r="AK27" s="175"/>
      <c r="AL27" s="175"/>
    </row>
    <row r="28" spans="1:50" x14ac:dyDescent="0.25">
      <c r="A28" s="39"/>
      <c r="B28" s="39"/>
      <c r="C28" s="206"/>
      <c r="D28" s="212"/>
      <c r="E28" s="212"/>
      <c r="F28" s="39"/>
      <c r="G28" s="39"/>
      <c r="H28" s="39"/>
      <c r="I28" s="39"/>
      <c r="J28" s="39"/>
      <c r="K28" s="39"/>
      <c r="L28" s="39"/>
      <c r="M28" s="39"/>
      <c r="N28" s="39"/>
      <c r="O28" s="206"/>
      <c r="P28" s="212"/>
      <c r="Q28" s="212"/>
      <c r="R28" s="39"/>
      <c r="S28" s="39"/>
      <c r="T28" s="39"/>
      <c r="U28" s="39"/>
      <c r="V28" s="39"/>
      <c r="W28" s="39"/>
      <c r="X28" s="39"/>
      <c r="Y28" s="175"/>
      <c r="Z28" s="175"/>
      <c r="AA28" s="175"/>
      <c r="AB28" s="175"/>
      <c r="AC28" s="175"/>
      <c r="AD28" s="175"/>
      <c r="AE28" s="175"/>
      <c r="AF28" s="175"/>
      <c r="AG28" s="175"/>
      <c r="AH28" s="175"/>
      <c r="AI28" s="175"/>
      <c r="AJ28" s="175"/>
      <c r="AK28" s="175"/>
      <c r="AL28" s="175"/>
    </row>
    <row r="29" spans="1:50" x14ac:dyDescent="0.25">
      <c r="A29" s="39"/>
      <c r="B29" s="39"/>
      <c r="C29" s="206"/>
      <c r="D29" s="212"/>
      <c r="E29" s="212"/>
      <c r="F29" s="39"/>
      <c r="G29" s="39"/>
      <c r="H29" s="39"/>
      <c r="I29" s="39"/>
      <c r="J29" s="39"/>
      <c r="K29" s="39"/>
      <c r="L29" s="39"/>
      <c r="M29" s="39"/>
      <c r="N29" s="39"/>
      <c r="O29" s="206"/>
      <c r="P29" s="212"/>
      <c r="Q29" s="212"/>
      <c r="R29" s="39"/>
      <c r="T29" s="39"/>
      <c r="U29" s="39"/>
      <c r="V29" s="39"/>
      <c r="W29" s="39"/>
      <c r="X29" s="39"/>
      <c r="Y29" s="175"/>
      <c r="Z29" s="175"/>
      <c r="AA29" s="175"/>
      <c r="AB29" s="175"/>
      <c r="AC29" s="175"/>
      <c r="AD29" s="175"/>
      <c r="AE29" s="175"/>
      <c r="AF29" s="175"/>
      <c r="AG29" s="175"/>
      <c r="AH29" s="175"/>
      <c r="AI29" s="175"/>
      <c r="AJ29" s="175"/>
      <c r="AK29" s="175"/>
      <c r="AL29" s="175"/>
    </row>
    <row r="30" spans="1:50" x14ac:dyDescent="0.25">
      <c r="A30" s="39"/>
      <c r="B30" s="39"/>
      <c r="C30" s="213"/>
      <c r="D30" s="39"/>
      <c r="E30" s="39"/>
      <c r="F30" s="39"/>
      <c r="G30" s="214" t="s">
        <v>132</v>
      </c>
      <c r="H30" s="39">
        <v>30</v>
      </c>
      <c r="I30" s="39"/>
      <c r="J30" s="39"/>
      <c r="K30" s="39"/>
      <c r="L30" s="39"/>
      <c r="M30" s="39"/>
      <c r="N30" s="39"/>
      <c r="O30" s="213"/>
      <c r="P30" s="39"/>
      <c r="Q30" s="39"/>
      <c r="R30" s="39"/>
      <c r="S30" s="214" t="s">
        <v>132</v>
      </c>
      <c r="T30" s="39">
        <v>30</v>
      </c>
      <c r="U30" s="39"/>
      <c r="V30" s="39"/>
      <c r="W30" s="39"/>
      <c r="X30" s="39"/>
      <c r="Y30" s="175"/>
      <c r="Z30" s="175"/>
      <c r="AA30" s="175"/>
      <c r="AB30" s="175"/>
      <c r="AC30" s="175"/>
      <c r="AD30" s="175"/>
      <c r="AE30" s="175"/>
      <c r="AF30" s="175"/>
      <c r="AG30" s="175"/>
      <c r="AH30" s="175"/>
      <c r="AI30" s="175"/>
      <c r="AJ30" s="175"/>
      <c r="AK30" s="175"/>
      <c r="AL30" s="175"/>
    </row>
    <row r="31" spans="1:50" x14ac:dyDescent="0.25">
      <c r="A31" s="39"/>
      <c r="B31" s="39"/>
      <c r="C31" s="213"/>
      <c r="D31" s="39"/>
      <c r="E31" s="39"/>
      <c r="F31" s="39"/>
      <c r="G31" s="214" t="s">
        <v>133</v>
      </c>
      <c r="H31" s="39">
        <v>12</v>
      </c>
      <c r="I31" s="39"/>
      <c r="J31" s="39"/>
      <c r="K31" s="39"/>
      <c r="L31" s="39"/>
      <c r="M31" s="39"/>
      <c r="N31" s="39"/>
      <c r="O31" s="213"/>
      <c r="P31" s="39"/>
      <c r="Q31" s="39"/>
      <c r="R31" s="39"/>
      <c r="S31" s="214" t="s">
        <v>133</v>
      </c>
      <c r="T31" s="39">
        <v>12</v>
      </c>
      <c r="U31" s="39"/>
      <c r="V31" s="39"/>
      <c r="W31" s="39"/>
      <c r="X31" s="39"/>
      <c r="Y31" s="175"/>
      <c r="Z31" s="175"/>
      <c r="AA31" s="175"/>
      <c r="AB31" s="175"/>
      <c r="AC31" s="175"/>
      <c r="AD31" s="175"/>
      <c r="AE31" s="175"/>
      <c r="AF31" s="175"/>
      <c r="AG31" s="175"/>
      <c r="AH31" s="175"/>
      <c r="AI31" s="175"/>
      <c r="AJ31" s="175"/>
      <c r="AK31" s="175"/>
      <c r="AL31" s="175"/>
    </row>
    <row r="32" spans="1:50" x14ac:dyDescent="0.25">
      <c r="A32" s="39"/>
      <c r="B32" s="39"/>
      <c r="C32" s="213"/>
      <c r="D32" s="39"/>
      <c r="E32" s="39"/>
      <c r="F32" s="39"/>
      <c r="G32" s="39"/>
      <c r="H32" s="39"/>
      <c r="I32" s="39"/>
      <c r="J32" s="39"/>
      <c r="K32" s="39"/>
      <c r="L32" s="39"/>
      <c r="M32" s="39"/>
      <c r="N32" s="39"/>
      <c r="O32" s="213"/>
      <c r="P32" s="39"/>
      <c r="Q32" s="39"/>
      <c r="R32" s="39"/>
      <c r="S32" s="39"/>
      <c r="T32" s="39"/>
      <c r="U32" s="39"/>
      <c r="V32" s="39"/>
      <c r="W32" s="39"/>
      <c r="X32" s="39"/>
      <c r="Y32" s="175"/>
      <c r="Z32" s="175"/>
      <c r="AA32" s="175"/>
      <c r="AB32" s="175"/>
      <c r="AC32" s="175"/>
      <c r="AD32" s="175"/>
      <c r="AE32" s="175"/>
      <c r="AF32" s="175"/>
      <c r="AG32" s="175"/>
      <c r="AH32" s="175"/>
      <c r="AI32" s="175"/>
      <c r="AJ32" s="175"/>
      <c r="AK32" s="175"/>
      <c r="AL32" s="175"/>
    </row>
    <row r="33" spans="1:38" x14ac:dyDescent="0.25">
      <c r="A33" s="39"/>
      <c r="B33" s="39"/>
      <c r="C33" s="213"/>
      <c r="D33" s="39"/>
      <c r="E33" s="39"/>
      <c r="F33" s="39"/>
      <c r="G33" s="39"/>
      <c r="H33" s="39"/>
      <c r="I33" s="39"/>
      <c r="J33" s="39"/>
      <c r="K33" s="39"/>
      <c r="L33" s="39"/>
      <c r="M33" s="39"/>
      <c r="N33" s="39"/>
      <c r="O33" s="213"/>
      <c r="P33" s="39"/>
      <c r="Q33" s="39"/>
      <c r="R33" s="39"/>
      <c r="S33" s="39"/>
      <c r="T33" s="39"/>
      <c r="U33" s="39"/>
      <c r="V33" s="39"/>
      <c r="W33" s="39"/>
      <c r="X33" s="39"/>
      <c r="Y33" s="175"/>
      <c r="Z33" s="175"/>
      <c r="AA33" s="175"/>
      <c r="AB33" s="175"/>
      <c r="AC33" s="175"/>
      <c r="AD33" s="175"/>
      <c r="AE33" s="175"/>
      <c r="AF33" s="175"/>
      <c r="AG33" s="175"/>
      <c r="AH33" s="175"/>
      <c r="AI33" s="175"/>
      <c r="AJ33" s="175"/>
      <c r="AK33" s="175"/>
      <c r="AL33" s="175"/>
    </row>
    <row r="34" spans="1:38" x14ac:dyDescent="0.25">
      <c r="A34" s="39"/>
      <c r="B34" s="215"/>
      <c r="C34" s="216"/>
      <c r="D34" s="39"/>
      <c r="E34" s="39"/>
      <c r="F34" s="39"/>
      <c r="G34" s="39"/>
      <c r="H34" s="39"/>
      <c r="I34" s="39"/>
      <c r="J34" s="39"/>
      <c r="K34" s="39"/>
      <c r="L34" s="39"/>
      <c r="M34" s="39"/>
      <c r="N34" s="39"/>
      <c r="O34" s="213"/>
      <c r="P34" s="39"/>
      <c r="Q34" s="39"/>
      <c r="R34" s="39"/>
      <c r="S34" s="39"/>
      <c r="T34" s="39"/>
      <c r="U34" s="39"/>
      <c r="V34" s="39"/>
      <c r="W34" s="39"/>
      <c r="X34" s="39"/>
      <c r="Y34" s="175"/>
      <c r="Z34" s="175"/>
      <c r="AA34" s="175"/>
      <c r="AB34" s="175"/>
      <c r="AC34" s="175"/>
      <c r="AD34" s="175"/>
      <c r="AE34" s="175"/>
      <c r="AF34" s="175"/>
      <c r="AG34" s="175"/>
      <c r="AH34" s="175"/>
      <c r="AI34" s="175"/>
      <c r="AJ34" s="175"/>
      <c r="AK34" s="175"/>
      <c r="AL34" s="175"/>
    </row>
    <row r="35" spans="1:38" x14ac:dyDescent="0.25">
      <c r="A35" s="39"/>
      <c r="B35" s="215"/>
      <c r="C35" s="216"/>
      <c r="D35" s="39"/>
      <c r="E35" s="39"/>
      <c r="F35" s="39"/>
      <c r="G35" s="39"/>
      <c r="H35" s="39"/>
      <c r="I35" s="39"/>
      <c r="J35" s="39"/>
      <c r="K35" s="39"/>
      <c r="L35" s="39"/>
      <c r="M35" s="39"/>
      <c r="N35" s="39"/>
      <c r="O35" s="39"/>
      <c r="P35" s="39"/>
      <c r="Q35" s="39"/>
      <c r="R35" s="39"/>
      <c r="S35" s="39"/>
      <c r="T35" s="39"/>
      <c r="U35" s="39"/>
      <c r="V35" s="39"/>
      <c r="W35" s="39"/>
      <c r="X35" s="39"/>
      <c r="Y35" s="175"/>
      <c r="Z35" s="175"/>
      <c r="AA35" s="175"/>
      <c r="AB35" s="175"/>
      <c r="AC35" s="175"/>
      <c r="AD35" s="175"/>
      <c r="AE35" s="175"/>
      <c r="AF35" s="175"/>
      <c r="AG35" s="175"/>
      <c r="AH35" s="175"/>
      <c r="AI35" s="175"/>
      <c r="AJ35" s="175"/>
      <c r="AK35" s="175"/>
      <c r="AL35" s="175"/>
    </row>
    <row r="36" spans="1:38" x14ac:dyDescent="0.25">
      <c r="A36" s="39"/>
      <c r="B36" s="39"/>
      <c r="C36" s="216"/>
      <c r="D36" s="39"/>
      <c r="E36" s="39"/>
      <c r="F36" s="39"/>
      <c r="G36" s="39"/>
      <c r="H36" s="39"/>
      <c r="I36" s="39"/>
      <c r="J36" s="39"/>
      <c r="K36" s="39"/>
      <c r="L36" s="39"/>
      <c r="M36" s="39"/>
      <c r="N36" s="39"/>
      <c r="O36" s="39"/>
      <c r="P36" s="39"/>
      <c r="Q36" s="39"/>
      <c r="R36" s="39"/>
      <c r="S36" s="39"/>
      <c r="T36" s="39"/>
      <c r="U36" s="39"/>
      <c r="V36" s="39"/>
      <c r="W36" s="39"/>
      <c r="X36" s="39"/>
      <c r="Y36" s="175"/>
      <c r="Z36" s="175"/>
      <c r="AA36" s="175"/>
      <c r="AB36" s="175"/>
      <c r="AC36" s="175"/>
      <c r="AD36" s="175"/>
      <c r="AE36" s="175"/>
      <c r="AF36" s="175"/>
      <c r="AG36" s="175"/>
      <c r="AH36" s="175"/>
      <c r="AI36" s="175"/>
      <c r="AJ36" s="175"/>
      <c r="AK36" s="175"/>
      <c r="AL36" s="175"/>
    </row>
    <row r="37" spans="1:38" x14ac:dyDescent="0.25">
      <c r="A37" s="39"/>
      <c r="C37" s="217" t="s">
        <v>134</v>
      </c>
      <c r="D37" s="39"/>
      <c r="E37" s="39"/>
      <c r="F37" s="39"/>
      <c r="G37" s="39"/>
      <c r="H37" s="39"/>
      <c r="I37" s="39"/>
      <c r="J37" s="39"/>
      <c r="K37" s="39"/>
      <c r="L37" s="39"/>
      <c r="M37" s="39"/>
      <c r="N37" s="39"/>
      <c r="O37" s="39"/>
      <c r="P37" s="39"/>
      <c r="Q37" s="39"/>
      <c r="R37" s="39"/>
      <c r="S37" s="39"/>
      <c r="T37" s="39"/>
      <c r="U37" s="39"/>
      <c r="V37" s="39"/>
      <c r="W37" s="39"/>
      <c r="X37" s="39"/>
      <c r="Y37" s="175"/>
      <c r="Z37" s="175"/>
      <c r="AA37" s="175"/>
      <c r="AB37" s="175"/>
      <c r="AC37" s="175"/>
      <c r="AD37" s="175"/>
      <c r="AE37" s="175"/>
      <c r="AF37" s="175"/>
      <c r="AG37" s="175"/>
      <c r="AH37" s="175"/>
      <c r="AI37" s="175"/>
      <c r="AJ37" s="175"/>
      <c r="AK37" s="175"/>
      <c r="AL37" s="175"/>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75"/>
      <c r="Z38" s="175"/>
      <c r="AA38" s="175"/>
      <c r="AB38" s="175"/>
      <c r="AC38" s="175"/>
      <c r="AD38" s="175"/>
      <c r="AE38" s="175"/>
      <c r="AF38" s="175"/>
      <c r="AG38" s="175"/>
      <c r="AH38" s="175"/>
      <c r="AI38" s="175"/>
      <c r="AJ38" s="175"/>
      <c r="AK38" s="175"/>
      <c r="AL38" s="175"/>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75"/>
      <c r="Z39" s="175"/>
      <c r="AA39" s="175"/>
      <c r="AB39" s="175"/>
      <c r="AC39" s="175"/>
      <c r="AD39" s="175"/>
      <c r="AE39" s="175"/>
      <c r="AF39" s="175"/>
      <c r="AG39" s="175"/>
      <c r="AH39" s="175"/>
      <c r="AI39" s="175"/>
      <c r="AJ39" s="175"/>
      <c r="AK39" s="175"/>
      <c r="AL39" s="175"/>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75"/>
      <c r="Z40" s="175"/>
      <c r="AA40" s="175"/>
      <c r="AB40" s="175"/>
      <c r="AC40" s="175"/>
      <c r="AD40" s="175"/>
      <c r="AE40" s="175"/>
      <c r="AF40" s="175"/>
      <c r="AG40" s="175"/>
      <c r="AH40" s="175"/>
      <c r="AI40" s="175"/>
      <c r="AJ40" s="175"/>
      <c r="AK40" s="175"/>
      <c r="AL40" s="175"/>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75"/>
      <c r="Z41" s="175"/>
      <c r="AA41" s="175"/>
      <c r="AB41" s="175"/>
      <c r="AC41" s="175"/>
      <c r="AD41" s="175"/>
      <c r="AE41" s="175"/>
      <c r="AF41" s="175"/>
      <c r="AG41" s="175"/>
      <c r="AH41" s="175"/>
      <c r="AI41" s="175"/>
      <c r="AJ41" s="175"/>
      <c r="AK41" s="175"/>
      <c r="AL41" s="175"/>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75"/>
      <c r="Z42" s="175"/>
      <c r="AA42" s="175"/>
      <c r="AB42" s="175"/>
      <c r="AC42" s="175"/>
      <c r="AD42" s="175"/>
      <c r="AE42" s="175"/>
      <c r="AF42" s="175"/>
      <c r="AG42" s="175"/>
      <c r="AH42" s="175"/>
      <c r="AI42" s="175"/>
      <c r="AJ42" s="175"/>
      <c r="AK42" s="175"/>
      <c r="AL42" s="175"/>
    </row>
    <row r="43" spans="1:38" ht="12.75" customHeight="1" x14ac:dyDescent="0.25">
      <c r="A43" s="39"/>
      <c r="X43" s="39"/>
      <c r="Y43" s="175"/>
      <c r="Z43" s="175"/>
      <c r="AA43" s="175"/>
      <c r="AB43" s="175"/>
      <c r="AC43" s="175"/>
      <c r="AD43" s="175"/>
      <c r="AE43" s="175"/>
      <c r="AF43" s="175"/>
      <c r="AG43" s="175"/>
      <c r="AH43" s="175"/>
      <c r="AI43" s="175"/>
      <c r="AJ43" s="175"/>
      <c r="AK43" s="175"/>
      <c r="AL43" s="175"/>
    </row>
    <row r="44" spans="1:38" ht="41.25" customHeight="1" x14ac:dyDescent="0.25">
      <c r="A44" s="39"/>
      <c r="B44" s="218" t="s">
        <v>101</v>
      </c>
      <c r="C44" s="218"/>
      <c r="D44" s="218"/>
      <c r="E44" s="218"/>
      <c r="F44" s="218"/>
      <c r="G44" s="218"/>
      <c r="H44" s="218"/>
      <c r="I44" s="218"/>
      <c r="J44" s="218"/>
      <c r="K44" s="218"/>
      <c r="L44" s="218"/>
      <c r="M44" s="218"/>
      <c r="N44" s="218"/>
      <c r="O44" s="218"/>
      <c r="P44" s="218"/>
      <c r="Q44" s="218"/>
      <c r="R44" s="218"/>
      <c r="S44" s="218"/>
      <c r="T44" s="218"/>
      <c r="U44" s="218"/>
      <c r="V44" s="218"/>
      <c r="W44" s="218"/>
      <c r="X44" s="39"/>
      <c r="Y44" s="175"/>
      <c r="Z44" s="175"/>
      <c r="AA44" s="175"/>
      <c r="AB44" s="175"/>
      <c r="AC44" s="175"/>
      <c r="AD44" s="175"/>
      <c r="AE44" s="175"/>
      <c r="AF44" s="175"/>
      <c r="AG44" s="175"/>
      <c r="AH44" s="175"/>
      <c r="AI44" s="175"/>
      <c r="AJ44" s="175"/>
      <c r="AK44" s="175"/>
      <c r="AL44" s="175"/>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75"/>
      <c r="Z45" s="175"/>
      <c r="AA45" s="175"/>
      <c r="AB45" s="175"/>
      <c r="AC45" s="175"/>
      <c r="AD45" s="175"/>
      <c r="AE45" s="175"/>
      <c r="AF45" s="175"/>
      <c r="AG45" s="175"/>
      <c r="AH45" s="175"/>
      <c r="AI45" s="175"/>
      <c r="AJ45" s="175"/>
      <c r="AK45" s="175"/>
      <c r="AL45" s="175"/>
    </row>
    <row r="46" spans="1:38" x14ac:dyDescent="0.25">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row>
    <row r="47" spans="1:38" x14ac:dyDescent="0.25">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row>
    <row r="48" spans="1:38" x14ac:dyDescent="0.25">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row>
    <row r="49" spans="1:38" x14ac:dyDescent="0.25">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row>
    <row r="50" spans="1:38" x14ac:dyDescent="0.25">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row>
    <row r="51" spans="1:38" x14ac:dyDescent="0.25">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row>
    <row r="52" spans="1:38" x14ac:dyDescent="0.25">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row>
    <row r="53" spans="1:38" x14ac:dyDescent="0.25">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row>
    <row r="54" spans="1:38" x14ac:dyDescent="0.25">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row>
    <row r="55" spans="1:38" x14ac:dyDescent="0.25">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row>
    <row r="56" spans="1:38" x14ac:dyDescent="0.25">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row>
    <row r="57" spans="1:38" x14ac:dyDescent="0.25">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row>
    <row r="58" spans="1:38" x14ac:dyDescent="0.25">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row>
  </sheetData>
  <mergeCells count="31">
    <mergeCell ref="B44:W44"/>
    <mergeCell ref="C27:E27"/>
    <mergeCell ref="O27:Q27"/>
    <mergeCell ref="C28:E28"/>
    <mergeCell ref="O28:Q28"/>
    <mergeCell ref="C29:E29"/>
    <mergeCell ref="O29:Q29"/>
    <mergeCell ref="C23:F23"/>
    <mergeCell ref="O23:R23"/>
    <mergeCell ref="C24:F24"/>
    <mergeCell ref="O24:R24"/>
    <mergeCell ref="C26:F26"/>
    <mergeCell ref="O26:R26"/>
    <mergeCell ref="O20:R20"/>
    <mergeCell ref="C21:F21"/>
    <mergeCell ref="O21:R21"/>
    <mergeCell ref="C22:F22"/>
    <mergeCell ref="O22:R22"/>
    <mergeCell ref="D8:J8"/>
    <mergeCell ref="P8:V8"/>
    <mergeCell ref="M10:N10"/>
    <mergeCell ref="M11:N11"/>
    <mergeCell ref="M12:N12"/>
    <mergeCell ref="M13:N13"/>
    <mergeCell ref="M14:N14"/>
    <mergeCell ref="M15:N15"/>
    <mergeCell ref="D18:J18"/>
    <mergeCell ref="P18:V18"/>
    <mergeCell ref="C19:F19"/>
    <mergeCell ref="O19:R19"/>
    <mergeCell ref="C20:F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2" t="str">
        <f>HYPERLINK("http://www.str.com/data-insights/resources/glossary", "For all STR definitions, please visit www.str.com/data-insights/resources/glossary")</f>
        <v>For all STR definitions, please visit www.str.com/data-insights/resources/glossary</v>
      </c>
      <c r="B5" s="172"/>
      <c r="C5" s="172"/>
      <c r="D5" s="172"/>
      <c r="E5" s="172"/>
      <c r="F5" s="172"/>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2" t="str">
        <f>HYPERLINK("http://www.str.com/data-insights/resources/FAQ", "For all STR FAQs, please click here or visit http://www.str.com/data-insights/resources/FAQ")</f>
        <v>For all STR FAQs, please click here or visit http://www.str.com/data-insights/resources/FAQ</v>
      </c>
      <c r="B9" s="172"/>
      <c r="C9" s="172"/>
      <c r="D9" s="172"/>
      <c r="E9" s="172"/>
      <c r="F9" s="172"/>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2" t="str">
        <f>HYPERLINK("http://www.str.com/contact", "For additional support, please contact your regional office")</f>
        <v>For additional support, please contact your regional office</v>
      </c>
      <c r="B12" s="172"/>
      <c r="C12" s="172"/>
      <c r="D12" s="172"/>
      <c r="E12" s="172"/>
      <c r="F12" s="172"/>
      <c r="G12" s="172"/>
      <c r="H12" s="172"/>
      <c r="I12" s="172"/>
      <c r="J12" s="172"/>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71" t="str">
        <f>HYPERLINK("http://www.hotelnewsnow.com/", "For the latest in industry news, visit HotelNewsNow.com.")</f>
        <v>For the latest in industry news, visit HotelNewsNow.com.</v>
      </c>
      <c r="B14" s="171"/>
      <c r="C14" s="171"/>
      <c r="D14" s="171"/>
      <c r="E14" s="171"/>
      <c r="F14" s="171"/>
      <c r="G14" s="171"/>
      <c r="H14" s="171"/>
      <c r="I14" s="171"/>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71" t="str">
        <f>HYPERLINK("http://www.hoteldataconference.com/", "To learn more about the Hotel Data Conference, visit HotelDataConference.com.")</f>
        <v>To learn more about the Hotel Data Conference, visit HotelDataConference.com.</v>
      </c>
      <c r="B15" s="171"/>
      <c r="C15" s="171"/>
      <c r="D15" s="171"/>
      <c r="E15" s="171"/>
      <c r="F15" s="171"/>
      <c r="G15" s="171"/>
      <c r="H15" s="171"/>
      <c r="I15" s="171"/>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65FD25C-FF12-439F-B88D-095035F38527}"/>
</file>

<file path=customXml/itemProps2.xml><?xml version="1.0" encoding="utf-8"?>
<ds:datastoreItem xmlns:ds="http://schemas.openxmlformats.org/officeDocument/2006/customXml" ds:itemID="{E9092009-E1C3-407E-BE78-C528911D85C3}"/>
</file>

<file path=customXml/itemProps3.xml><?xml version="1.0" encoding="utf-8"?>
<ds:datastoreItem xmlns:ds="http://schemas.openxmlformats.org/officeDocument/2006/customXml" ds:itemID="{2A9CEB6D-24C3-4033-9A30-5B2581FB1B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2022-01-13T15:43:33Z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