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5300E828-E404-44BC-B3A9-B767DA08ADCD}" xr6:coauthVersionLast="47" xr6:coauthVersionMax="47" xr10:uidLastSave="{00000000-0000-0000-0000-000000000000}"/>
  <workbookProtection workbookAlgorithmName="SHA-512" workbookHashValue="KwlYgThv/cRPajGy5vWCTV/QWSOC0g39FdIHPYbNv6I45B618LLvmtxGmE2WxySbwrXjb1EEV8A4np9r/xd67g==" workbookSaltValue="1+tNgZbFxeFZjXF4dIr3Ug==" workbookSpinCount="100000" lockStructure="1"/>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<sst xmlns="http://schemas.openxmlformats.org/spreadsheetml/2006/main" count="762" uniqueCount="124">
  <si>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</si>
  <si>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</si>
  <si>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</si>
  <si>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</si>
  <si>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</si>
  <si>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</si>
  <si>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</si>
  <si>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</si>
  <si>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</si>
  <si>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</si>
  <si>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</si>
  <si>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</si>
  <si>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</si>
  <si>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</si>
  <si>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</si>
  <si>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</si>
  <si>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</si>
  <si>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</si>
  <si>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</si>
  <si>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</si>
  <si>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</si>
  <si>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</si>
  <si>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</si>
  <si>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</si>
  <si>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</si>
  <si>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</si>
  <si>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</si>
  <si>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</si>
  <si>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</si>
  <si>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</si>
  <si>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</si>
  <si>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</si>
  <si>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</si>
  <si>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</si>
  <si>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</si>
  <si>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</si>
  <si>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</si>
  <si>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</si>
  <si>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</si>
  <si>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</si>
  <si>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</si>
  <si>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</si>
  <si>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</si>
  <si>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</si>
  <si>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</si>
  <si>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</si>
  <si>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</si>
  <si>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</si>
  <si>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</si>
  <si>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</si>
  <si>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</si>
  <si>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</si>
  <si>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</si>
  <si>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</si>
  <si>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</si>
  <si>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</si>
  <si>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</si>
  <si>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</si>
  <si>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</si>
  <si>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</si>
  <si>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</si>
  <si>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</si>
  <si>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</si>
  <si>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</si>
  <si>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</si>
  <si>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</si>
  <si>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</si>
  <si>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</si>
  <si>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</si>
  <si>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</si>
  <si>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</si>
  <si>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</si>
  <si>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</si>
  <si>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</si>
  <si>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</si>
  <si>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</si>
  <si>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</si>
  <si>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</si>
  <si>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</si>
  <si>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</si>
  <si>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</si>
  <si>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</si>
  <si>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</si>
  <si>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</si>
  <si>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</si>
  <si>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</si>
  <si>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</si>
  <si>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</si>
  <si>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</si>
  <si>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</si>
  <si>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</si>
  <si>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</si>
  <si>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</si>
  <si>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</si>
  <si>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</si>
  <si>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</si>
  <si>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</si>
  <si>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</si>
  <si>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</si>
  <si>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</si>
  <si>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</si>
  <si>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</si>
  <si>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</si>
  <si>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</si>
  <si>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</si>
  <si>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</si>
  <si>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</si>
  <si>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</si>
  <si>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</si>
  <si>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Jun</t>
  </si>
  <si>
    <t>SOURCE: STR, LLC
PUBLICATION OR OTHER RE-USE OF THIS DATA WITHOUT THE EXPRESS WRITTEN PERMISSION OF STR IS STRICTLY PROHIBITED.</t>
  </si>
  <si>
    <t>Current Week RevPAR</t>
  </si>
  <si>
    <t>Jun / Jul</t>
  </si>
  <si>
    <t>Sunday, Jun 19th</t>
  </si>
  <si>
    <t xml:space="preserve"> - Father's Day</t>
  </si>
  <si>
    <t>Sunday, Jun 20st</t>
  </si>
  <si>
    <t>Jul</t>
  </si>
  <si>
    <t>Monday, Jul 4th</t>
  </si>
  <si>
    <t xml:space="preserve"> - Independence Day</t>
  </si>
  <si>
    <t>Sunday, Jul 4th</t>
  </si>
  <si>
    <t>For the Week of June 26, 2022 to July 02, 2022</t>
  </si>
  <si>
    <r>
      <t>Note:</t>
    </r>
    <r>
      <rPr>
        <sz val="10"/>
        <rFont val="Arial"/>
        <family val="2"/>
      </rPr>
      <t xml:space="preserve"> Weekdays - Sunday through Thursday,  Weekends - Friday and Saturday</t>
    </r>
  </si>
  <si>
    <t>Week of June 26, 2022 - July 02, 2022</t>
  </si>
  <si>
    <t>June 05, 2022 - July 02,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</si>
</sst>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view="pageBreakPreview"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6" t="s">
        <v>122</v>
      </c>
      <c r="B1" s="189" t="s">
        <v>67</v>
      </c>
      <c r="C1" s="190"/>
      <c r="D1" s="190"/>
      <c r="E1" s="190"/>
      <c r="F1" s="190"/>
      <c r="G1" s="190"/>
      <c r="H1" s="190"/>
      <c r="I1" s="190"/>
      <c r="J1" s="190"/>
      <c r="K1" s="191"/>
      <c r="L1" s="49"/>
      <c r="M1" s="189" t="s">
        <v>74</v>
      </c>
      <c r="N1" s="190"/>
      <c r="O1" s="190"/>
      <c r="P1" s="190"/>
      <c r="Q1" s="190"/>
      <c r="R1" s="190"/>
      <c r="S1" s="190"/>
      <c r="T1" s="190"/>
      <c r="U1" s="190"/>
      <c r="V1" s="191"/>
      <c r="W1" s="49"/>
      <c r="X1" s="189" t="s">
        <v>68</v>
      </c>
      <c r="Y1" s="190"/>
      <c r="Z1" s="190"/>
      <c r="AA1" s="190"/>
      <c r="AB1" s="190"/>
      <c r="AC1" s="190"/>
      <c r="AD1" s="190"/>
      <c r="AE1" s="190"/>
      <c r="AF1" s="190"/>
      <c r="AG1" s="191"/>
      <c r="AH1" s="49"/>
      <c r="AI1" s="189" t="s">
        <v>75</v>
      </c>
      <c r="AJ1" s="190"/>
      <c r="AK1" s="190"/>
      <c r="AL1" s="190"/>
      <c r="AM1" s="190"/>
      <c r="AN1" s="190"/>
      <c r="AO1" s="190"/>
      <c r="AP1" s="190"/>
      <c r="AQ1" s="190"/>
      <c r="AR1" s="191"/>
      <c r="AS1" s="50"/>
      <c r="AT1" s="189" t="s">
        <v>69</v>
      </c>
      <c r="AU1" s="190"/>
      <c r="AV1" s="190"/>
      <c r="AW1" s="190"/>
      <c r="AX1" s="190"/>
      <c r="AY1" s="190"/>
      <c r="AZ1" s="190"/>
      <c r="BA1" s="190"/>
      <c r="BB1" s="190"/>
      <c r="BC1" s="191"/>
      <c r="BD1" s="50"/>
      <c r="BE1" s="189" t="s">
        <v>76</v>
      </c>
      <c r="BF1" s="190"/>
      <c r="BG1" s="190"/>
      <c r="BH1" s="190"/>
      <c r="BI1" s="190"/>
      <c r="BJ1" s="190"/>
      <c r="BK1" s="190"/>
      <c r="BL1" s="190"/>
      <c r="BM1" s="190"/>
      <c r="BN1" s="191"/>
    </row>
    <row r="2" spans="1:66" x14ac:dyDescent="0.25">
      <c r="A2" s="186"/>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25">
      <c r="A3" s="186"/>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Data'!G$1,FALSE)</f>
        <v>59.949754356824698</v>
      </c>
      <c r="C4" s="60">
        <f>VLOOKUP($A4,'Occupancy Raw Data'!$B$6:$BE$43,'Occupancy Raw Data'!H$1,FALSE)</f>
        <v>67.371277502709503</v>
      </c>
      <c r="D4" s="60">
        <f>VLOOKUP($A4,'Occupancy Raw Data'!$B$6:$BE$43,'Occupancy Raw Data'!I$1,FALSE)</f>
        <v>69.918429807410405</v>
      </c>
      <c r="E4" s="60">
        <f>VLOOKUP($A4,'Occupancy Raw Data'!$B$6:$BE$43,'Occupancy Raw Data'!J$1,FALSE)</f>
        <v>67.384685667894601</v>
      </c>
      <c r="F4" s="60">
        <f>VLOOKUP($A4,'Occupancy Raw Data'!$B$6:$BE$43,'Occupancy Raw Data'!K$1,FALSE)</f>
        <v>63.494525796101101</v>
      </c>
      <c r="G4" s="61">
        <f>VLOOKUP($A4,'Occupancy Raw Data'!$B$6:$BE$43,'Occupancy Raw Data'!L$1,FALSE)</f>
        <v>65.623735300983498</v>
      </c>
      <c r="H4" s="60">
        <f>VLOOKUP($A4,'Occupancy Raw Data'!$B$6:$BE$43,'Occupancy Raw Data'!N$1,FALSE)</f>
        <v>68.245140579471297</v>
      </c>
      <c r="I4" s="60">
        <f>VLOOKUP($A4,'Occupancy Raw Data'!$B$6:$BE$43,'Occupancy Raw Data'!O$1,FALSE)</f>
        <v>74.987549064216694</v>
      </c>
      <c r="J4" s="61">
        <f>VLOOKUP($A4,'Occupancy Raw Data'!$B$6:$BE$43,'Occupancy Raw Data'!P$1,FALSE)</f>
        <v>71.616349959137693</v>
      </c>
      <c r="K4" s="62">
        <f>VLOOKUP($A4,'Occupancy Raw Data'!$B$6:$BE$43,'Occupancy Raw Data'!R$1,FALSE)</f>
        <v>67.336014302852604</v>
      </c>
      <c r="L4" s="63"/>
      <c r="M4" s="59">
        <f>VLOOKUP($A4,'Occupancy Raw Data'!$B$6:$BE$43,'Occupancy Raw Data'!T$1,FALSE)</f>
        <v>0.82895026348400203</v>
      </c>
      <c r="N4" s="60">
        <f>VLOOKUP($A4,'Occupancy Raw Data'!$B$6:$BE$43,'Occupancy Raw Data'!U$1,FALSE)</f>
        <v>7.0246064757978699</v>
      </c>
      <c r="O4" s="60">
        <f>VLOOKUP($A4,'Occupancy Raw Data'!$B$6:$BE$43,'Occupancy Raw Data'!V$1,FALSE)</f>
        <v>9.7596304984580406</v>
      </c>
      <c r="P4" s="60">
        <f>VLOOKUP($A4,'Occupancy Raw Data'!$B$6:$BE$43,'Occupancy Raw Data'!W$1,FALSE)</f>
        <v>7.9735109729614999</v>
      </c>
      <c r="Q4" s="60">
        <f>VLOOKUP($A4,'Occupancy Raw Data'!$B$6:$BE$43,'Occupancy Raw Data'!X$1,FALSE)</f>
        <v>2.9048560243535202</v>
      </c>
      <c r="R4" s="61">
        <f>VLOOKUP($A4,'Occupancy Raw Data'!$B$6:$BE$43,'Occupancy Raw Data'!Y$1,FALSE)</f>
        <v>5.7706557517360304</v>
      </c>
      <c r="S4" s="60">
        <f>VLOOKUP($A4,'Occupancy Raw Data'!$B$6:$BE$43,'Occupancy Raw Data'!AA$1,FALSE)</f>
        <v>-2.4738815518636801</v>
      </c>
      <c r="T4" s="60">
        <f>VLOOKUP($A4,'Occupancy Raw Data'!$B$6:$BE$43,'Occupancy Raw Data'!AB$1,FALSE)</f>
        <v>-1.66859806595303</v>
      </c>
      <c r="U4" s="61">
        <f>VLOOKUP($A4,'Occupancy Raw Data'!$B$6:$BE$43,'Occupancy Raw Data'!AC$1,FALSE)</f>
        <v>-2.0539313272623998</v>
      </c>
      <c r="V4" s="62">
        <f>VLOOKUP($A4,'Occupancy Raw Data'!$B$6:$BE$43,'Occupancy Raw Data'!AE$1,FALSE)</f>
        <v>3.25370393796792</v>
      </c>
      <c r="W4" s="63"/>
      <c r="X4" s="64">
        <f>VLOOKUP($A4,'ADR Raw Data'!$B$6:$BE$43,'ADR Raw Data'!G$1,FALSE)</f>
        <v>146.5479382485</v>
      </c>
      <c r="Y4" s="65">
        <f>VLOOKUP($A4,'ADR Raw Data'!$B$6:$BE$43,'ADR Raw Data'!H$1,FALSE)</f>
        <v>147.991007610266</v>
      </c>
      <c r="Z4" s="65">
        <f>VLOOKUP($A4,'ADR Raw Data'!$B$6:$BE$43,'ADR Raw Data'!I$1,FALSE)</f>
        <v>149.625625468518</v>
      </c>
      <c r="AA4" s="65">
        <f>VLOOKUP($A4,'ADR Raw Data'!$B$6:$BE$43,'ADR Raw Data'!J$1,FALSE)</f>
        <v>145.390340226424</v>
      </c>
      <c r="AB4" s="65">
        <f>VLOOKUP($A4,'ADR Raw Data'!$B$6:$BE$43,'ADR Raw Data'!K$1,FALSE)</f>
        <v>141.93501900753401</v>
      </c>
      <c r="AC4" s="66">
        <f>VLOOKUP($A4,'ADR Raw Data'!$B$6:$BE$43,'ADR Raw Data'!L$1,FALSE)</f>
        <v>146.369671427215</v>
      </c>
      <c r="AD4" s="65">
        <f>VLOOKUP($A4,'ADR Raw Data'!$B$6:$BE$43,'ADR Raw Data'!N$1,FALSE)</f>
        <v>162.754671961892</v>
      </c>
      <c r="AE4" s="65">
        <f>VLOOKUP($A4,'ADR Raw Data'!$B$6:$BE$43,'ADR Raw Data'!O$1,FALSE)</f>
        <v>175.13277389544501</v>
      </c>
      <c r="AF4" s="66">
        <f>VLOOKUP($A4,'ADR Raw Data'!$B$6:$BE$43,'ADR Raw Data'!P$1,FALSE)</f>
        <v>169.23507023030299</v>
      </c>
      <c r="AG4" s="67">
        <f>VLOOKUP($A4,'ADR Raw Data'!$B$6:$BE$43,'ADR Raw Data'!R$1,FALSE)</f>
        <v>153.31834220042199</v>
      </c>
      <c r="AH4" s="63"/>
      <c r="AI4" s="59">
        <f>VLOOKUP($A4,'ADR Raw Data'!$B$6:$BE$43,'ADR Raw Data'!T$1,FALSE)</f>
        <v>14.6240917702392</v>
      </c>
      <c r="AJ4" s="60">
        <f>VLOOKUP($A4,'ADR Raw Data'!$B$6:$BE$43,'ADR Raw Data'!U$1,FALSE)</f>
        <v>17.3694451604953</v>
      </c>
      <c r="AK4" s="60">
        <f>VLOOKUP($A4,'ADR Raw Data'!$B$6:$BE$43,'ADR Raw Data'!V$1,FALSE)</f>
        <v>19.267062944100001</v>
      </c>
      <c r="AL4" s="60">
        <f>VLOOKUP($A4,'ADR Raw Data'!$B$6:$BE$43,'ADR Raw Data'!W$1,FALSE)</f>
        <v>17.386649424291399</v>
      </c>
      <c r="AM4" s="60">
        <f>VLOOKUP($A4,'ADR Raw Data'!$B$6:$BE$43,'ADR Raw Data'!X$1,FALSE)</f>
        <v>10.3890491546278</v>
      </c>
      <c r="AN4" s="61">
        <f>VLOOKUP($A4,'ADR Raw Data'!$B$6:$BE$43,'ADR Raw Data'!Y$1,FALSE)</f>
        <v>15.8503282425231</v>
      </c>
      <c r="AO4" s="60">
        <f>VLOOKUP($A4,'ADR Raw Data'!$B$6:$BE$43,'ADR Raw Data'!AA$1,FALSE)</f>
        <v>7.3855288183072902</v>
      </c>
      <c r="AP4" s="60">
        <f>VLOOKUP($A4,'ADR Raw Data'!$B$6:$BE$43,'ADR Raw Data'!AB$1,FALSE)</f>
        <v>7.2144894007271301</v>
      </c>
      <c r="AQ4" s="61">
        <f>VLOOKUP($A4,'ADR Raw Data'!$B$6:$BE$43,'ADR Raw Data'!AC$1,FALSE)</f>
        <v>7.3092531194147998</v>
      </c>
      <c r="AR4" s="62">
        <f>VLOOKUP($A4,'ADR Raw Data'!$B$6:$BE$43,'ADR Raw Data'!AE$1,FALSE)</f>
        <v>12.393842382039301</v>
      </c>
      <c r="AS4" s="50"/>
      <c r="AT4" s="64">
        <f>VLOOKUP($A4,'RevPAR Raw Data'!$B$6:$BE$43,'RevPAR Raw Data'!G$1,FALSE)</f>
        <v>87.855128994967004</v>
      </c>
      <c r="AU4" s="65">
        <f>VLOOKUP($A4,'RevPAR Raw Data'!$B$6:$BE$43,'RevPAR Raw Data'!H$1,FALSE)</f>
        <v>99.703432416168397</v>
      </c>
      <c r="AV4" s="65">
        <f>VLOOKUP($A4,'RevPAR Raw Data'!$B$6:$BE$43,'RevPAR Raw Data'!I$1,FALSE)</f>
        <v>104.615887917104</v>
      </c>
      <c r="AW4" s="65">
        <f>VLOOKUP($A4,'RevPAR Raw Data'!$B$6:$BE$43,'RevPAR Raw Data'!J$1,FALSE)</f>
        <v>97.970823753058895</v>
      </c>
      <c r="AX4" s="65">
        <f>VLOOKUP($A4,'RevPAR Raw Data'!$B$6:$BE$43,'RevPAR Raw Data'!K$1,FALSE)</f>
        <v>90.120967257440299</v>
      </c>
      <c r="AY4" s="66">
        <f>VLOOKUP($A4,'RevPAR Raw Data'!$B$6:$BE$43,'RevPAR Raw Data'!L$1,FALSE)</f>
        <v>96.053245738315198</v>
      </c>
      <c r="AZ4" s="65">
        <f>VLOOKUP($A4,'RevPAR Raw Data'!$B$6:$BE$43,'RevPAR Raw Data'!N$1,FALSE)</f>
        <v>111.072154680051</v>
      </c>
      <c r="BA4" s="65">
        <f>VLOOKUP($A4,'RevPAR Raw Data'!$B$6:$BE$43,'RevPAR Raw Data'!O$1,FALSE)</f>
        <v>131.32777475237</v>
      </c>
      <c r="BB4" s="66">
        <f>VLOOKUP($A4,'RevPAR Raw Data'!$B$6:$BE$43,'RevPAR Raw Data'!P$1,FALSE)</f>
        <v>121.199980149726</v>
      </c>
      <c r="BC4" s="67">
        <f>VLOOKUP($A4,'RevPAR Raw Data'!$B$6:$BE$43,'RevPAR Raw Data'!R$1,FALSE)</f>
        <v>103.238460832973</v>
      </c>
      <c r="BD4" s="63"/>
      <c r="BE4" s="59">
        <f>VLOOKUP($A4,'RevPAR Raw Data'!$B$6:$BE$43,'RevPAR Raw Data'!T$1,FALSE)</f>
        <v>15.574268480984699</v>
      </c>
      <c r="BF4" s="60">
        <f>VLOOKUP($A4,'RevPAR Raw Data'!$B$6:$BE$43,'RevPAR Raw Data'!U$1,FALSE)</f>
        <v>25.614186805847499</v>
      </c>
      <c r="BG4" s="60">
        <f>VLOOKUP($A4,'RevPAR Raw Data'!$B$6:$BE$43,'RevPAR Raw Data'!V$1,FALSE)</f>
        <v>30.907087593807599</v>
      </c>
      <c r="BH4" s="60">
        <f>VLOOKUP($A4,'RevPAR Raw Data'!$B$6:$BE$43,'RevPAR Raw Data'!W$1,FALSE)</f>
        <v>26.746486796929201</v>
      </c>
      <c r="BI4" s="60">
        <f>VLOOKUP($A4,'RevPAR Raw Data'!$B$6:$BE$43,'RevPAR Raw Data'!X$1,FALSE)</f>
        <v>13.5956920992225</v>
      </c>
      <c r="BJ4" s="61">
        <f>VLOOKUP($A4,'RevPAR Raw Data'!$B$6:$BE$43,'RevPAR Raw Data'!Y$1,FALSE)</f>
        <v>22.5356518726554</v>
      </c>
      <c r="BK4" s="60">
        <f>VLOOKUP($A4,'RevPAR Raw Data'!$B$6:$BE$43,'RevPAR Raw Data'!AA$1,FALSE)</f>
        <v>4.7289380314999203</v>
      </c>
      <c r="BL4" s="60">
        <f>VLOOKUP($A4,'RevPAR Raw Data'!$B$6:$BE$43,'RevPAR Raw Data'!AB$1,FALSE)</f>
        <v>5.4255105041651701</v>
      </c>
      <c r="BM4" s="61">
        <f>VLOOKUP($A4,'RevPAR Raw Data'!$B$6:$BE$43,'RevPAR Raw Data'!AC$1,FALSE)</f>
        <v>5.1051947525438299</v>
      </c>
      <c r="BN4" s="62">
        <f>VLOOKUP($A4,'RevPAR Raw Data'!$B$6:$BE$43,'RevPAR Raw Data'!AE$1,FALSE)</f>
        <v>16.0508052576571</v>
      </c>
    </row>
    <row r="5" spans="1:66" x14ac:dyDescent="0.25">
      <c r="A5" s="58" t="s">
        <v>70</v>
      </c>
      <c r="B5" s="59">
        <f>VLOOKUP($A5,'Occupancy Raw Data'!$B$6:$BE$43,'Occupancy Raw Data'!G$1,FALSE)</f>
        <v>57.387798192560297</v>
      </c>
      <c r="C5" s="60">
        <f>VLOOKUP($A5,'Occupancy Raw Data'!$B$6:$BE$43,'Occupancy Raw Data'!H$1,FALSE)</f>
        <v>66.632960016280904</v>
      </c>
      <c r="D5" s="60">
        <f>VLOOKUP($A5,'Occupancy Raw Data'!$B$6:$BE$43,'Occupancy Raw Data'!I$1,FALSE)</f>
        <v>68.9739822817494</v>
      </c>
      <c r="E5" s="60">
        <f>VLOOKUP($A5,'Occupancy Raw Data'!$B$6:$BE$43,'Occupancy Raw Data'!J$1,FALSE)</f>
        <v>67.911268832795898</v>
      </c>
      <c r="F5" s="60">
        <f>VLOOKUP($A5,'Occupancy Raw Data'!$B$6:$BE$43,'Occupancy Raw Data'!K$1,FALSE)</f>
        <v>63.214596887540601</v>
      </c>
      <c r="G5" s="61">
        <f>VLOOKUP($A5,'Occupancy Raw Data'!$B$6:$BE$43,'Occupancy Raw Data'!L$1,FALSE)</f>
        <v>64.824121242185399</v>
      </c>
      <c r="H5" s="60">
        <f>VLOOKUP($A5,'Occupancy Raw Data'!$B$6:$BE$43,'Occupancy Raw Data'!N$1,FALSE)</f>
        <v>68.670223929482205</v>
      </c>
      <c r="I5" s="60">
        <f>VLOOKUP($A5,'Occupancy Raw Data'!$B$6:$BE$43,'Occupancy Raw Data'!O$1,FALSE)</f>
        <v>74.757849615548494</v>
      </c>
      <c r="J5" s="61">
        <f>VLOOKUP($A5,'Occupancy Raw Data'!$B$6:$BE$43,'Occupancy Raw Data'!P$1,FALSE)</f>
        <v>71.7140367725153</v>
      </c>
      <c r="K5" s="62">
        <f>VLOOKUP($A5,'Occupancy Raw Data'!$B$6:$BE$43,'Occupancy Raw Data'!R$1,FALSE)</f>
        <v>66.792650651558205</v>
      </c>
      <c r="L5" s="63"/>
      <c r="M5" s="59">
        <f>VLOOKUP($A5,'Occupancy Raw Data'!$B$6:$BE$43,'Occupancy Raw Data'!T$1,FALSE)</f>
        <v>2.6162666769166401</v>
      </c>
      <c r="N5" s="60">
        <f>VLOOKUP($A5,'Occupancy Raw Data'!$B$6:$BE$43,'Occupancy Raw Data'!U$1,FALSE)</f>
        <v>9.4842822513617904</v>
      </c>
      <c r="O5" s="60">
        <f>VLOOKUP($A5,'Occupancy Raw Data'!$B$6:$BE$43,'Occupancy Raw Data'!V$1,FALSE)</f>
        <v>10.627539103074801</v>
      </c>
      <c r="P5" s="60">
        <f>VLOOKUP($A5,'Occupancy Raw Data'!$B$6:$BE$43,'Occupancy Raw Data'!W$1,FALSE)</f>
        <v>9.6664100050161306</v>
      </c>
      <c r="Q5" s="60">
        <f>VLOOKUP($A5,'Occupancy Raw Data'!$B$6:$BE$43,'Occupancy Raw Data'!X$1,FALSE)</f>
        <v>2.9322309277317702</v>
      </c>
      <c r="R5" s="61">
        <f>VLOOKUP($A5,'Occupancy Raw Data'!$B$6:$BE$43,'Occupancy Raw Data'!Y$1,FALSE)</f>
        <v>7.1566764823352402</v>
      </c>
      <c r="S5" s="60">
        <f>VLOOKUP($A5,'Occupancy Raw Data'!$B$6:$BE$43,'Occupancy Raw Data'!AA$1,FALSE)</f>
        <v>-0.97670491185519304</v>
      </c>
      <c r="T5" s="60">
        <f>VLOOKUP($A5,'Occupancy Raw Data'!$B$6:$BE$43,'Occupancy Raw Data'!AB$1,FALSE)</f>
        <v>0.20129439781758601</v>
      </c>
      <c r="U5" s="61">
        <f>VLOOKUP($A5,'Occupancy Raw Data'!$B$6:$BE$43,'Occupancy Raw Data'!AC$1,FALSE)</f>
        <v>-0.36618320858275899</v>
      </c>
      <c r="V5" s="62">
        <f>VLOOKUP($A5,'Occupancy Raw Data'!$B$6:$BE$43,'Occupancy Raw Data'!AE$1,FALSE)</f>
        <v>4.7271799885394996</v>
      </c>
      <c r="W5" s="63"/>
      <c r="X5" s="64">
        <f>VLOOKUP($A5,'ADR Raw Data'!$B$6:$BE$43,'ADR Raw Data'!G$1,FALSE)</f>
        <v>123.053183435657</v>
      </c>
      <c r="Y5" s="65">
        <f>VLOOKUP($A5,'ADR Raw Data'!$B$6:$BE$43,'ADR Raw Data'!H$1,FALSE)</f>
        <v>127.05002137573599</v>
      </c>
      <c r="Z5" s="65">
        <f>VLOOKUP($A5,'ADR Raw Data'!$B$6:$BE$43,'ADR Raw Data'!I$1,FALSE)</f>
        <v>128.01890878160299</v>
      </c>
      <c r="AA5" s="65">
        <f>VLOOKUP($A5,'ADR Raw Data'!$B$6:$BE$43,'ADR Raw Data'!J$1,FALSE)</f>
        <v>124.53502497588499</v>
      </c>
      <c r="AB5" s="65">
        <f>VLOOKUP($A5,'ADR Raw Data'!$B$6:$BE$43,'ADR Raw Data'!K$1,FALSE)</f>
        <v>120.19032559307</v>
      </c>
      <c r="AC5" s="66">
        <f>VLOOKUP($A5,'ADR Raw Data'!$B$6:$BE$43,'ADR Raw Data'!L$1,FALSE)</f>
        <v>124.68370713360601</v>
      </c>
      <c r="AD5" s="65">
        <f>VLOOKUP($A5,'ADR Raw Data'!$B$6:$BE$43,'ADR Raw Data'!N$1,FALSE)</f>
        <v>138.53731150821901</v>
      </c>
      <c r="AE5" s="65">
        <f>VLOOKUP($A5,'ADR Raw Data'!$B$6:$BE$43,'ADR Raw Data'!O$1,FALSE)</f>
        <v>152.81502217070599</v>
      </c>
      <c r="AF5" s="66">
        <f>VLOOKUP($A5,'ADR Raw Data'!$B$6:$BE$43,'ADR Raw Data'!P$1,FALSE)</f>
        <v>145.97916664981599</v>
      </c>
      <c r="AG5" s="67">
        <f>VLOOKUP($A5,'ADR Raw Data'!$B$6:$BE$43,'ADR Raw Data'!R$1,FALSE)</f>
        <v>131.21637407007299</v>
      </c>
      <c r="AH5" s="63"/>
      <c r="AI5" s="59">
        <f>VLOOKUP($A5,'ADR Raw Data'!$B$6:$BE$43,'ADR Raw Data'!T$1,FALSE)</f>
        <v>12.9712563350528</v>
      </c>
      <c r="AJ5" s="60">
        <f>VLOOKUP($A5,'ADR Raw Data'!$B$6:$BE$43,'ADR Raw Data'!U$1,FALSE)</f>
        <v>15.5184485645732</v>
      </c>
      <c r="AK5" s="60">
        <f>VLOOKUP($A5,'ADR Raw Data'!$B$6:$BE$43,'ADR Raw Data'!V$1,FALSE)</f>
        <v>16.341096439618099</v>
      </c>
      <c r="AL5" s="60">
        <f>VLOOKUP($A5,'ADR Raw Data'!$B$6:$BE$43,'ADR Raw Data'!W$1,FALSE)</f>
        <v>16.335499334666899</v>
      </c>
      <c r="AM5" s="60">
        <f>VLOOKUP($A5,'ADR Raw Data'!$B$6:$BE$43,'ADR Raw Data'!X$1,FALSE)</f>
        <v>10.5928519618049</v>
      </c>
      <c r="AN5" s="61">
        <f>VLOOKUP($A5,'ADR Raw Data'!$B$6:$BE$43,'ADR Raw Data'!Y$1,FALSE)</f>
        <v>14.459537307964499</v>
      </c>
      <c r="AO5" s="60">
        <f>VLOOKUP($A5,'ADR Raw Data'!$B$6:$BE$43,'ADR Raw Data'!AA$1,FALSE)</f>
        <v>5.6477910958314004</v>
      </c>
      <c r="AP5" s="60">
        <f>VLOOKUP($A5,'ADR Raw Data'!$B$6:$BE$43,'ADR Raw Data'!AB$1,FALSE)</f>
        <v>6.4762689986247501</v>
      </c>
      <c r="AQ5" s="61">
        <f>VLOOKUP($A5,'ADR Raw Data'!$B$6:$BE$43,'ADR Raw Data'!AC$1,FALSE)</f>
        <v>6.1264362006402804</v>
      </c>
      <c r="AR5" s="62">
        <f>VLOOKUP($A5,'ADR Raw Data'!$B$6:$BE$43,'ADR Raw Data'!AE$1,FALSE)</f>
        <v>11.0430269658768</v>
      </c>
      <c r="AS5" s="50"/>
      <c r="AT5" s="64">
        <f>VLOOKUP($A5,'RevPAR Raw Data'!$B$6:$BE$43,'RevPAR Raw Data'!G$1,FALSE)</f>
        <v>70.617512579576299</v>
      </c>
      <c r="AU5" s="65">
        <f>VLOOKUP($A5,'RevPAR Raw Data'!$B$6:$BE$43,'RevPAR Raw Data'!H$1,FALSE)</f>
        <v>84.657189943970593</v>
      </c>
      <c r="AV5" s="65">
        <f>VLOOKUP($A5,'RevPAR Raw Data'!$B$6:$BE$43,'RevPAR Raw Data'!I$1,FALSE)</f>
        <v>88.299739460311997</v>
      </c>
      <c r="AW5" s="65">
        <f>VLOOKUP($A5,'RevPAR Raw Data'!$B$6:$BE$43,'RevPAR Raw Data'!J$1,FALSE)</f>
        <v>84.573315602363195</v>
      </c>
      <c r="AX5" s="65">
        <f>VLOOKUP($A5,'RevPAR Raw Data'!$B$6:$BE$43,'RevPAR Raw Data'!K$1,FALSE)</f>
        <v>75.977829821481905</v>
      </c>
      <c r="AY5" s="66">
        <f>VLOOKUP($A5,'RevPAR Raw Data'!$B$6:$BE$43,'RevPAR Raw Data'!L$1,FALSE)</f>
        <v>80.825117481540801</v>
      </c>
      <c r="AZ5" s="65">
        <f>VLOOKUP($A5,'RevPAR Raw Data'!$B$6:$BE$43,'RevPAR Raw Data'!N$1,FALSE)</f>
        <v>95.133882038578705</v>
      </c>
      <c r="BA5" s="65">
        <f>VLOOKUP($A5,'RevPAR Raw Data'!$B$6:$BE$43,'RevPAR Raw Data'!O$1,FALSE)</f>
        <v>114.24122446434301</v>
      </c>
      <c r="BB5" s="66">
        <f>VLOOKUP($A5,'RevPAR Raw Data'!$B$6:$BE$43,'RevPAR Raw Data'!P$1,FALSE)</f>
        <v>104.687553251461</v>
      </c>
      <c r="BC5" s="67">
        <f>VLOOKUP($A5,'RevPAR Raw Data'!$B$6:$BE$43,'RevPAR Raw Data'!R$1,FALSE)</f>
        <v>87.642894330266401</v>
      </c>
      <c r="BD5" s="63"/>
      <c r="BE5" s="59">
        <f>VLOOKUP($A5,'RevPAR Raw Data'!$B$6:$BE$43,'RevPAR Raw Data'!T$1,FALSE)</f>
        <v>15.9268856690409</v>
      </c>
      <c r="BF5" s="60">
        <f>VLOOKUP($A5,'RevPAR Raw Data'!$B$6:$BE$43,'RevPAR Raw Data'!U$1,FALSE)</f>
        <v>26.474544278831502</v>
      </c>
      <c r="BG5" s="60">
        <f>VLOOKUP($A5,'RevPAR Raw Data'!$B$6:$BE$43,'RevPAR Raw Data'!V$1,FALSE)</f>
        <v>28.705291956684501</v>
      </c>
      <c r="BH5" s="60">
        <f>VLOOKUP($A5,'RevPAR Raw Data'!$B$6:$BE$43,'RevPAR Raw Data'!W$1,FALSE)</f>
        <v>27.580965681738601</v>
      </c>
      <c r="BI5" s="60">
        <f>VLOOKUP($A5,'RevPAR Raw Data'!$B$6:$BE$43,'RevPAR Raw Data'!X$1,FALSE)</f>
        <v>13.8356897708896</v>
      </c>
      <c r="BJ5" s="61">
        <f>VLOOKUP($A5,'RevPAR Raw Data'!$B$6:$BE$43,'RevPAR Raw Data'!Y$1,FALSE)</f>
        <v>22.651036096273302</v>
      </c>
      <c r="BK5" s="60">
        <f>VLOOKUP($A5,'RevPAR Raw Data'!$B$6:$BE$43,'RevPAR Raw Data'!AA$1,FALSE)</f>
        <v>4.6159239309319</v>
      </c>
      <c r="BL5" s="60">
        <f>VLOOKUP($A5,'RevPAR Raw Data'!$B$6:$BE$43,'RevPAR Raw Data'!AB$1,FALSE)</f>
        <v>6.6905997631241698</v>
      </c>
      <c r="BM5" s="61">
        <f>VLOOKUP($A5,'RevPAR Raw Data'!$B$6:$BE$43,'RevPAR Raw Data'!AC$1,FALSE)</f>
        <v>5.7378190114062404</v>
      </c>
      <c r="BN5" s="62">
        <f>VLOOKUP($A5,'RevPAR Raw Data'!$B$6:$BE$43,'RevPAR Raw Data'!AE$1,FALSE)</f>
        <v>16.2922307152763</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64.078088766650396</v>
      </c>
      <c r="C7" s="60">
        <f>VLOOKUP($A7,'Occupancy Raw Data'!$B$6:$BE$43,'Occupancy Raw Data'!H$1,FALSE)</f>
        <v>70.147764655125897</v>
      </c>
      <c r="D7" s="60">
        <f>VLOOKUP($A7,'Occupancy Raw Data'!$B$6:$BE$43,'Occupancy Raw Data'!I$1,FALSE)</f>
        <v>70.764349529921404</v>
      </c>
      <c r="E7" s="60">
        <f>VLOOKUP($A7,'Occupancy Raw Data'!$B$6:$BE$43,'Occupancy Raw Data'!J$1,FALSE)</f>
        <v>65.854140825828196</v>
      </c>
      <c r="F7" s="60">
        <f>VLOOKUP($A7,'Occupancy Raw Data'!$B$6:$BE$43,'Occupancy Raw Data'!K$1,FALSE)</f>
        <v>59.627172877455997</v>
      </c>
      <c r="G7" s="61">
        <f>VLOOKUP($A7,'Occupancy Raw Data'!$B$6:$BE$43,'Occupancy Raw Data'!L$1,FALSE)</f>
        <v>66.094303330996397</v>
      </c>
      <c r="H7" s="60">
        <f>VLOOKUP($A7,'Occupancy Raw Data'!$B$6:$BE$43,'Occupancy Raw Data'!N$1,FALSE)</f>
        <v>66.285570475830895</v>
      </c>
      <c r="I7" s="60">
        <f>VLOOKUP($A7,'Occupancy Raw Data'!$B$6:$BE$43,'Occupancy Raw Data'!O$1,FALSE)</f>
        <v>74.698448650883506</v>
      </c>
      <c r="J7" s="61">
        <f>VLOOKUP($A7,'Occupancy Raw Data'!$B$6:$BE$43,'Occupancy Raw Data'!P$1,FALSE)</f>
        <v>70.4920095633572</v>
      </c>
      <c r="K7" s="62">
        <f>VLOOKUP($A7,'Occupancy Raw Data'!$B$6:$BE$43,'Occupancy Raw Data'!R$1,FALSE)</f>
        <v>67.350790825956594</v>
      </c>
      <c r="L7" s="63"/>
      <c r="M7" s="59">
        <f>VLOOKUP($A7,'Occupancy Raw Data'!$B$6:$BE$43,'Occupancy Raw Data'!T$1,FALSE)</f>
        <v>38.202737149126499</v>
      </c>
      <c r="N7" s="60">
        <f>VLOOKUP($A7,'Occupancy Raw Data'!$B$6:$BE$43,'Occupancy Raw Data'!U$1,FALSE)</f>
        <v>45.679132238460802</v>
      </c>
      <c r="O7" s="60">
        <f>VLOOKUP($A7,'Occupancy Raw Data'!$B$6:$BE$43,'Occupancy Raw Data'!V$1,FALSE)</f>
        <v>42.701039930939402</v>
      </c>
      <c r="P7" s="60">
        <f>VLOOKUP($A7,'Occupancy Raw Data'!$B$6:$BE$43,'Occupancy Raw Data'!W$1,FALSE)</f>
        <v>34.338307083440903</v>
      </c>
      <c r="Q7" s="60">
        <f>VLOOKUP($A7,'Occupancy Raw Data'!$B$6:$BE$43,'Occupancy Raw Data'!X$1,FALSE)</f>
        <v>24.2679401065379</v>
      </c>
      <c r="R7" s="61">
        <f>VLOOKUP($A7,'Occupancy Raw Data'!$B$6:$BE$43,'Occupancy Raw Data'!Y$1,FALSE)</f>
        <v>37.064937361270601</v>
      </c>
      <c r="S7" s="60">
        <f>VLOOKUP($A7,'Occupancy Raw Data'!$B$6:$BE$43,'Occupancy Raw Data'!AA$1,FALSE)</f>
        <v>14.341360598235299</v>
      </c>
      <c r="T7" s="60">
        <f>VLOOKUP($A7,'Occupancy Raw Data'!$B$6:$BE$43,'Occupancy Raw Data'!AB$1,FALSE)</f>
        <v>11.6894399361849</v>
      </c>
      <c r="U7" s="61">
        <f>VLOOKUP($A7,'Occupancy Raw Data'!$B$6:$BE$43,'Occupancy Raw Data'!AC$1,FALSE)</f>
        <v>12.920786139009399</v>
      </c>
      <c r="V7" s="62">
        <f>VLOOKUP($A7,'Occupancy Raw Data'!$B$6:$BE$43,'Occupancy Raw Data'!AE$1,FALSE)</f>
        <v>28.7133931169348</v>
      </c>
      <c r="W7" s="63"/>
      <c r="X7" s="64">
        <f>VLOOKUP($A7,'ADR Raw Data'!$B$6:$BE$43,'ADR Raw Data'!G$1,FALSE)</f>
        <v>167.553876030971</v>
      </c>
      <c r="Y7" s="65">
        <f>VLOOKUP($A7,'ADR Raw Data'!$B$6:$BE$43,'ADR Raw Data'!H$1,FALSE)</f>
        <v>168.78539573322999</v>
      </c>
      <c r="Z7" s="65">
        <f>VLOOKUP($A7,'ADR Raw Data'!$B$6:$BE$43,'ADR Raw Data'!I$1,FALSE)</f>
        <v>172.138313624874</v>
      </c>
      <c r="AA7" s="65">
        <f>VLOOKUP($A7,'ADR Raw Data'!$B$6:$BE$43,'ADR Raw Data'!J$1,FALSE)</f>
        <v>164.64027515422799</v>
      </c>
      <c r="AB7" s="65">
        <f>VLOOKUP($A7,'ADR Raw Data'!$B$6:$BE$43,'ADR Raw Data'!K$1,FALSE)</f>
        <v>148.33045523063001</v>
      </c>
      <c r="AC7" s="66">
        <f>VLOOKUP($A7,'ADR Raw Data'!$B$6:$BE$43,'ADR Raw Data'!L$1,FALSE)</f>
        <v>164.74786167712799</v>
      </c>
      <c r="AD7" s="65">
        <f>VLOOKUP($A7,'ADR Raw Data'!$B$6:$BE$43,'ADR Raw Data'!N$1,FALSE)</f>
        <v>147.82516366545499</v>
      </c>
      <c r="AE7" s="65">
        <f>VLOOKUP($A7,'ADR Raw Data'!$B$6:$BE$43,'ADR Raw Data'!O$1,FALSE)</f>
        <v>154.32080437503001</v>
      </c>
      <c r="AF7" s="66">
        <f>VLOOKUP($A7,'ADR Raw Data'!$B$6:$BE$43,'ADR Raw Data'!P$1,FALSE)</f>
        <v>151.266789794461</v>
      </c>
      <c r="AG7" s="67">
        <f>VLOOKUP($A7,'ADR Raw Data'!$B$6:$BE$43,'ADR Raw Data'!R$1,FALSE)</f>
        <v>160.71648320788799</v>
      </c>
      <c r="AH7" s="63"/>
      <c r="AI7" s="59">
        <f>VLOOKUP($A7,'ADR Raw Data'!$B$6:$BE$43,'ADR Raw Data'!T$1,FALSE)</f>
        <v>48.824997273447401</v>
      </c>
      <c r="AJ7" s="60">
        <f>VLOOKUP($A7,'ADR Raw Data'!$B$6:$BE$43,'ADR Raw Data'!U$1,FALSE)</f>
        <v>45.704016869799403</v>
      </c>
      <c r="AK7" s="60">
        <f>VLOOKUP($A7,'ADR Raw Data'!$B$6:$BE$43,'ADR Raw Data'!V$1,FALSE)</f>
        <v>48.274590989299099</v>
      </c>
      <c r="AL7" s="60">
        <f>VLOOKUP($A7,'ADR Raw Data'!$B$6:$BE$43,'ADR Raw Data'!W$1,FALSE)</f>
        <v>44.6570520085167</v>
      </c>
      <c r="AM7" s="60">
        <f>VLOOKUP($A7,'ADR Raw Data'!$B$6:$BE$43,'ADR Raw Data'!X$1,FALSE)</f>
        <v>32.203222662499897</v>
      </c>
      <c r="AN7" s="61">
        <f>VLOOKUP($A7,'ADR Raw Data'!$B$6:$BE$43,'ADR Raw Data'!Y$1,FALSE)</f>
        <v>44.360803731921898</v>
      </c>
      <c r="AO7" s="60">
        <f>VLOOKUP($A7,'ADR Raw Data'!$B$6:$BE$43,'ADR Raw Data'!AA$1,FALSE)</f>
        <v>19.727990229453699</v>
      </c>
      <c r="AP7" s="60">
        <f>VLOOKUP($A7,'ADR Raw Data'!$B$6:$BE$43,'ADR Raw Data'!AB$1,FALSE)</f>
        <v>16.253291994997699</v>
      </c>
      <c r="AQ7" s="61">
        <f>VLOOKUP($A7,'ADR Raw Data'!$B$6:$BE$43,'ADR Raw Data'!AC$1,FALSE)</f>
        <v>17.774700110760801</v>
      </c>
      <c r="AR7" s="62">
        <f>VLOOKUP($A7,'ADR Raw Data'!$B$6:$BE$43,'ADR Raw Data'!AE$1,FALSE)</f>
        <v>34.990475498682201</v>
      </c>
      <c r="AS7" s="50"/>
      <c r="AT7" s="64">
        <f>VLOOKUP($A7,'RevPAR Raw Data'!$B$6:$BE$43,'RevPAR Raw Data'!G$1,FALSE)</f>
        <v>107.365321415089</v>
      </c>
      <c r="AU7" s="65">
        <f>VLOOKUP($A7,'RevPAR Raw Data'!$B$6:$BE$43,'RevPAR Raw Data'!H$1,FALSE)</f>
        <v>118.399182171169</v>
      </c>
      <c r="AV7" s="65">
        <f>VLOOKUP($A7,'RevPAR Raw Data'!$B$6:$BE$43,'RevPAR Raw Data'!I$1,FALSE)</f>
        <v>121.812557928418</v>
      </c>
      <c r="AW7" s="65">
        <f>VLOOKUP($A7,'RevPAR Raw Data'!$B$6:$BE$43,'RevPAR Raw Data'!J$1,FALSE)</f>
        <v>108.42243865609601</v>
      </c>
      <c r="AX7" s="65">
        <f>VLOOKUP($A7,'RevPAR Raw Data'!$B$6:$BE$43,'RevPAR Raw Data'!K$1,FALSE)</f>
        <v>88.4452569702852</v>
      </c>
      <c r="AY7" s="66">
        <f>VLOOKUP($A7,'RevPAR Raw Data'!$B$6:$BE$43,'RevPAR Raw Data'!L$1,FALSE)</f>
        <v>108.888951428211</v>
      </c>
      <c r="AZ7" s="65">
        <f>VLOOKUP($A7,'RevPAR Raw Data'!$B$6:$BE$43,'RevPAR Raw Data'!N$1,FALSE)</f>
        <v>97.986753042477801</v>
      </c>
      <c r="BA7" s="65">
        <f>VLOOKUP($A7,'RevPAR Raw Data'!$B$6:$BE$43,'RevPAR Raw Data'!O$1,FALSE)</f>
        <v>115.275246813712</v>
      </c>
      <c r="BB7" s="66">
        <f>VLOOKUP($A7,'RevPAR Raw Data'!$B$6:$BE$43,'RevPAR Raw Data'!P$1,FALSE)</f>
        <v>106.63099992809499</v>
      </c>
      <c r="BC7" s="67">
        <f>VLOOKUP($A7,'RevPAR Raw Data'!$B$6:$BE$43,'RevPAR Raw Data'!R$1,FALSE)</f>
        <v>108.24382242817801</v>
      </c>
      <c r="BD7" s="63"/>
      <c r="BE7" s="59">
        <f>VLOOKUP($A7,'RevPAR Raw Data'!$B$6:$BE$43,'RevPAR Raw Data'!T$1,FALSE)</f>
        <v>105.68021979401701</v>
      </c>
      <c r="BF7" s="60">
        <f>VLOOKUP($A7,'RevPAR Raw Data'!$B$6:$BE$43,'RevPAR Raw Data'!U$1,FALSE)</f>
        <v>112.260347412504</v>
      </c>
      <c r="BG7" s="60">
        <f>VLOOKUP($A7,'RevPAR Raw Data'!$B$6:$BE$43,'RevPAR Raw Data'!V$1,FALSE)</f>
        <v>111.589383295077</v>
      </c>
      <c r="BH7" s="60">
        <f>VLOOKUP($A7,'RevPAR Raw Data'!$B$6:$BE$43,'RevPAR Raw Data'!W$1,FALSE)</f>
        <v>94.329834745054001</v>
      </c>
      <c r="BI7" s="60">
        <f>VLOOKUP($A7,'RevPAR Raw Data'!$B$6:$BE$43,'RevPAR Raw Data'!X$1,FALSE)</f>
        <v>64.286221557148295</v>
      </c>
      <c r="BJ7" s="61">
        <f>VLOOKUP($A7,'RevPAR Raw Data'!$B$6:$BE$43,'RevPAR Raw Data'!Y$1,FALSE)</f>
        <v>97.868045209385599</v>
      </c>
      <c r="BK7" s="60">
        <f>VLOOKUP($A7,'RevPAR Raw Data'!$B$6:$BE$43,'RevPAR Raw Data'!AA$1,FALSE)</f>
        <v>36.898613045279703</v>
      </c>
      <c r="BL7" s="60">
        <f>VLOOKUP($A7,'RevPAR Raw Data'!$B$6:$BE$43,'RevPAR Raw Data'!AB$1,FALSE)</f>
        <v>29.842650736590699</v>
      </c>
      <c r="BM7" s="61">
        <f>VLOOKUP($A7,'RevPAR Raw Data'!$B$6:$BE$43,'RevPAR Raw Data'!AC$1,FALSE)</f>
        <v>32.9921172379319</v>
      </c>
      <c r="BN7" s="62">
        <f>VLOOKUP($A7,'RevPAR Raw Data'!$B$6:$BE$43,'RevPAR Raw Data'!AE$1,FALSE)</f>
        <v>73.750821399038401</v>
      </c>
    </row>
    <row r="8" spans="1:66" x14ac:dyDescent="0.25">
      <c r="A8" s="76" t="s">
        <v>89</v>
      </c>
      <c r="B8" s="59">
        <f>VLOOKUP($A8,'Occupancy Raw Data'!$B$6:$BE$43,'Occupancy Raw Data'!G$1,FALSE)</f>
        <v>66.2170510708401</v>
      </c>
      <c r="C8" s="60">
        <f>VLOOKUP($A8,'Occupancy Raw Data'!$B$6:$BE$43,'Occupancy Raw Data'!H$1,FALSE)</f>
        <v>72.8892092257001</v>
      </c>
      <c r="D8" s="60">
        <f>VLOOKUP($A8,'Occupancy Raw Data'!$B$6:$BE$43,'Occupancy Raw Data'!I$1,FALSE)</f>
        <v>71.107907742998293</v>
      </c>
      <c r="E8" s="60">
        <f>VLOOKUP($A8,'Occupancy Raw Data'!$B$6:$BE$43,'Occupancy Raw Data'!J$1,FALSE)</f>
        <v>63.4369851729818</v>
      </c>
      <c r="F8" s="60">
        <f>VLOOKUP($A8,'Occupancy Raw Data'!$B$6:$BE$43,'Occupancy Raw Data'!K$1,FALSE)</f>
        <v>57.372322899505697</v>
      </c>
      <c r="G8" s="61">
        <f>VLOOKUP($A8,'Occupancy Raw Data'!$B$6:$BE$43,'Occupancy Raw Data'!L$1,FALSE)</f>
        <v>66.204695222405206</v>
      </c>
      <c r="H8" s="60">
        <f>VLOOKUP($A8,'Occupancy Raw Data'!$B$6:$BE$43,'Occupancy Raw Data'!N$1,FALSE)</f>
        <v>67.174629324546899</v>
      </c>
      <c r="I8" s="60">
        <f>VLOOKUP($A8,'Occupancy Raw Data'!$B$6:$BE$43,'Occupancy Raw Data'!O$1,FALSE)</f>
        <v>78.706754530477696</v>
      </c>
      <c r="J8" s="61">
        <f>VLOOKUP($A8,'Occupancy Raw Data'!$B$6:$BE$43,'Occupancy Raw Data'!P$1,FALSE)</f>
        <v>72.940691927512304</v>
      </c>
      <c r="K8" s="62">
        <f>VLOOKUP($A8,'Occupancy Raw Data'!$B$6:$BE$43,'Occupancy Raw Data'!R$1,FALSE)</f>
        <v>68.129265709578704</v>
      </c>
      <c r="L8" s="63"/>
      <c r="M8" s="59">
        <f>VLOOKUP($A8,'Occupancy Raw Data'!$B$6:$BE$43,'Occupancy Raw Data'!T$1,FALSE)</f>
        <v>40.095915341562502</v>
      </c>
      <c r="N8" s="60">
        <f>VLOOKUP($A8,'Occupancy Raw Data'!$B$6:$BE$43,'Occupancy Raw Data'!U$1,FALSE)</f>
        <v>55.582318287336399</v>
      </c>
      <c r="O8" s="60">
        <f>VLOOKUP($A8,'Occupancy Raw Data'!$B$6:$BE$43,'Occupancy Raw Data'!V$1,FALSE)</f>
        <v>50.381943683298999</v>
      </c>
      <c r="P8" s="60">
        <f>VLOOKUP($A8,'Occupancy Raw Data'!$B$6:$BE$43,'Occupancy Raw Data'!W$1,FALSE)</f>
        <v>40.908942984750702</v>
      </c>
      <c r="Q8" s="60">
        <f>VLOOKUP($A8,'Occupancy Raw Data'!$B$6:$BE$43,'Occupancy Raw Data'!X$1,FALSE)</f>
        <v>22.007712613172899</v>
      </c>
      <c r="R8" s="61">
        <f>VLOOKUP($A8,'Occupancy Raw Data'!$B$6:$BE$43,'Occupancy Raw Data'!Y$1,FALSE)</f>
        <v>41.8005362073783</v>
      </c>
      <c r="S8" s="60">
        <f>VLOOKUP($A8,'Occupancy Raw Data'!$B$6:$BE$43,'Occupancy Raw Data'!AA$1,FALSE)</f>
        <v>26.431243496428198</v>
      </c>
      <c r="T8" s="60">
        <f>VLOOKUP($A8,'Occupancy Raw Data'!$B$6:$BE$43,'Occupancy Raw Data'!AB$1,FALSE)</f>
        <v>17.485837459090501</v>
      </c>
      <c r="U8" s="61">
        <f>VLOOKUP($A8,'Occupancy Raw Data'!$B$6:$BE$43,'Occupancy Raw Data'!AC$1,FALSE)</f>
        <v>21.442431636281999</v>
      </c>
      <c r="V8" s="62">
        <f>VLOOKUP($A8,'Occupancy Raw Data'!$B$6:$BE$43,'Occupancy Raw Data'!AE$1,FALSE)</f>
        <v>34.883897071196699</v>
      </c>
      <c r="W8" s="63"/>
      <c r="X8" s="64">
        <f>VLOOKUP($A8,'ADR Raw Data'!$B$6:$BE$43,'ADR Raw Data'!G$1,FALSE)</f>
        <v>164.11310993624599</v>
      </c>
      <c r="Y8" s="65">
        <f>VLOOKUP($A8,'ADR Raw Data'!$B$6:$BE$43,'ADR Raw Data'!H$1,FALSE)</f>
        <v>186.705666054527</v>
      </c>
      <c r="Z8" s="65">
        <f>VLOOKUP($A8,'ADR Raw Data'!$B$6:$BE$43,'ADR Raw Data'!I$1,FALSE)</f>
        <v>190.29977700550199</v>
      </c>
      <c r="AA8" s="65">
        <f>VLOOKUP($A8,'ADR Raw Data'!$B$6:$BE$43,'ADR Raw Data'!J$1,FALSE)</f>
        <v>182.61728777795801</v>
      </c>
      <c r="AB8" s="65">
        <f>VLOOKUP($A8,'ADR Raw Data'!$B$6:$BE$43,'ADR Raw Data'!K$1,FALSE)</f>
        <v>155.30444185211701</v>
      </c>
      <c r="AC8" s="66">
        <f>VLOOKUP($A8,'ADR Raw Data'!$B$6:$BE$43,'ADR Raw Data'!L$1,FALSE)</f>
        <v>176.73248125913699</v>
      </c>
      <c r="AD8" s="65">
        <f>VLOOKUP($A8,'ADR Raw Data'!$B$6:$BE$43,'ADR Raw Data'!N$1,FALSE)</f>
        <v>130.00629061925099</v>
      </c>
      <c r="AE8" s="65">
        <f>VLOOKUP($A8,'ADR Raw Data'!$B$6:$BE$43,'ADR Raw Data'!O$1,FALSE)</f>
        <v>137.00532705389799</v>
      </c>
      <c r="AF8" s="66">
        <f>VLOOKUP($A8,'ADR Raw Data'!$B$6:$BE$43,'ADR Raw Data'!P$1,FALSE)</f>
        <v>133.782450592885</v>
      </c>
      <c r="AG8" s="67">
        <f>VLOOKUP($A8,'ADR Raw Data'!$B$6:$BE$43,'ADR Raw Data'!R$1,FALSE)</f>
        <v>163.59441025973101</v>
      </c>
      <c r="AH8" s="63"/>
      <c r="AI8" s="59">
        <f>VLOOKUP($A8,'ADR Raw Data'!$B$6:$BE$43,'ADR Raw Data'!T$1,FALSE)</f>
        <v>38.762997262986701</v>
      </c>
      <c r="AJ8" s="60">
        <f>VLOOKUP($A8,'ADR Raw Data'!$B$6:$BE$43,'ADR Raw Data'!U$1,FALSE)</f>
        <v>45.795380006469799</v>
      </c>
      <c r="AK8" s="60">
        <f>VLOOKUP($A8,'ADR Raw Data'!$B$6:$BE$43,'ADR Raw Data'!V$1,FALSE)</f>
        <v>48.235084358404798</v>
      </c>
      <c r="AL8" s="60">
        <f>VLOOKUP($A8,'ADR Raw Data'!$B$6:$BE$43,'ADR Raw Data'!W$1,FALSE)</f>
        <v>48.938177303593001</v>
      </c>
      <c r="AM8" s="60">
        <f>VLOOKUP($A8,'ADR Raw Data'!$B$6:$BE$43,'ADR Raw Data'!X$1,FALSE)</f>
        <v>38.2214360560316</v>
      </c>
      <c r="AN8" s="61">
        <f>VLOOKUP($A8,'ADR Raw Data'!$B$6:$BE$43,'ADR Raw Data'!Y$1,FALSE)</f>
        <v>44.9475607169109</v>
      </c>
      <c r="AO8" s="60">
        <f>VLOOKUP($A8,'ADR Raw Data'!$B$6:$BE$43,'ADR Raw Data'!AA$1,FALSE)</f>
        <v>18.3871003355951</v>
      </c>
      <c r="AP8" s="60">
        <f>VLOOKUP($A8,'ADR Raw Data'!$B$6:$BE$43,'ADR Raw Data'!AB$1,FALSE)</f>
        <v>21.270347853831598</v>
      </c>
      <c r="AQ8" s="61">
        <f>VLOOKUP($A8,'ADR Raw Data'!$B$6:$BE$43,'ADR Raw Data'!AC$1,FALSE)</f>
        <v>19.9012448352217</v>
      </c>
      <c r="AR8" s="62">
        <f>VLOOKUP($A8,'ADR Raw Data'!$B$6:$BE$43,'ADR Raw Data'!AE$1,FALSE)</f>
        <v>38.157299556369203</v>
      </c>
      <c r="AS8" s="50"/>
      <c r="AT8" s="64">
        <f>VLOOKUP($A8,'RevPAR Raw Data'!$B$6:$BE$43,'RevPAR Raw Data'!G$1,FALSE)</f>
        <v>108.670861820428</v>
      </c>
      <c r="AU8" s="65">
        <f>VLOOKUP($A8,'RevPAR Raw Data'!$B$6:$BE$43,'RevPAR Raw Data'!H$1,FALSE)</f>
        <v>136.088283566721</v>
      </c>
      <c r="AV8" s="65">
        <f>VLOOKUP($A8,'RevPAR Raw Data'!$B$6:$BE$43,'RevPAR Raw Data'!I$1,FALSE)</f>
        <v>135.318189868204</v>
      </c>
      <c r="AW8" s="65">
        <f>VLOOKUP($A8,'RevPAR Raw Data'!$B$6:$BE$43,'RevPAR Raw Data'!J$1,FALSE)</f>
        <v>115.846901771004</v>
      </c>
      <c r="AX8" s="65">
        <f>VLOOKUP($A8,'RevPAR Raw Data'!$B$6:$BE$43,'RevPAR Raw Data'!K$1,FALSE)</f>
        <v>89.101765856672102</v>
      </c>
      <c r="AY8" s="66">
        <f>VLOOKUP($A8,'RevPAR Raw Data'!$B$6:$BE$43,'RevPAR Raw Data'!L$1,FALSE)</f>
        <v>117.005200576606</v>
      </c>
      <c r="AZ8" s="65">
        <f>VLOOKUP($A8,'RevPAR Raw Data'!$B$6:$BE$43,'RevPAR Raw Data'!N$1,FALSE)</f>
        <v>87.331243822075706</v>
      </c>
      <c r="BA8" s="65">
        <f>VLOOKUP($A8,'RevPAR Raw Data'!$B$6:$BE$43,'RevPAR Raw Data'!O$1,FALSE)</f>
        <v>107.83244645799</v>
      </c>
      <c r="BB8" s="66">
        <f>VLOOKUP($A8,'RevPAR Raw Data'!$B$6:$BE$43,'RevPAR Raw Data'!P$1,FALSE)</f>
        <v>97.581845140032897</v>
      </c>
      <c r="BC8" s="67">
        <f>VLOOKUP($A8,'RevPAR Raw Data'!$B$6:$BE$43,'RevPAR Raw Data'!R$1,FALSE)</f>
        <v>111.455670451871</v>
      </c>
      <c r="BD8" s="63"/>
      <c r="BE8" s="59">
        <f>VLOOKUP($A8,'RevPAR Raw Data'!$B$6:$BE$43,'RevPAR Raw Data'!T$1,FALSE)</f>
        <v>94.401291170968705</v>
      </c>
      <c r="BF8" s="60">
        <f>VLOOKUP($A8,'RevPAR Raw Data'!$B$6:$BE$43,'RevPAR Raw Data'!U$1,FALSE)</f>
        <v>126.831832169897</v>
      </c>
      <c r="BG8" s="60">
        <f>VLOOKUP($A8,'RevPAR Raw Data'!$B$6:$BE$43,'RevPAR Raw Data'!V$1,FALSE)</f>
        <v>122.91880107874699</v>
      </c>
      <c r="BH8" s="60">
        <f>VLOOKUP($A8,'RevPAR Raw Data'!$B$6:$BE$43,'RevPAR Raw Data'!W$1,FALSE)</f>
        <v>109.867211339246</v>
      </c>
      <c r="BI8" s="60">
        <f>VLOOKUP($A8,'RevPAR Raw Data'!$B$6:$BE$43,'RevPAR Raw Data'!X$1,FALSE)</f>
        <v>68.640812473043596</v>
      </c>
      <c r="BJ8" s="61">
        <f>VLOOKUP($A8,'RevPAR Raw Data'!$B$6:$BE$43,'RevPAR Raw Data'!Y$1,FALSE)</f>
        <v>105.53641831609499</v>
      </c>
      <c r="BK8" s="60">
        <f>VLOOKUP($A8,'RevPAR Raw Data'!$B$6:$BE$43,'RevPAR Raw Data'!AA$1,FALSE)</f>
        <v>49.678283093657001</v>
      </c>
      <c r="BL8" s="60">
        <f>VLOOKUP($A8,'RevPAR Raw Data'!$B$6:$BE$43,'RevPAR Raw Data'!AB$1,FALSE)</f>
        <v>42.475483765626301</v>
      </c>
      <c r="BM8" s="61">
        <f>VLOOKUP($A8,'RevPAR Raw Data'!$B$6:$BE$43,'RevPAR Raw Data'!AC$1,FALSE)</f>
        <v>45.610987290065196</v>
      </c>
      <c r="BN8" s="62">
        <f>VLOOKUP($A8,'RevPAR Raw Data'!$B$6:$BE$43,'RevPAR Raw Data'!AE$1,FALSE)</f>
        <v>86.351949729957994</v>
      </c>
    </row>
    <row r="9" spans="1:66" x14ac:dyDescent="0.25">
      <c r="A9" s="76" t="s">
        <v>90</v>
      </c>
      <c r="B9" s="59">
        <f>VLOOKUP($A9,'Occupancy Raw Data'!$B$6:$BE$43,'Occupancy Raw Data'!G$1,FALSE)</f>
        <v>59.804155720085902</v>
      </c>
      <c r="C9" s="60">
        <f>VLOOKUP($A9,'Occupancy Raw Data'!$B$6:$BE$43,'Occupancy Raw Data'!H$1,FALSE)</f>
        <v>66.192978266061601</v>
      </c>
      <c r="D9" s="60">
        <f>VLOOKUP($A9,'Occupancy Raw Data'!$B$6:$BE$43,'Occupancy Raw Data'!I$1,FALSE)</f>
        <v>67.076665870551693</v>
      </c>
      <c r="E9" s="60">
        <f>VLOOKUP($A9,'Occupancy Raw Data'!$B$6:$BE$43,'Occupancy Raw Data'!J$1,FALSE)</f>
        <v>63.971817530451297</v>
      </c>
      <c r="F9" s="60">
        <f>VLOOKUP($A9,'Occupancy Raw Data'!$B$6:$BE$43,'Occupancy Raw Data'!K$1,FALSE)</f>
        <v>58.7532839742058</v>
      </c>
      <c r="G9" s="61">
        <f>VLOOKUP($A9,'Occupancy Raw Data'!$B$6:$BE$43,'Occupancy Raw Data'!L$1,FALSE)</f>
        <v>63.159780272271298</v>
      </c>
      <c r="H9" s="60">
        <f>VLOOKUP($A9,'Occupancy Raw Data'!$B$6:$BE$43,'Occupancy Raw Data'!N$1,FALSE)</f>
        <v>64.700262717936397</v>
      </c>
      <c r="I9" s="60">
        <f>VLOOKUP($A9,'Occupancy Raw Data'!$B$6:$BE$43,'Occupancy Raw Data'!O$1,FALSE)</f>
        <v>74.1939336040124</v>
      </c>
      <c r="J9" s="61">
        <f>VLOOKUP($A9,'Occupancy Raw Data'!$B$6:$BE$43,'Occupancy Raw Data'!P$1,FALSE)</f>
        <v>69.447098160974406</v>
      </c>
      <c r="K9" s="62">
        <f>VLOOKUP($A9,'Occupancy Raw Data'!$B$6:$BE$43,'Occupancy Raw Data'!R$1,FALSE)</f>
        <v>64.956156811900698</v>
      </c>
      <c r="L9" s="63"/>
      <c r="M9" s="59">
        <f>VLOOKUP($A9,'Occupancy Raw Data'!$B$6:$BE$43,'Occupancy Raw Data'!T$1,FALSE)</f>
        <v>21.978509975235699</v>
      </c>
      <c r="N9" s="60">
        <f>VLOOKUP($A9,'Occupancy Raw Data'!$B$6:$BE$43,'Occupancy Raw Data'!U$1,FALSE)</f>
        <v>32.197997294263999</v>
      </c>
      <c r="O9" s="60">
        <f>VLOOKUP($A9,'Occupancy Raw Data'!$B$6:$BE$43,'Occupancy Raw Data'!V$1,FALSE)</f>
        <v>33.206367046460301</v>
      </c>
      <c r="P9" s="60">
        <f>VLOOKUP($A9,'Occupancy Raw Data'!$B$6:$BE$43,'Occupancy Raw Data'!W$1,FALSE)</f>
        <v>33.347033824897402</v>
      </c>
      <c r="Q9" s="60">
        <f>VLOOKUP($A9,'Occupancy Raw Data'!$B$6:$BE$43,'Occupancy Raw Data'!X$1,FALSE)</f>
        <v>23.814660859500002</v>
      </c>
      <c r="R9" s="61">
        <f>VLOOKUP($A9,'Occupancy Raw Data'!$B$6:$BE$43,'Occupancy Raw Data'!Y$1,FALSE)</f>
        <v>28.959876499412101</v>
      </c>
      <c r="S9" s="60">
        <f>VLOOKUP($A9,'Occupancy Raw Data'!$B$6:$BE$43,'Occupancy Raw Data'!AA$1,FALSE)</f>
        <v>7.4518334001148698</v>
      </c>
      <c r="T9" s="60">
        <f>VLOOKUP($A9,'Occupancy Raw Data'!$B$6:$BE$43,'Occupancy Raw Data'!AB$1,FALSE)</f>
        <v>6.9142563800349697</v>
      </c>
      <c r="U9" s="61">
        <f>VLOOKUP($A9,'Occupancy Raw Data'!$B$6:$BE$43,'Occupancy Raw Data'!AC$1,FALSE)</f>
        <v>7.1640019158285604</v>
      </c>
      <c r="V9" s="62">
        <f>VLOOKUP($A9,'Occupancy Raw Data'!$B$6:$BE$43,'Occupancy Raw Data'!AE$1,FALSE)</f>
        <v>21.416450294146799</v>
      </c>
      <c r="W9" s="63"/>
      <c r="X9" s="64">
        <f>VLOOKUP($A9,'ADR Raw Data'!$B$6:$BE$43,'ADR Raw Data'!G$1,FALSE)</f>
        <v>134.890213658146</v>
      </c>
      <c r="Y9" s="65">
        <f>VLOOKUP($A9,'ADR Raw Data'!$B$6:$BE$43,'ADR Raw Data'!H$1,FALSE)</f>
        <v>142.63337182031299</v>
      </c>
      <c r="Z9" s="65">
        <f>VLOOKUP($A9,'ADR Raw Data'!$B$6:$BE$43,'ADR Raw Data'!I$1,FALSE)</f>
        <v>145.82034359978601</v>
      </c>
      <c r="AA9" s="65">
        <f>VLOOKUP($A9,'ADR Raw Data'!$B$6:$BE$43,'ADR Raw Data'!J$1,FALSE)</f>
        <v>141.12663991039699</v>
      </c>
      <c r="AB9" s="65">
        <f>VLOOKUP($A9,'ADR Raw Data'!$B$6:$BE$43,'ADR Raw Data'!K$1,FALSE)</f>
        <v>132.43211991869899</v>
      </c>
      <c r="AC9" s="66">
        <f>VLOOKUP($A9,'ADR Raw Data'!$B$6:$BE$43,'ADR Raw Data'!L$1,FALSE)</f>
        <v>139.64081225184299</v>
      </c>
      <c r="AD9" s="65">
        <f>VLOOKUP($A9,'ADR Raw Data'!$B$6:$BE$43,'ADR Raw Data'!N$1,FALSE)</f>
        <v>123.572740863787</v>
      </c>
      <c r="AE9" s="65">
        <f>VLOOKUP($A9,'ADR Raw Data'!$B$6:$BE$43,'ADR Raw Data'!O$1,FALSE)</f>
        <v>127.856911314984</v>
      </c>
      <c r="AF9" s="66">
        <f>VLOOKUP($A9,'ADR Raw Data'!$B$6:$BE$43,'ADR Raw Data'!P$1,FALSE)</f>
        <v>125.861241509758</v>
      </c>
      <c r="AG9" s="67">
        <f>VLOOKUP($A9,'ADR Raw Data'!$B$6:$BE$43,'ADR Raw Data'!R$1,FALSE)</f>
        <v>135.43159418005999</v>
      </c>
      <c r="AH9" s="63"/>
      <c r="AI9" s="59">
        <f>VLOOKUP($A9,'ADR Raw Data'!$B$6:$BE$43,'ADR Raw Data'!T$1,FALSE)</f>
        <v>32.465553035222896</v>
      </c>
      <c r="AJ9" s="60">
        <f>VLOOKUP($A9,'ADR Raw Data'!$B$6:$BE$43,'ADR Raw Data'!U$1,FALSE)</f>
        <v>35.8174382787453</v>
      </c>
      <c r="AK9" s="60">
        <f>VLOOKUP($A9,'ADR Raw Data'!$B$6:$BE$43,'ADR Raw Data'!V$1,FALSE)</f>
        <v>38.128916042907299</v>
      </c>
      <c r="AL9" s="60">
        <f>VLOOKUP($A9,'ADR Raw Data'!$B$6:$BE$43,'ADR Raw Data'!W$1,FALSE)</f>
        <v>32.897862881235902</v>
      </c>
      <c r="AM9" s="60">
        <f>VLOOKUP($A9,'ADR Raw Data'!$B$6:$BE$43,'ADR Raw Data'!X$1,FALSE)</f>
        <v>28.8286428518905</v>
      </c>
      <c r="AN9" s="61">
        <f>VLOOKUP($A9,'ADR Raw Data'!$B$6:$BE$43,'ADR Raw Data'!Y$1,FALSE)</f>
        <v>33.893242686941498</v>
      </c>
      <c r="AO9" s="60">
        <f>VLOOKUP($A9,'ADR Raw Data'!$B$6:$BE$43,'ADR Raw Data'!AA$1,FALSE)</f>
        <v>16.012066477144899</v>
      </c>
      <c r="AP9" s="60">
        <f>VLOOKUP($A9,'ADR Raw Data'!$B$6:$BE$43,'ADR Raw Data'!AB$1,FALSE)</f>
        <v>14.062230599183399</v>
      </c>
      <c r="AQ9" s="61">
        <f>VLOOKUP($A9,'ADR Raw Data'!$B$6:$BE$43,'ADR Raw Data'!AC$1,FALSE)</f>
        <v>14.938495199012401</v>
      </c>
      <c r="AR9" s="62">
        <f>VLOOKUP($A9,'ADR Raw Data'!$B$6:$BE$43,'ADR Raw Data'!AE$1,FALSE)</f>
        <v>27.650089245730999</v>
      </c>
      <c r="AS9" s="50"/>
      <c r="AT9" s="64">
        <f>VLOOKUP($A9,'RevPAR Raw Data'!$B$6:$BE$43,'RevPAR Raw Data'!G$1,FALSE)</f>
        <v>80.669953427274805</v>
      </c>
      <c r="AU9" s="65">
        <f>VLOOKUP($A9,'RevPAR Raw Data'!$B$6:$BE$43,'RevPAR Raw Data'!H$1,FALSE)</f>
        <v>94.413276809171194</v>
      </c>
      <c r="AV9" s="65">
        <f>VLOOKUP($A9,'RevPAR Raw Data'!$B$6:$BE$43,'RevPAR Raw Data'!I$1,FALSE)</f>
        <v>97.811424647719093</v>
      </c>
      <c r="AW9" s="65">
        <f>VLOOKUP($A9,'RevPAR Raw Data'!$B$6:$BE$43,'RevPAR Raw Data'!J$1,FALSE)</f>
        <v>90.281276570336701</v>
      </c>
      <c r="AX9" s="65">
        <f>VLOOKUP($A9,'RevPAR Raw Data'!$B$6:$BE$43,'RevPAR Raw Data'!K$1,FALSE)</f>
        <v>77.808219488894096</v>
      </c>
      <c r="AY9" s="66">
        <f>VLOOKUP($A9,'RevPAR Raw Data'!$B$6:$BE$43,'RevPAR Raw Data'!L$1,FALSE)</f>
        <v>88.196830188679201</v>
      </c>
      <c r="AZ9" s="65">
        <f>VLOOKUP($A9,'RevPAR Raw Data'!$B$6:$BE$43,'RevPAR Raw Data'!N$1,FALSE)</f>
        <v>79.951887986625195</v>
      </c>
      <c r="BA9" s="65">
        <f>VLOOKUP($A9,'RevPAR Raw Data'!$B$6:$BE$43,'RevPAR Raw Data'!O$1,FALSE)</f>
        <v>94.862071889180697</v>
      </c>
      <c r="BB9" s="66">
        <f>VLOOKUP($A9,'RevPAR Raw Data'!$B$6:$BE$43,'RevPAR Raw Data'!P$1,FALSE)</f>
        <v>87.406979937903003</v>
      </c>
      <c r="BC9" s="67">
        <f>VLOOKUP($A9,'RevPAR Raw Data'!$B$6:$BE$43,'RevPAR Raw Data'!R$1,FALSE)</f>
        <v>87.971158688457393</v>
      </c>
      <c r="BD9" s="63"/>
      <c r="BE9" s="59">
        <f>VLOOKUP($A9,'RevPAR Raw Data'!$B$6:$BE$43,'RevPAR Raw Data'!T$1,FALSE)</f>
        <v>61.579507822820602</v>
      </c>
      <c r="BF9" s="60">
        <f>VLOOKUP($A9,'RevPAR Raw Data'!$B$6:$BE$43,'RevPAR Raw Data'!U$1,FALSE)</f>
        <v>79.547933380874596</v>
      </c>
      <c r="BG9" s="60">
        <f>VLOOKUP($A9,'RevPAR Raw Data'!$B$6:$BE$43,'RevPAR Raw Data'!V$1,FALSE)</f>
        <v>83.996510901412194</v>
      </c>
      <c r="BH9" s="60">
        <f>VLOOKUP($A9,'RevPAR Raw Data'!$B$6:$BE$43,'RevPAR Raw Data'!W$1,FALSE)</f>
        <v>77.215358168807398</v>
      </c>
      <c r="BI9" s="60">
        <f>VLOOKUP($A9,'RevPAR Raw Data'!$B$6:$BE$43,'RevPAR Raw Data'!X$1,FALSE)</f>
        <v>59.508747236964702</v>
      </c>
      <c r="BJ9" s="61">
        <f>VLOOKUP($A9,'RevPAR Raw Data'!$B$6:$BE$43,'RevPAR Raw Data'!Y$1,FALSE)</f>
        <v>72.6685604101379</v>
      </c>
      <c r="BK9" s="60">
        <f>VLOOKUP($A9,'RevPAR Raw Data'!$B$6:$BE$43,'RevPAR Raw Data'!AA$1,FALSE)</f>
        <v>24.657092395052299</v>
      </c>
      <c r="BL9" s="60">
        <f>VLOOKUP($A9,'RevPAR Raw Data'!$B$6:$BE$43,'RevPAR Raw Data'!AB$1,FALSE)</f>
        <v>21.9487856555977</v>
      </c>
      <c r="BM9" s="61">
        <f>VLOOKUP($A9,'RevPAR Raw Data'!$B$6:$BE$43,'RevPAR Raw Data'!AC$1,FALSE)</f>
        <v>23.172691197094199</v>
      </c>
      <c r="BN9" s="62">
        <f>VLOOKUP($A9,'RevPAR Raw Data'!$B$6:$BE$43,'RevPAR Raw Data'!AE$1,FALSE)</f>
        <v>54.988207159477</v>
      </c>
    </row>
    <row r="10" spans="1:66" x14ac:dyDescent="0.25">
      <c r="A10" s="76" t="s">
        <v>26</v>
      </c>
      <c r="B10" s="59">
        <f>VLOOKUP($A10,'Occupancy Raw Data'!$B$6:$BE$43,'Occupancy Raw Data'!G$1,FALSE)</f>
        <v>54.4644896094998</v>
      </c>
      <c r="C10" s="60">
        <f>VLOOKUP($A10,'Occupancy Raw Data'!$B$6:$BE$43,'Occupancy Raw Data'!H$1,FALSE)</f>
        <v>64.021466088147903</v>
      </c>
      <c r="D10" s="60">
        <f>VLOOKUP($A10,'Occupancy Raw Data'!$B$6:$BE$43,'Occupancy Raw Data'!I$1,FALSE)</f>
        <v>65.437314455355093</v>
      </c>
      <c r="E10" s="60">
        <f>VLOOKUP($A10,'Occupancy Raw Data'!$B$6:$BE$43,'Occupancy Raw Data'!J$1,FALSE)</f>
        <v>62.628453984928001</v>
      </c>
      <c r="F10" s="60">
        <f>VLOOKUP($A10,'Occupancy Raw Data'!$B$6:$BE$43,'Occupancy Raw Data'!K$1,FALSE)</f>
        <v>54.007764329755602</v>
      </c>
      <c r="G10" s="61">
        <f>VLOOKUP($A10,'Occupancy Raw Data'!$B$6:$BE$43,'Occupancy Raw Data'!L$1,FALSE)</f>
        <v>60.111897693537301</v>
      </c>
      <c r="H10" s="60">
        <f>VLOOKUP($A10,'Occupancy Raw Data'!$B$6:$BE$43,'Occupancy Raw Data'!N$1,FALSE)</f>
        <v>58.8376341630509</v>
      </c>
      <c r="I10" s="60">
        <f>VLOOKUP($A10,'Occupancy Raw Data'!$B$6:$BE$43,'Occupancy Raw Data'!O$1,FALSE)</f>
        <v>65.597168303265505</v>
      </c>
      <c r="J10" s="61">
        <f>VLOOKUP($A10,'Occupancy Raw Data'!$B$6:$BE$43,'Occupancy Raw Data'!P$1,FALSE)</f>
        <v>62.217401233158199</v>
      </c>
      <c r="K10" s="62">
        <f>VLOOKUP($A10,'Occupancy Raw Data'!$B$6:$BE$43,'Occupancy Raw Data'!R$1,FALSE)</f>
        <v>60.713470133428999</v>
      </c>
      <c r="L10" s="63"/>
      <c r="M10" s="59">
        <f>VLOOKUP($A10,'Occupancy Raw Data'!$B$6:$BE$43,'Occupancy Raw Data'!T$1,FALSE)</f>
        <v>16.852647087608698</v>
      </c>
      <c r="N10" s="60">
        <f>VLOOKUP($A10,'Occupancy Raw Data'!$B$6:$BE$43,'Occupancy Raw Data'!U$1,FALSE)</f>
        <v>27.171256489221701</v>
      </c>
      <c r="O10" s="60">
        <f>VLOOKUP($A10,'Occupancy Raw Data'!$B$6:$BE$43,'Occupancy Raw Data'!V$1,FALSE)</f>
        <v>24.824389236575101</v>
      </c>
      <c r="P10" s="60">
        <f>VLOOKUP($A10,'Occupancy Raw Data'!$B$6:$BE$43,'Occupancy Raw Data'!W$1,FALSE)</f>
        <v>25.2875781236195</v>
      </c>
      <c r="Q10" s="60">
        <f>VLOOKUP($A10,'Occupancy Raw Data'!$B$6:$BE$43,'Occupancy Raw Data'!X$1,FALSE)</f>
        <v>16.8547231393283</v>
      </c>
      <c r="R10" s="61">
        <f>VLOOKUP($A10,'Occupancy Raw Data'!$B$6:$BE$43,'Occupancy Raw Data'!Y$1,FALSE)</f>
        <v>22.3869129177133</v>
      </c>
      <c r="S10" s="60">
        <f>VLOOKUP($A10,'Occupancy Raw Data'!$B$6:$BE$43,'Occupancy Raw Data'!AA$1,FALSE)</f>
        <v>4.5234770846110104</v>
      </c>
      <c r="T10" s="60">
        <f>VLOOKUP($A10,'Occupancy Raw Data'!$B$6:$BE$43,'Occupancy Raw Data'!AB$1,FALSE)</f>
        <v>1.30980435494892</v>
      </c>
      <c r="U10" s="61">
        <f>VLOOKUP($A10,'Occupancy Raw Data'!$B$6:$BE$43,'Occupancy Raw Data'!AC$1,FALSE)</f>
        <v>2.8043620335530202</v>
      </c>
      <c r="V10" s="62">
        <f>VLOOKUP($A10,'Occupancy Raw Data'!$B$6:$BE$43,'Occupancy Raw Data'!AE$1,FALSE)</f>
        <v>15.9217225964279</v>
      </c>
      <c r="W10" s="63"/>
      <c r="X10" s="64">
        <f>VLOOKUP($A10,'ADR Raw Data'!$B$6:$BE$43,'ADR Raw Data'!G$1,FALSE)</f>
        <v>136.644740041928</v>
      </c>
      <c r="Y10" s="65">
        <f>VLOOKUP($A10,'ADR Raw Data'!$B$6:$BE$43,'ADR Raw Data'!H$1,FALSE)</f>
        <v>158.36357053682801</v>
      </c>
      <c r="Z10" s="65">
        <f>VLOOKUP($A10,'ADR Raw Data'!$B$6:$BE$43,'ADR Raw Data'!I$1,FALSE)</f>
        <v>166.40060722387</v>
      </c>
      <c r="AA10" s="65">
        <f>VLOOKUP($A10,'ADR Raw Data'!$B$6:$BE$43,'ADR Raw Data'!J$1,FALSE)</f>
        <v>156.77094439380099</v>
      </c>
      <c r="AB10" s="65">
        <f>VLOOKUP($A10,'ADR Raw Data'!$B$6:$BE$43,'ADR Raw Data'!K$1,FALSE)</f>
        <v>136.81191754756799</v>
      </c>
      <c r="AC10" s="66">
        <f>VLOOKUP($A10,'ADR Raw Data'!$B$6:$BE$43,'ADR Raw Data'!L$1,FALSE)</f>
        <v>151.97321088021801</v>
      </c>
      <c r="AD10" s="65">
        <f>VLOOKUP($A10,'ADR Raw Data'!$B$6:$BE$43,'ADR Raw Data'!N$1,FALSE)</f>
        <v>120.556848437803</v>
      </c>
      <c r="AE10" s="65">
        <f>VLOOKUP($A10,'ADR Raw Data'!$B$6:$BE$43,'ADR Raw Data'!O$1,FALSE)</f>
        <v>123.855199303742</v>
      </c>
      <c r="AF10" s="66">
        <f>VLOOKUP($A10,'ADR Raw Data'!$B$6:$BE$43,'ADR Raw Data'!P$1,FALSE)</f>
        <v>122.295610203707</v>
      </c>
      <c r="AG10" s="67">
        <f>VLOOKUP($A10,'ADR Raw Data'!$B$6:$BE$43,'ADR Raw Data'!R$1,FALSE)</f>
        <v>143.28385561913899</v>
      </c>
      <c r="AH10" s="63"/>
      <c r="AI10" s="59">
        <f>VLOOKUP($A10,'ADR Raw Data'!$B$6:$BE$43,'ADR Raw Data'!T$1,FALSE)</f>
        <v>33.047458890496799</v>
      </c>
      <c r="AJ10" s="60">
        <f>VLOOKUP($A10,'ADR Raw Data'!$B$6:$BE$43,'ADR Raw Data'!U$1,FALSE)</f>
        <v>42.556947680636</v>
      </c>
      <c r="AK10" s="60">
        <f>VLOOKUP($A10,'ADR Raw Data'!$B$6:$BE$43,'ADR Raw Data'!V$1,FALSE)</f>
        <v>43.892038873000701</v>
      </c>
      <c r="AL10" s="60">
        <f>VLOOKUP($A10,'ADR Raw Data'!$B$6:$BE$43,'ADR Raw Data'!W$1,FALSE)</f>
        <v>41.324941495079798</v>
      </c>
      <c r="AM10" s="60">
        <f>VLOOKUP($A10,'ADR Raw Data'!$B$6:$BE$43,'ADR Raw Data'!X$1,FALSE)</f>
        <v>31.938175166451099</v>
      </c>
      <c r="AN10" s="61">
        <f>VLOOKUP($A10,'ADR Raw Data'!$B$6:$BE$43,'ADR Raw Data'!Y$1,FALSE)</f>
        <v>39.367206698176901</v>
      </c>
      <c r="AO10" s="60">
        <f>VLOOKUP($A10,'ADR Raw Data'!$B$6:$BE$43,'ADR Raw Data'!AA$1,FALSE)</f>
        <v>22.296158281860802</v>
      </c>
      <c r="AP10" s="60">
        <f>VLOOKUP($A10,'ADR Raw Data'!$B$6:$BE$43,'ADR Raw Data'!AB$1,FALSE)</f>
        <v>23.533435570529502</v>
      </c>
      <c r="AQ10" s="61">
        <f>VLOOKUP($A10,'ADR Raw Data'!$B$6:$BE$43,'ADR Raw Data'!AC$1,FALSE)</f>
        <v>22.937445859973099</v>
      </c>
      <c r="AR10" s="62">
        <f>VLOOKUP($A10,'ADR Raw Data'!$B$6:$BE$43,'ADR Raw Data'!AE$1,FALSE)</f>
        <v>35.318293429820599</v>
      </c>
      <c r="AS10" s="50"/>
      <c r="AT10" s="64">
        <f>VLOOKUP($A10,'RevPAR Raw Data'!$B$6:$BE$43,'RevPAR Raw Data'!G$1,FALSE)</f>
        <v>74.422860242064303</v>
      </c>
      <c r="AU10" s="65">
        <f>VLOOKUP($A10,'RevPAR Raw Data'!$B$6:$BE$43,'RevPAR Raw Data'!H$1,FALSE)</f>
        <v>101.386679607216</v>
      </c>
      <c r="AV10" s="65">
        <f>VLOOKUP($A10,'RevPAR Raw Data'!$B$6:$BE$43,'RevPAR Raw Data'!I$1,FALSE)</f>
        <v>108.888088604704</v>
      </c>
      <c r="AW10" s="65">
        <f>VLOOKUP($A10,'RevPAR Raw Data'!$B$6:$BE$43,'RevPAR Raw Data'!J$1,FALSE)</f>
        <v>98.183218771408903</v>
      </c>
      <c r="AX10" s="65">
        <f>VLOOKUP($A10,'RevPAR Raw Data'!$B$6:$BE$43,'RevPAR Raw Data'!K$1,FALSE)</f>
        <v>73.889058004110495</v>
      </c>
      <c r="AY10" s="66">
        <f>VLOOKUP($A10,'RevPAR Raw Data'!$B$6:$BE$43,'RevPAR Raw Data'!L$1,FALSE)</f>
        <v>91.353981045900795</v>
      </c>
      <c r="AZ10" s="65">
        <f>VLOOKUP($A10,'RevPAR Raw Data'!$B$6:$BE$43,'RevPAR Raw Data'!N$1,FALSE)</f>
        <v>70.932797442338398</v>
      </c>
      <c r="BA10" s="65">
        <f>VLOOKUP($A10,'RevPAR Raw Data'!$B$6:$BE$43,'RevPAR Raw Data'!O$1,FALSE)</f>
        <v>81.245503539620898</v>
      </c>
      <c r="BB10" s="66">
        <f>VLOOKUP($A10,'RevPAR Raw Data'!$B$6:$BE$43,'RevPAR Raw Data'!P$1,FALSE)</f>
        <v>76.089150490979605</v>
      </c>
      <c r="BC10" s="67">
        <f>VLOOKUP($A10,'RevPAR Raw Data'!$B$6:$BE$43,'RevPAR Raw Data'!R$1,FALSE)</f>
        <v>86.992600887351898</v>
      </c>
      <c r="BD10" s="63"/>
      <c r="BE10" s="59">
        <f>VLOOKUP($A10,'RevPAR Raw Data'!$B$6:$BE$43,'RevPAR Raw Data'!T$1,FALSE)</f>
        <v>55.469477596343602</v>
      </c>
      <c r="BF10" s="60">
        <f>VLOOKUP($A10,'RevPAR Raw Data'!$B$6:$BE$43,'RevPAR Raw Data'!U$1,FALSE)</f>
        <v>81.291461578147207</v>
      </c>
      <c r="BG10" s="60">
        <f>VLOOKUP($A10,'RevPAR Raw Data'!$B$6:$BE$43,'RevPAR Raw Data'!V$1,FALSE)</f>
        <v>79.612358683278401</v>
      </c>
      <c r="BH10" s="60">
        <f>VLOOKUP($A10,'RevPAR Raw Data'!$B$6:$BE$43,'RevPAR Raw Data'!W$1,FALSE)</f>
        <v>77.062596483807695</v>
      </c>
      <c r="BI10" s="60">
        <f>VLOOKUP($A10,'RevPAR Raw Data'!$B$6:$BE$43,'RevPAR Raw Data'!X$1,FALSE)</f>
        <v>54.175989305838499</v>
      </c>
      <c r="BJ10" s="61">
        <f>VLOOKUP($A10,'RevPAR Raw Data'!$B$6:$BE$43,'RevPAR Raw Data'!Y$1,FALSE)</f>
        <v>70.567221897547299</v>
      </c>
      <c r="BK10" s="60">
        <f>VLOOKUP($A10,'RevPAR Raw Data'!$B$6:$BE$43,'RevPAR Raw Data'!AA$1,FALSE)</f>
        <v>27.828196977100301</v>
      </c>
      <c r="BL10" s="60">
        <f>VLOOKUP($A10,'RevPAR Raw Data'!$B$6:$BE$43,'RevPAR Raw Data'!AB$1,FALSE)</f>
        <v>25.151481889450402</v>
      </c>
      <c r="BM10" s="61">
        <f>VLOOKUP($A10,'RevPAR Raw Data'!$B$6:$BE$43,'RevPAR Raw Data'!AC$1,FALSE)</f>
        <v>26.385056916690001</v>
      </c>
      <c r="BN10" s="62">
        <f>VLOOKUP($A10,'RevPAR Raw Data'!$B$6:$BE$43,'RevPAR Raw Data'!AE$1,FALSE)</f>
        <v>56.863296731936998</v>
      </c>
    </row>
    <row r="11" spans="1:66" x14ac:dyDescent="0.25">
      <c r="A11" s="76" t="s">
        <v>24</v>
      </c>
      <c r="B11" s="59">
        <f>VLOOKUP($A11,'Occupancy Raw Data'!$B$6:$BE$43,'Occupancy Raw Data'!G$1,FALSE)</f>
        <v>58.023304787308703</v>
      </c>
      <c r="C11" s="60">
        <f>VLOOKUP($A11,'Occupancy Raw Data'!$B$6:$BE$43,'Occupancy Raw Data'!H$1,FALSE)</f>
        <v>70.883054892601393</v>
      </c>
      <c r="D11" s="60">
        <f>VLOOKUP($A11,'Occupancy Raw Data'!$B$6:$BE$43,'Occupancy Raw Data'!I$1,FALSE)</f>
        <v>72.637933455004898</v>
      </c>
      <c r="E11" s="60">
        <f>VLOOKUP($A11,'Occupancy Raw Data'!$B$6:$BE$43,'Occupancy Raw Data'!J$1,FALSE)</f>
        <v>70.265337638635401</v>
      </c>
      <c r="F11" s="60">
        <f>VLOOKUP($A11,'Occupancy Raw Data'!$B$6:$BE$43,'Occupancy Raw Data'!K$1,FALSE)</f>
        <v>63.821423557489801</v>
      </c>
      <c r="G11" s="61">
        <f>VLOOKUP($A11,'Occupancy Raw Data'!$B$6:$BE$43,'Occupancy Raw Data'!L$1,FALSE)</f>
        <v>67.126210866207998</v>
      </c>
      <c r="H11" s="60">
        <f>VLOOKUP($A11,'Occupancy Raw Data'!$B$6:$BE$43,'Occupancy Raw Data'!N$1,FALSE)</f>
        <v>68.805278674715694</v>
      </c>
      <c r="I11" s="60">
        <f>VLOOKUP($A11,'Occupancy Raw Data'!$B$6:$BE$43,'Occupancy Raw Data'!O$1,FALSE)</f>
        <v>81.257896953530803</v>
      </c>
      <c r="J11" s="61">
        <f>VLOOKUP($A11,'Occupancy Raw Data'!$B$6:$BE$43,'Occupancy Raw Data'!P$1,FALSE)</f>
        <v>75.031587814123199</v>
      </c>
      <c r="K11" s="62">
        <f>VLOOKUP($A11,'Occupancy Raw Data'!$B$6:$BE$43,'Occupancy Raw Data'!R$1,FALSE)</f>
        <v>69.384889994183794</v>
      </c>
      <c r="L11" s="63"/>
      <c r="M11" s="59">
        <f>VLOOKUP($A11,'Occupancy Raw Data'!$B$6:$BE$43,'Occupancy Raw Data'!T$1,FALSE)</f>
        <v>0.126806257169299</v>
      </c>
      <c r="N11" s="60">
        <f>VLOOKUP($A11,'Occupancy Raw Data'!$B$6:$BE$43,'Occupancy Raw Data'!U$1,FALSE)</f>
        <v>14.6855272270691</v>
      </c>
      <c r="O11" s="60">
        <f>VLOOKUP($A11,'Occupancy Raw Data'!$B$6:$BE$43,'Occupancy Raw Data'!V$1,FALSE)</f>
        <v>12.0410406564925</v>
      </c>
      <c r="P11" s="60">
        <f>VLOOKUP($A11,'Occupancy Raw Data'!$B$6:$BE$43,'Occupancy Raw Data'!W$1,FALSE)</f>
        <v>9.0809548251684706</v>
      </c>
      <c r="Q11" s="60">
        <f>VLOOKUP($A11,'Occupancy Raw Data'!$B$6:$BE$43,'Occupancy Raw Data'!X$1,FALSE)</f>
        <v>4.9150198711976198</v>
      </c>
      <c r="R11" s="61">
        <f>VLOOKUP($A11,'Occupancy Raw Data'!$B$6:$BE$43,'Occupancy Raw Data'!Y$1,FALSE)</f>
        <v>8.3256954309844993</v>
      </c>
      <c r="S11" s="60">
        <f>VLOOKUP($A11,'Occupancy Raw Data'!$B$6:$BE$43,'Occupancy Raw Data'!AA$1,FALSE)</f>
        <v>-3.4372598076172798</v>
      </c>
      <c r="T11" s="60">
        <f>VLOOKUP($A11,'Occupancy Raw Data'!$B$6:$BE$43,'Occupancy Raw Data'!AB$1,FALSE)</f>
        <v>6.79740554943987</v>
      </c>
      <c r="U11" s="61">
        <f>VLOOKUP($A11,'Occupancy Raw Data'!$B$6:$BE$43,'Occupancy Raw Data'!AC$1,FALSE)</f>
        <v>1.8478787590755501</v>
      </c>
      <c r="V11" s="62">
        <f>VLOOKUP($A11,'Occupancy Raw Data'!$B$6:$BE$43,'Occupancy Raw Data'!AE$1,FALSE)</f>
        <v>6.2379971765562399</v>
      </c>
      <c r="W11" s="63"/>
      <c r="X11" s="64">
        <f>VLOOKUP($A11,'ADR Raw Data'!$B$6:$BE$43,'ADR Raw Data'!G$1,FALSE)</f>
        <v>123.90403822888899</v>
      </c>
      <c r="Y11" s="65">
        <f>VLOOKUP($A11,'ADR Raw Data'!$B$6:$BE$43,'ADR Raw Data'!H$1,FALSE)</f>
        <v>121.936024955436</v>
      </c>
      <c r="Z11" s="65">
        <f>VLOOKUP($A11,'ADR Raw Data'!$B$6:$BE$43,'ADR Raw Data'!I$1,FALSE)</f>
        <v>120.922201391573</v>
      </c>
      <c r="AA11" s="65">
        <f>VLOOKUP($A11,'ADR Raw Data'!$B$6:$BE$43,'ADR Raw Data'!J$1,FALSE)</f>
        <v>114.090493506493</v>
      </c>
      <c r="AB11" s="65">
        <f>VLOOKUP($A11,'ADR Raw Data'!$B$6:$BE$43,'ADR Raw Data'!K$1,FALSE)</f>
        <v>110.211588209414</v>
      </c>
      <c r="AC11" s="66">
        <f>VLOOKUP($A11,'ADR Raw Data'!$B$6:$BE$43,'ADR Raw Data'!L$1,FALSE)</f>
        <v>118.18491027732399</v>
      </c>
      <c r="AD11" s="65">
        <f>VLOOKUP($A11,'ADR Raw Data'!$B$6:$BE$43,'ADR Raw Data'!N$1,FALSE)</f>
        <v>142.42216894511299</v>
      </c>
      <c r="AE11" s="65">
        <f>VLOOKUP($A11,'ADR Raw Data'!$B$6:$BE$43,'ADR Raw Data'!O$1,FALSE)</f>
        <v>162.89686765722101</v>
      </c>
      <c r="AF11" s="66">
        <f>VLOOKUP($A11,'ADR Raw Data'!$B$6:$BE$43,'ADR Raw Data'!P$1,FALSE)</f>
        <v>153.50903919917599</v>
      </c>
      <c r="AG11" s="67">
        <f>VLOOKUP($A11,'ADR Raw Data'!$B$6:$BE$43,'ADR Raw Data'!R$1,FALSE)</f>
        <v>129.098877615909</v>
      </c>
      <c r="AH11" s="63"/>
      <c r="AI11" s="59">
        <f>VLOOKUP($A11,'ADR Raw Data'!$B$6:$BE$43,'ADR Raw Data'!T$1,FALSE)</f>
        <v>6.1009228632308599</v>
      </c>
      <c r="AJ11" s="60">
        <f>VLOOKUP($A11,'ADR Raw Data'!$B$6:$BE$43,'ADR Raw Data'!U$1,FALSE)</f>
        <v>11.7815156653116</v>
      </c>
      <c r="AK11" s="60">
        <f>VLOOKUP($A11,'ADR Raw Data'!$B$6:$BE$43,'ADR Raw Data'!V$1,FALSE)</f>
        <v>10.6416449679192</v>
      </c>
      <c r="AL11" s="60">
        <f>VLOOKUP($A11,'ADR Raw Data'!$B$6:$BE$43,'ADR Raw Data'!W$1,FALSE)</f>
        <v>5.5438255929390898</v>
      </c>
      <c r="AM11" s="60">
        <f>VLOOKUP($A11,'ADR Raw Data'!$B$6:$BE$43,'ADR Raw Data'!X$1,FALSE)</f>
        <v>-1.89168314889625</v>
      </c>
      <c r="AN11" s="61">
        <f>VLOOKUP($A11,'ADR Raw Data'!$B$6:$BE$43,'ADR Raw Data'!Y$1,FALSE)</f>
        <v>6.47251664164832</v>
      </c>
      <c r="AO11" s="60">
        <f>VLOOKUP($A11,'ADR Raw Data'!$B$6:$BE$43,'ADR Raw Data'!AA$1,FALSE)</f>
        <v>3.1205737112390399</v>
      </c>
      <c r="AP11" s="60">
        <f>VLOOKUP($A11,'ADR Raw Data'!$B$6:$BE$43,'ADR Raw Data'!AB$1,FALSE)</f>
        <v>5.0750165938762599</v>
      </c>
      <c r="AQ11" s="61">
        <f>VLOOKUP($A11,'ADR Raw Data'!$B$6:$BE$43,'ADR Raw Data'!AC$1,FALSE)</f>
        <v>4.5359669482040399</v>
      </c>
      <c r="AR11" s="62">
        <f>VLOOKUP($A11,'ADR Raw Data'!$B$6:$BE$43,'ADR Raw Data'!AE$1,FALSE)</f>
        <v>5.3408069427651501</v>
      </c>
      <c r="AS11" s="50"/>
      <c r="AT11" s="64">
        <f>VLOOKUP($A11,'RevPAR Raw Data'!$B$6:$BE$43,'RevPAR Raw Data'!G$1,FALSE)</f>
        <v>71.893217745331995</v>
      </c>
      <c r="AU11" s="65">
        <f>VLOOKUP($A11,'RevPAR Raw Data'!$B$6:$BE$43,'RevPAR Raw Data'!H$1,FALSE)</f>
        <v>86.431979503018297</v>
      </c>
      <c r="AV11" s="65">
        <f>VLOOKUP($A11,'RevPAR Raw Data'!$B$6:$BE$43,'RevPAR Raw Data'!I$1,FALSE)</f>
        <v>87.835388179137993</v>
      </c>
      <c r="AW11" s="65">
        <f>VLOOKUP($A11,'RevPAR Raw Data'!$B$6:$BE$43,'RevPAR Raw Data'!J$1,FALSE)</f>
        <v>80.166070475922993</v>
      </c>
      <c r="AX11" s="65">
        <f>VLOOKUP($A11,'RevPAR Raw Data'!$B$6:$BE$43,'RevPAR Raw Data'!K$1,FALSE)</f>
        <v>70.338604520567102</v>
      </c>
      <c r="AY11" s="66">
        <f>VLOOKUP($A11,'RevPAR Raw Data'!$B$6:$BE$43,'RevPAR Raw Data'!L$1,FALSE)</f>
        <v>79.333052084795696</v>
      </c>
      <c r="AZ11" s="65">
        <f>VLOOKUP($A11,'RevPAR Raw Data'!$B$6:$BE$43,'RevPAR Raw Data'!N$1,FALSE)</f>
        <v>97.993970237259504</v>
      </c>
      <c r="BA11" s="65">
        <f>VLOOKUP($A11,'RevPAR Raw Data'!$B$6:$BE$43,'RevPAR Raw Data'!O$1,FALSE)</f>
        <v>132.36656886143399</v>
      </c>
      <c r="BB11" s="66">
        <f>VLOOKUP($A11,'RevPAR Raw Data'!$B$6:$BE$43,'RevPAR Raw Data'!P$1,FALSE)</f>
        <v>115.180269549347</v>
      </c>
      <c r="BC11" s="67">
        <f>VLOOKUP($A11,'RevPAR Raw Data'!$B$6:$BE$43,'RevPAR Raw Data'!R$1,FALSE)</f>
        <v>89.5751142175247</v>
      </c>
      <c r="BD11" s="63"/>
      <c r="BE11" s="59">
        <f>VLOOKUP($A11,'RevPAR Raw Data'!$B$6:$BE$43,'RevPAR Raw Data'!T$1,FALSE)</f>
        <v>6.2354654723358101</v>
      </c>
      <c r="BF11" s="60">
        <f>VLOOKUP($A11,'RevPAR Raw Data'!$B$6:$BE$43,'RevPAR Raw Data'!U$1,FALSE)</f>
        <v>28.1972205831715</v>
      </c>
      <c r="BG11" s="60">
        <f>VLOOKUP($A11,'RevPAR Raw Data'!$B$6:$BE$43,'RevPAR Raw Data'!V$1,FALSE)</f>
        <v>23.9640504215185</v>
      </c>
      <c r="BH11" s="60">
        <f>VLOOKUP($A11,'RevPAR Raw Data'!$B$6:$BE$43,'RevPAR Raw Data'!W$1,FALSE)</f>
        <v>15.128212715788401</v>
      </c>
      <c r="BI11" s="60">
        <f>VLOOKUP($A11,'RevPAR Raw Data'!$B$6:$BE$43,'RevPAR Raw Data'!X$1,FALSE)</f>
        <v>2.9303601196330198</v>
      </c>
      <c r="BJ11" s="61">
        <f>VLOOKUP($A11,'RevPAR Raw Data'!$B$6:$BE$43,'RevPAR Raw Data'!Y$1,FALSE)</f>
        <v>15.3370940949362</v>
      </c>
      <c r="BK11" s="60">
        <f>VLOOKUP($A11,'RevPAR Raw Data'!$B$6:$BE$43,'RevPAR Raw Data'!AA$1,FALSE)</f>
        <v>-0.42394832232173602</v>
      </c>
      <c r="BL11" s="60">
        <f>VLOOKUP($A11,'RevPAR Raw Data'!$B$6:$BE$43,'RevPAR Raw Data'!AB$1,FALSE)</f>
        <v>12.2173916029032</v>
      </c>
      <c r="BM11" s="61">
        <f>VLOOKUP($A11,'RevPAR Raw Data'!$B$6:$BE$43,'RevPAR Raw Data'!AC$1,FALSE)</f>
        <v>6.4676648770341503</v>
      </c>
      <c r="BN11" s="62">
        <f>VLOOKUP($A11,'RevPAR Raw Data'!$B$6:$BE$43,'RevPAR Raw Data'!AE$1,FALSE)</f>
        <v>11.9119635056164</v>
      </c>
    </row>
    <row r="12" spans="1:66" x14ac:dyDescent="0.25">
      <c r="A12" s="76" t="s">
        <v>27</v>
      </c>
      <c r="B12" s="59">
        <f>VLOOKUP($A12,'Occupancy Raw Data'!$B$6:$BE$43,'Occupancy Raw Data'!G$1,FALSE)</f>
        <v>59.621042720960297</v>
      </c>
      <c r="C12" s="60">
        <f>VLOOKUP($A12,'Occupancy Raw Data'!$B$6:$BE$43,'Occupancy Raw Data'!H$1,FALSE)</f>
        <v>65.705543132870403</v>
      </c>
      <c r="D12" s="60">
        <f>VLOOKUP($A12,'Occupancy Raw Data'!$B$6:$BE$43,'Occupancy Raw Data'!I$1,FALSE)</f>
        <v>69.247969871719405</v>
      </c>
      <c r="E12" s="60">
        <f>VLOOKUP($A12,'Occupancy Raw Data'!$B$6:$BE$43,'Occupancy Raw Data'!J$1,FALSE)</f>
        <v>70.907379074967594</v>
      </c>
      <c r="F12" s="60">
        <f>VLOOKUP($A12,'Occupancy Raw Data'!$B$6:$BE$43,'Occupancy Raw Data'!K$1,FALSE)</f>
        <v>69.742261974814596</v>
      </c>
      <c r="G12" s="61">
        <f>VLOOKUP($A12,'Occupancy Raw Data'!$B$6:$BE$43,'Occupancy Raw Data'!L$1,FALSE)</f>
        <v>67.044839355066401</v>
      </c>
      <c r="H12" s="60">
        <f>VLOOKUP($A12,'Occupancy Raw Data'!$B$6:$BE$43,'Occupancy Raw Data'!N$1,FALSE)</f>
        <v>74.379192656231595</v>
      </c>
      <c r="I12" s="60">
        <f>VLOOKUP($A12,'Occupancy Raw Data'!$B$6:$BE$43,'Occupancy Raw Data'!O$1,FALSE)</f>
        <v>73.4259150288337</v>
      </c>
      <c r="J12" s="61">
        <f>VLOOKUP($A12,'Occupancy Raw Data'!$B$6:$BE$43,'Occupancy Raw Data'!P$1,FALSE)</f>
        <v>73.902553842532598</v>
      </c>
      <c r="K12" s="62">
        <f>VLOOKUP($A12,'Occupancy Raw Data'!$B$6:$BE$43,'Occupancy Raw Data'!R$1,FALSE)</f>
        <v>69.004186351485302</v>
      </c>
      <c r="L12" s="63"/>
      <c r="M12" s="59">
        <f>VLOOKUP($A12,'Occupancy Raw Data'!$B$6:$BE$43,'Occupancy Raw Data'!T$1,FALSE)</f>
        <v>1.71707590445297</v>
      </c>
      <c r="N12" s="60">
        <f>VLOOKUP($A12,'Occupancy Raw Data'!$B$6:$BE$43,'Occupancy Raw Data'!U$1,FALSE)</f>
        <v>5.91378590601939</v>
      </c>
      <c r="O12" s="60">
        <f>VLOOKUP($A12,'Occupancy Raw Data'!$B$6:$BE$43,'Occupancy Raw Data'!V$1,FALSE)</f>
        <v>9.9507769707608098</v>
      </c>
      <c r="P12" s="60">
        <f>VLOOKUP($A12,'Occupancy Raw Data'!$B$6:$BE$43,'Occupancy Raw Data'!W$1,FALSE)</f>
        <v>7.79855225713594</v>
      </c>
      <c r="Q12" s="60">
        <f>VLOOKUP($A12,'Occupancy Raw Data'!$B$6:$BE$43,'Occupancy Raw Data'!X$1,FALSE)</f>
        <v>8.3360191460628208</v>
      </c>
      <c r="R12" s="61">
        <f>VLOOKUP($A12,'Occupancy Raw Data'!$B$6:$BE$43,'Occupancy Raw Data'!Y$1,FALSE)</f>
        <v>6.8268408325369796</v>
      </c>
      <c r="S12" s="60">
        <f>VLOOKUP($A12,'Occupancy Raw Data'!$B$6:$BE$43,'Occupancy Raw Data'!AA$1,FALSE)</f>
        <v>4.2063815894412402</v>
      </c>
      <c r="T12" s="60">
        <f>VLOOKUP($A12,'Occupancy Raw Data'!$B$6:$BE$43,'Occupancy Raw Data'!AB$1,FALSE)</f>
        <v>-0.13795438138591801</v>
      </c>
      <c r="U12" s="61">
        <f>VLOOKUP($A12,'Occupancy Raw Data'!$B$6:$BE$43,'Occupancy Raw Data'!AC$1,FALSE)</f>
        <v>2.0019762343457601</v>
      </c>
      <c r="V12" s="62">
        <f>VLOOKUP($A12,'Occupancy Raw Data'!$B$6:$BE$43,'Occupancy Raw Data'!AE$1,FALSE)</f>
        <v>5.2781782187924504</v>
      </c>
      <c r="W12" s="63"/>
      <c r="X12" s="64">
        <f>VLOOKUP($A12,'ADR Raw Data'!$B$6:$BE$43,'ADR Raw Data'!G$1,FALSE)</f>
        <v>91.811478484011005</v>
      </c>
      <c r="Y12" s="65">
        <f>VLOOKUP($A12,'ADR Raw Data'!$B$6:$BE$43,'ADR Raw Data'!H$1,FALSE)</f>
        <v>93.358015403904702</v>
      </c>
      <c r="Z12" s="65">
        <f>VLOOKUP($A12,'ADR Raw Data'!$B$6:$BE$43,'ADR Raw Data'!I$1,FALSE)</f>
        <v>96.6994493541808</v>
      </c>
      <c r="AA12" s="65">
        <f>VLOOKUP($A12,'ADR Raw Data'!$B$6:$BE$43,'ADR Raw Data'!J$1,FALSE)</f>
        <v>97.294559336099496</v>
      </c>
      <c r="AB12" s="65">
        <f>VLOOKUP($A12,'ADR Raw Data'!$B$6:$BE$43,'ADR Raw Data'!K$1,FALSE)</f>
        <v>96.518547080661406</v>
      </c>
      <c r="AC12" s="66">
        <f>VLOOKUP($A12,'ADR Raw Data'!$B$6:$BE$43,'ADR Raw Data'!L$1,FALSE)</f>
        <v>95.263408931329806</v>
      </c>
      <c r="AD12" s="65">
        <f>VLOOKUP($A12,'ADR Raw Data'!$B$6:$BE$43,'ADR Raw Data'!N$1,FALSE)</f>
        <v>105.205582278481</v>
      </c>
      <c r="AE12" s="65">
        <f>VLOOKUP($A12,'ADR Raw Data'!$B$6:$BE$43,'ADR Raw Data'!O$1,FALSE)</f>
        <v>104.843999038307</v>
      </c>
      <c r="AF12" s="66">
        <f>VLOOKUP($A12,'ADR Raw Data'!$B$6:$BE$43,'ADR Raw Data'!P$1,FALSE)</f>
        <v>105.025956684449</v>
      </c>
      <c r="AG12" s="67">
        <f>VLOOKUP($A12,'ADR Raw Data'!$B$6:$BE$43,'ADR Raw Data'!R$1,FALSE)</f>
        <v>98.250710961674301</v>
      </c>
      <c r="AH12" s="63"/>
      <c r="AI12" s="59">
        <f>VLOOKUP($A12,'ADR Raw Data'!$B$6:$BE$43,'ADR Raw Data'!T$1,FALSE)</f>
        <v>13.223717966786699</v>
      </c>
      <c r="AJ12" s="60">
        <f>VLOOKUP($A12,'ADR Raw Data'!$B$6:$BE$43,'ADR Raw Data'!U$1,FALSE)</f>
        <v>16.106078381194301</v>
      </c>
      <c r="AK12" s="60">
        <f>VLOOKUP($A12,'ADR Raw Data'!$B$6:$BE$43,'ADR Raw Data'!V$1,FALSE)</f>
        <v>19.098927061461598</v>
      </c>
      <c r="AL12" s="60">
        <f>VLOOKUP($A12,'ADR Raw Data'!$B$6:$BE$43,'ADR Raw Data'!W$1,FALSE)</f>
        <v>19.6144373855414</v>
      </c>
      <c r="AM12" s="60">
        <f>VLOOKUP($A12,'ADR Raw Data'!$B$6:$BE$43,'ADR Raw Data'!X$1,FALSE)</f>
        <v>16.815000764071499</v>
      </c>
      <c r="AN12" s="61">
        <f>VLOOKUP($A12,'ADR Raw Data'!$B$6:$BE$43,'ADR Raw Data'!Y$1,FALSE)</f>
        <v>17.1099028538687</v>
      </c>
      <c r="AO12" s="60">
        <f>VLOOKUP($A12,'ADR Raw Data'!$B$6:$BE$43,'ADR Raw Data'!AA$1,FALSE)</f>
        <v>16.039257822273999</v>
      </c>
      <c r="AP12" s="60">
        <f>VLOOKUP($A12,'ADR Raw Data'!$B$6:$BE$43,'ADR Raw Data'!AB$1,FALSE)</f>
        <v>11.7023473843257</v>
      </c>
      <c r="AQ12" s="61">
        <f>VLOOKUP($A12,'ADR Raw Data'!$B$6:$BE$43,'ADR Raw Data'!AC$1,FALSE)</f>
        <v>13.8052466298232</v>
      </c>
      <c r="AR12" s="62">
        <f>VLOOKUP($A12,'ADR Raw Data'!$B$6:$BE$43,'ADR Raw Data'!AE$1,FALSE)</f>
        <v>15.8349504462019</v>
      </c>
      <c r="AS12" s="50"/>
      <c r="AT12" s="64">
        <f>VLOOKUP($A12,'RevPAR Raw Data'!$B$6:$BE$43,'RevPAR Raw Data'!G$1,FALSE)</f>
        <v>54.738960809697502</v>
      </c>
      <c r="AU12" s="65">
        <f>VLOOKUP($A12,'RevPAR Raw Data'!$B$6:$BE$43,'RevPAR Raw Data'!H$1,FALSE)</f>
        <v>61.341391079204399</v>
      </c>
      <c r="AV12" s="65">
        <f>VLOOKUP($A12,'RevPAR Raw Data'!$B$6:$BE$43,'RevPAR Raw Data'!I$1,FALSE)</f>
        <v>66.962405554901693</v>
      </c>
      <c r="AW12" s="65">
        <f>VLOOKUP($A12,'RevPAR Raw Data'!$B$6:$BE$43,'RevPAR Raw Data'!J$1,FALSE)</f>
        <v>68.989022007767403</v>
      </c>
      <c r="AX12" s="65">
        <f>VLOOKUP($A12,'RevPAR Raw Data'!$B$6:$BE$43,'RevPAR Raw Data'!K$1,FALSE)</f>
        <v>67.314217959279702</v>
      </c>
      <c r="AY12" s="66">
        <f>VLOOKUP($A12,'RevPAR Raw Data'!$B$6:$BE$43,'RevPAR Raw Data'!L$1,FALSE)</f>
        <v>63.869199482170103</v>
      </c>
      <c r="AZ12" s="65">
        <f>VLOOKUP($A12,'RevPAR Raw Data'!$B$6:$BE$43,'RevPAR Raw Data'!N$1,FALSE)</f>
        <v>78.251062728021594</v>
      </c>
      <c r="BA12" s="65">
        <f>VLOOKUP($A12,'RevPAR Raw Data'!$B$6:$BE$43,'RevPAR Raw Data'!O$1,FALSE)</f>
        <v>76.982665646698806</v>
      </c>
      <c r="BB12" s="66">
        <f>VLOOKUP($A12,'RevPAR Raw Data'!$B$6:$BE$43,'RevPAR Raw Data'!P$1,FALSE)</f>
        <v>77.616864187360207</v>
      </c>
      <c r="BC12" s="67">
        <f>VLOOKUP($A12,'RevPAR Raw Data'!$B$6:$BE$43,'RevPAR Raw Data'!R$1,FALSE)</f>
        <v>67.797103683653006</v>
      </c>
      <c r="BD12" s="63"/>
      <c r="BE12" s="59">
        <f>VLOOKUP($A12,'RevPAR Raw Data'!$B$6:$BE$43,'RevPAR Raw Data'!T$1,FALSE)</f>
        <v>15.1678551461202</v>
      </c>
      <c r="BF12" s="60">
        <f>VLOOKUP($A12,'RevPAR Raw Data'!$B$6:$BE$43,'RevPAR Raw Data'!U$1,FALSE)</f>
        <v>22.972343280533199</v>
      </c>
      <c r="BG12" s="60">
        <f>VLOOKUP($A12,'RevPAR Raw Data'!$B$6:$BE$43,'RevPAR Raw Data'!V$1,FALSE)</f>
        <v>30.950195667916699</v>
      </c>
      <c r="BH12" s="60">
        <f>VLOOKUP($A12,'RevPAR Raw Data'!$B$6:$BE$43,'RevPAR Raw Data'!W$1,FALSE)</f>
        <v>28.942631792132001</v>
      </c>
      <c r="BI12" s="60">
        <f>VLOOKUP($A12,'RevPAR Raw Data'!$B$6:$BE$43,'RevPAR Raw Data'!X$1,FALSE)</f>
        <v>26.552721593237901</v>
      </c>
      <c r="BJ12" s="61">
        <f>VLOOKUP($A12,'RevPAR Raw Data'!$B$6:$BE$43,'RevPAR Raw Data'!Y$1,FALSE)</f>
        <v>25.104809520840998</v>
      </c>
      <c r="BK12" s="60">
        <f>VLOOKUP($A12,'RevPAR Raw Data'!$B$6:$BE$43,'RevPAR Raw Data'!AA$1,FALSE)</f>
        <v>20.920311799834401</v>
      </c>
      <c r="BL12" s="60">
        <f>VLOOKUP($A12,'RevPAR Raw Data'!$B$6:$BE$43,'RevPAR Raw Data'!AB$1,FALSE)</f>
        <v>11.548249101998101</v>
      </c>
      <c r="BM12" s="61">
        <f>VLOOKUP($A12,'RevPAR Raw Data'!$B$6:$BE$43,'RevPAR Raw Data'!AC$1,FALSE)</f>
        <v>16.083600620790801</v>
      </c>
      <c r="BN12" s="62">
        <f>VLOOKUP($A12,'RevPAR Raw Data'!$B$6:$BE$43,'RevPAR Raw Data'!AE$1,FALSE)</f>
        <v>21.948925570402299</v>
      </c>
    </row>
    <row r="13" spans="1:66" x14ac:dyDescent="0.25">
      <c r="A13" s="76" t="s">
        <v>91</v>
      </c>
      <c r="B13" s="59">
        <f>VLOOKUP($A13,'Occupancy Raw Data'!$B$6:$BE$43,'Occupancy Raw Data'!G$1,FALSE)</f>
        <v>63.697478991596597</v>
      </c>
      <c r="C13" s="60">
        <f>VLOOKUP($A13,'Occupancy Raw Data'!$B$6:$BE$43,'Occupancy Raw Data'!H$1,FALSE)</f>
        <v>76.134453781512605</v>
      </c>
      <c r="D13" s="60">
        <f>VLOOKUP($A13,'Occupancy Raw Data'!$B$6:$BE$43,'Occupancy Raw Data'!I$1,FALSE)</f>
        <v>79.355742296918706</v>
      </c>
      <c r="E13" s="60">
        <f>VLOOKUP($A13,'Occupancy Raw Data'!$B$6:$BE$43,'Occupancy Raw Data'!J$1,FALSE)</f>
        <v>75.387488328664702</v>
      </c>
      <c r="F13" s="60">
        <f>VLOOKUP($A13,'Occupancy Raw Data'!$B$6:$BE$43,'Occupancy Raw Data'!K$1,FALSE)</f>
        <v>65.667600373482699</v>
      </c>
      <c r="G13" s="61">
        <f>VLOOKUP($A13,'Occupancy Raw Data'!$B$6:$BE$43,'Occupancy Raw Data'!L$1,FALSE)</f>
        <v>72.048552754435093</v>
      </c>
      <c r="H13" s="60">
        <f>VLOOKUP($A13,'Occupancy Raw Data'!$B$6:$BE$43,'Occupancy Raw Data'!N$1,FALSE)</f>
        <v>67.488328664799198</v>
      </c>
      <c r="I13" s="60">
        <f>VLOOKUP($A13,'Occupancy Raw Data'!$B$6:$BE$43,'Occupancy Raw Data'!O$1,FALSE)</f>
        <v>70.308123249299697</v>
      </c>
      <c r="J13" s="61">
        <f>VLOOKUP($A13,'Occupancy Raw Data'!$B$6:$BE$43,'Occupancy Raw Data'!P$1,FALSE)</f>
        <v>68.898225957049405</v>
      </c>
      <c r="K13" s="62">
        <f>VLOOKUP($A13,'Occupancy Raw Data'!$B$6:$BE$43,'Occupancy Raw Data'!R$1,FALSE)</f>
        <v>71.148459383753504</v>
      </c>
      <c r="L13" s="63"/>
      <c r="M13" s="59">
        <f>VLOOKUP($A13,'Occupancy Raw Data'!$B$6:$BE$43,'Occupancy Raw Data'!T$1,FALSE)</f>
        <v>24.9403813413957</v>
      </c>
      <c r="N13" s="60">
        <f>VLOOKUP($A13,'Occupancy Raw Data'!$B$6:$BE$43,'Occupancy Raw Data'!U$1,FALSE)</f>
        <v>33.267697272984698</v>
      </c>
      <c r="O13" s="60">
        <f>VLOOKUP($A13,'Occupancy Raw Data'!$B$6:$BE$43,'Occupancy Raw Data'!V$1,FALSE)</f>
        <v>30.842806654412801</v>
      </c>
      <c r="P13" s="60">
        <f>VLOOKUP($A13,'Occupancy Raw Data'!$B$6:$BE$43,'Occupancy Raw Data'!W$1,FALSE)</f>
        <v>27.489170229495301</v>
      </c>
      <c r="Q13" s="60">
        <f>VLOOKUP($A13,'Occupancy Raw Data'!$B$6:$BE$43,'Occupancy Raw Data'!X$1,FALSE)</f>
        <v>12.121266529416999</v>
      </c>
      <c r="R13" s="61">
        <f>VLOOKUP($A13,'Occupancy Raw Data'!$B$6:$BE$43,'Occupancy Raw Data'!Y$1,FALSE)</f>
        <v>25.755961740527901</v>
      </c>
      <c r="S13" s="60">
        <f>VLOOKUP($A13,'Occupancy Raw Data'!$B$6:$BE$43,'Occupancy Raw Data'!AA$1,FALSE)</f>
        <v>17.513123680180499</v>
      </c>
      <c r="T13" s="60">
        <f>VLOOKUP($A13,'Occupancy Raw Data'!$B$6:$BE$43,'Occupancy Raw Data'!AB$1,FALSE)</f>
        <v>19.647157108457399</v>
      </c>
      <c r="U13" s="61">
        <f>VLOOKUP($A13,'Occupancy Raw Data'!$B$6:$BE$43,'Occupancy Raw Data'!AC$1,FALSE)</f>
        <v>18.592376209991201</v>
      </c>
      <c r="V13" s="62">
        <f>VLOOKUP($A13,'Occupancy Raw Data'!$B$6:$BE$43,'Occupancy Raw Data'!AE$1,FALSE)</f>
        <v>23.688780843126299</v>
      </c>
      <c r="W13" s="63"/>
      <c r="X13" s="64">
        <f>VLOOKUP($A13,'ADR Raw Data'!$B$6:$BE$43,'ADR Raw Data'!G$1,FALSE)</f>
        <v>112.699673116388</v>
      </c>
      <c r="Y13" s="65">
        <f>VLOOKUP($A13,'ADR Raw Data'!$B$6:$BE$43,'ADR Raw Data'!H$1,FALSE)</f>
        <v>128.67023178807901</v>
      </c>
      <c r="Z13" s="65">
        <f>VLOOKUP($A13,'ADR Raw Data'!$B$6:$BE$43,'ADR Raw Data'!I$1,FALSE)</f>
        <v>135.02862925049999</v>
      </c>
      <c r="AA13" s="65">
        <f>VLOOKUP($A13,'ADR Raw Data'!$B$6:$BE$43,'ADR Raw Data'!J$1,FALSE)</f>
        <v>129.681229873668</v>
      </c>
      <c r="AB13" s="65">
        <f>VLOOKUP($A13,'ADR Raw Data'!$B$6:$BE$43,'ADR Raw Data'!K$1,FALSE)</f>
        <v>118.33486563344201</v>
      </c>
      <c r="AC13" s="66">
        <f>VLOOKUP($A13,'ADR Raw Data'!$B$6:$BE$43,'ADR Raw Data'!L$1,FALSE)</f>
        <v>125.574566378103</v>
      </c>
      <c r="AD13" s="65">
        <f>VLOOKUP($A13,'ADR Raw Data'!$B$6:$BE$43,'ADR Raw Data'!N$1,FALSE)</f>
        <v>108.114099335915</v>
      </c>
      <c r="AE13" s="65">
        <f>VLOOKUP($A13,'ADR Raw Data'!$B$6:$BE$43,'ADR Raw Data'!O$1,FALSE)</f>
        <v>110.471019920318</v>
      </c>
      <c r="AF13" s="66">
        <f>VLOOKUP($A13,'ADR Raw Data'!$B$6:$BE$43,'ADR Raw Data'!P$1,FALSE)</f>
        <v>109.31667502371501</v>
      </c>
      <c r="AG13" s="67">
        <f>VLOOKUP($A13,'ADR Raw Data'!$B$6:$BE$43,'ADR Raw Data'!R$1,FALSE)</f>
        <v>121.076366891638</v>
      </c>
      <c r="AH13" s="63"/>
      <c r="AI13" s="59">
        <f>VLOOKUP($A13,'ADR Raw Data'!$B$6:$BE$43,'ADR Raw Data'!T$1,FALSE)</f>
        <v>29.712180275572699</v>
      </c>
      <c r="AJ13" s="60">
        <f>VLOOKUP($A13,'ADR Raw Data'!$B$6:$BE$43,'ADR Raw Data'!U$1,FALSE)</f>
        <v>35.412841515312103</v>
      </c>
      <c r="AK13" s="60">
        <f>VLOOKUP($A13,'ADR Raw Data'!$B$6:$BE$43,'ADR Raw Data'!V$1,FALSE)</f>
        <v>41.403508001068602</v>
      </c>
      <c r="AL13" s="60">
        <f>VLOOKUP($A13,'ADR Raw Data'!$B$6:$BE$43,'ADR Raw Data'!W$1,FALSE)</f>
        <v>41.152862287349201</v>
      </c>
      <c r="AM13" s="60">
        <f>VLOOKUP($A13,'ADR Raw Data'!$B$6:$BE$43,'ADR Raw Data'!X$1,FALSE)</f>
        <v>34.782523331867701</v>
      </c>
      <c r="AN13" s="61">
        <f>VLOOKUP($A13,'ADR Raw Data'!$B$6:$BE$43,'ADR Raw Data'!Y$1,FALSE)</f>
        <v>37.171498158773304</v>
      </c>
      <c r="AO13" s="60">
        <f>VLOOKUP($A13,'ADR Raw Data'!$B$6:$BE$43,'ADR Raw Data'!AA$1,FALSE)</f>
        <v>25.4869530049071</v>
      </c>
      <c r="AP13" s="60">
        <f>VLOOKUP($A13,'ADR Raw Data'!$B$6:$BE$43,'ADR Raw Data'!AB$1,FALSE)</f>
        <v>26.3596931020734</v>
      </c>
      <c r="AQ13" s="61">
        <f>VLOOKUP($A13,'ADR Raw Data'!$B$6:$BE$43,'ADR Raw Data'!AC$1,FALSE)</f>
        <v>25.943733636997099</v>
      </c>
      <c r="AR13" s="62">
        <f>VLOOKUP($A13,'ADR Raw Data'!$B$6:$BE$43,'ADR Raw Data'!AE$1,FALSE)</f>
        <v>34.2672485932627</v>
      </c>
      <c r="AS13" s="50"/>
      <c r="AT13" s="64">
        <f>VLOOKUP($A13,'RevPAR Raw Data'!$B$6:$BE$43,'RevPAR Raw Data'!G$1,FALSE)</f>
        <v>71.786850606909397</v>
      </c>
      <c r="AU13" s="65">
        <f>VLOOKUP($A13,'RevPAR Raw Data'!$B$6:$BE$43,'RevPAR Raw Data'!H$1,FALSE)</f>
        <v>97.962378151260495</v>
      </c>
      <c r="AV13" s="65">
        <f>VLOOKUP($A13,'RevPAR Raw Data'!$B$6:$BE$43,'RevPAR Raw Data'!I$1,FALSE)</f>
        <v>107.152971055088</v>
      </c>
      <c r="AW13" s="65">
        <f>VLOOKUP($A13,'RevPAR Raw Data'!$B$6:$BE$43,'RevPAR Raw Data'!J$1,FALSE)</f>
        <v>97.763422035480801</v>
      </c>
      <c r="AX13" s="65">
        <f>VLOOKUP($A13,'RevPAR Raw Data'!$B$6:$BE$43,'RevPAR Raw Data'!K$1,FALSE)</f>
        <v>77.707666666666597</v>
      </c>
      <c r="AY13" s="66">
        <f>VLOOKUP($A13,'RevPAR Raw Data'!$B$6:$BE$43,'RevPAR Raw Data'!L$1,FALSE)</f>
        <v>90.474657703081206</v>
      </c>
      <c r="AZ13" s="65">
        <f>VLOOKUP($A13,'RevPAR Raw Data'!$B$6:$BE$43,'RevPAR Raw Data'!N$1,FALSE)</f>
        <v>72.964398692810406</v>
      </c>
      <c r="BA13" s="65">
        <f>VLOOKUP($A13,'RevPAR Raw Data'!$B$6:$BE$43,'RevPAR Raw Data'!O$1,FALSE)</f>
        <v>77.670100840336104</v>
      </c>
      <c r="BB13" s="66">
        <f>VLOOKUP($A13,'RevPAR Raw Data'!$B$6:$BE$43,'RevPAR Raw Data'!P$1,FALSE)</f>
        <v>75.317249766573198</v>
      </c>
      <c r="BC13" s="67">
        <f>VLOOKUP($A13,'RevPAR Raw Data'!$B$6:$BE$43,'RevPAR Raw Data'!R$1,FALSE)</f>
        <v>86.143969721221794</v>
      </c>
      <c r="BD13" s="63"/>
      <c r="BE13" s="59">
        <f>VLOOKUP($A13,'RevPAR Raw Data'!$B$6:$BE$43,'RevPAR Raw Data'!T$1,FALSE)</f>
        <v>62.0628926825392</v>
      </c>
      <c r="BF13" s="60">
        <f>VLOOKUP($A13,'RevPAR Raw Data'!$B$6:$BE$43,'RevPAR Raw Data'!U$1,FALSE)</f>
        <v>80.461575699372801</v>
      </c>
      <c r="BG13" s="60">
        <f>VLOOKUP($A13,'RevPAR Raw Data'!$B$6:$BE$43,'RevPAR Raw Data'!V$1,FALSE)</f>
        <v>85.016318576395406</v>
      </c>
      <c r="BH13" s="60">
        <f>VLOOKUP($A13,'RevPAR Raw Data'!$B$6:$BE$43,'RevPAR Raw Data'!W$1,FALSE)</f>
        <v>79.954612885323698</v>
      </c>
      <c r="BI13" s="60">
        <f>VLOOKUP($A13,'RevPAR Raw Data'!$B$6:$BE$43,'RevPAR Raw Data'!X$1,FALSE)</f>
        <v>51.119872219997099</v>
      </c>
      <c r="BJ13" s="61">
        <f>VLOOKUP($A13,'RevPAR Raw Data'!$B$6:$BE$43,'RevPAR Raw Data'!Y$1,FALSE)</f>
        <v>72.501336743455894</v>
      </c>
      <c r="BK13" s="60">
        <f>VLOOKUP($A13,'RevPAR Raw Data'!$B$6:$BE$43,'RevPAR Raw Data'!AA$1,FALSE)</f>
        <v>47.463638287146502</v>
      </c>
      <c r="BL13" s="60">
        <f>VLOOKUP($A13,'RevPAR Raw Data'!$B$6:$BE$43,'RevPAR Raw Data'!AB$1,FALSE)</f>
        <v>51.185780527602397</v>
      </c>
      <c r="BM13" s="61">
        <f>VLOOKUP($A13,'RevPAR Raw Data'!$B$6:$BE$43,'RevPAR Raw Data'!AC$1,FALSE)</f>
        <v>49.359666407696899</v>
      </c>
      <c r="BN13" s="62">
        <f>VLOOKUP($A13,'RevPAR Raw Data'!$B$6:$BE$43,'RevPAR Raw Data'!AE$1,FALSE)</f>
        <v>66.073522856616293</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64.239694096694706</v>
      </c>
      <c r="C15" s="60">
        <f>VLOOKUP($A15,'Occupancy Raw Data'!$B$6:$BE$43,'Occupancy Raw Data'!H$1,FALSE)</f>
        <v>70.978471531087905</v>
      </c>
      <c r="D15" s="60">
        <f>VLOOKUP($A15,'Occupancy Raw Data'!$B$6:$BE$43,'Occupancy Raw Data'!I$1,FALSE)</f>
        <v>72.002514273741497</v>
      </c>
      <c r="E15" s="60">
        <f>VLOOKUP($A15,'Occupancy Raw Data'!$B$6:$BE$43,'Occupancy Raw Data'!J$1,FALSE)</f>
        <v>71.578230579854306</v>
      </c>
      <c r="F15" s="60">
        <f>VLOOKUP($A15,'Occupancy Raw Data'!$B$6:$BE$43,'Occupancy Raw Data'!K$1,FALSE)</f>
        <v>68.068723482269107</v>
      </c>
      <c r="G15" s="61">
        <f>VLOOKUP($A15,'Occupancy Raw Data'!$B$6:$BE$43,'Occupancy Raw Data'!L$1,FALSE)</f>
        <v>69.373526792729507</v>
      </c>
      <c r="H15" s="60">
        <f>VLOOKUP($A15,'Occupancy Raw Data'!$B$6:$BE$43,'Occupancy Raw Data'!N$1,FALSE)</f>
        <v>76.296490309062307</v>
      </c>
      <c r="I15" s="60">
        <f>VLOOKUP($A15,'Occupancy Raw Data'!$B$6:$BE$43,'Occupancy Raw Data'!O$1,FALSE)</f>
        <v>89.866422210581405</v>
      </c>
      <c r="J15" s="61">
        <f>VLOOKUP($A15,'Occupancy Raw Data'!$B$6:$BE$43,'Occupancy Raw Data'!P$1,FALSE)</f>
        <v>83.081456259821806</v>
      </c>
      <c r="K15" s="62">
        <f>VLOOKUP($A15,'Occupancy Raw Data'!$B$6:$BE$43,'Occupancy Raw Data'!R$1,FALSE)</f>
        <v>73.289931529913503</v>
      </c>
      <c r="L15" s="63"/>
      <c r="M15" s="59">
        <f>VLOOKUP($A15,'Occupancy Raw Data'!$B$6:$BE$43,'Occupancy Raw Data'!T$1,FALSE)</f>
        <v>-8.5864062999866508</v>
      </c>
      <c r="N15" s="60">
        <f>VLOOKUP($A15,'Occupancy Raw Data'!$B$6:$BE$43,'Occupancy Raw Data'!U$1,FALSE)</f>
        <v>-2.2910432759186299</v>
      </c>
      <c r="O15" s="60">
        <f>VLOOKUP($A15,'Occupancy Raw Data'!$B$6:$BE$43,'Occupancy Raw Data'!V$1,FALSE)</f>
        <v>-0.83473581268092101</v>
      </c>
      <c r="P15" s="60">
        <f>VLOOKUP($A15,'Occupancy Raw Data'!$B$6:$BE$43,'Occupancy Raw Data'!W$1,FALSE)</f>
        <v>1.7499085684504001</v>
      </c>
      <c r="Q15" s="60">
        <f>VLOOKUP($A15,'Occupancy Raw Data'!$B$6:$BE$43,'Occupancy Raw Data'!X$1,FALSE)</f>
        <v>-2.8180374282317699</v>
      </c>
      <c r="R15" s="61">
        <f>VLOOKUP($A15,'Occupancy Raw Data'!$B$6:$BE$43,'Occupancy Raw Data'!Y$1,FALSE)</f>
        <v>-2.5419464432265499</v>
      </c>
      <c r="S15" s="60">
        <f>VLOOKUP($A15,'Occupancy Raw Data'!$B$6:$BE$43,'Occupancy Raw Data'!AA$1,FALSE)</f>
        <v>-6.06588287704965</v>
      </c>
      <c r="T15" s="60">
        <f>VLOOKUP($A15,'Occupancy Raw Data'!$B$6:$BE$43,'Occupancy Raw Data'!AB$1,FALSE)</f>
        <v>-1.9915167355366901</v>
      </c>
      <c r="U15" s="61">
        <f>VLOOKUP($A15,'Occupancy Raw Data'!$B$6:$BE$43,'Occupancy Raw Data'!AC$1,FALSE)</f>
        <v>-3.9053598141910499</v>
      </c>
      <c r="V15" s="62">
        <f>VLOOKUP($A15,'Occupancy Raw Data'!$B$6:$BE$43,'Occupancy Raw Data'!AE$1,FALSE)</f>
        <v>-2.98794632405993</v>
      </c>
      <c r="W15" s="63"/>
      <c r="X15" s="64">
        <f>VLOOKUP($A15,'ADR Raw Data'!$B$6:$BE$43,'ADR Raw Data'!G$1,FALSE)</f>
        <v>144.898899681996</v>
      </c>
      <c r="Y15" s="65">
        <f>VLOOKUP($A15,'ADR Raw Data'!$B$6:$BE$43,'ADR Raw Data'!H$1,FALSE)</f>
        <v>143.51822416146999</v>
      </c>
      <c r="Z15" s="65">
        <f>VLOOKUP($A15,'ADR Raw Data'!$B$6:$BE$43,'ADR Raw Data'!I$1,FALSE)</f>
        <v>142.50302279208401</v>
      </c>
      <c r="AA15" s="65">
        <f>VLOOKUP($A15,'ADR Raw Data'!$B$6:$BE$43,'ADR Raw Data'!J$1,FALSE)</f>
        <v>140.61943521404999</v>
      </c>
      <c r="AB15" s="65">
        <f>VLOOKUP($A15,'ADR Raw Data'!$B$6:$BE$43,'ADR Raw Data'!K$1,FALSE)</f>
        <v>141.701971619853</v>
      </c>
      <c r="AC15" s="66">
        <f>VLOOKUP($A15,'ADR Raw Data'!$B$6:$BE$43,'ADR Raw Data'!L$1,FALSE)</f>
        <v>142.60858883427301</v>
      </c>
      <c r="AD15" s="65">
        <f>VLOOKUP($A15,'ADR Raw Data'!$B$6:$BE$43,'ADR Raw Data'!N$1,FALSE)</f>
        <v>188.19584451424601</v>
      </c>
      <c r="AE15" s="65">
        <f>VLOOKUP($A15,'ADR Raw Data'!$B$6:$BE$43,'ADR Raw Data'!O$1,FALSE)</f>
        <v>218.535562370668</v>
      </c>
      <c r="AF15" s="66">
        <f>VLOOKUP($A15,'ADR Raw Data'!$B$6:$BE$43,'ADR Raw Data'!P$1,FALSE)</f>
        <v>204.604571668164</v>
      </c>
      <c r="AG15" s="67">
        <f>VLOOKUP($A15,'ADR Raw Data'!$B$6:$BE$43,'ADR Raw Data'!R$1,FALSE)</f>
        <v>162.687448285192</v>
      </c>
      <c r="AH15" s="63"/>
      <c r="AI15" s="59">
        <f>VLOOKUP($A15,'ADR Raw Data'!$B$6:$BE$43,'ADR Raw Data'!T$1,FALSE)</f>
        <v>3.76372769925137</v>
      </c>
      <c r="AJ15" s="60">
        <f>VLOOKUP($A15,'ADR Raw Data'!$B$6:$BE$43,'ADR Raw Data'!U$1,FALSE)</f>
        <v>1.79952895649603</v>
      </c>
      <c r="AK15" s="60">
        <f>VLOOKUP($A15,'ADR Raw Data'!$B$6:$BE$43,'ADR Raw Data'!V$1,FALSE)</f>
        <v>2.2600444122040799</v>
      </c>
      <c r="AL15" s="60">
        <f>VLOOKUP($A15,'ADR Raw Data'!$B$6:$BE$43,'ADR Raw Data'!W$1,FALSE)</f>
        <v>3.61740405639447</v>
      </c>
      <c r="AM15" s="60">
        <f>VLOOKUP($A15,'ADR Raw Data'!$B$6:$BE$43,'ADR Raw Data'!X$1,FALSE)</f>
        <v>-0.54666616526421097</v>
      </c>
      <c r="AN15" s="61">
        <f>VLOOKUP($A15,'ADR Raw Data'!$B$6:$BE$43,'ADR Raw Data'!Y$1,FALSE)</f>
        <v>2.1271484437770498</v>
      </c>
      <c r="AO15" s="60">
        <f>VLOOKUP($A15,'ADR Raw Data'!$B$6:$BE$43,'ADR Raw Data'!AA$1,FALSE)</f>
        <v>-0.89882118663862598</v>
      </c>
      <c r="AP15" s="60">
        <f>VLOOKUP($A15,'ADR Raw Data'!$B$6:$BE$43,'ADR Raw Data'!AB$1,FALSE)</f>
        <v>3.7381289124371899E-3</v>
      </c>
      <c r="AQ15" s="61">
        <f>VLOOKUP($A15,'ADR Raw Data'!$B$6:$BE$43,'ADR Raw Data'!AC$1,FALSE)</f>
        <v>-0.23260089709498599</v>
      </c>
      <c r="AR15" s="62">
        <f>VLOOKUP($A15,'ADR Raw Data'!$B$6:$BE$43,'ADR Raw Data'!AE$1,FALSE)</f>
        <v>1.0250207315914699</v>
      </c>
      <c r="AS15" s="50"/>
      <c r="AT15" s="64">
        <f>VLOOKUP($A15,'RevPAR Raw Data'!$B$6:$BE$43,'RevPAR Raw Data'!G$1,FALSE)</f>
        <v>93.082609905190907</v>
      </c>
      <c r="AU15" s="65">
        <f>VLOOKUP($A15,'RevPAR Raw Data'!$B$6:$BE$43,'RevPAR Raw Data'!H$1,FALSE)</f>
        <v>101.86704187837201</v>
      </c>
      <c r="AV15" s="65">
        <f>VLOOKUP($A15,'RevPAR Raw Data'!$B$6:$BE$43,'RevPAR Raw Data'!I$1,FALSE)</f>
        <v>102.605759326384</v>
      </c>
      <c r="AW15" s="65">
        <f>VLOOKUP($A15,'RevPAR Raw Data'!$B$6:$BE$43,'RevPAR Raw Data'!J$1,FALSE)</f>
        <v>100.652903577602</v>
      </c>
      <c r="AX15" s="65">
        <f>VLOOKUP($A15,'RevPAR Raw Data'!$B$6:$BE$43,'RevPAR Raw Data'!K$1,FALSE)</f>
        <v>96.454723230841694</v>
      </c>
      <c r="AY15" s="66">
        <f>VLOOKUP($A15,'RevPAR Raw Data'!$B$6:$BE$43,'RevPAR Raw Data'!L$1,FALSE)</f>
        <v>98.932607583678106</v>
      </c>
      <c r="AZ15" s="65">
        <f>VLOOKUP($A15,'RevPAR Raw Data'!$B$6:$BE$43,'RevPAR Raw Data'!N$1,FALSE)</f>
        <v>143.58682427187</v>
      </c>
      <c r="BA15" s="65">
        <f>VLOOKUP($A15,'RevPAR Raw Data'!$B$6:$BE$43,'RevPAR Raw Data'!O$1,FALSE)</f>
        <v>196.390091160293</v>
      </c>
      <c r="BB15" s="66">
        <f>VLOOKUP($A15,'RevPAR Raw Data'!$B$6:$BE$43,'RevPAR Raw Data'!P$1,FALSE)</f>
        <v>169.988457716081</v>
      </c>
      <c r="BC15" s="67">
        <f>VLOOKUP($A15,'RevPAR Raw Data'!$B$6:$BE$43,'RevPAR Raw Data'!R$1,FALSE)</f>
        <v>119.23351945598</v>
      </c>
      <c r="BD15" s="63"/>
      <c r="BE15" s="59">
        <f>VLOOKUP($A15,'RevPAR Raw Data'!$B$6:$BE$43,'RevPAR Raw Data'!T$1,FALSE)</f>
        <v>-5.1458475530181396</v>
      </c>
      <c r="BF15" s="60">
        <f>VLOOKUP($A15,'RevPAR Raw Data'!$B$6:$BE$43,'RevPAR Raw Data'!U$1,FALSE)</f>
        <v>-0.53274230657860699</v>
      </c>
      <c r="BG15" s="60">
        <f>VLOOKUP($A15,'RevPAR Raw Data'!$B$6:$BE$43,'RevPAR Raw Data'!V$1,FALSE)</f>
        <v>1.4064431994319999</v>
      </c>
      <c r="BH15" s="60">
        <f>VLOOKUP($A15,'RevPAR Raw Data'!$B$6:$BE$43,'RevPAR Raw Data'!W$1,FALSE)</f>
        <v>5.4306138883832</v>
      </c>
      <c r="BI15" s="60">
        <f>VLOOKUP($A15,'RevPAR Raw Data'!$B$6:$BE$43,'RevPAR Raw Data'!X$1,FALSE)</f>
        <v>-3.3492983363513602</v>
      </c>
      <c r="BJ15" s="61">
        <f>VLOOKUP($A15,'RevPAR Raw Data'!$B$6:$BE$43,'RevPAR Raw Data'!Y$1,FALSE)</f>
        <v>-0.46886897365823799</v>
      </c>
      <c r="BK15" s="60">
        <f>VLOOKUP($A15,'RevPAR Raw Data'!$B$6:$BE$43,'RevPAR Raw Data'!AA$1,FALSE)</f>
        <v>-6.9101826232326697</v>
      </c>
      <c r="BL15" s="60">
        <f>VLOOKUP($A15,'RevPAR Raw Data'!$B$6:$BE$43,'RevPAR Raw Data'!AB$1,FALSE)</f>
        <v>-1.98785305208714</v>
      </c>
      <c r="BM15" s="61">
        <f>VLOOKUP($A15,'RevPAR Raw Data'!$B$6:$BE$43,'RevPAR Raw Data'!AC$1,FALSE)</f>
        <v>-4.1288768093234403</v>
      </c>
      <c r="BN15" s="62">
        <f>VLOOKUP($A15,'RevPAR Raw Data'!$B$6:$BE$43,'RevPAR Raw Data'!AE$1,FALSE)</f>
        <v>-1.9935526617388899</v>
      </c>
    </row>
    <row r="16" spans="1:66" x14ac:dyDescent="0.25">
      <c r="A16" s="76" t="s">
        <v>92</v>
      </c>
      <c r="B16" s="59">
        <f>VLOOKUP($A16,'Occupancy Raw Data'!$B$6:$BE$43,'Occupancy Raw Data'!G$1,FALSE)</f>
        <v>68.506550218340607</v>
      </c>
      <c r="C16" s="60">
        <f>VLOOKUP($A16,'Occupancy Raw Data'!$B$6:$BE$43,'Occupancy Raw Data'!H$1,FALSE)</f>
        <v>80.471615720523999</v>
      </c>
      <c r="D16" s="60">
        <f>VLOOKUP($A16,'Occupancy Raw Data'!$B$6:$BE$43,'Occupancy Raw Data'!I$1,FALSE)</f>
        <v>82.113537117903903</v>
      </c>
      <c r="E16" s="60">
        <f>VLOOKUP($A16,'Occupancy Raw Data'!$B$6:$BE$43,'Occupancy Raw Data'!J$1,FALSE)</f>
        <v>81.257641921397294</v>
      </c>
      <c r="F16" s="60">
        <f>VLOOKUP($A16,'Occupancy Raw Data'!$B$6:$BE$43,'Occupancy Raw Data'!K$1,FALSE)</f>
        <v>73.641921397379903</v>
      </c>
      <c r="G16" s="61">
        <f>VLOOKUP($A16,'Occupancy Raw Data'!$B$6:$BE$43,'Occupancy Raw Data'!L$1,FALSE)</f>
        <v>77.198253275109096</v>
      </c>
      <c r="H16" s="60">
        <f>VLOOKUP($A16,'Occupancy Raw Data'!$B$6:$BE$43,'Occupancy Raw Data'!N$1,FALSE)</f>
        <v>79.772925764192095</v>
      </c>
      <c r="I16" s="60">
        <f>VLOOKUP($A16,'Occupancy Raw Data'!$B$6:$BE$43,'Occupancy Raw Data'!O$1,FALSE)</f>
        <v>90.480349344978094</v>
      </c>
      <c r="J16" s="61">
        <f>VLOOKUP($A16,'Occupancy Raw Data'!$B$6:$BE$43,'Occupancy Raw Data'!P$1,FALSE)</f>
        <v>85.126637554585102</v>
      </c>
      <c r="K16" s="62">
        <f>VLOOKUP($A16,'Occupancy Raw Data'!$B$6:$BE$43,'Occupancy Raw Data'!R$1,FALSE)</f>
        <v>79.463505926387995</v>
      </c>
      <c r="L16" s="63"/>
      <c r="M16" s="59">
        <f>VLOOKUP($A16,'Occupancy Raw Data'!$B$6:$BE$43,'Occupancy Raw Data'!T$1,FALSE)</f>
        <v>-9.4853450265405002</v>
      </c>
      <c r="N16" s="60">
        <f>VLOOKUP($A16,'Occupancy Raw Data'!$B$6:$BE$43,'Occupancy Raw Data'!U$1,FALSE)</f>
        <v>-1.13733905579399</v>
      </c>
      <c r="O16" s="60">
        <f>VLOOKUP($A16,'Occupancy Raw Data'!$B$6:$BE$43,'Occupancy Raw Data'!V$1,FALSE)</f>
        <v>0.98818474758324304</v>
      </c>
      <c r="P16" s="60">
        <f>VLOOKUP($A16,'Occupancy Raw Data'!$B$6:$BE$43,'Occupancy Raw Data'!W$1,FALSE)</f>
        <v>0.60553633217992997</v>
      </c>
      <c r="Q16" s="60">
        <f>VLOOKUP($A16,'Occupancy Raw Data'!$B$6:$BE$43,'Occupancy Raw Data'!X$1,FALSE)</f>
        <v>-0.330969267139479</v>
      </c>
      <c r="R16" s="61">
        <f>VLOOKUP($A16,'Occupancy Raw Data'!$B$6:$BE$43,'Occupancy Raw Data'!Y$1,FALSE)</f>
        <v>-1.7953959648031199</v>
      </c>
      <c r="S16" s="60">
        <f>VLOOKUP($A16,'Occupancy Raw Data'!$B$6:$BE$43,'Occupancy Raw Data'!AA$1,FALSE)</f>
        <v>-7.6067165688852896</v>
      </c>
      <c r="T16" s="60">
        <f>VLOOKUP($A16,'Occupancy Raw Data'!$B$6:$BE$43,'Occupancy Raw Data'!AB$1,FALSE)</f>
        <v>-2.7412692452121599</v>
      </c>
      <c r="U16" s="61">
        <f>VLOOKUP($A16,'Occupancy Raw Data'!$B$6:$BE$43,'Occupancy Raw Data'!AC$1,FALSE)</f>
        <v>-5.0832602979842196</v>
      </c>
      <c r="V16" s="62">
        <f>VLOOKUP($A16,'Occupancy Raw Data'!$B$6:$BE$43,'Occupancy Raw Data'!AE$1,FALSE)</f>
        <v>-2.8256690366482502</v>
      </c>
      <c r="W16" s="63"/>
      <c r="X16" s="64">
        <f>VLOOKUP($A16,'ADR Raw Data'!$B$6:$BE$43,'ADR Raw Data'!G$1,FALSE)</f>
        <v>97.867035798062204</v>
      </c>
      <c r="Y16" s="65">
        <f>VLOOKUP($A16,'ADR Raw Data'!$B$6:$BE$43,'ADR Raw Data'!H$1,FALSE)</f>
        <v>100.821317234642</v>
      </c>
      <c r="Z16" s="65">
        <f>VLOOKUP($A16,'ADR Raw Data'!$B$6:$BE$43,'ADR Raw Data'!I$1,FALSE)</f>
        <v>102.24426500744499</v>
      </c>
      <c r="AA16" s="65">
        <f>VLOOKUP($A16,'ADR Raw Data'!$B$6:$BE$43,'ADR Raw Data'!J$1,FALSE)</f>
        <v>101.71465466466</v>
      </c>
      <c r="AB16" s="65">
        <f>VLOOKUP($A16,'ADR Raw Data'!$B$6:$BE$43,'ADR Raw Data'!K$1,FALSE)</f>
        <v>97.404398837760894</v>
      </c>
      <c r="AC16" s="66">
        <f>VLOOKUP($A16,'ADR Raw Data'!$B$6:$BE$43,'ADR Raw Data'!L$1,FALSE)</f>
        <v>100.13585535795001</v>
      </c>
      <c r="AD16" s="65">
        <f>VLOOKUP($A16,'ADR Raw Data'!$B$6:$BE$43,'ADR Raw Data'!N$1,FALSE)</f>
        <v>128.448372476461</v>
      </c>
      <c r="AE16" s="65">
        <f>VLOOKUP($A16,'ADR Raw Data'!$B$6:$BE$43,'ADR Raw Data'!O$1,FALSE)</f>
        <v>138.96621021235501</v>
      </c>
      <c r="AF16" s="66">
        <f>VLOOKUP($A16,'ADR Raw Data'!$B$6:$BE$43,'ADR Raw Data'!P$1,FALSE)</f>
        <v>134.038030778701</v>
      </c>
      <c r="AG16" s="67">
        <f>VLOOKUP($A16,'ADR Raw Data'!$B$6:$BE$43,'ADR Raw Data'!R$1,FALSE)</f>
        <v>110.512508013816</v>
      </c>
      <c r="AH16" s="63"/>
      <c r="AI16" s="59">
        <f>VLOOKUP($A16,'ADR Raw Data'!$B$6:$BE$43,'ADR Raw Data'!T$1,FALSE)</f>
        <v>8.3281781320523702</v>
      </c>
      <c r="AJ16" s="60">
        <f>VLOOKUP($A16,'ADR Raw Data'!$B$6:$BE$43,'ADR Raw Data'!U$1,FALSE)</f>
        <v>7.9054038828594901</v>
      </c>
      <c r="AK16" s="60">
        <f>VLOOKUP($A16,'ADR Raw Data'!$B$6:$BE$43,'ADR Raw Data'!V$1,FALSE)</f>
        <v>12.6572805727318</v>
      </c>
      <c r="AL16" s="60">
        <f>VLOOKUP($A16,'ADR Raw Data'!$B$6:$BE$43,'ADR Raw Data'!W$1,FALSE)</f>
        <v>13.063518630809501</v>
      </c>
      <c r="AM16" s="60">
        <f>VLOOKUP($A16,'ADR Raw Data'!$B$6:$BE$43,'ADR Raw Data'!X$1,FALSE)</f>
        <v>6.5050428743179998</v>
      </c>
      <c r="AN16" s="61">
        <f>VLOOKUP($A16,'ADR Raw Data'!$B$6:$BE$43,'ADR Raw Data'!Y$1,FALSE)</f>
        <v>9.7983022586253501</v>
      </c>
      <c r="AO16" s="60">
        <f>VLOOKUP($A16,'ADR Raw Data'!$B$6:$BE$43,'ADR Raw Data'!AA$1,FALSE)</f>
        <v>0.42462790974334402</v>
      </c>
      <c r="AP16" s="60">
        <f>VLOOKUP($A16,'ADR Raw Data'!$B$6:$BE$43,'ADR Raw Data'!AB$1,FALSE)</f>
        <v>-5.2340134781683503</v>
      </c>
      <c r="AQ16" s="61">
        <f>VLOOKUP($A16,'ADR Raw Data'!$B$6:$BE$43,'ADR Raw Data'!AC$1,FALSE)</f>
        <v>-2.6047406046048902</v>
      </c>
      <c r="AR16" s="62">
        <f>VLOOKUP($A16,'ADR Raw Data'!$B$6:$BE$43,'ADR Raw Data'!AE$1,FALSE)</f>
        <v>4.5067770841725601</v>
      </c>
      <c r="AS16" s="50"/>
      <c r="AT16" s="64">
        <f>VLOOKUP($A16,'RevPAR Raw Data'!$B$6:$BE$43,'RevPAR Raw Data'!G$1,FALSE)</f>
        <v>67.045330026200801</v>
      </c>
      <c r="AU16" s="65">
        <f>VLOOKUP($A16,'RevPAR Raw Data'!$B$6:$BE$43,'RevPAR Raw Data'!H$1,FALSE)</f>
        <v>81.132542969432293</v>
      </c>
      <c r="AV16" s="65">
        <f>VLOOKUP($A16,'RevPAR Raw Data'!$B$6:$BE$43,'RevPAR Raw Data'!I$1,FALSE)</f>
        <v>83.956382497816506</v>
      </c>
      <c r="AW16" s="65">
        <f>VLOOKUP($A16,'RevPAR Raw Data'!$B$6:$BE$43,'RevPAR Raw Data'!J$1,FALSE)</f>
        <v>82.650929868995604</v>
      </c>
      <c r="AX16" s="65">
        <f>VLOOKUP($A16,'RevPAR Raw Data'!$B$6:$BE$43,'RevPAR Raw Data'!K$1,FALSE)</f>
        <v>71.730470829694298</v>
      </c>
      <c r="AY16" s="66">
        <f>VLOOKUP($A16,'RevPAR Raw Data'!$B$6:$BE$43,'RevPAR Raw Data'!L$1,FALSE)</f>
        <v>77.303131238427895</v>
      </c>
      <c r="AZ16" s="65">
        <f>VLOOKUP($A16,'RevPAR Raw Data'!$B$6:$BE$43,'RevPAR Raw Data'!N$1,FALSE)</f>
        <v>102.46702482096001</v>
      </c>
      <c r="BA16" s="65">
        <f>VLOOKUP($A16,'RevPAR Raw Data'!$B$6:$BE$43,'RevPAR Raw Data'!O$1,FALSE)</f>
        <v>125.73711247161501</v>
      </c>
      <c r="BB16" s="66">
        <f>VLOOKUP($A16,'RevPAR Raw Data'!$B$6:$BE$43,'RevPAR Raw Data'!P$1,FALSE)</f>
        <v>114.102068646288</v>
      </c>
      <c r="BC16" s="67">
        <f>VLOOKUP($A16,'RevPAR Raw Data'!$B$6:$BE$43,'RevPAR Raw Data'!R$1,FALSE)</f>
        <v>87.817113354959403</v>
      </c>
      <c r="BD16" s="63"/>
      <c r="BE16" s="59">
        <f>VLOOKUP($A16,'RevPAR Raw Data'!$B$6:$BE$43,'RevPAR Raw Data'!T$1,FALSE)</f>
        <v>-1.9471233247381901</v>
      </c>
      <c r="BF16" s="60">
        <f>VLOOKUP($A16,'RevPAR Raw Data'!$B$6:$BE$43,'RevPAR Raw Data'!U$1,FALSE)</f>
        <v>6.6781535811874804</v>
      </c>
      <c r="BG16" s="60">
        <f>VLOOKUP($A16,'RevPAR Raw Data'!$B$6:$BE$43,'RevPAR Raw Data'!V$1,FALSE)</f>
        <v>13.7705426363936</v>
      </c>
      <c r="BH16" s="60">
        <f>VLOOKUP($A16,'RevPAR Raw Data'!$B$6:$BE$43,'RevPAR Raw Data'!W$1,FALSE)</f>
        <v>13.7481593145601</v>
      </c>
      <c r="BI16" s="60">
        <f>VLOOKUP($A16,'RevPAR Raw Data'!$B$6:$BE$43,'RevPAR Raw Data'!X$1,FALSE)</f>
        <v>6.1525439144502796</v>
      </c>
      <c r="BJ16" s="61">
        <f>VLOOKUP($A16,'RevPAR Raw Data'!$B$6:$BE$43,'RevPAR Raw Data'!Y$1,FALSE)</f>
        <v>7.8269879704516496</v>
      </c>
      <c r="BK16" s="60">
        <f>VLOOKUP($A16,'RevPAR Raw Data'!$B$6:$BE$43,'RevPAR Raw Data'!AA$1,FALSE)</f>
        <v>-7.2143889007085003</v>
      </c>
      <c r="BL16" s="60">
        <f>VLOOKUP($A16,'RevPAR Raw Data'!$B$6:$BE$43,'RevPAR Raw Data'!AB$1,FALSE)</f>
        <v>-7.8318043216132196</v>
      </c>
      <c r="BM16" s="61">
        <f>VLOOKUP($A16,'RevPAR Raw Data'!$B$6:$BE$43,'RevPAR Raw Data'!AC$1,FALSE)</f>
        <v>-7.5555951575697602</v>
      </c>
      <c r="BN16" s="62">
        <f>VLOOKUP($A16,'RevPAR Raw Data'!$B$6:$BE$43,'RevPAR Raw Data'!AE$1,FALSE)</f>
        <v>1.55376144290608</v>
      </c>
    </row>
    <row r="17" spans="1:66" x14ac:dyDescent="0.25">
      <c r="A17" s="78" t="s">
        <v>32</v>
      </c>
      <c r="B17" s="59">
        <f>VLOOKUP($A17,'Occupancy Raw Data'!$B$6:$BE$43,'Occupancy Raw Data'!G$1,FALSE)</f>
        <v>59.059434506635803</v>
      </c>
      <c r="C17" s="60">
        <f>VLOOKUP($A17,'Occupancy Raw Data'!$B$6:$BE$43,'Occupancy Raw Data'!H$1,FALSE)</f>
        <v>67.527409117137907</v>
      </c>
      <c r="D17" s="60">
        <f>VLOOKUP($A17,'Occupancy Raw Data'!$B$6:$BE$43,'Occupancy Raw Data'!I$1,FALSE)</f>
        <v>66.748413156376202</v>
      </c>
      <c r="E17" s="60">
        <f>VLOOKUP($A17,'Occupancy Raw Data'!$B$6:$BE$43,'Occupancy Raw Data'!J$1,FALSE)</f>
        <v>70.715522215810694</v>
      </c>
      <c r="F17" s="60">
        <f>VLOOKUP($A17,'Occupancy Raw Data'!$B$6:$BE$43,'Occupancy Raw Data'!K$1,FALSE)</f>
        <v>71.465666474321907</v>
      </c>
      <c r="G17" s="61">
        <f>VLOOKUP($A17,'Occupancy Raw Data'!$B$6:$BE$43,'Occupancy Raw Data'!L$1,FALSE)</f>
        <v>67.103289094056507</v>
      </c>
      <c r="H17" s="60">
        <f>VLOOKUP($A17,'Occupancy Raw Data'!$B$6:$BE$43,'Occupancy Raw Data'!N$1,FALSE)</f>
        <v>82.746682054241205</v>
      </c>
      <c r="I17" s="60">
        <f>VLOOKUP($A17,'Occupancy Raw Data'!$B$6:$BE$43,'Occupancy Raw Data'!O$1,FALSE)</f>
        <v>91.431044431621402</v>
      </c>
      <c r="J17" s="61">
        <f>VLOOKUP($A17,'Occupancy Raw Data'!$B$6:$BE$43,'Occupancy Raw Data'!P$1,FALSE)</f>
        <v>87.088863242931296</v>
      </c>
      <c r="K17" s="62">
        <f>VLOOKUP($A17,'Occupancy Raw Data'!$B$6:$BE$43,'Occupancy Raw Data'!R$1,FALSE)</f>
        <v>72.813453136592202</v>
      </c>
      <c r="L17" s="63"/>
      <c r="M17" s="59">
        <f>VLOOKUP($A17,'Occupancy Raw Data'!$B$6:$BE$43,'Occupancy Raw Data'!T$1,FALSE)</f>
        <v>-9.4122101408553203</v>
      </c>
      <c r="N17" s="60">
        <f>VLOOKUP($A17,'Occupancy Raw Data'!$B$6:$BE$43,'Occupancy Raw Data'!U$1,FALSE)</f>
        <v>-0.51563974548745795</v>
      </c>
      <c r="O17" s="60">
        <f>VLOOKUP($A17,'Occupancy Raw Data'!$B$6:$BE$43,'Occupancy Raw Data'!V$1,FALSE)</f>
        <v>-3.5977836216926899</v>
      </c>
      <c r="P17" s="60">
        <f>VLOOKUP($A17,'Occupancy Raw Data'!$B$6:$BE$43,'Occupancy Raw Data'!W$1,FALSE)</f>
        <v>0.891295663367215</v>
      </c>
      <c r="Q17" s="60">
        <f>VLOOKUP($A17,'Occupancy Raw Data'!$B$6:$BE$43,'Occupancy Raw Data'!X$1,FALSE)</f>
        <v>2.8988799409645201</v>
      </c>
      <c r="R17" s="61">
        <f>VLOOKUP($A17,'Occupancy Raw Data'!$B$6:$BE$43,'Occupancy Raw Data'!Y$1,FALSE)</f>
        <v>-1.85440741784042</v>
      </c>
      <c r="S17" s="60">
        <f>VLOOKUP($A17,'Occupancy Raw Data'!$B$6:$BE$43,'Occupancy Raw Data'!AA$1,FALSE)</f>
        <v>2.1900499593993299</v>
      </c>
      <c r="T17" s="60">
        <f>VLOOKUP($A17,'Occupancy Raw Data'!$B$6:$BE$43,'Occupancy Raw Data'!AB$1,FALSE)</f>
        <v>-0.35472380484489002</v>
      </c>
      <c r="U17" s="61">
        <f>VLOOKUP($A17,'Occupancy Raw Data'!$B$6:$BE$43,'Occupancy Raw Data'!AC$1,FALSE)</f>
        <v>0.83823034929851004</v>
      </c>
      <c r="V17" s="62">
        <f>VLOOKUP($A17,'Occupancy Raw Data'!$B$6:$BE$43,'Occupancy Raw Data'!AE$1,FALSE)</f>
        <v>-0.95057560530183904</v>
      </c>
      <c r="W17" s="63"/>
      <c r="X17" s="64">
        <f>VLOOKUP($A17,'ADR Raw Data'!$B$6:$BE$43,'ADR Raw Data'!G$1,FALSE)</f>
        <v>82.838333781143106</v>
      </c>
      <c r="Y17" s="65">
        <f>VLOOKUP($A17,'ADR Raw Data'!$B$6:$BE$43,'ADR Raw Data'!H$1,FALSE)</f>
        <v>84.390254091006099</v>
      </c>
      <c r="Z17" s="65">
        <f>VLOOKUP($A17,'ADR Raw Data'!$B$6:$BE$43,'ADR Raw Data'!I$1,FALSE)</f>
        <v>83.609691311865106</v>
      </c>
      <c r="AA17" s="65">
        <f>VLOOKUP($A17,'ADR Raw Data'!$B$6:$BE$43,'ADR Raw Data'!J$1,FALSE)</f>
        <v>87.106945777233705</v>
      </c>
      <c r="AB17" s="65">
        <f>VLOOKUP($A17,'ADR Raw Data'!$B$6:$BE$43,'ADR Raw Data'!K$1,FALSE)</f>
        <v>92.661135224061297</v>
      </c>
      <c r="AC17" s="66">
        <f>VLOOKUP($A17,'ADR Raw Data'!$B$6:$BE$43,'ADR Raw Data'!L$1,FALSE)</f>
        <v>86.296090450597603</v>
      </c>
      <c r="AD17" s="65">
        <f>VLOOKUP($A17,'ADR Raw Data'!$B$6:$BE$43,'ADR Raw Data'!N$1,FALSE)</f>
        <v>116.414851290097</v>
      </c>
      <c r="AE17" s="65">
        <f>VLOOKUP($A17,'ADR Raw Data'!$B$6:$BE$43,'ADR Raw Data'!O$1,FALSE)</f>
        <v>126.925792032186</v>
      </c>
      <c r="AF17" s="66">
        <f>VLOOKUP($A17,'ADR Raw Data'!$B$6:$BE$43,'ADR Raw Data'!P$1,FALSE)</f>
        <v>121.932355217823</v>
      </c>
      <c r="AG17" s="67">
        <f>VLOOKUP($A17,'ADR Raw Data'!$B$6:$BE$43,'ADR Raw Data'!R$1,FALSE)</f>
        <v>98.474066811955097</v>
      </c>
      <c r="AH17" s="63"/>
      <c r="AI17" s="59">
        <f>VLOOKUP($A17,'ADR Raw Data'!$B$6:$BE$43,'ADR Raw Data'!T$1,FALSE)</f>
        <v>9.4813215082228108</v>
      </c>
      <c r="AJ17" s="60">
        <f>VLOOKUP($A17,'ADR Raw Data'!$B$6:$BE$43,'ADR Raw Data'!U$1,FALSE)</f>
        <v>12.7417884838941</v>
      </c>
      <c r="AK17" s="60">
        <f>VLOOKUP($A17,'ADR Raw Data'!$B$6:$BE$43,'ADR Raw Data'!V$1,FALSE)</f>
        <v>9.3544958060863408</v>
      </c>
      <c r="AL17" s="60">
        <f>VLOOKUP($A17,'ADR Raw Data'!$B$6:$BE$43,'ADR Raw Data'!W$1,FALSE)</f>
        <v>14.1472818292065</v>
      </c>
      <c r="AM17" s="60">
        <f>VLOOKUP($A17,'ADR Raw Data'!$B$6:$BE$43,'ADR Raw Data'!X$1,FALSE)</f>
        <v>16.507787842451101</v>
      </c>
      <c r="AN17" s="61">
        <f>VLOOKUP($A17,'ADR Raw Data'!$B$6:$BE$43,'ADR Raw Data'!Y$1,FALSE)</f>
        <v>12.684258644843499</v>
      </c>
      <c r="AO17" s="60">
        <f>VLOOKUP($A17,'ADR Raw Data'!$B$6:$BE$43,'ADR Raw Data'!AA$1,FALSE)</f>
        <v>4.0289414415079703</v>
      </c>
      <c r="AP17" s="60">
        <f>VLOOKUP($A17,'ADR Raw Data'!$B$6:$BE$43,'ADR Raw Data'!AB$1,FALSE)</f>
        <v>-0.82136850550748797</v>
      </c>
      <c r="AQ17" s="61">
        <f>VLOOKUP($A17,'ADR Raw Data'!$B$6:$BE$43,'ADR Raw Data'!AC$1,FALSE)</f>
        <v>1.23638115135036</v>
      </c>
      <c r="AR17" s="62">
        <f>VLOOKUP($A17,'ADR Raw Data'!$B$6:$BE$43,'ADR Raw Data'!AE$1,FALSE)</f>
        <v>7.8518554229250999</v>
      </c>
      <c r="AS17" s="50"/>
      <c r="AT17" s="64">
        <f>VLOOKUP($A17,'RevPAR Raw Data'!$B$6:$BE$43,'RevPAR Raw Data'!G$1,FALSE)</f>
        <v>48.923851485862599</v>
      </c>
      <c r="AU17" s="65">
        <f>VLOOKUP($A17,'RevPAR Raw Data'!$B$6:$BE$43,'RevPAR Raw Data'!H$1,FALSE)</f>
        <v>56.986552135025903</v>
      </c>
      <c r="AV17" s="65">
        <f>VLOOKUP($A17,'RevPAR Raw Data'!$B$6:$BE$43,'RevPAR Raw Data'!I$1,FALSE)</f>
        <v>55.808142195614501</v>
      </c>
      <c r="AW17" s="65">
        <f>VLOOKUP($A17,'RevPAR Raw Data'!$B$6:$BE$43,'RevPAR Raw Data'!J$1,FALSE)</f>
        <v>61.598131592613903</v>
      </c>
      <c r="AX17" s="65">
        <f>VLOOKUP($A17,'RevPAR Raw Data'!$B$6:$BE$43,'RevPAR Raw Data'!K$1,FALSE)</f>
        <v>66.220897850548099</v>
      </c>
      <c r="AY17" s="66">
        <f>VLOOKUP($A17,'RevPAR Raw Data'!$B$6:$BE$43,'RevPAR Raw Data'!L$1,FALSE)</f>
        <v>57.907515051932997</v>
      </c>
      <c r="AZ17" s="65">
        <f>VLOOKUP($A17,'RevPAR Raw Data'!$B$6:$BE$43,'RevPAR Raw Data'!N$1,FALSE)</f>
        <v>96.329426860934703</v>
      </c>
      <c r="BA17" s="65">
        <f>VLOOKUP($A17,'RevPAR Raw Data'!$B$6:$BE$43,'RevPAR Raw Data'!O$1,FALSE)</f>
        <v>116.04957730813599</v>
      </c>
      <c r="BB17" s="66">
        <f>VLOOKUP($A17,'RevPAR Raw Data'!$B$6:$BE$43,'RevPAR Raw Data'!P$1,FALSE)</f>
        <v>106.18950208453499</v>
      </c>
      <c r="BC17" s="67">
        <f>VLOOKUP($A17,'RevPAR Raw Data'!$B$6:$BE$43,'RevPAR Raw Data'!R$1,FALSE)</f>
        <v>71.702368489819406</v>
      </c>
      <c r="BD17" s="63"/>
      <c r="BE17" s="59">
        <f>VLOOKUP($A17,'RevPAR Raw Data'!$B$6:$BE$43,'RevPAR Raw Data'!T$1,FALSE)</f>
        <v>-0.82329053711655997</v>
      </c>
      <c r="BF17" s="60">
        <f>VLOOKUP($A17,'RevPAR Raw Data'!$B$6:$BE$43,'RevPAR Raw Data'!U$1,FALSE)</f>
        <v>12.1604470126977</v>
      </c>
      <c r="BG17" s="60">
        <f>VLOOKUP($A17,'RevPAR Raw Data'!$B$6:$BE$43,'RevPAR Raw Data'!V$1,FALSE)</f>
        <v>5.4201576663903301</v>
      </c>
      <c r="BH17" s="60">
        <f>VLOOKUP($A17,'RevPAR Raw Data'!$B$6:$BE$43,'RevPAR Raw Data'!W$1,FALSE)</f>
        <v>15.1646716020017</v>
      </c>
      <c r="BI17" s="60">
        <f>VLOOKUP($A17,'RevPAR Raw Data'!$B$6:$BE$43,'RevPAR Raw Data'!X$1,FALSE)</f>
        <v>19.885208733877398</v>
      </c>
      <c r="BJ17" s="61">
        <f>VLOOKUP($A17,'RevPAR Raw Data'!$B$6:$BE$43,'RevPAR Raw Data'!Y$1,FALSE)</f>
        <v>10.594633393795</v>
      </c>
      <c r="BK17" s="60">
        <f>VLOOKUP($A17,'RevPAR Raw Data'!$B$6:$BE$43,'RevPAR Raw Data'!AA$1,FALSE)</f>
        <v>6.3072272313112698</v>
      </c>
      <c r="BL17" s="60">
        <f>VLOOKUP($A17,'RevPAR Raw Data'!$B$6:$BE$43,'RevPAR Raw Data'!AB$1,FALSE)</f>
        <v>-1.1731787207378399</v>
      </c>
      <c r="BM17" s="61">
        <f>VLOOKUP($A17,'RevPAR Raw Data'!$B$6:$BE$43,'RevPAR Raw Data'!AC$1,FALSE)</f>
        <v>2.0849752226925</v>
      </c>
      <c r="BN17" s="62">
        <f>VLOOKUP($A17,'RevPAR Raw Data'!$B$6:$BE$43,'RevPAR Raw Data'!AE$1,FALSE)</f>
        <v>6.8266419954093696</v>
      </c>
    </row>
    <row r="18" spans="1:66" x14ac:dyDescent="0.25">
      <c r="A18" s="78" t="s">
        <v>93</v>
      </c>
      <c r="B18" s="59">
        <f>VLOOKUP($A18,'Occupancy Raw Data'!$B$6:$BE$43,'Occupancy Raw Data'!G$1,FALSE)</f>
        <v>61.904761904761898</v>
      </c>
      <c r="C18" s="60">
        <f>VLOOKUP($A18,'Occupancy Raw Data'!$B$6:$BE$43,'Occupancy Raw Data'!H$1,FALSE)</f>
        <v>73.203303461605998</v>
      </c>
      <c r="D18" s="60">
        <f>VLOOKUP($A18,'Occupancy Raw Data'!$B$6:$BE$43,'Occupancy Raw Data'!I$1,FALSE)</f>
        <v>77.174486030574499</v>
      </c>
      <c r="E18" s="60">
        <f>VLOOKUP($A18,'Occupancy Raw Data'!$B$6:$BE$43,'Occupancy Raw Data'!J$1,FALSE)</f>
        <v>75.364610788964995</v>
      </c>
      <c r="F18" s="60">
        <f>VLOOKUP($A18,'Occupancy Raw Data'!$B$6:$BE$43,'Occupancy Raw Data'!K$1,FALSE)</f>
        <v>69.284835705499901</v>
      </c>
      <c r="G18" s="61">
        <f>VLOOKUP($A18,'Occupancy Raw Data'!$B$6:$BE$43,'Occupancy Raw Data'!L$1,FALSE)</f>
        <v>71.386399578281399</v>
      </c>
      <c r="H18" s="60">
        <f>VLOOKUP($A18,'Occupancy Raw Data'!$B$6:$BE$43,'Occupancy Raw Data'!N$1,FALSE)</f>
        <v>72.420460537880103</v>
      </c>
      <c r="I18" s="60">
        <f>VLOOKUP($A18,'Occupancy Raw Data'!$B$6:$BE$43,'Occupancy Raw Data'!O$1,FALSE)</f>
        <v>87.2033749340833</v>
      </c>
      <c r="J18" s="61">
        <f>VLOOKUP($A18,'Occupancy Raw Data'!$B$6:$BE$43,'Occupancy Raw Data'!P$1,FALSE)</f>
        <v>79.811917735981694</v>
      </c>
      <c r="K18" s="62">
        <f>VLOOKUP($A18,'Occupancy Raw Data'!$B$6:$BE$43,'Occupancy Raw Data'!R$1,FALSE)</f>
        <v>73.793086134611997</v>
      </c>
      <c r="L18" s="63"/>
      <c r="M18" s="59">
        <f>VLOOKUP($A18,'Occupancy Raw Data'!$B$6:$BE$43,'Occupancy Raw Data'!T$1,FALSE)</f>
        <v>-7.7348204149356796</v>
      </c>
      <c r="N18" s="60">
        <f>VLOOKUP($A18,'Occupancy Raw Data'!$B$6:$BE$43,'Occupancy Raw Data'!U$1,FALSE)</f>
        <v>4.9001494692888601</v>
      </c>
      <c r="O18" s="60">
        <f>VLOOKUP($A18,'Occupancy Raw Data'!$B$6:$BE$43,'Occupancy Raw Data'!V$1,FALSE)</f>
        <v>6.3579580978534</v>
      </c>
      <c r="P18" s="60">
        <f>VLOOKUP($A18,'Occupancy Raw Data'!$B$6:$BE$43,'Occupancy Raw Data'!W$1,FALSE)</f>
        <v>6.62752319781697</v>
      </c>
      <c r="Q18" s="60">
        <f>VLOOKUP($A18,'Occupancy Raw Data'!$B$6:$BE$43,'Occupancy Raw Data'!X$1,FALSE)</f>
        <v>-2.72422746086154</v>
      </c>
      <c r="R18" s="61">
        <f>VLOOKUP($A18,'Occupancy Raw Data'!$B$6:$BE$43,'Occupancy Raw Data'!Y$1,FALSE)</f>
        <v>1.59026095678493</v>
      </c>
      <c r="S18" s="60">
        <f>VLOOKUP($A18,'Occupancy Raw Data'!$B$6:$BE$43,'Occupancy Raw Data'!AA$1,FALSE)</f>
        <v>-6.6606252831898498</v>
      </c>
      <c r="T18" s="60">
        <f>VLOOKUP($A18,'Occupancy Raw Data'!$B$6:$BE$43,'Occupancy Raw Data'!AB$1,FALSE)</f>
        <v>-4.1723005601699796</v>
      </c>
      <c r="U18" s="61">
        <f>VLOOKUP($A18,'Occupancy Raw Data'!$B$6:$BE$43,'Occupancy Raw Data'!AC$1,FALSE)</f>
        <v>-5.31748514232092</v>
      </c>
      <c r="V18" s="62">
        <f>VLOOKUP($A18,'Occupancy Raw Data'!$B$6:$BE$43,'Occupancy Raw Data'!AE$1,FALSE)</f>
        <v>-0.65039152308550296</v>
      </c>
      <c r="W18" s="63"/>
      <c r="X18" s="64">
        <f>VLOOKUP($A18,'ADR Raw Data'!$B$6:$BE$43,'ADR Raw Data'!G$1,FALSE)</f>
        <v>107.549577377235</v>
      </c>
      <c r="Y18" s="65">
        <f>VLOOKUP($A18,'ADR Raw Data'!$B$6:$BE$43,'ADR Raw Data'!H$1,FALSE)</f>
        <v>113.877521891502</v>
      </c>
      <c r="Z18" s="65">
        <f>VLOOKUP($A18,'ADR Raw Data'!$B$6:$BE$43,'ADR Raw Data'!I$1,FALSE)</f>
        <v>116.280798998178</v>
      </c>
      <c r="AA18" s="65">
        <f>VLOOKUP($A18,'ADR Raw Data'!$B$6:$BE$43,'ADR Raw Data'!J$1,FALSE)</f>
        <v>118.42013742131</v>
      </c>
      <c r="AB18" s="65">
        <f>VLOOKUP($A18,'ADR Raw Data'!$B$6:$BE$43,'ADR Raw Data'!K$1,FALSE)</f>
        <v>108.766237002282</v>
      </c>
      <c r="AC18" s="66">
        <f>VLOOKUP($A18,'ADR Raw Data'!$B$6:$BE$43,'ADR Raw Data'!L$1,FALSE)</f>
        <v>113.266648372963</v>
      </c>
      <c r="AD18" s="65">
        <f>VLOOKUP($A18,'ADR Raw Data'!$B$6:$BE$43,'ADR Raw Data'!N$1,FALSE)</f>
        <v>144.446907621359</v>
      </c>
      <c r="AE18" s="65">
        <f>VLOOKUP($A18,'ADR Raw Data'!$B$6:$BE$43,'ADR Raw Data'!O$1,FALSE)</f>
        <v>164.845656158032</v>
      </c>
      <c r="AF18" s="66">
        <f>VLOOKUP($A18,'ADR Raw Data'!$B$6:$BE$43,'ADR Raw Data'!P$1,FALSE)</f>
        <v>155.59085558859101</v>
      </c>
      <c r="AG18" s="67">
        <f>VLOOKUP($A18,'ADR Raw Data'!$B$6:$BE$43,'ADR Raw Data'!R$1,FALSE)</f>
        <v>126.342314349867</v>
      </c>
      <c r="AH18" s="63"/>
      <c r="AI18" s="59">
        <f>VLOOKUP($A18,'ADR Raw Data'!$B$6:$BE$43,'ADR Raw Data'!T$1,FALSE)</f>
        <v>2.9401845242067099</v>
      </c>
      <c r="AJ18" s="60">
        <f>VLOOKUP($A18,'ADR Raw Data'!$B$6:$BE$43,'ADR Raw Data'!U$1,FALSE)</f>
        <v>6.19406560517616</v>
      </c>
      <c r="AK18" s="60">
        <f>VLOOKUP($A18,'ADR Raw Data'!$B$6:$BE$43,'ADR Raw Data'!V$1,FALSE)</f>
        <v>7.1597399040686502</v>
      </c>
      <c r="AL18" s="60">
        <f>VLOOKUP($A18,'ADR Raw Data'!$B$6:$BE$43,'ADR Raw Data'!W$1,FALSE)</f>
        <v>10.8342638791519</v>
      </c>
      <c r="AM18" s="60">
        <f>VLOOKUP($A18,'ADR Raw Data'!$B$6:$BE$43,'ADR Raw Data'!X$1,FALSE)</f>
        <v>0.12092206507473099</v>
      </c>
      <c r="AN18" s="61">
        <f>VLOOKUP($A18,'ADR Raw Data'!$B$6:$BE$43,'ADR Raw Data'!Y$1,FALSE)</f>
        <v>5.6814931147563499</v>
      </c>
      <c r="AO18" s="60">
        <f>VLOOKUP($A18,'ADR Raw Data'!$B$6:$BE$43,'ADR Raw Data'!AA$1,FALSE)</f>
        <v>-3.2811798012537401</v>
      </c>
      <c r="AP18" s="60">
        <f>VLOOKUP($A18,'ADR Raw Data'!$B$6:$BE$43,'ADR Raw Data'!AB$1,FALSE)</f>
        <v>-13.3064945758384</v>
      </c>
      <c r="AQ18" s="61">
        <f>VLOOKUP($A18,'ADR Raw Data'!$B$6:$BE$43,'ADR Raw Data'!AC$1,FALSE)</f>
        <v>-9.2078388706566301</v>
      </c>
      <c r="AR18" s="62">
        <f>VLOOKUP($A18,'ADR Raw Data'!$B$6:$BE$43,'ADR Raw Data'!AE$1,FALSE)</f>
        <v>-1.2888744056156001</v>
      </c>
      <c r="AS18" s="50"/>
      <c r="AT18" s="64">
        <f>VLOOKUP($A18,'RevPAR Raw Data'!$B$6:$BE$43,'RevPAR Raw Data'!G$1,FALSE)</f>
        <v>66.578309804955097</v>
      </c>
      <c r="AU18" s="65">
        <f>VLOOKUP($A18,'RevPAR Raw Data'!$B$6:$BE$43,'RevPAR Raw Data'!H$1,FALSE)</f>
        <v>83.362107924793506</v>
      </c>
      <c r="AV18" s="65">
        <f>VLOOKUP($A18,'RevPAR Raw Data'!$B$6:$BE$43,'RevPAR Raw Data'!I$1,FALSE)</f>
        <v>89.739108979089707</v>
      </c>
      <c r="AW18" s="65">
        <f>VLOOKUP($A18,'RevPAR Raw Data'!$B$6:$BE$43,'RevPAR Raw Data'!J$1,FALSE)</f>
        <v>89.246875663327998</v>
      </c>
      <c r="AX18" s="65">
        <f>VLOOKUP($A18,'RevPAR Raw Data'!$B$6:$BE$43,'RevPAR Raw Data'!K$1,FALSE)</f>
        <v>75.358508610086105</v>
      </c>
      <c r="AY18" s="66">
        <f>VLOOKUP($A18,'RevPAR Raw Data'!$B$6:$BE$43,'RevPAR Raw Data'!L$1,FALSE)</f>
        <v>80.856982196450502</v>
      </c>
      <c r="AZ18" s="65">
        <f>VLOOKUP($A18,'RevPAR Raw Data'!$B$6:$BE$43,'RevPAR Raw Data'!N$1,FALSE)</f>
        <v>104.60911573211401</v>
      </c>
      <c r="BA18" s="65">
        <f>VLOOKUP($A18,'RevPAR Raw Data'!$B$6:$BE$43,'RevPAR Raw Data'!O$1,FALSE)</f>
        <v>143.75097560203901</v>
      </c>
      <c r="BB18" s="66">
        <f>VLOOKUP($A18,'RevPAR Raw Data'!$B$6:$BE$43,'RevPAR Raw Data'!P$1,FALSE)</f>
        <v>124.180045667076</v>
      </c>
      <c r="BC18" s="67">
        <f>VLOOKUP($A18,'RevPAR Raw Data'!$B$6:$BE$43,'RevPAR Raw Data'!R$1,FALSE)</f>
        <v>93.231892852659797</v>
      </c>
      <c r="BD18" s="63"/>
      <c r="BE18" s="59">
        <f>VLOOKUP($A18,'RevPAR Raw Data'!$B$6:$BE$43,'RevPAR Raw Data'!T$1,FALSE)</f>
        <v>-5.02205388354409</v>
      </c>
      <c r="BF18" s="60">
        <f>VLOOKUP($A18,'RevPAR Raw Data'!$B$6:$BE$43,'RevPAR Raw Data'!U$1,FALSE)</f>
        <v>11.3977335473444</v>
      </c>
      <c r="BG18" s="60">
        <f>VLOOKUP($A18,'RevPAR Raw Data'!$B$6:$BE$43,'RevPAR Raw Data'!V$1,FALSE)</f>
        <v>13.972911264938</v>
      </c>
      <c r="BH18" s="60">
        <f>VLOOKUP($A18,'RevPAR Raw Data'!$B$6:$BE$43,'RevPAR Raw Data'!W$1,FALSE)</f>
        <v>18.1798304288724</v>
      </c>
      <c r="BI18" s="60">
        <f>VLOOKUP($A18,'RevPAR Raw Data'!$B$6:$BE$43,'RevPAR Raw Data'!X$1,FALSE)</f>
        <v>-2.60659958788982</v>
      </c>
      <c r="BJ18" s="61">
        <f>VLOOKUP($A18,'RevPAR Raw Data'!$B$6:$BE$43,'RevPAR Raw Data'!Y$1,FALSE)</f>
        <v>7.36210463830768</v>
      </c>
      <c r="BK18" s="60">
        <f>VLOOKUP($A18,'RevPAR Raw Data'!$B$6:$BE$43,'RevPAR Raw Data'!AA$1,FALSE)</f>
        <v>-9.7232579930143608</v>
      </c>
      <c r="BL18" s="60">
        <f>VLOOKUP($A18,'RevPAR Raw Data'!$B$6:$BE$43,'RevPAR Raw Data'!AB$1,FALSE)</f>
        <v>-16.923608188281701</v>
      </c>
      <c r="BM18" s="61">
        <f>VLOOKUP($A18,'RevPAR Raw Data'!$B$6:$BE$43,'RevPAR Raw Data'!AC$1,FALSE)</f>
        <v>-14.0356985491015</v>
      </c>
      <c r="BN18" s="62">
        <f>VLOOKUP($A18,'RevPAR Raw Data'!$B$6:$BE$43,'RevPAR Raw Data'!AE$1,FALSE)</f>
        <v>-1.93088319882376</v>
      </c>
    </row>
    <row r="19" spans="1:66" x14ac:dyDescent="0.25">
      <c r="A19" s="78" t="s">
        <v>94</v>
      </c>
      <c r="B19" s="59">
        <f>VLOOKUP($A19,'Occupancy Raw Data'!$B$6:$BE$43,'Occupancy Raw Data'!G$1,FALSE)</f>
        <v>71.415857605177905</v>
      </c>
      <c r="C19" s="60">
        <f>VLOOKUP($A19,'Occupancy Raw Data'!$B$6:$BE$43,'Occupancy Raw Data'!H$1,FALSE)</f>
        <v>73.988673139158493</v>
      </c>
      <c r="D19" s="60">
        <f>VLOOKUP($A19,'Occupancy Raw Data'!$B$6:$BE$43,'Occupancy Raw Data'!I$1,FALSE)</f>
        <v>74.660194174757194</v>
      </c>
      <c r="E19" s="60">
        <f>VLOOKUP($A19,'Occupancy Raw Data'!$B$6:$BE$43,'Occupancy Raw Data'!J$1,FALSE)</f>
        <v>72.548543689320297</v>
      </c>
      <c r="F19" s="60">
        <f>VLOOKUP($A19,'Occupancy Raw Data'!$B$6:$BE$43,'Occupancy Raw Data'!K$1,FALSE)</f>
        <v>69.943365695792806</v>
      </c>
      <c r="G19" s="61">
        <f>VLOOKUP($A19,'Occupancy Raw Data'!$B$6:$BE$43,'Occupancy Raw Data'!L$1,FALSE)</f>
        <v>72.511326860841393</v>
      </c>
      <c r="H19" s="60">
        <f>VLOOKUP($A19,'Occupancy Raw Data'!$B$6:$BE$43,'Occupancy Raw Data'!N$1,FALSE)</f>
        <v>77.516181229773395</v>
      </c>
      <c r="I19" s="60">
        <f>VLOOKUP($A19,'Occupancy Raw Data'!$B$6:$BE$43,'Occupancy Raw Data'!O$1,FALSE)</f>
        <v>94.878640776699001</v>
      </c>
      <c r="J19" s="61">
        <f>VLOOKUP($A19,'Occupancy Raw Data'!$B$6:$BE$43,'Occupancy Raw Data'!P$1,FALSE)</f>
        <v>86.197411003236198</v>
      </c>
      <c r="K19" s="62">
        <f>VLOOKUP($A19,'Occupancy Raw Data'!$B$6:$BE$43,'Occupancy Raw Data'!R$1,FALSE)</f>
        <v>76.421636615811295</v>
      </c>
      <c r="L19" s="63"/>
      <c r="M19" s="59">
        <f>VLOOKUP($A19,'Occupancy Raw Data'!$B$6:$BE$43,'Occupancy Raw Data'!T$1,FALSE)</f>
        <v>-12.0744935874385</v>
      </c>
      <c r="N19" s="60">
        <f>VLOOKUP($A19,'Occupancy Raw Data'!$B$6:$BE$43,'Occupancy Raw Data'!U$1,FALSE)</f>
        <v>-11.7358823835335</v>
      </c>
      <c r="O19" s="60">
        <f>VLOOKUP($A19,'Occupancy Raw Data'!$B$6:$BE$43,'Occupancy Raw Data'!V$1,FALSE)</f>
        <v>-10.110611988600599</v>
      </c>
      <c r="P19" s="60">
        <f>VLOOKUP($A19,'Occupancy Raw Data'!$B$6:$BE$43,'Occupancy Raw Data'!W$1,FALSE)</f>
        <v>-6.9594723221222301</v>
      </c>
      <c r="Q19" s="60">
        <f>VLOOKUP($A19,'Occupancy Raw Data'!$B$6:$BE$43,'Occupancy Raw Data'!X$1,FALSE)</f>
        <v>-9.7937833170865591</v>
      </c>
      <c r="R19" s="61">
        <f>VLOOKUP($A19,'Occupancy Raw Data'!$B$6:$BE$43,'Occupancy Raw Data'!Y$1,FALSE)</f>
        <v>-10.173732030777099</v>
      </c>
      <c r="S19" s="60">
        <f>VLOOKUP($A19,'Occupancy Raw Data'!$B$6:$BE$43,'Occupancy Raw Data'!AA$1,FALSE)</f>
        <v>-9.2281241768838704</v>
      </c>
      <c r="T19" s="60">
        <f>VLOOKUP($A19,'Occupancy Raw Data'!$B$6:$BE$43,'Occupancy Raw Data'!AB$1,FALSE)</f>
        <v>-1.05735125415338</v>
      </c>
      <c r="U19" s="61">
        <f>VLOOKUP($A19,'Occupancy Raw Data'!$B$6:$BE$43,'Occupancy Raw Data'!AC$1,FALSE)</f>
        <v>-4.9062114205727001</v>
      </c>
      <c r="V19" s="62">
        <f>VLOOKUP($A19,'Occupancy Raw Data'!$B$6:$BE$43,'Occupancy Raw Data'!AE$1,FALSE)</f>
        <v>-8.5410938853360907</v>
      </c>
      <c r="W19" s="63"/>
      <c r="X19" s="64">
        <f>VLOOKUP($A19,'ADR Raw Data'!$B$6:$BE$43,'ADR Raw Data'!G$1,FALSE)</f>
        <v>212.30722979494701</v>
      </c>
      <c r="Y19" s="65">
        <f>VLOOKUP($A19,'ADR Raw Data'!$B$6:$BE$43,'ADR Raw Data'!H$1,FALSE)</f>
        <v>210.872149688354</v>
      </c>
      <c r="Z19" s="65">
        <f>VLOOKUP($A19,'ADR Raw Data'!$B$6:$BE$43,'ADR Raw Data'!I$1,FALSE)</f>
        <v>208.82793150194999</v>
      </c>
      <c r="AA19" s="65">
        <f>VLOOKUP($A19,'ADR Raw Data'!$B$6:$BE$43,'ADR Raw Data'!J$1,FALSE)</f>
        <v>201.07063937771801</v>
      </c>
      <c r="AB19" s="65">
        <f>VLOOKUP($A19,'ADR Raw Data'!$B$6:$BE$43,'ADR Raw Data'!K$1,FALSE)</f>
        <v>205.05530023134699</v>
      </c>
      <c r="AC19" s="66">
        <f>VLOOKUP($A19,'ADR Raw Data'!$B$6:$BE$43,'ADR Raw Data'!L$1,FALSE)</f>
        <v>207.65039212710801</v>
      </c>
      <c r="AD19" s="65">
        <f>VLOOKUP($A19,'ADR Raw Data'!$B$6:$BE$43,'ADR Raw Data'!N$1,FALSE)</f>
        <v>279.78696766516998</v>
      </c>
      <c r="AE19" s="65">
        <f>VLOOKUP($A19,'ADR Raw Data'!$B$6:$BE$43,'ADR Raw Data'!O$1,FALSE)</f>
        <v>332.49767728319199</v>
      </c>
      <c r="AF19" s="66">
        <f>VLOOKUP($A19,'ADR Raw Data'!$B$6:$BE$43,'ADR Raw Data'!P$1,FALSE)</f>
        <v>308.79665847099602</v>
      </c>
      <c r="AG19" s="67">
        <f>VLOOKUP($A19,'ADR Raw Data'!$B$6:$BE$43,'ADR Raw Data'!R$1,FALSE)</f>
        <v>240.24604613883801</v>
      </c>
      <c r="AH19" s="63"/>
      <c r="AI19" s="59">
        <f>VLOOKUP($A19,'ADR Raw Data'!$B$6:$BE$43,'ADR Raw Data'!T$1,FALSE)</f>
        <v>3.8069594873991299</v>
      </c>
      <c r="AJ19" s="60">
        <f>VLOOKUP($A19,'ADR Raw Data'!$B$6:$BE$43,'ADR Raw Data'!U$1,FALSE)</f>
        <v>2.4666844755916002</v>
      </c>
      <c r="AK19" s="60">
        <f>VLOOKUP($A19,'ADR Raw Data'!$B$6:$BE$43,'ADR Raw Data'!V$1,FALSE)</f>
        <v>3.0100560821651601</v>
      </c>
      <c r="AL19" s="60">
        <f>VLOOKUP($A19,'ADR Raw Data'!$B$6:$BE$43,'ADR Raw Data'!W$1,FALSE)</f>
        <v>1.65467795178317</v>
      </c>
      <c r="AM19" s="60">
        <f>VLOOKUP($A19,'ADR Raw Data'!$B$6:$BE$43,'ADR Raw Data'!X$1,FALSE)</f>
        <v>-2.6216404109988298</v>
      </c>
      <c r="AN19" s="61">
        <f>VLOOKUP($A19,'ADR Raw Data'!$B$6:$BE$43,'ADR Raw Data'!Y$1,FALSE)</f>
        <v>1.6495555846076999</v>
      </c>
      <c r="AO19" s="60">
        <f>VLOOKUP($A19,'ADR Raw Data'!$B$6:$BE$43,'ADR Raw Data'!AA$1,FALSE)</f>
        <v>-0.714816666716655</v>
      </c>
      <c r="AP19" s="60">
        <f>VLOOKUP($A19,'ADR Raw Data'!$B$6:$BE$43,'ADR Raw Data'!AB$1,FALSE)</f>
        <v>3.9564907121330601</v>
      </c>
      <c r="AQ19" s="61">
        <f>VLOOKUP($A19,'ADR Raw Data'!$B$6:$BE$43,'ADR Raw Data'!AC$1,FALSE)</f>
        <v>2.27647383019089</v>
      </c>
      <c r="AR19" s="62">
        <f>VLOOKUP($A19,'ADR Raw Data'!$B$6:$BE$43,'ADR Raw Data'!AE$1,FALSE)</f>
        <v>2.4309036990816399</v>
      </c>
      <c r="AS19" s="50"/>
      <c r="AT19" s="64">
        <f>VLOOKUP($A19,'RevPAR Raw Data'!$B$6:$BE$43,'RevPAR Raw Data'!G$1,FALSE)</f>
        <v>151.62102891585701</v>
      </c>
      <c r="AU19" s="65">
        <f>VLOOKUP($A19,'RevPAR Raw Data'!$B$6:$BE$43,'RevPAR Raw Data'!H$1,FALSE)</f>
        <v>156.02150557443301</v>
      </c>
      <c r="AV19" s="65">
        <f>VLOOKUP($A19,'RevPAR Raw Data'!$B$6:$BE$43,'RevPAR Raw Data'!I$1,FALSE)</f>
        <v>155.91133915048499</v>
      </c>
      <c r="AW19" s="65">
        <f>VLOOKUP($A19,'RevPAR Raw Data'!$B$6:$BE$43,'RevPAR Raw Data'!J$1,FALSE)</f>
        <v>145.87382065533899</v>
      </c>
      <c r="AX19" s="65">
        <f>VLOOKUP($A19,'RevPAR Raw Data'!$B$6:$BE$43,'RevPAR Raw Data'!K$1,FALSE)</f>
        <v>143.42257851941699</v>
      </c>
      <c r="AY19" s="66">
        <f>VLOOKUP($A19,'RevPAR Raw Data'!$B$6:$BE$43,'RevPAR Raw Data'!L$1,FALSE)</f>
        <v>150.570054563106</v>
      </c>
      <c r="AZ19" s="65">
        <f>VLOOKUP($A19,'RevPAR Raw Data'!$B$6:$BE$43,'RevPAR Raw Data'!N$1,FALSE)</f>
        <v>216.88017291262099</v>
      </c>
      <c r="BA19" s="65">
        <f>VLOOKUP($A19,'RevPAR Raw Data'!$B$6:$BE$43,'RevPAR Raw Data'!O$1,FALSE)</f>
        <v>315.46927682038802</v>
      </c>
      <c r="BB19" s="66">
        <f>VLOOKUP($A19,'RevPAR Raw Data'!$B$6:$BE$43,'RevPAR Raw Data'!P$1,FALSE)</f>
        <v>266.17472486650399</v>
      </c>
      <c r="BC19" s="67">
        <f>VLOOKUP($A19,'RevPAR Raw Data'!$B$6:$BE$43,'RevPAR Raw Data'!R$1,FALSE)</f>
        <v>183.59996036407699</v>
      </c>
      <c r="BD19" s="63"/>
      <c r="BE19" s="59">
        <f>VLOOKUP($A19,'RevPAR Raw Data'!$B$6:$BE$43,'RevPAR Raw Data'!T$1,FALSE)</f>
        <v>-8.7272051792218193</v>
      </c>
      <c r="BF19" s="60">
        <f>VLOOKUP($A19,'RevPAR Raw Data'!$B$6:$BE$43,'RevPAR Raw Data'!U$1,FALSE)</f>
        <v>-9.5586850967703008</v>
      </c>
      <c r="BG19" s="60">
        <f>VLOOKUP($A19,'RevPAR Raw Data'!$B$6:$BE$43,'RevPAR Raw Data'!V$1,FALSE)</f>
        <v>-7.4048909975425099</v>
      </c>
      <c r="BH19" s="60">
        <f>VLOOKUP($A19,'RevPAR Raw Data'!$B$6:$BE$43,'RevPAR Raw Data'!W$1,FALSE)</f>
        <v>-5.4199512244136701</v>
      </c>
      <c r="BI19" s="60">
        <f>VLOOKUP($A19,'RevPAR Raw Data'!$B$6:$BE$43,'RevPAR Raw Data'!X$1,FALSE)</f>
        <v>-12.1586659468789</v>
      </c>
      <c r="BJ19" s="61">
        <f>VLOOKUP($A19,'RevPAR Raw Data'!$B$6:$BE$43,'RevPAR Raw Data'!Y$1,FALSE)</f>
        <v>-8.6919978110461305</v>
      </c>
      <c r="BK19" s="60">
        <f>VLOOKUP($A19,'RevPAR Raw Data'!$B$6:$BE$43,'RevPAR Raw Data'!AA$1,FALSE)</f>
        <v>-9.8769766739588505</v>
      </c>
      <c r="BL19" s="60">
        <f>VLOOKUP($A19,'RevPAR Raw Data'!$B$6:$BE$43,'RevPAR Raw Data'!AB$1,FALSE)</f>
        <v>2.8573054538144702</v>
      </c>
      <c r="BM19" s="61">
        <f>VLOOKUP($A19,'RevPAR Raw Data'!$B$6:$BE$43,'RevPAR Raw Data'!AC$1,FALSE)</f>
        <v>-2.7414262094249802</v>
      </c>
      <c r="BN19" s="62">
        <f>VLOOKUP($A19,'RevPAR Raw Data'!$B$6:$BE$43,'RevPAR Raw Data'!AE$1,FALSE)</f>
        <v>-6.3178159534551099</v>
      </c>
    </row>
    <row r="20" spans="1:66" x14ac:dyDescent="0.25">
      <c r="A20" s="78" t="s">
        <v>29</v>
      </c>
      <c r="B20" s="59">
        <f>VLOOKUP($A20,'Occupancy Raw Data'!$B$6:$BE$43,'Occupancy Raw Data'!G$1,FALSE)</f>
        <v>55.686379448755602</v>
      </c>
      <c r="C20" s="60">
        <f>VLOOKUP($A20,'Occupancy Raw Data'!$B$6:$BE$43,'Occupancy Raw Data'!H$1,FALSE)</f>
        <v>60.235483007760202</v>
      </c>
      <c r="D20" s="60">
        <f>VLOOKUP($A20,'Occupancy Raw Data'!$B$6:$BE$43,'Occupancy Raw Data'!I$1,FALSE)</f>
        <v>60.797431094460698</v>
      </c>
      <c r="E20" s="60">
        <f>VLOOKUP($A20,'Occupancy Raw Data'!$B$6:$BE$43,'Occupancy Raw Data'!J$1,FALSE)</f>
        <v>60.476317902060401</v>
      </c>
      <c r="F20" s="60">
        <f>VLOOKUP($A20,'Occupancy Raw Data'!$B$6:$BE$43,'Occupancy Raw Data'!K$1,FALSE)</f>
        <v>56.622959593256603</v>
      </c>
      <c r="G20" s="61">
        <f>VLOOKUP($A20,'Occupancy Raw Data'!$B$6:$BE$43,'Occupancy Raw Data'!L$1,FALSE)</f>
        <v>58.763714209258701</v>
      </c>
      <c r="H20" s="60">
        <f>VLOOKUP($A20,'Occupancy Raw Data'!$B$6:$BE$43,'Occupancy Raw Data'!N$1,FALSE)</f>
        <v>68.584426010168499</v>
      </c>
      <c r="I20" s="60">
        <f>VLOOKUP($A20,'Occupancy Raw Data'!$B$6:$BE$43,'Occupancy Raw Data'!O$1,FALSE)</f>
        <v>81.683168316831598</v>
      </c>
      <c r="J20" s="61">
        <f>VLOOKUP($A20,'Occupancy Raw Data'!$B$6:$BE$43,'Occupancy Raw Data'!P$1,FALSE)</f>
        <v>75.133797163500105</v>
      </c>
      <c r="K20" s="62">
        <f>VLOOKUP($A20,'Occupancy Raw Data'!$B$6:$BE$43,'Occupancy Raw Data'!R$1,FALSE)</f>
        <v>63.4408807676134</v>
      </c>
      <c r="L20" s="63"/>
      <c r="M20" s="59">
        <f>VLOOKUP($A20,'Occupancy Raw Data'!$B$6:$BE$43,'Occupancy Raw Data'!T$1,FALSE)</f>
        <v>3.84470931214823E-3</v>
      </c>
      <c r="N20" s="60">
        <f>VLOOKUP($A20,'Occupancy Raw Data'!$B$6:$BE$43,'Occupancy Raw Data'!U$1,FALSE)</f>
        <v>10.336246855473</v>
      </c>
      <c r="O20" s="60">
        <f>VLOOKUP($A20,'Occupancy Raw Data'!$B$6:$BE$43,'Occupancy Raw Data'!V$1,FALSE)</f>
        <v>16.152162355439799</v>
      </c>
      <c r="P20" s="60">
        <f>VLOOKUP($A20,'Occupancy Raw Data'!$B$6:$BE$43,'Occupancy Raw Data'!W$1,FALSE)</f>
        <v>20.695563251933599</v>
      </c>
      <c r="Q20" s="60">
        <f>VLOOKUP($A20,'Occupancy Raw Data'!$B$6:$BE$43,'Occupancy Raw Data'!X$1,FALSE)</f>
        <v>3.5170777475161201</v>
      </c>
      <c r="R20" s="61">
        <f>VLOOKUP($A20,'Occupancy Raw Data'!$B$6:$BE$43,'Occupancy Raw Data'!Y$1,FALSE)</f>
        <v>9.8693367365104798</v>
      </c>
      <c r="S20" s="60">
        <f>VLOOKUP($A20,'Occupancy Raw Data'!$B$6:$BE$43,'Occupancy Raw Data'!AA$1,FALSE)</f>
        <v>-6.8006135693946401</v>
      </c>
      <c r="T20" s="60">
        <f>VLOOKUP($A20,'Occupancy Raw Data'!$B$6:$BE$43,'Occupancy Raw Data'!AB$1,FALSE)</f>
        <v>-3.1865004108489101</v>
      </c>
      <c r="U20" s="61">
        <f>VLOOKUP($A20,'Occupancy Raw Data'!$B$6:$BE$43,'Occupancy Raw Data'!AC$1,FALSE)</f>
        <v>-4.8702032205944699</v>
      </c>
      <c r="V20" s="62">
        <f>VLOOKUP($A20,'Occupancy Raw Data'!$B$6:$BE$43,'Occupancy Raw Data'!AE$1,FALSE)</f>
        <v>4.3960342445371596</v>
      </c>
      <c r="W20" s="63"/>
      <c r="X20" s="64">
        <f>VLOOKUP($A20,'ADR Raw Data'!$B$6:$BE$43,'ADR Raw Data'!G$1,FALSE)</f>
        <v>138.916982220086</v>
      </c>
      <c r="Y20" s="65">
        <f>VLOOKUP($A20,'ADR Raw Data'!$B$6:$BE$43,'ADR Raw Data'!H$1,FALSE)</f>
        <v>139.301030653043</v>
      </c>
      <c r="Z20" s="65">
        <f>VLOOKUP($A20,'ADR Raw Data'!$B$6:$BE$43,'ADR Raw Data'!I$1,FALSE)</f>
        <v>134.773624559859</v>
      </c>
      <c r="AA20" s="65">
        <f>VLOOKUP($A20,'ADR Raw Data'!$B$6:$BE$43,'ADR Raw Data'!J$1,FALSE)</f>
        <v>139.834059734513</v>
      </c>
      <c r="AB20" s="65">
        <f>VLOOKUP($A20,'ADR Raw Data'!$B$6:$BE$43,'ADR Raw Data'!K$1,FALSE)</f>
        <v>144.50985113421501</v>
      </c>
      <c r="AC20" s="66">
        <f>VLOOKUP($A20,'ADR Raw Data'!$B$6:$BE$43,'ADR Raw Data'!L$1,FALSE)</f>
        <v>139.404950364298</v>
      </c>
      <c r="AD20" s="65">
        <f>VLOOKUP($A20,'ADR Raw Data'!$B$6:$BE$43,'ADR Raw Data'!N$1,FALSE)</f>
        <v>185.72092274678101</v>
      </c>
      <c r="AE20" s="65">
        <f>VLOOKUP($A20,'ADR Raw Data'!$B$6:$BE$43,'ADR Raw Data'!O$1,FALSE)</f>
        <v>205.876081900081</v>
      </c>
      <c r="AF20" s="66">
        <f>VLOOKUP($A20,'ADR Raw Data'!$B$6:$BE$43,'ADR Raw Data'!P$1,FALSE)</f>
        <v>196.67695930905501</v>
      </c>
      <c r="AG20" s="67">
        <f>VLOOKUP($A20,'ADR Raw Data'!$B$6:$BE$43,'ADR Raw Data'!R$1,FALSE)</f>
        <v>158.78435841041201</v>
      </c>
      <c r="AH20" s="63"/>
      <c r="AI20" s="59">
        <f>VLOOKUP($A20,'ADR Raw Data'!$B$6:$BE$43,'ADR Raw Data'!T$1,FALSE)</f>
        <v>-1.2308111623457501</v>
      </c>
      <c r="AJ20" s="60">
        <f>VLOOKUP($A20,'ADR Raw Data'!$B$6:$BE$43,'ADR Raw Data'!U$1,FALSE)</f>
        <v>-3.6062375630794601</v>
      </c>
      <c r="AK20" s="60">
        <f>VLOOKUP($A20,'ADR Raw Data'!$B$6:$BE$43,'ADR Raw Data'!V$1,FALSE)</f>
        <v>-7.2760419252834296</v>
      </c>
      <c r="AL20" s="60">
        <f>VLOOKUP($A20,'ADR Raw Data'!$B$6:$BE$43,'ADR Raw Data'!W$1,FALSE)</f>
        <v>-3.6118333924739301</v>
      </c>
      <c r="AM20" s="60">
        <f>VLOOKUP($A20,'ADR Raw Data'!$B$6:$BE$43,'ADR Raw Data'!X$1,FALSE)</f>
        <v>-2.2893408441316301</v>
      </c>
      <c r="AN20" s="61">
        <f>VLOOKUP($A20,'ADR Raw Data'!$B$6:$BE$43,'ADR Raw Data'!Y$1,FALSE)</f>
        <v>-3.6385566187204401</v>
      </c>
      <c r="AO20" s="60">
        <f>VLOOKUP($A20,'ADR Raw Data'!$B$6:$BE$43,'ADR Raw Data'!AA$1,FALSE)</f>
        <v>-0.39972417306602398</v>
      </c>
      <c r="AP20" s="60">
        <f>VLOOKUP($A20,'ADR Raw Data'!$B$6:$BE$43,'ADR Raw Data'!AB$1,FALSE)</f>
        <v>-1.50916299201444</v>
      </c>
      <c r="AQ20" s="61">
        <f>VLOOKUP($A20,'ADR Raw Data'!$B$6:$BE$43,'ADR Raw Data'!AC$1,FALSE)</f>
        <v>-0.92770868238920901</v>
      </c>
      <c r="AR20" s="62">
        <f>VLOOKUP($A20,'ADR Raw Data'!$B$6:$BE$43,'ADR Raw Data'!AE$1,FALSE)</f>
        <v>-3.5713436925581998</v>
      </c>
      <c r="AS20" s="50"/>
      <c r="AT20" s="64">
        <f>VLOOKUP($A20,'RevPAR Raw Data'!$B$6:$BE$43,'RevPAR Raw Data'!G$1,FALSE)</f>
        <v>77.357837837837806</v>
      </c>
      <c r="AU20" s="65">
        <f>VLOOKUP($A20,'RevPAR Raw Data'!$B$6:$BE$43,'RevPAR Raw Data'!H$1,FALSE)</f>
        <v>83.908648648648594</v>
      </c>
      <c r="AV20" s="65">
        <f>VLOOKUP($A20,'RevPAR Raw Data'!$B$6:$BE$43,'RevPAR Raw Data'!I$1,FALSE)</f>
        <v>81.938901525287605</v>
      </c>
      <c r="AW20" s="65">
        <f>VLOOKUP($A20,'RevPAR Raw Data'!$B$6:$BE$43,'RevPAR Raw Data'!J$1,FALSE)</f>
        <v>84.566490500401301</v>
      </c>
      <c r="AX20" s="65">
        <f>VLOOKUP($A20,'RevPAR Raw Data'!$B$6:$BE$43,'RevPAR Raw Data'!K$1,FALSE)</f>
        <v>81.825754616002101</v>
      </c>
      <c r="AY20" s="66">
        <f>VLOOKUP($A20,'RevPAR Raw Data'!$B$6:$BE$43,'RevPAR Raw Data'!L$1,FALSE)</f>
        <v>81.919526625635498</v>
      </c>
      <c r="AZ20" s="65">
        <f>VLOOKUP($A20,'RevPAR Raw Data'!$B$6:$BE$43,'RevPAR Raw Data'!N$1,FALSE)</f>
        <v>127.37562884666799</v>
      </c>
      <c r="BA20" s="65">
        <f>VLOOKUP($A20,'RevPAR Raw Data'!$B$6:$BE$43,'RevPAR Raw Data'!O$1,FALSE)</f>
        <v>168.16610650254199</v>
      </c>
      <c r="BB20" s="66">
        <f>VLOOKUP($A20,'RevPAR Raw Data'!$B$6:$BE$43,'RevPAR Raw Data'!P$1,FALSE)</f>
        <v>147.770867674605</v>
      </c>
      <c r="BC20" s="67">
        <f>VLOOKUP($A20,'RevPAR Raw Data'!$B$6:$BE$43,'RevPAR Raw Data'!R$1,FALSE)</f>
        <v>100.734195496769</v>
      </c>
      <c r="BD20" s="63"/>
      <c r="BE20" s="59">
        <f>VLOOKUP($A20,'RevPAR Raw Data'!$B$6:$BE$43,'RevPAR Raw Data'!T$1,FALSE)</f>
        <v>-1.22701377414498</v>
      </c>
      <c r="BF20" s="60">
        <f>VLOOKUP($A20,'RevPAR Raw Data'!$B$6:$BE$43,'RevPAR Raw Data'!U$1,FALSE)</f>
        <v>6.3572596756788702</v>
      </c>
      <c r="BG20" s="60">
        <f>VLOOKUP($A20,'RevPAR Raw Data'!$B$6:$BE$43,'RevPAR Raw Data'!V$1,FALSE)</f>
        <v>7.70088232533476</v>
      </c>
      <c r="BH20" s="60">
        <f>VLOOKUP($A20,'RevPAR Raw Data'!$B$6:$BE$43,'RevPAR Raw Data'!W$1,FALSE)</f>
        <v>16.336240595165801</v>
      </c>
      <c r="BI20" s="60">
        <f>VLOOKUP($A20,'RevPAR Raw Data'!$B$6:$BE$43,'RevPAR Raw Data'!X$1,FALSE)</f>
        <v>1.1472190059907299</v>
      </c>
      <c r="BJ20" s="61">
        <f>VLOOKUP($A20,'RevPAR Raw Data'!$B$6:$BE$43,'RevPAR Raw Data'!Y$1,FALSE)</f>
        <v>5.8716787127399197</v>
      </c>
      <c r="BK20" s="60">
        <f>VLOOKUP($A20,'RevPAR Raw Data'!$B$6:$BE$43,'RevPAR Raw Data'!AA$1,FALSE)</f>
        <v>-7.1731540461069896</v>
      </c>
      <c r="BL20" s="60">
        <f>VLOOKUP($A20,'RevPAR Raw Data'!$B$6:$BE$43,'RevPAR Raw Data'!AB$1,FALSE)</f>
        <v>-4.64757391792243</v>
      </c>
      <c r="BM20" s="61">
        <f>VLOOKUP($A20,'RevPAR Raw Data'!$B$6:$BE$43,'RevPAR Raw Data'!AC$1,FALSE)</f>
        <v>-5.7527306048562199</v>
      </c>
      <c r="BN20" s="62">
        <f>VLOOKUP($A20,'RevPAR Raw Data'!$B$6:$BE$43,'RevPAR Raw Data'!AE$1,FALSE)</f>
        <v>0.66769306026398101</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49.921330108259099</v>
      </c>
      <c r="C22" s="60">
        <f>VLOOKUP($A22,'Occupancy Raw Data'!$B$6:$BE$43,'Occupancy Raw Data'!H$1,FALSE)</f>
        <v>60.411431792029603</v>
      </c>
      <c r="D22" s="60">
        <f>VLOOKUP($A22,'Occupancy Raw Data'!$B$6:$BE$43,'Occupancy Raw Data'!I$1,FALSE)</f>
        <v>63.983279712561298</v>
      </c>
      <c r="E22" s="60">
        <f>VLOOKUP($A22,'Occupancy Raw Data'!$B$6:$BE$43,'Occupancy Raw Data'!J$1,FALSE)</f>
        <v>64.572716811873207</v>
      </c>
      <c r="F22" s="60">
        <f>VLOOKUP($A22,'Occupancy Raw Data'!$B$6:$BE$43,'Occupancy Raw Data'!K$1,FALSE)</f>
        <v>60.979733696545502</v>
      </c>
      <c r="G22" s="61">
        <f>VLOOKUP($A22,'Occupancy Raw Data'!$B$6:$BE$43,'Occupancy Raw Data'!L$1,FALSE)</f>
        <v>59.973698424253797</v>
      </c>
      <c r="H22" s="60">
        <f>VLOOKUP($A22,'Occupancy Raw Data'!$B$6:$BE$43,'Occupancy Raw Data'!N$1,FALSE)</f>
        <v>66.284667590352896</v>
      </c>
      <c r="I22" s="60">
        <f>VLOOKUP($A22,'Occupancy Raw Data'!$B$6:$BE$43,'Occupancy Raw Data'!O$1,FALSE)</f>
        <v>67.421271399384693</v>
      </c>
      <c r="J22" s="61">
        <f>VLOOKUP($A22,'Occupancy Raw Data'!$B$6:$BE$43,'Occupancy Raw Data'!P$1,FALSE)</f>
        <v>66.852969494868802</v>
      </c>
      <c r="K22" s="62">
        <f>VLOOKUP($A22,'Occupancy Raw Data'!$B$6:$BE$43,'Occupancy Raw Data'!R$1,FALSE)</f>
        <v>61.9392044444295</v>
      </c>
      <c r="L22" s="63"/>
      <c r="M22" s="59">
        <f>VLOOKUP($A22,'Occupancy Raw Data'!$B$6:$BE$43,'Occupancy Raw Data'!T$1,FALSE)</f>
        <v>-1.99599405435375</v>
      </c>
      <c r="N22" s="60">
        <f>VLOOKUP($A22,'Occupancy Raw Data'!$B$6:$BE$43,'Occupancy Raw Data'!U$1,FALSE)</f>
        <v>0.88267168133073903</v>
      </c>
      <c r="O22" s="60">
        <f>VLOOKUP($A22,'Occupancy Raw Data'!$B$6:$BE$43,'Occupancy Raw Data'!V$1,FALSE)</f>
        <v>4.0065681522892396</v>
      </c>
      <c r="P22" s="60">
        <f>VLOOKUP($A22,'Occupancy Raw Data'!$B$6:$BE$43,'Occupancy Raw Data'!W$1,FALSE)</f>
        <v>2.62148592577477</v>
      </c>
      <c r="Q22" s="60">
        <f>VLOOKUP($A22,'Occupancy Raw Data'!$B$6:$BE$43,'Occupancy Raw Data'!X$1,FALSE)</f>
        <v>-2.3001641060482698</v>
      </c>
      <c r="R22" s="61">
        <f>VLOOKUP($A22,'Occupancy Raw Data'!$B$6:$BE$43,'Occupancy Raw Data'!Y$1,FALSE)</f>
        <v>0.73347213729757998</v>
      </c>
      <c r="S22" s="60">
        <f>VLOOKUP($A22,'Occupancy Raw Data'!$B$6:$BE$43,'Occupancy Raw Data'!AA$1,FALSE)</f>
        <v>-3.4051178869687702</v>
      </c>
      <c r="T22" s="60">
        <f>VLOOKUP($A22,'Occupancy Raw Data'!$B$6:$BE$43,'Occupancy Raw Data'!AB$1,FALSE)</f>
        <v>-2.9413077040791098</v>
      </c>
      <c r="U22" s="61">
        <f>VLOOKUP($A22,'Occupancy Raw Data'!$B$6:$BE$43,'Occupancy Raw Data'!AC$1,FALSE)</f>
        <v>-3.1717968187181902</v>
      </c>
      <c r="V22" s="62">
        <f>VLOOKUP($A22,'Occupancy Raw Data'!$B$6:$BE$43,'Occupancy Raw Data'!AE$1,FALSE)</f>
        <v>-0.51009370594296999</v>
      </c>
      <c r="W22" s="63"/>
      <c r="X22" s="64">
        <f>VLOOKUP($A22,'ADR Raw Data'!$B$6:$BE$43,'ADR Raw Data'!G$1,FALSE)</f>
        <v>106.177998871013</v>
      </c>
      <c r="Y22" s="65">
        <f>VLOOKUP($A22,'ADR Raw Data'!$B$6:$BE$43,'ADR Raw Data'!H$1,FALSE)</f>
        <v>106.022178814382</v>
      </c>
      <c r="Z22" s="65">
        <f>VLOOKUP($A22,'ADR Raw Data'!$B$6:$BE$43,'ADR Raw Data'!I$1,FALSE)</f>
        <v>106.741012992732</v>
      </c>
      <c r="AA22" s="65">
        <f>VLOOKUP($A22,'ADR Raw Data'!$B$6:$BE$43,'ADR Raw Data'!J$1,FALSE)</f>
        <v>105.29451722006</v>
      </c>
      <c r="AB22" s="65">
        <f>VLOOKUP($A22,'ADR Raw Data'!$B$6:$BE$43,'ADR Raw Data'!K$1,FALSE)</f>
        <v>105.575897485269</v>
      </c>
      <c r="AC22" s="66">
        <f>VLOOKUP($A22,'ADR Raw Data'!$B$6:$BE$43,'ADR Raw Data'!L$1,FALSE)</f>
        <v>105.954051984055</v>
      </c>
      <c r="AD22" s="65">
        <f>VLOOKUP($A22,'ADR Raw Data'!$B$6:$BE$43,'ADR Raw Data'!N$1,FALSE)</f>
        <v>126.996553532204</v>
      </c>
      <c r="AE22" s="65">
        <f>VLOOKUP($A22,'ADR Raw Data'!$B$6:$BE$43,'ADR Raw Data'!O$1,FALSE)</f>
        <v>133.37408011145899</v>
      </c>
      <c r="AF22" s="66">
        <f>VLOOKUP($A22,'ADR Raw Data'!$B$6:$BE$43,'ADR Raw Data'!P$1,FALSE)</f>
        <v>130.21242377406199</v>
      </c>
      <c r="AG22" s="67">
        <f>VLOOKUP($A22,'ADR Raw Data'!$B$6:$BE$43,'ADR Raw Data'!R$1,FALSE)</f>
        <v>113.43486299552001</v>
      </c>
      <c r="AH22" s="63"/>
      <c r="AI22" s="59">
        <f>VLOOKUP($A22,'ADR Raw Data'!$B$6:$BE$43,'ADR Raw Data'!T$1,FALSE)</f>
        <v>9.9801870687439607</v>
      </c>
      <c r="AJ22" s="60">
        <f>VLOOKUP($A22,'ADR Raw Data'!$B$6:$BE$43,'ADR Raw Data'!U$1,FALSE)</f>
        <v>9.91335965425802</v>
      </c>
      <c r="AK22" s="60">
        <f>VLOOKUP($A22,'ADR Raw Data'!$B$6:$BE$43,'ADR Raw Data'!V$1,FALSE)</f>
        <v>10.0625724939514</v>
      </c>
      <c r="AL22" s="60">
        <f>VLOOKUP($A22,'ADR Raw Data'!$B$6:$BE$43,'ADR Raw Data'!W$1,FALSE)</f>
        <v>11.1249029050907</v>
      </c>
      <c r="AM22" s="60">
        <f>VLOOKUP($A22,'ADR Raw Data'!$B$6:$BE$43,'ADR Raw Data'!X$1,FALSE)</f>
        <v>9.0754063308152908</v>
      </c>
      <c r="AN22" s="61">
        <f>VLOOKUP($A22,'ADR Raw Data'!$B$6:$BE$43,'ADR Raw Data'!Y$1,FALSE)</f>
        <v>10.035181491543501</v>
      </c>
      <c r="AO22" s="60">
        <f>VLOOKUP($A22,'ADR Raw Data'!$B$6:$BE$43,'ADR Raw Data'!AA$1,FALSE)</f>
        <v>8.29629919278646</v>
      </c>
      <c r="AP22" s="60">
        <f>VLOOKUP($A22,'ADR Raw Data'!$B$6:$BE$43,'ADR Raw Data'!AB$1,FALSE)</f>
        <v>10.785539471177399</v>
      </c>
      <c r="AQ22" s="61">
        <f>VLOOKUP($A22,'ADR Raw Data'!$B$6:$BE$43,'ADR Raw Data'!AC$1,FALSE)</f>
        <v>9.5712918958224407</v>
      </c>
      <c r="AR22" s="62">
        <f>VLOOKUP($A22,'ADR Raw Data'!$B$6:$BE$43,'ADR Raw Data'!AE$1,FALSE)</f>
        <v>9.6568943601778194</v>
      </c>
      <c r="AS22" s="50"/>
      <c r="AT22" s="64">
        <f>VLOOKUP($A22,'RevPAR Raw Data'!$B$6:$BE$43,'RevPAR Raw Data'!G$1,FALSE)</f>
        <v>53.0054693187422</v>
      </c>
      <c r="AU22" s="65">
        <f>VLOOKUP($A22,'RevPAR Raw Data'!$B$6:$BE$43,'RevPAR Raw Data'!H$1,FALSE)</f>
        <v>64.049516238874602</v>
      </c>
      <c r="AV22" s="65">
        <f>VLOOKUP($A22,'RevPAR Raw Data'!$B$6:$BE$43,'RevPAR Raw Data'!I$1,FALSE)</f>
        <v>68.296400911161697</v>
      </c>
      <c r="AW22" s="65">
        <f>VLOOKUP($A22,'RevPAR Raw Data'!$B$6:$BE$43,'RevPAR Raw Data'!J$1,FALSE)</f>
        <v>67.991530422938695</v>
      </c>
      <c r="AX22" s="65">
        <f>VLOOKUP($A22,'RevPAR Raw Data'!$B$6:$BE$43,'RevPAR Raw Data'!K$1,FALSE)</f>
        <v>64.379901134255405</v>
      </c>
      <c r="AY22" s="66">
        <f>VLOOKUP($A22,'RevPAR Raw Data'!$B$6:$BE$43,'RevPAR Raw Data'!L$1,FALSE)</f>
        <v>63.544563605194497</v>
      </c>
      <c r="AZ22" s="65">
        <f>VLOOKUP($A22,'RevPAR Raw Data'!$B$6:$BE$43,'RevPAR Raw Data'!N$1,FALSE)</f>
        <v>84.179243360026305</v>
      </c>
      <c r="BA22" s="65">
        <f>VLOOKUP($A22,'RevPAR Raw Data'!$B$6:$BE$43,'RevPAR Raw Data'!O$1,FALSE)</f>
        <v>89.9225005283798</v>
      </c>
      <c r="BB22" s="66">
        <f>VLOOKUP($A22,'RevPAR Raw Data'!$B$6:$BE$43,'RevPAR Raw Data'!P$1,FALSE)</f>
        <v>87.050871944202996</v>
      </c>
      <c r="BC22" s="67">
        <f>VLOOKUP($A22,'RevPAR Raw Data'!$B$6:$BE$43,'RevPAR Raw Data'!R$1,FALSE)</f>
        <v>70.260651702054105</v>
      </c>
      <c r="BD22" s="63"/>
      <c r="BE22" s="59">
        <f>VLOOKUP($A22,'RevPAR Raw Data'!$B$6:$BE$43,'RevPAR Raw Data'!T$1,FALSE)</f>
        <v>7.7849890738846899</v>
      </c>
      <c r="BF22" s="60">
        <f>VLOOKUP($A22,'RevPAR Raw Data'!$B$6:$BE$43,'RevPAR Raw Data'!U$1,FALSE)</f>
        <v>10.883533753925301</v>
      </c>
      <c r="BG22" s="60">
        <f>VLOOKUP($A22,'RevPAR Raw Data'!$B$6:$BE$43,'RevPAR Raw Data'!V$1,FALSE)</f>
        <v>14.472304471084399</v>
      </c>
      <c r="BH22" s="60">
        <f>VLOOKUP($A22,'RevPAR Raw Data'!$B$6:$BE$43,'RevPAR Raw Data'!W$1,FALSE)</f>
        <v>14.038026594778501</v>
      </c>
      <c r="BI22" s="60">
        <f>VLOOKUP($A22,'RevPAR Raw Data'!$B$6:$BE$43,'RevPAR Raw Data'!X$1,FALSE)</f>
        <v>6.5664929858675603</v>
      </c>
      <c r="BJ22" s="61">
        <f>VLOOKUP($A22,'RevPAR Raw Data'!$B$6:$BE$43,'RevPAR Raw Data'!Y$1,FALSE)</f>
        <v>10.8422588890088</v>
      </c>
      <c r="BK22" s="60">
        <f>VLOOKUP($A22,'RevPAR Raw Data'!$B$6:$BE$43,'RevPAR Raw Data'!AA$1,FALSE)</f>
        <v>4.6086825380476704</v>
      </c>
      <c r="BL22" s="60">
        <f>VLOOKUP($A22,'RevPAR Raw Data'!$B$6:$BE$43,'RevPAR Raw Data'!AB$1,FALSE)</f>
        <v>7.5269958637060901</v>
      </c>
      <c r="BM22" s="61">
        <f>VLOOKUP($A22,'RevPAR Raw Data'!$B$6:$BE$43,'RevPAR Raw Data'!AC$1,FALSE)</f>
        <v>6.0959131452423199</v>
      </c>
      <c r="BN22" s="62">
        <f>VLOOKUP($A22,'RevPAR Raw Data'!$B$6:$BE$43,'RevPAR Raw Data'!AE$1,FALSE)</f>
        <v>9.0975414439140199</v>
      </c>
    </row>
    <row r="23" spans="1:66" x14ac:dyDescent="0.25">
      <c r="A23" s="78" t="s">
        <v>71</v>
      </c>
      <c r="B23" s="59">
        <f>VLOOKUP($A23,'Occupancy Raw Data'!$B$6:$BE$43,'Occupancy Raw Data'!G$1,FALSE)</f>
        <v>46.328144934932297</v>
      </c>
      <c r="C23" s="60">
        <f>VLOOKUP($A23,'Occupancy Raw Data'!$B$6:$BE$43,'Occupancy Raw Data'!H$1,FALSE)</f>
        <v>54.896657310538401</v>
      </c>
      <c r="D23" s="60">
        <f>VLOOKUP($A23,'Occupancy Raw Data'!$B$6:$BE$43,'Occupancy Raw Data'!I$1,FALSE)</f>
        <v>58.9180913498341</v>
      </c>
      <c r="E23" s="60">
        <f>VLOOKUP($A23,'Occupancy Raw Data'!$B$6:$BE$43,'Occupancy Raw Data'!J$1,FALSE)</f>
        <v>59.5151824445011</v>
      </c>
      <c r="F23" s="60">
        <f>VLOOKUP($A23,'Occupancy Raw Data'!$B$6:$BE$43,'Occupancy Raw Data'!K$1,FALSE)</f>
        <v>56.254146465935101</v>
      </c>
      <c r="G23" s="61">
        <f>VLOOKUP($A23,'Occupancy Raw Data'!$B$6:$BE$43,'Occupancy Raw Data'!L$1,FALSE)</f>
        <v>55.182444501148197</v>
      </c>
      <c r="H23" s="60">
        <f>VLOOKUP($A23,'Occupancy Raw Data'!$B$6:$BE$43,'Occupancy Raw Data'!N$1,FALSE)</f>
        <v>64.700178616994094</v>
      </c>
      <c r="I23" s="60">
        <f>VLOOKUP($A23,'Occupancy Raw Data'!$B$6:$BE$43,'Occupancy Raw Data'!O$1,FALSE)</f>
        <v>68.313345241132893</v>
      </c>
      <c r="J23" s="61">
        <f>VLOOKUP($A23,'Occupancy Raw Data'!$B$6:$BE$43,'Occupancy Raw Data'!P$1,FALSE)</f>
        <v>66.506761929063501</v>
      </c>
      <c r="K23" s="62">
        <f>VLOOKUP($A23,'Occupancy Raw Data'!$B$6:$BE$43,'Occupancy Raw Data'!R$1,FALSE)</f>
        <v>58.417963766266901</v>
      </c>
      <c r="L23" s="63"/>
      <c r="M23" s="59">
        <f>VLOOKUP($A23,'Occupancy Raw Data'!$B$6:$BE$43,'Occupancy Raw Data'!T$1,FALSE)</f>
        <v>-7.8387696882634499</v>
      </c>
      <c r="N23" s="60">
        <f>VLOOKUP($A23,'Occupancy Raw Data'!$B$6:$BE$43,'Occupancy Raw Data'!U$1,FALSE)</f>
        <v>-6.2170109728111997</v>
      </c>
      <c r="O23" s="60">
        <f>VLOOKUP($A23,'Occupancy Raw Data'!$B$6:$BE$43,'Occupancy Raw Data'!V$1,FALSE)</f>
        <v>-1.6757507371972999</v>
      </c>
      <c r="P23" s="60">
        <f>VLOOKUP($A23,'Occupancy Raw Data'!$B$6:$BE$43,'Occupancy Raw Data'!W$1,FALSE)</f>
        <v>-3.3527231666807298</v>
      </c>
      <c r="Q23" s="60">
        <f>VLOOKUP($A23,'Occupancy Raw Data'!$B$6:$BE$43,'Occupancy Raw Data'!X$1,FALSE)</f>
        <v>-9.3038765284035705</v>
      </c>
      <c r="R23" s="61">
        <f>VLOOKUP($A23,'Occupancy Raw Data'!$B$6:$BE$43,'Occupancy Raw Data'!Y$1,FALSE)</f>
        <v>-5.6166005159125598</v>
      </c>
      <c r="S23" s="60">
        <f>VLOOKUP($A23,'Occupancy Raw Data'!$B$6:$BE$43,'Occupancy Raw Data'!AA$1,FALSE)</f>
        <v>-9.9989758449769202</v>
      </c>
      <c r="T23" s="60">
        <f>VLOOKUP($A23,'Occupancy Raw Data'!$B$6:$BE$43,'Occupancy Raw Data'!AB$1,FALSE)</f>
        <v>-7.7817016969319299</v>
      </c>
      <c r="U23" s="61">
        <f>VLOOKUP($A23,'Occupancy Raw Data'!$B$6:$BE$43,'Occupancy Raw Data'!AC$1,FALSE)</f>
        <v>-8.8737084377257105</v>
      </c>
      <c r="V23" s="62">
        <f>VLOOKUP($A23,'Occupancy Raw Data'!$B$6:$BE$43,'Occupancy Raw Data'!AE$1,FALSE)</f>
        <v>-6.7013147025406203</v>
      </c>
      <c r="W23" s="63"/>
      <c r="X23" s="64">
        <f>VLOOKUP($A23,'ADR Raw Data'!$B$6:$BE$43,'ADR Raw Data'!G$1,FALSE)</f>
        <v>111.999506499228</v>
      </c>
      <c r="Y23" s="65">
        <f>VLOOKUP($A23,'ADR Raw Data'!$B$6:$BE$43,'ADR Raw Data'!H$1,FALSE)</f>
        <v>109.85547178581299</v>
      </c>
      <c r="Z23" s="65">
        <f>VLOOKUP($A23,'ADR Raw Data'!$B$6:$BE$43,'ADR Raw Data'!I$1,FALSE)</f>
        <v>109.62501255954901</v>
      </c>
      <c r="AA23" s="65">
        <f>VLOOKUP($A23,'ADR Raw Data'!$B$6:$BE$43,'ADR Raw Data'!J$1,FALSE)</f>
        <v>106.69236923340701</v>
      </c>
      <c r="AB23" s="65">
        <f>VLOOKUP($A23,'ADR Raw Data'!$B$6:$BE$43,'ADR Raw Data'!K$1,FALSE)</f>
        <v>109.11409416674201</v>
      </c>
      <c r="AC23" s="66">
        <f>VLOOKUP($A23,'ADR Raw Data'!$B$6:$BE$43,'ADR Raw Data'!L$1,FALSE)</f>
        <v>109.332815499861</v>
      </c>
      <c r="AD23" s="65">
        <f>VLOOKUP($A23,'ADR Raw Data'!$B$6:$BE$43,'ADR Raw Data'!N$1,FALSE)</f>
        <v>134.61250591575899</v>
      </c>
      <c r="AE23" s="65">
        <f>VLOOKUP($A23,'ADR Raw Data'!$B$6:$BE$43,'ADR Raw Data'!O$1,FALSE)</f>
        <v>143.509535335425</v>
      </c>
      <c r="AF23" s="66">
        <f>VLOOKUP($A23,'ADR Raw Data'!$B$6:$BE$43,'ADR Raw Data'!P$1,FALSE)</f>
        <v>139.18185965316101</v>
      </c>
      <c r="AG23" s="67">
        <f>VLOOKUP($A23,'ADR Raw Data'!$B$6:$BE$43,'ADR Raw Data'!R$1,FALSE)</f>
        <v>119.04197806037701</v>
      </c>
      <c r="AH23" s="63"/>
      <c r="AI23" s="59">
        <f>VLOOKUP($A23,'ADR Raw Data'!$B$6:$BE$43,'ADR Raw Data'!T$1,FALSE)</f>
        <v>7.1922901047532299</v>
      </c>
      <c r="AJ23" s="60">
        <f>VLOOKUP($A23,'ADR Raw Data'!$B$6:$BE$43,'ADR Raw Data'!U$1,FALSE)</f>
        <v>6.7264911577009601</v>
      </c>
      <c r="AK23" s="60">
        <f>VLOOKUP($A23,'ADR Raw Data'!$B$6:$BE$43,'ADR Raw Data'!V$1,FALSE)</f>
        <v>5.6316379323475303</v>
      </c>
      <c r="AL23" s="60">
        <f>VLOOKUP($A23,'ADR Raw Data'!$B$6:$BE$43,'ADR Raw Data'!W$1,FALSE)</f>
        <v>7.1005203565942896</v>
      </c>
      <c r="AM23" s="60">
        <f>VLOOKUP($A23,'ADR Raw Data'!$B$6:$BE$43,'ADR Raw Data'!X$1,FALSE)</f>
        <v>7.5253791958315803</v>
      </c>
      <c r="AN23" s="61">
        <f>VLOOKUP($A23,'ADR Raw Data'!$B$6:$BE$43,'ADR Raw Data'!Y$1,FALSE)</f>
        <v>6.8054122023033496</v>
      </c>
      <c r="AO23" s="60">
        <f>VLOOKUP($A23,'ADR Raw Data'!$B$6:$BE$43,'ADR Raw Data'!AA$1,FALSE)</f>
        <v>6.2604481090034501</v>
      </c>
      <c r="AP23" s="60">
        <f>VLOOKUP($A23,'ADR Raw Data'!$B$6:$BE$43,'ADR Raw Data'!AB$1,FALSE)</f>
        <v>10.111766586076699</v>
      </c>
      <c r="AQ23" s="61">
        <f>VLOOKUP($A23,'ADR Raw Data'!$B$6:$BE$43,'ADR Raw Data'!AC$1,FALSE)</f>
        <v>8.2844191150225708</v>
      </c>
      <c r="AR23" s="62">
        <f>VLOOKUP($A23,'ADR Raw Data'!$B$6:$BE$43,'ADR Raw Data'!AE$1,FALSE)</f>
        <v>7.16698342619088</v>
      </c>
      <c r="AS23" s="50"/>
      <c r="AT23" s="64">
        <f>VLOOKUP($A23,'RevPAR Raw Data'!$B$6:$BE$43,'RevPAR Raw Data'!G$1,FALSE)</f>
        <v>51.887293697371703</v>
      </c>
      <c r="AU23" s="65">
        <f>VLOOKUP($A23,'RevPAR Raw Data'!$B$6:$BE$43,'RevPAR Raw Data'!H$1,FALSE)</f>
        <v>60.306981883133403</v>
      </c>
      <c r="AV23" s="65">
        <f>VLOOKUP($A23,'RevPAR Raw Data'!$B$6:$BE$43,'RevPAR Raw Data'!I$1,FALSE)</f>
        <v>64.588965042102501</v>
      </c>
      <c r="AW23" s="65">
        <f>VLOOKUP($A23,'RevPAR Raw Data'!$B$6:$BE$43,'RevPAR Raw Data'!J$1,FALSE)</f>
        <v>63.498158203623298</v>
      </c>
      <c r="AX23" s="65">
        <f>VLOOKUP($A23,'RevPAR Raw Data'!$B$6:$BE$43,'RevPAR Raw Data'!K$1,FALSE)</f>
        <v>61.381202347537602</v>
      </c>
      <c r="AY23" s="66">
        <f>VLOOKUP($A23,'RevPAR Raw Data'!$B$6:$BE$43,'RevPAR Raw Data'!L$1,FALSE)</f>
        <v>60.332520234753702</v>
      </c>
      <c r="AZ23" s="65">
        <f>VLOOKUP($A23,'RevPAR Raw Data'!$B$6:$BE$43,'RevPAR Raw Data'!N$1,FALSE)</f>
        <v>87.094531768308201</v>
      </c>
      <c r="BA23" s="65">
        <f>VLOOKUP($A23,'RevPAR Raw Data'!$B$6:$BE$43,'RevPAR Raw Data'!O$1,FALSE)</f>
        <v>98.036164327634594</v>
      </c>
      <c r="BB23" s="66">
        <f>VLOOKUP($A23,'RevPAR Raw Data'!$B$6:$BE$43,'RevPAR Raw Data'!P$1,FALSE)</f>
        <v>92.565348047971398</v>
      </c>
      <c r="BC23" s="67">
        <f>VLOOKUP($A23,'RevPAR Raw Data'!$B$6:$BE$43,'RevPAR Raw Data'!R$1,FALSE)</f>
        <v>69.541899609958804</v>
      </c>
      <c r="BD23" s="63"/>
      <c r="BE23" s="59">
        <f>VLOOKUP($A23,'RevPAR Raw Data'!$B$6:$BE$43,'RevPAR Raw Data'!T$1,FALSE)</f>
        <v>-1.21026664013359</v>
      </c>
      <c r="BF23" s="60">
        <f>VLOOKUP($A23,'RevPAR Raw Data'!$B$6:$BE$43,'RevPAR Raw Data'!U$1,FALSE)</f>
        <v>9.1293491530312201E-2</v>
      </c>
      <c r="BG23" s="60">
        <f>VLOOKUP($A23,'RevPAR Raw Data'!$B$6:$BE$43,'RevPAR Raw Data'!V$1,FALSE)</f>
        <v>3.8615149809826299</v>
      </c>
      <c r="BH23" s="60">
        <f>VLOOKUP($A23,'RevPAR Raw Data'!$B$6:$BE$43,'RevPAR Raw Data'!W$1,FALSE)</f>
        <v>3.5097363989631298</v>
      </c>
      <c r="BI23" s="60">
        <f>VLOOKUP($A23,'RevPAR Raw Data'!$B$6:$BE$43,'RevPAR Raw Data'!X$1,FALSE)</f>
        <v>-2.4786493212463201</v>
      </c>
      <c r="BJ23" s="61">
        <f>VLOOKUP($A23,'RevPAR Raw Data'!$B$6:$BE$43,'RevPAR Raw Data'!Y$1,FALSE)</f>
        <v>0.80657886952624802</v>
      </c>
      <c r="BK23" s="60">
        <f>VLOOKUP($A23,'RevPAR Raw Data'!$B$6:$BE$43,'RevPAR Raw Data'!AA$1,FALSE)</f>
        <v>-4.3645084301800301</v>
      </c>
      <c r="BL23" s="60">
        <f>VLOOKUP($A23,'RevPAR Raw Data'!$B$6:$BE$43,'RevPAR Raw Data'!AB$1,FALSE)</f>
        <v>1.5431973771262699</v>
      </c>
      <c r="BM23" s="61">
        <f>VLOOKUP($A23,'RevPAR Raw Data'!$B$6:$BE$43,'RevPAR Raw Data'!AC$1,FALSE)</f>
        <v>-1.32442452072946</v>
      </c>
      <c r="BN23" s="62">
        <f>VLOOKUP($A23,'RevPAR Raw Data'!$B$6:$BE$43,'RevPAR Raw Data'!AE$1,FALSE)</f>
        <v>-1.4613390417725899E-2</v>
      </c>
    </row>
    <row r="24" spans="1:66" x14ac:dyDescent="0.25">
      <c r="A24" s="78" t="s">
        <v>53</v>
      </c>
      <c r="B24" s="59">
        <f>VLOOKUP($A24,'Occupancy Raw Data'!$B$6:$BE$43,'Occupancy Raw Data'!G$1,FALSE)</f>
        <v>46.8993561504574</v>
      </c>
      <c r="C24" s="60">
        <f>VLOOKUP($A24,'Occupancy Raw Data'!$B$6:$BE$43,'Occupancy Raw Data'!H$1,FALSE)</f>
        <v>64.723822433073494</v>
      </c>
      <c r="D24" s="60">
        <f>VLOOKUP($A24,'Occupancy Raw Data'!$B$6:$BE$43,'Occupancy Raw Data'!I$1,FALSE)</f>
        <v>66.553710606574001</v>
      </c>
      <c r="E24" s="60">
        <f>VLOOKUP($A24,'Occupancy Raw Data'!$B$6:$BE$43,'Occupancy Raw Data'!J$1,FALSE)</f>
        <v>59.674686546933202</v>
      </c>
      <c r="F24" s="60">
        <f>VLOOKUP($A24,'Occupancy Raw Data'!$B$6:$BE$43,'Occupancy Raw Data'!K$1,FALSE)</f>
        <v>58.759742460182899</v>
      </c>
      <c r="G24" s="61">
        <f>VLOOKUP($A24,'Occupancy Raw Data'!$B$6:$BE$43,'Occupancy Raw Data'!L$1,FALSE)</f>
        <v>59.322263639444202</v>
      </c>
      <c r="H24" s="60">
        <f>VLOOKUP($A24,'Occupancy Raw Data'!$B$6:$BE$43,'Occupancy Raw Data'!N$1,FALSE)</f>
        <v>57.472043375127001</v>
      </c>
      <c r="I24" s="60">
        <f>VLOOKUP($A24,'Occupancy Raw Data'!$B$6:$BE$43,'Occupancy Raw Data'!O$1,FALSE)</f>
        <v>59.640799728905399</v>
      </c>
      <c r="J24" s="61">
        <f>VLOOKUP($A24,'Occupancy Raw Data'!$B$6:$BE$43,'Occupancy Raw Data'!P$1,FALSE)</f>
        <v>58.556421552016197</v>
      </c>
      <c r="K24" s="62">
        <f>VLOOKUP($A24,'Occupancy Raw Data'!$B$6:$BE$43,'Occupancy Raw Data'!R$1,FALSE)</f>
        <v>59.103451614464802</v>
      </c>
      <c r="L24" s="63"/>
      <c r="M24" s="59">
        <f>VLOOKUP($A24,'Occupancy Raw Data'!$B$6:$BE$43,'Occupancy Raw Data'!T$1,FALSE)</f>
        <v>-1.98300283286118</v>
      </c>
      <c r="N24" s="60">
        <f>VLOOKUP($A24,'Occupancy Raw Data'!$B$6:$BE$43,'Occupancy Raw Data'!U$1,FALSE)</f>
        <v>9.6440872560275501</v>
      </c>
      <c r="O24" s="60">
        <f>VLOOKUP($A24,'Occupancy Raw Data'!$B$6:$BE$43,'Occupancy Raw Data'!V$1,FALSE)</f>
        <v>11.7814456459874</v>
      </c>
      <c r="P24" s="60">
        <f>VLOOKUP($A24,'Occupancy Raw Data'!$B$6:$BE$43,'Occupancy Raw Data'!W$1,FALSE)</f>
        <v>5.3859964093357204</v>
      </c>
      <c r="Q24" s="60">
        <f>VLOOKUP($A24,'Occupancy Raw Data'!$B$6:$BE$43,'Occupancy Raw Data'!X$1,FALSE)</f>
        <v>19.175257731958698</v>
      </c>
      <c r="R24" s="61">
        <f>VLOOKUP($A24,'Occupancy Raw Data'!$B$6:$BE$43,'Occupancy Raw Data'!Y$1,FALSE)</f>
        <v>8.9087968147318595</v>
      </c>
      <c r="S24" s="60">
        <f>VLOOKUP($A24,'Occupancy Raw Data'!$B$6:$BE$43,'Occupancy Raw Data'!AA$1,FALSE)</f>
        <v>13.2176234979973</v>
      </c>
      <c r="T24" s="60">
        <f>VLOOKUP($A24,'Occupancy Raw Data'!$B$6:$BE$43,'Occupancy Raw Data'!AB$1,FALSE)</f>
        <v>6.6020593579648601</v>
      </c>
      <c r="U24" s="61">
        <f>VLOOKUP($A24,'Occupancy Raw Data'!$B$6:$BE$43,'Occupancy Raw Data'!AC$1,FALSE)</f>
        <v>9.7491267068910705</v>
      </c>
      <c r="V24" s="62">
        <f>VLOOKUP($A24,'Occupancy Raw Data'!$B$6:$BE$43,'Occupancy Raw Data'!AE$1,FALSE)</f>
        <v>9.1453602717682791</v>
      </c>
      <c r="W24" s="63"/>
      <c r="X24" s="64">
        <f>VLOOKUP($A24,'ADR Raw Data'!$B$6:$BE$43,'ADR Raw Data'!G$1,FALSE)</f>
        <v>99.471712427745601</v>
      </c>
      <c r="Y24" s="65">
        <f>VLOOKUP($A24,'ADR Raw Data'!$B$6:$BE$43,'ADR Raw Data'!H$1,FALSE)</f>
        <v>103.301382198952</v>
      </c>
      <c r="Z24" s="65">
        <f>VLOOKUP($A24,'ADR Raw Data'!$B$6:$BE$43,'ADR Raw Data'!I$1,FALSE)</f>
        <v>102.47767311608899</v>
      </c>
      <c r="AA24" s="65">
        <f>VLOOKUP($A24,'ADR Raw Data'!$B$6:$BE$43,'ADR Raw Data'!J$1,FALSE)</f>
        <v>103.43311186825601</v>
      </c>
      <c r="AB24" s="65">
        <f>VLOOKUP($A24,'ADR Raw Data'!$B$6:$BE$43,'ADR Raw Data'!K$1,FALSE)</f>
        <v>97.731239907727698</v>
      </c>
      <c r="AC24" s="66">
        <f>VLOOKUP($A24,'ADR Raw Data'!$B$6:$BE$43,'ADR Raw Data'!L$1,FALSE)</f>
        <v>101.434059179709</v>
      </c>
      <c r="AD24" s="65">
        <f>VLOOKUP($A24,'ADR Raw Data'!$B$6:$BE$43,'ADR Raw Data'!N$1,FALSE)</f>
        <v>107.252051886792</v>
      </c>
      <c r="AE24" s="65">
        <f>VLOOKUP($A24,'ADR Raw Data'!$B$6:$BE$43,'ADR Raw Data'!O$1,FALSE)</f>
        <v>107.398613636363</v>
      </c>
      <c r="AF24" s="66">
        <f>VLOOKUP($A24,'ADR Raw Data'!$B$6:$BE$43,'ADR Raw Data'!P$1,FALSE)</f>
        <v>107.326689814814</v>
      </c>
      <c r="AG24" s="67">
        <f>VLOOKUP($A24,'ADR Raw Data'!$B$6:$BE$43,'ADR Raw Data'!R$1,FALSE)</f>
        <v>103.102085346875</v>
      </c>
      <c r="AH24" s="63"/>
      <c r="AI24" s="59">
        <f>VLOOKUP($A24,'ADR Raw Data'!$B$6:$BE$43,'ADR Raw Data'!T$1,FALSE)</f>
        <v>7.5410703507130101</v>
      </c>
      <c r="AJ24" s="60">
        <f>VLOOKUP($A24,'ADR Raw Data'!$B$6:$BE$43,'ADR Raw Data'!U$1,FALSE)</f>
        <v>11.366000339619999</v>
      </c>
      <c r="AK24" s="60">
        <f>VLOOKUP($A24,'ADR Raw Data'!$B$6:$BE$43,'ADR Raw Data'!V$1,FALSE)</f>
        <v>10.7039126343237</v>
      </c>
      <c r="AL24" s="60">
        <f>VLOOKUP($A24,'ADR Raw Data'!$B$6:$BE$43,'ADR Raw Data'!W$1,FALSE)</f>
        <v>15.119911693455499</v>
      </c>
      <c r="AM24" s="60">
        <f>VLOOKUP($A24,'ADR Raw Data'!$B$6:$BE$43,'ADR Raw Data'!X$1,FALSE)</f>
        <v>7.27013531883411</v>
      </c>
      <c r="AN24" s="61">
        <f>VLOOKUP($A24,'ADR Raw Data'!$B$6:$BE$43,'ADR Raw Data'!Y$1,FALSE)</f>
        <v>10.534247354681501</v>
      </c>
      <c r="AO24" s="60">
        <f>VLOOKUP($A24,'ADR Raw Data'!$B$6:$BE$43,'ADR Raw Data'!AA$1,FALSE)</f>
        <v>6.34204650631197</v>
      </c>
      <c r="AP24" s="60">
        <f>VLOOKUP($A24,'ADR Raw Data'!$B$6:$BE$43,'ADR Raw Data'!AB$1,FALSE)</f>
        <v>0.71461586677015698</v>
      </c>
      <c r="AQ24" s="61">
        <f>VLOOKUP($A24,'ADR Raw Data'!$B$6:$BE$43,'ADR Raw Data'!AC$1,FALSE)</f>
        <v>3.31139990391598</v>
      </c>
      <c r="AR24" s="62">
        <f>VLOOKUP($A24,'ADR Raw Data'!$B$6:$BE$43,'ADR Raw Data'!AE$1,FALSE)</f>
        <v>8.3245416520612796</v>
      </c>
      <c r="AS24" s="50"/>
      <c r="AT24" s="64">
        <f>VLOOKUP($A24,'RevPAR Raw Data'!$B$6:$BE$43,'RevPAR Raw Data'!G$1,FALSE)</f>
        <v>46.651592680447301</v>
      </c>
      <c r="AU24" s="65">
        <f>VLOOKUP($A24,'RevPAR Raw Data'!$B$6:$BE$43,'RevPAR Raw Data'!H$1,FALSE)</f>
        <v>66.860603185360802</v>
      </c>
      <c r="AV24" s="65">
        <f>VLOOKUP($A24,'RevPAR Raw Data'!$B$6:$BE$43,'RevPAR Raw Data'!I$1,FALSE)</f>
        <v>68.202694002033198</v>
      </c>
      <c r="AW24" s="65">
        <f>VLOOKUP($A24,'RevPAR Raw Data'!$B$6:$BE$43,'RevPAR Raw Data'!J$1,FALSE)</f>
        <v>61.723385293120899</v>
      </c>
      <c r="AX24" s="65">
        <f>VLOOKUP($A24,'RevPAR Raw Data'!$B$6:$BE$43,'RevPAR Raw Data'!K$1,FALSE)</f>
        <v>57.4266248729244</v>
      </c>
      <c r="AY24" s="66">
        <f>VLOOKUP($A24,'RevPAR Raw Data'!$B$6:$BE$43,'RevPAR Raw Data'!L$1,FALSE)</f>
        <v>60.172980006777301</v>
      </c>
      <c r="AZ24" s="65">
        <f>VLOOKUP($A24,'RevPAR Raw Data'!$B$6:$BE$43,'RevPAR Raw Data'!N$1,FALSE)</f>
        <v>61.6399457810911</v>
      </c>
      <c r="BA24" s="65">
        <f>VLOOKUP($A24,'RevPAR Raw Data'!$B$6:$BE$43,'RevPAR Raw Data'!O$1,FALSE)</f>
        <v>64.053392070484506</v>
      </c>
      <c r="BB24" s="66">
        <f>VLOOKUP($A24,'RevPAR Raw Data'!$B$6:$BE$43,'RevPAR Raw Data'!P$1,FALSE)</f>
        <v>62.846668925787803</v>
      </c>
      <c r="BC24" s="67">
        <f>VLOOKUP($A24,'RevPAR Raw Data'!$B$6:$BE$43,'RevPAR Raw Data'!R$1,FALSE)</f>
        <v>60.936891126494601</v>
      </c>
      <c r="BD24" s="63"/>
      <c r="BE24" s="59">
        <f>VLOOKUP($A24,'RevPAR Raw Data'!$B$6:$BE$43,'RevPAR Raw Data'!T$1,FALSE)</f>
        <v>5.4085278791691298</v>
      </c>
      <c r="BF24" s="60">
        <f>VLOOKUP($A24,'RevPAR Raw Data'!$B$6:$BE$43,'RevPAR Raw Data'!U$1,FALSE)</f>
        <v>22.106234585921001</v>
      </c>
      <c r="BG24" s="60">
        <f>VLOOKUP($A24,'RevPAR Raw Data'!$B$6:$BE$43,'RevPAR Raw Data'!V$1,FALSE)</f>
        <v>23.746433929317998</v>
      </c>
      <c r="BH24" s="60">
        <f>VLOOKUP($A24,'RevPAR Raw Data'!$B$6:$BE$43,'RevPAR Raw Data'!W$1,FALSE)</f>
        <v>21.320266003695501</v>
      </c>
      <c r="BI24" s="60">
        <f>VLOOKUP($A24,'RevPAR Raw Data'!$B$6:$BE$43,'RevPAR Raw Data'!X$1,FALSE)</f>
        <v>27.8394602356414</v>
      </c>
      <c r="BJ24" s="61">
        <f>VLOOKUP($A24,'RevPAR Raw Data'!$B$6:$BE$43,'RevPAR Raw Data'!Y$1,FALSE)</f>
        <v>20.381518862203201</v>
      </c>
      <c r="BK24" s="60">
        <f>VLOOKUP($A24,'RevPAR Raw Data'!$B$6:$BE$43,'RevPAR Raw Data'!AA$1,FALSE)</f>
        <v>20.397937833581501</v>
      </c>
      <c r="BL24" s="60">
        <f>VLOOKUP($A24,'RevPAR Raw Data'!$B$6:$BE$43,'RevPAR Raw Data'!AB$1,FALSE)</f>
        <v>7.3638545884406197</v>
      </c>
      <c r="BM24" s="61">
        <f>VLOOKUP($A24,'RevPAR Raw Data'!$B$6:$BE$43,'RevPAR Raw Data'!AC$1,FALSE)</f>
        <v>13.3833591832117</v>
      </c>
      <c r="BN24" s="62">
        <f>VLOOKUP($A24,'RevPAR Raw Data'!$B$6:$BE$43,'RevPAR Raw Data'!AE$1,FALSE)</f>
        <v>18.231211248883898</v>
      </c>
    </row>
    <row r="25" spans="1:66" x14ac:dyDescent="0.25">
      <c r="A25" s="78" t="s">
        <v>52</v>
      </c>
      <c r="B25" s="59">
        <f>VLOOKUP($A25,'Occupancy Raw Data'!$B$6:$BE$43,'Occupancy Raw Data'!G$1,FALSE)</f>
        <v>48.431716345217197</v>
      </c>
      <c r="C25" s="60">
        <f>VLOOKUP($A25,'Occupancy Raw Data'!$B$6:$BE$43,'Occupancy Raw Data'!H$1,FALSE)</f>
        <v>62.692382622248097</v>
      </c>
      <c r="D25" s="60">
        <f>VLOOKUP($A25,'Occupancy Raw Data'!$B$6:$BE$43,'Occupancy Raw Data'!I$1,FALSE)</f>
        <v>64.406779661016898</v>
      </c>
      <c r="E25" s="60">
        <f>VLOOKUP($A25,'Occupancy Raw Data'!$B$6:$BE$43,'Occupancy Raw Data'!J$1,FALSE)</f>
        <v>65.926358854471005</v>
      </c>
      <c r="F25" s="60">
        <f>VLOOKUP($A25,'Occupancy Raw Data'!$B$6:$BE$43,'Occupancy Raw Data'!K$1,FALSE)</f>
        <v>60.900058445353501</v>
      </c>
      <c r="G25" s="61">
        <f>VLOOKUP($A25,'Occupancy Raw Data'!$B$6:$BE$43,'Occupancy Raw Data'!L$1,FALSE)</f>
        <v>60.471459185661402</v>
      </c>
      <c r="H25" s="60">
        <f>VLOOKUP($A25,'Occupancy Raw Data'!$B$6:$BE$43,'Occupancy Raw Data'!N$1,FALSE)</f>
        <v>65.186051042275395</v>
      </c>
      <c r="I25" s="60">
        <f>VLOOKUP($A25,'Occupancy Raw Data'!$B$6:$BE$43,'Occupancy Raw Data'!O$1,FALSE)</f>
        <v>55.133450224040502</v>
      </c>
      <c r="J25" s="61">
        <f>VLOOKUP($A25,'Occupancy Raw Data'!$B$6:$BE$43,'Occupancy Raw Data'!P$1,FALSE)</f>
        <v>60.159750633157898</v>
      </c>
      <c r="K25" s="62">
        <f>VLOOKUP($A25,'Occupancy Raw Data'!$B$6:$BE$43,'Occupancy Raw Data'!R$1,FALSE)</f>
        <v>60.382399599231803</v>
      </c>
      <c r="L25" s="63"/>
      <c r="M25" s="59">
        <f>VLOOKUP($A25,'Occupancy Raw Data'!$B$6:$BE$43,'Occupancy Raw Data'!T$1,FALSE)</f>
        <v>0.541284860273473</v>
      </c>
      <c r="N25" s="60">
        <f>VLOOKUP($A25,'Occupancy Raw Data'!$B$6:$BE$43,'Occupancy Raw Data'!U$1,FALSE)</f>
        <v>11.507314211424401</v>
      </c>
      <c r="O25" s="60">
        <f>VLOOKUP($A25,'Occupancy Raw Data'!$B$6:$BE$43,'Occupancy Raw Data'!V$1,FALSE)</f>
        <v>4.6740231647545203</v>
      </c>
      <c r="P25" s="60">
        <f>VLOOKUP($A25,'Occupancy Raw Data'!$B$6:$BE$43,'Occupancy Raw Data'!W$1,FALSE)</f>
        <v>0.70136199149391998</v>
      </c>
      <c r="Q25" s="60">
        <f>VLOOKUP($A25,'Occupancy Raw Data'!$B$6:$BE$43,'Occupancy Raw Data'!X$1,FALSE)</f>
        <v>-10.8639863130881</v>
      </c>
      <c r="R25" s="61">
        <f>VLOOKUP($A25,'Occupancy Raw Data'!$B$6:$BE$43,'Occupancy Raw Data'!Y$1,FALSE)</f>
        <v>0.82436014891770104</v>
      </c>
      <c r="S25" s="60">
        <f>VLOOKUP($A25,'Occupancy Raw Data'!$B$6:$BE$43,'Occupancy Raw Data'!AA$1,FALSE)</f>
        <v>-6.2219730941703997</v>
      </c>
      <c r="T25" s="60">
        <f>VLOOKUP($A25,'Occupancy Raw Data'!$B$6:$BE$43,'Occupancy Raw Data'!AB$1,FALSE)</f>
        <v>-5.7922769640479297</v>
      </c>
      <c r="U25" s="61">
        <f>VLOOKUP($A25,'Occupancy Raw Data'!$B$6:$BE$43,'Occupancy Raw Data'!AC$1,FALSE)</f>
        <v>-6.0255629945222102</v>
      </c>
      <c r="V25" s="62">
        <f>VLOOKUP($A25,'Occupancy Raw Data'!$B$6:$BE$43,'Occupancy Raw Data'!AE$1,FALSE)</f>
        <v>-1.24677910649615</v>
      </c>
      <c r="W25" s="63"/>
      <c r="X25" s="64">
        <f>VLOOKUP($A25,'ADR Raw Data'!$B$6:$BE$43,'ADR Raw Data'!G$1,FALSE)</f>
        <v>95.382972646822196</v>
      </c>
      <c r="Y25" s="65">
        <f>VLOOKUP($A25,'ADR Raw Data'!$B$6:$BE$43,'ADR Raw Data'!H$1,FALSE)</f>
        <v>95.688999378495893</v>
      </c>
      <c r="Z25" s="65">
        <f>VLOOKUP($A25,'ADR Raw Data'!$B$6:$BE$43,'ADR Raw Data'!I$1,FALSE)</f>
        <v>95.352323049001797</v>
      </c>
      <c r="AA25" s="65">
        <f>VLOOKUP($A25,'ADR Raw Data'!$B$6:$BE$43,'ADR Raw Data'!J$1,FALSE)</f>
        <v>95.712154255319106</v>
      </c>
      <c r="AB25" s="65">
        <f>VLOOKUP($A25,'ADR Raw Data'!$B$6:$BE$43,'ADR Raw Data'!K$1,FALSE)</f>
        <v>96.1126583493282</v>
      </c>
      <c r="AC25" s="66">
        <f>VLOOKUP($A25,'ADR Raw Data'!$B$6:$BE$43,'ADR Raw Data'!L$1,FALSE)</f>
        <v>95.658643685567</v>
      </c>
      <c r="AD25" s="65">
        <f>VLOOKUP($A25,'ADR Raw Data'!$B$6:$BE$43,'ADR Raw Data'!N$1,FALSE)</f>
        <v>116.327564255827</v>
      </c>
      <c r="AE25" s="65">
        <f>VLOOKUP($A25,'ADR Raw Data'!$B$6:$BE$43,'ADR Raw Data'!O$1,FALSE)</f>
        <v>110.42230388692499</v>
      </c>
      <c r="AF25" s="66">
        <f>VLOOKUP($A25,'ADR Raw Data'!$B$6:$BE$43,'ADR Raw Data'!P$1,FALSE)</f>
        <v>113.621624028497</v>
      </c>
      <c r="AG25" s="67">
        <f>VLOOKUP($A25,'ADR Raw Data'!$B$6:$BE$43,'ADR Raw Data'!R$1,FALSE)</f>
        <v>100.771999446902</v>
      </c>
      <c r="AH25" s="63"/>
      <c r="AI25" s="59">
        <f>VLOOKUP($A25,'ADR Raw Data'!$B$6:$BE$43,'ADR Raw Data'!T$1,FALSE)</f>
        <v>17.998902923496299</v>
      </c>
      <c r="AJ25" s="60">
        <f>VLOOKUP($A25,'ADR Raw Data'!$B$6:$BE$43,'ADR Raw Data'!U$1,FALSE)</f>
        <v>18.608244662559301</v>
      </c>
      <c r="AK25" s="60">
        <f>VLOOKUP($A25,'ADR Raw Data'!$B$6:$BE$43,'ADR Raw Data'!V$1,FALSE)</f>
        <v>19.0141345529623</v>
      </c>
      <c r="AL25" s="60">
        <f>VLOOKUP($A25,'ADR Raw Data'!$B$6:$BE$43,'ADR Raw Data'!W$1,FALSE)</f>
        <v>16.9041827511451</v>
      </c>
      <c r="AM25" s="60">
        <f>VLOOKUP($A25,'ADR Raw Data'!$B$6:$BE$43,'ADR Raw Data'!X$1,FALSE)</f>
        <v>9.6316685780392799</v>
      </c>
      <c r="AN25" s="61">
        <f>VLOOKUP($A25,'ADR Raw Data'!$B$6:$BE$43,'ADR Raw Data'!Y$1,FALSE)</f>
        <v>15.996770016568201</v>
      </c>
      <c r="AO25" s="60">
        <f>VLOOKUP($A25,'ADR Raw Data'!$B$6:$BE$43,'ADR Raw Data'!AA$1,FALSE)</f>
        <v>9.2577402446753805</v>
      </c>
      <c r="AP25" s="60">
        <f>VLOOKUP($A25,'ADR Raw Data'!$B$6:$BE$43,'ADR Raw Data'!AB$1,FALSE)</f>
        <v>12.599803797748301</v>
      </c>
      <c r="AQ25" s="61">
        <f>VLOOKUP($A25,'ADR Raw Data'!$B$6:$BE$43,'ADR Raw Data'!AC$1,FALSE)</f>
        <v>10.7109182565514</v>
      </c>
      <c r="AR25" s="62">
        <f>VLOOKUP($A25,'ADR Raw Data'!$B$6:$BE$43,'ADR Raw Data'!AE$1,FALSE)</f>
        <v>13.7793344237705</v>
      </c>
      <c r="AS25" s="50"/>
      <c r="AT25" s="64">
        <f>VLOOKUP($A25,'RevPAR Raw Data'!$B$6:$BE$43,'RevPAR Raw Data'!G$1,FALSE)</f>
        <v>46.195610753944997</v>
      </c>
      <c r="AU25" s="65">
        <f>VLOOKUP($A25,'RevPAR Raw Data'!$B$6:$BE$43,'RevPAR Raw Data'!H$1,FALSE)</f>
        <v>59.9897136177673</v>
      </c>
      <c r="AV25" s="65">
        <f>VLOOKUP($A25,'RevPAR Raw Data'!$B$6:$BE$43,'RevPAR Raw Data'!I$1,FALSE)</f>
        <v>61.413360607831599</v>
      </c>
      <c r="AW25" s="65">
        <f>VLOOKUP($A25,'RevPAR Raw Data'!$B$6:$BE$43,'RevPAR Raw Data'!J$1,FALSE)</f>
        <v>63.0995382817066</v>
      </c>
      <c r="AX25" s="65">
        <f>VLOOKUP($A25,'RevPAR Raw Data'!$B$6:$BE$43,'RevPAR Raw Data'!K$1,FALSE)</f>
        <v>58.532665108123901</v>
      </c>
      <c r="AY25" s="66">
        <f>VLOOKUP($A25,'RevPAR Raw Data'!$B$6:$BE$43,'RevPAR Raw Data'!L$1,FALSE)</f>
        <v>57.846177673874898</v>
      </c>
      <c r="AZ25" s="65">
        <f>VLOOKUP($A25,'RevPAR Raw Data'!$B$6:$BE$43,'RevPAR Raw Data'!N$1,FALSE)</f>
        <v>75.8293454120397</v>
      </c>
      <c r="BA25" s="65">
        <f>VLOOKUP($A25,'RevPAR Raw Data'!$B$6:$BE$43,'RevPAR Raw Data'!O$1,FALSE)</f>
        <v>60.879625949736898</v>
      </c>
      <c r="BB25" s="66">
        <f>VLOOKUP($A25,'RevPAR Raw Data'!$B$6:$BE$43,'RevPAR Raw Data'!P$1,FALSE)</f>
        <v>68.354485680888303</v>
      </c>
      <c r="BC25" s="67">
        <f>VLOOKUP($A25,'RevPAR Raw Data'!$B$6:$BE$43,'RevPAR Raw Data'!R$1,FALSE)</f>
        <v>60.848551390164403</v>
      </c>
      <c r="BD25" s="63"/>
      <c r="BE25" s="59">
        <f>VLOOKUP($A25,'RevPAR Raw Data'!$B$6:$BE$43,'RevPAR Raw Data'!T$1,FALSE)</f>
        <v>18.63761312031</v>
      </c>
      <c r="BF25" s="60">
        <f>VLOOKUP($A25,'RevPAR Raw Data'!$B$6:$BE$43,'RevPAR Raw Data'!U$1,FALSE)</f>
        <v>32.256868056535097</v>
      </c>
      <c r="BG25" s="60">
        <f>VLOOKUP($A25,'RevPAR Raw Data'!$B$6:$BE$43,'RevPAR Raw Data'!V$1,FALSE)</f>
        <v>24.5768827712999</v>
      </c>
      <c r="BH25" s="60">
        <f>VLOOKUP($A25,'RevPAR Raw Data'!$B$6:$BE$43,'RevPAR Raw Data'!W$1,FALSE)</f>
        <v>17.724104255428198</v>
      </c>
      <c r="BI25" s="60">
        <f>VLOOKUP($A25,'RevPAR Raw Data'!$B$6:$BE$43,'RevPAR Raw Data'!X$1,FALSE)</f>
        <v>-2.2787008910890201</v>
      </c>
      <c r="BJ25" s="61">
        <f>VLOOKUP($A25,'RevPAR Raw Data'!$B$6:$BE$43,'RevPAR Raw Data'!Y$1,FALSE)</f>
        <v>16.953001162616498</v>
      </c>
      <c r="BK25" s="60">
        <f>VLOOKUP($A25,'RevPAR Raw Data'!$B$6:$BE$43,'RevPAR Raw Data'!AA$1,FALSE)</f>
        <v>2.4597530433530901</v>
      </c>
      <c r="BL25" s="60">
        <f>VLOOKUP($A25,'RevPAR Raw Data'!$B$6:$BE$43,'RevPAR Raw Data'!AB$1,FALSE)</f>
        <v>6.0777113008081702</v>
      </c>
      <c r="BM25" s="61">
        <f>VLOOKUP($A25,'RevPAR Raw Data'!$B$6:$BE$43,'RevPAR Raw Data'!AC$1,FALSE)</f>
        <v>4.0399621351889596</v>
      </c>
      <c r="BN25" s="62">
        <f>VLOOKUP($A25,'RevPAR Raw Data'!$B$6:$BE$43,'RevPAR Raw Data'!AE$1,FALSE)</f>
        <v>12.360757454664499</v>
      </c>
    </row>
    <row r="26" spans="1:66" x14ac:dyDescent="0.25">
      <c r="A26" s="78" t="s">
        <v>51</v>
      </c>
      <c r="B26" s="59">
        <f>VLOOKUP($A26,'Occupancy Raw Data'!$B$6:$BE$43,'Occupancy Raw Data'!G$1,FALSE)</f>
        <v>61.808552373479699</v>
      </c>
      <c r="C26" s="60">
        <f>VLOOKUP($A26,'Occupancy Raw Data'!$B$6:$BE$43,'Occupancy Raw Data'!H$1,FALSE)</f>
        <v>69.635151039623295</v>
      </c>
      <c r="D26" s="60">
        <f>VLOOKUP($A26,'Occupancy Raw Data'!$B$6:$BE$43,'Occupancy Raw Data'!I$1,FALSE)</f>
        <v>71.479011377010494</v>
      </c>
      <c r="E26" s="60">
        <f>VLOOKUP($A26,'Occupancy Raw Data'!$B$6:$BE$43,'Occupancy Raw Data'!J$1,FALSE)</f>
        <v>75.500196155354999</v>
      </c>
      <c r="F26" s="60">
        <f>VLOOKUP($A26,'Occupancy Raw Data'!$B$6:$BE$43,'Occupancy Raw Data'!K$1,FALSE)</f>
        <v>71.479011377010494</v>
      </c>
      <c r="G26" s="61">
        <f>VLOOKUP($A26,'Occupancy Raw Data'!$B$6:$BE$43,'Occupancy Raw Data'!L$1,FALSE)</f>
        <v>69.980384464495799</v>
      </c>
      <c r="H26" s="60">
        <f>VLOOKUP($A26,'Occupancy Raw Data'!$B$6:$BE$43,'Occupancy Raw Data'!N$1,FALSE)</f>
        <v>73.891722244017203</v>
      </c>
      <c r="I26" s="60">
        <f>VLOOKUP($A26,'Occupancy Raw Data'!$B$6:$BE$43,'Occupancy Raw Data'!O$1,FALSE)</f>
        <v>74.578265986661407</v>
      </c>
      <c r="J26" s="61">
        <f>VLOOKUP($A26,'Occupancy Raw Data'!$B$6:$BE$43,'Occupancy Raw Data'!P$1,FALSE)</f>
        <v>74.234994115339305</v>
      </c>
      <c r="K26" s="62">
        <f>VLOOKUP($A26,'Occupancy Raw Data'!$B$6:$BE$43,'Occupancy Raw Data'!R$1,FALSE)</f>
        <v>71.195987221879705</v>
      </c>
      <c r="L26" s="63"/>
      <c r="M26" s="59">
        <f>VLOOKUP($A26,'Occupancy Raw Data'!$B$6:$BE$43,'Occupancy Raw Data'!T$1,FALSE)</f>
        <v>9.2710849986681794</v>
      </c>
      <c r="N26" s="60">
        <f>VLOOKUP($A26,'Occupancy Raw Data'!$B$6:$BE$43,'Occupancy Raw Data'!U$1,FALSE)</f>
        <v>3.3432135307309001</v>
      </c>
      <c r="O26" s="60">
        <f>VLOOKUP($A26,'Occupancy Raw Data'!$B$6:$BE$43,'Occupancy Raw Data'!V$1,FALSE)</f>
        <v>6.2731424851267201</v>
      </c>
      <c r="P26" s="60">
        <f>VLOOKUP($A26,'Occupancy Raw Data'!$B$6:$BE$43,'Occupancy Raw Data'!W$1,FALSE)</f>
        <v>7.8574230790786297</v>
      </c>
      <c r="Q26" s="60">
        <f>VLOOKUP($A26,'Occupancy Raw Data'!$B$6:$BE$43,'Occupancy Raw Data'!X$1,FALSE)</f>
        <v>7.7805629459086596</v>
      </c>
      <c r="R26" s="61">
        <f>VLOOKUP($A26,'Occupancy Raw Data'!$B$6:$BE$43,'Occupancy Raw Data'!Y$1,FALSE)</f>
        <v>6.8319430667410197</v>
      </c>
      <c r="S26" s="60">
        <f>VLOOKUP($A26,'Occupancy Raw Data'!$B$6:$BE$43,'Occupancy Raw Data'!AA$1,FALSE)</f>
        <v>8.5076641961694897</v>
      </c>
      <c r="T26" s="60">
        <f>VLOOKUP($A26,'Occupancy Raw Data'!$B$6:$BE$43,'Occupancy Raw Data'!AB$1,FALSE)</f>
        <v>3.8404671625211901</v>
      </c>
      <c r="U26" s="61">
        <f>VLOOKUP($A26,'Occupancy Raw Data'!$B$6:$BE$43,'Occupancy Raw Data'!AC$1,FALSE)</f>
        <v>6.1119910038028102</v>
      </c>
      <c r="V26" s="62">
        <f>VLOOKUP($A26,'Occupancy Raw Data'!$B$6:$BE$43,'Occupancy Raw Data'!AE$1,FALSE)</f>
        <v>6.6164424973726002</v>
      </c>
      <c r="W26" s="63"/>
      <c r="X26" s="64">
        <f>VLOOKUP($A26,'ADR Raw Data'!$B$6:$BE$43,'ADR Raw Data'!G$1,FALSE)</f>
        <v>94.491079022532503</v>
      </c>
      <c r="Y26" s="65">
        <f>VLOOKUP($A26,'ADR Raw Data'!$B$6:$BE$43,'ADR Raw Data'!H$1,FALSE)</f>
        <v>94.910247887323905</v>
      </c>
      <c r="Z26" s="65">
        <f>VLOOKUP($A26,'ADR Raw Data'!$B$6:$BE$43,'ADR Raw Data'!I$1,FALSE)</f>
        <v>97.206931942919795</v>
      </c>
      <c r="AA26" s="65">
        <f>VLOOKUP($A26,'ADR Raw Data'!$B$6:$BE$43,'ADR Raw Data'!J$1,FALSE)</f>
        <v>95.613120290984597</v>
      </c>
      <c r="AB26" s="65">
        <f>VLOOKUP($A26,'ADR Raw Data'!$B$6:$BE$43,'ADR Raw Data'!K$1,FALSE)</f>
        <v>94.080875411635503</v>
      </c>
      <c r="AC26" s="66">
        <f>VLOOKUP($A26,'ADR Raw Data'!$B$6:$BE$43,'ADR Raw Data'!L$1,FALSE)</f>
        <v>95.287612961094197</v>
      </c>
      <c r="AD26" s="65">
        <f>VLOOKUP($A26,'ADR Raw Data'!$B$6:$BE$43,'ADR Raw Data'!N$1,FALSE)</f>
        <v>107.537581629944</v>
      </c>
      <c r="AE26" s="65">
        <f>VLOOKUP($A26,'ADR Raw Data'!$B$6:$BE$43,'ADR Raw Data'!O$1,FALSE)</f>
        <v>111.548713834823</v>
      </c>
      <c r="AF26" s="66">
        <f>VLOOKUP($A26,'ADR Raw Data'!$B$6:$BE$43,'ADR Raw Data'!P$1,FALSE)</f>
        <v>109.552421720174</v>
      </c>
      <c r="AG26" s="67">
        <f>VLOOKUP($A26,'ADR Raw Data'!$B$6:$BE$43,'ADR Raw Data'!R$1,FALSE)</f>
        <v>99.537242492226497</v>
      </c>
      <c r="AH26" s="63"/>
      <c r="AI26" s="59">
        <f>VLOOKUP($A26,'ADR Raw Data'!$B$6:$BE$43,'ADR Raw Data'!T$1,FALSE)</f>
        <v>9.6684328359729097</v>
      </c>
      <c r="AJ26" s="60">
        <f>VLOOKUP($A26,'ADR Raw Data'!$B$6:$BE$43,'ADR Raw Data'!U$1,FALSE)</f>
        <v>8.0345544144489196</v>
      </c>
      <c r="AK26" s="60">
        <f>VLOOKUP($A26,'ADR Raw Data'!$B$6:$BE$43,'ADR Raw Data'!V$1,FALSE)</f>
        <v>9.0452585288518605</v>
      </c>
      <c r="AL26" s="60">
        <f>VLOOKUP($A26,'ADR Raw Data'!$B$6:$BE$43,'ADR Raw Data'!W$1,FALSE)</f>
        <v>6.3503207552868499</v>
      </c>
      <c r="AM26" s="60">
        <f>VLOOKUP($A26,'ADR Raw Data'!$B$6:$BE$43,'ADR Raw Data'!X$1,FALSE)</f>
        <v>2.7488169351700802</v>
      </c>
      <c r="AN26" s="61">
        <f>VLOOKUP($A26,'ADR Raw Data'!$B$6:$BE$43,'ADR Raw Data'!Y$1,FALSE)</f>
        <v>7.0463699710679704</v>
      </c>
      <c r="AO26" s="60">
        <f>VLOOKUP($A26,'ADR Raw Data'!$B$6:$BE$43,'ADR Raw Data'!AA$1,FALSE)</f>
        <v>5.7246421358773203</v>
      </c>
      <c r="AP26" s="60">
        <f>VLOOKUP($A26,'ADR Raw Data'!$B$6:$BE$43,'ADR Raw Data'!AB$1,FALSE)</f>
        <v>5.4760986438339296</v>
      </c>
      <c r="AQ26" s="61">
        <f>VLOOKUP($A26,'ADR Raw Data'!$B$6:$BE$43,'ADR Raw Data'!AC$1,FALSE)</f>
        <v>5.5521807380461903</v>
      </c>
      <c r="AR26" s="62">
        <f>VLOOKUP($A26,'ADR Raw Data'!$B$6:$BE$43,'ADR Raw Data'!AE$1,FALSE)</f>
        <v>6.5279467556192401</v>
      </c>
      <c r="AS26" s="50"/>
      <c r="AT26" s="64">
        <f>VLOOKUP($A26,'RevPAR Raw Data'!$B$6:$BE$43,'RevPAR Raw Data'!G$1,FALSE)</f>
        <v>58.403568065908097</v>
      </c>
      <c r="AU26" s="65">
        <f>VLOOKUP($A26,'RevPAR Raw Data'!$B$6:$BE$43,'RevPAR Raw Data'!H$1,FALSE)</f>
        <v>66.090894468418895</v>
      </c>
      <c r="AV26" s="65">
        <f>VLOOKUP($A26,'RevPAR Raw Data'!$B$6:$BE$43,'RevPAR Raw Data'!I$1,FALSE)</f>
        <v>69.482553942722603</v>
      </c>
      <c r="AW26" s="65">
        <f>VLOOKUP($A26,'RevPAR Raw Data'!$B$6:$BE$43,'RevPAR Raw Data'!J$1,FALSE)</f>
        <v>72.188093369948902</v>
      </c>
      <c r="AX26" s="65">
        <f>VLOOKUP($A26,'RevPAR Raw Data'!$B$6:$BE$43,'RevPAR Raw Data'!K$1,FALSE)</f>
        <v>67.248079639074106</v>
      </c>
      <c r="AY26" s="66">
        <f>VLOOKUP($A26,'RevPAR Raw Data'!$B$6:$BE$43,'RevPAR Raw Data'!L$1,FALSE)</f>
        <v>66.682637897214505</v>
      </c>
      <c r="AZ26" s="65">
        <f>VLOOKUP($A26,'RevPAR Raw Data'!$B$6:$BE$43,'RevPAR Raw Data'!N$1,FALSE)</f>
        <v>79.461371125931706</v>
      </c>
      <c r="BA26" s="65">
        <f>VLOOKUP($A26,'RevPAR Raw Data'!$B$6:$BE$43,'RevPAR Raw Data'!O$1,FALSE)</f>
        <v>83.191096508434597</v>
      </c>
      <c r="BB26" s="66">
        <f>VLOOKUP($A26,'RevPAR Raw Data'!$B$6:$BE$43,'RevPAR Raw Data'!P$1,FALSE)</f>
        <v>81.326233817183194</v>
      </c>
      <c r="BC26" s="67">
        <f>VLOOKUP($A26,'RevPAR Raw Data'!$B$6:$BE$43,'RevPAR Raw Data'!R$1,FALSE)</f>
        <v>70.866522445776994</v>
      </c>
      <c r="BD26" s="63"/>
      <c r="BE26" s="59">
        <f>VLOOKUP($A26,'RevPAR Raw Data'!$B$6:$BE$43,'RevPAR Raw Data'!T$1,FALSE)</f>
        <v>19.8358864609032</v>
      </c>
      <c r="BF26" s="60">
        <f>VLOOKUP($A26,'RevPAR Raw Data'!$B$6:$BE$43,'RevPAR Raw Data'!U$1,FALSE)</f>
        <v>11.646380255497601</v>
      </c>
      <c r="BG26" s="60">
        <f>VLOOKUP($A26,'RevPAR Raw Data'!$B$6:$BE$43,'RevPAR Raw Data'!V$1,FALSE)</f>
        <v>15.885822969641501</v>
      </c>
      <c r="BH26" s="60">
        <f>VLOOKUP($A26,'RevPAR Raw Data'!$B$6:$BE$43,'RevPAR Raw Data'!W$1,FALSE)</f>
        <v>14.7067154029869</v>
      </c>
      <c r="BI26" s="60">
        <f>VLOOKUP($A26,'RevPAR Raw Data'!$B$6:$BE$43,'RevPAR Raw Data'!X$1,FALSE)</f>
        <v>10.743253312987401</v>
      </c>
      <c r="BJ26" s="61">
        <f>VLOOKUP($A26,'RevPAR Raw Data'!$B$6:$BE$43,'RevPAR Raw Data'!Y$1,FALSE)</f>
        <v>14.359717022504199</v>
      </c>
      <c r="BK26" s="60">
        <f>VLOOKUP($A26,'RevPAR Raw Data'!$B$6:$BE$43,'RevPAR Raw Data'!AA$1,FALSE)</f>
        <v>14.7193396613996</v>
      </c>
      <c r="BL26" s="60">
        <f>VLOOKUP($A26,'RevPAR Raw Data'!$B$6:$BE$43,'RevPAR Raw Data'!AB$1,FALSE)</f>
        <v>9.5268735765588293</v>
      </c>
      <c r="BM26" s="61">
        <f>VLOOKUP($A26,'RevPAR Raw Data'!$B$6:$BE$43,'RevPAR Raw Data'!AC$1,FALSE)</f>
        <v>12.003520529073199</v>
      </c>
      <c r="BN26" s="62">
        <f>VLOOKUP($A26,'RevPAR Raw Data'!$B$6:$BE$43,'RevPAR Raw Data'!AE$1,FALSE)</f>
        <v>13.5763070963365</v>
      </c>
    </row>
    <row r="27" spans="1:66" x14ac:dyDescent="0.25">
      <c r="A27" s="78" t="s">
        <v>48</v>
      </c>
      <c r="B27" s="59">
        <f>VLOOKUP($A27,'Occupancy Raw Data'!$B$6:$BE$43,'Occupancy Raw Data'!G$1,FALSE)</f>
        <v>49.9034240561896</v>
      </c>
      <c r="C27" s="60">
        <f>VLOOKUP($A27,'Occupancy Raw Data'!$B$6:$BE$43,'Occupancy Raw Data'!H$1,FALSE)</f>
        <v>63.705004389815599</v>
      </c>
      <c r="D27" s="60">
        <f>VLOOKUP($A27,'Occupancy Raw Data'!$B$6:$BE$43,'Occupancy Raw Data'!I$1,FALSE)</f>
        <v>69.815627743634707</v>
      </c>
      <c r="E27" s="60">
        <f>VLOOKUP($A27,'Occupancy Raw Data'!$B$6:$BE$43,'Occupancy Raw Data'!J$1,FALSE)</f>
        <v>68.884986830553103</v>
      </c>
      <c r="F27" s="60">
        <f>VLOOKUP($A27,'Occupancy Raw Data'!$B$6:$BE$43,'Occupancy Raw Data'!K$1,FALSE)</f>
        <v>67.199297629499497</v>
      </c>
      <c r="G27" s="61">
        <f>VLOOKUP($A27,'Occupancy Raw Data'!$B$6:$BE$43,'Occupancy Raw Data'!L$1,FALSE)</f>
        <v>63.9016681299385</v>
      </c>
      <c r="H27" s="60">
        <f>VLOOKUP($A27,'Occupancy Raw Data'!$B$6:$BE$43,'Occupancy Raw Data'!N$1,FALSE)</f>
        <v>70.956979806848096</v>
      </c>
      <c r="I27" s="60">
        <f>VLOOKUP($A27,'Occupancy Raw Data'!$B$6:$BE$43,'Occupancy Raw Data'!O$1,FALSE)</f>
        <v>69.288849868305505</v>
      </c>
      <c r="J27" s="61">
        <f>VLOOKUP($A27,'Occupancy Raw Data'!$B$6:$BE$43,'Occupancy Raw Data'!P$1,FALSE)</f>
        <v>70.122914837576801</v>
      </c>
      <c r="K27" s="62">
        <f>VLOOKUP($A27,'Occupancy Raw Data'!$B$6:$BE$43,'Occupancy Raw Data'!R$1,FALSE)</f>
        <v>65.679167189263694</v>
      </c>
      <c r="L27" s="63"/>
      <c r="M27" s="59">
        <f>VLOOKUP($A27,'Occupancy Raw Data'!$B$6:$BE$43,'Occupancy Raw Data'!T$1,FALSE)</f>
        <v>-3.1276438321214401</v>
      </c>
      <c r="N27" s="60">
        <f>VLOOKUP($A27,'Occupancy Raw Data'!$B$6:$BE$43,'Occupancy Raw Data'!U$1,FALSE)</f>
        <v>5.8580669960120302</v>
      </c>
      <c r="O27" s="60">
        <f>VLOOKUP($A27,'Occupancy Raw Data'!$B$6:$BE$43,'Occupancy Raw Data'!V$1,FALSE)</f>
        <v>14.869062395931</v>
      </c>
      <c r="P27" s="60">
        <f>VLOOKUP($A27,'Occupancy Raw Data'!$B$6:$BE$43,'Occupancy Raw Data'!W$1,FALSE)</f>
        <v>11.3692924897154</v>
      </c>
      <c r="Q27" s="60">
        <f>VLOOKUP($A27,'Occupancy Raw Data'!$B$6:$BE$43,'Occupancy Raw Data'!X$1,FALSE)</f>
        <v>5.5776458052845799</v>
      </c>
      <c r="R27" s="61">
        <f>VLOOKUP($A27,'Occupancy Raw Data'!$B$6:$BE$43,'Occupancy Raw Data'!Y$1,FALSE)</f>
        <v>7.2266894147972804</v>
      </c>
      <c r="S27" s="60">
        <f>VLOOKUP($A27,'Occupancy Raw Data'!$B$6:$BE$43,'Occupancy Raw Data'!AA$1,FALSE)</f>
        <v>2.1276885534305601</v>
      </c>
      <c r="T27" s="60">
        <f>VLOOKUP($A27,'Occupancy Raw Data'!$B$6:$BE$43,'Occupancy Raw Data'!AB$1,FALSE)</f>
        <v>1.58070992828267</v>
      </c>
      <c r="U27" s="61">
        <f>VLOOKUP($A27,'Occupancy Raw Data'!$B$6:$BE$43,'Occupancy Raw Data'!AC$1,FALSE)</f>
        <v>1.8567179451934399</v>
      </c>
      <c r="V27" s="62">
        <f>VLOOKUP($A27,'Occupancy Raw Data'!$B$6:$BE$43,'Occupancy Raw Data'!AE$1,FALSE)</f>
        <v>5.5295379029177898</v>
      </c>
      <c r="W27" s="63"/>
      <c r="X27" s="64">
        <f>VLOOKUP($A27,'ADR Raw Data'!$B$6:$BE$43,'ADR Raw Data'!G$1,FALSE)</f>
        <v>90.623550316678305</v>
      </c>
      <c r="Y27" s="65">
        <f>VLOOKUP($A27,'ADR Raw Data'!$B$6:$BE$43,'ADR Raw Data'!H$1,FALSE)</f>
        <v>97.210063395810295</v>
      </c>
      <c r="Z27" s="65">
        <f>VLOOKUP($A27,'ADR Raw Data'!$B$6:$BE$43,'ADR Raw Data'!I$1,FALSE)</f>
        <v>101.85496730382199</v>
      </c>
      <c r="AA27" s="65">
        <f>VLOOKUP($A27,'ADR Raw Data'!$B$6:$BE$43,'ADR Raw Data'!J$1,FALSE)</f>
        <v>99.715534030078999</v>
      </c>
      <c r="AB27" s="65">
        <f>VLOOKUP($A27,'ADR Raw Data'!$B$6:$BE$43,'ADR Raw Data'!K$1,FALSE)</f>
        <v>98.912074732166104</v>
      </c>
      <c r="AC27" s="66">
        <f>VLOOKUP($A27,'ADR Raw Data'!$B$6:$BE$43,'ADR Raw Data'!L$1,FALSE)</f>
        <v>98.094424049241496</v>
      </c>
      <c r="AD27" s="65">
        <f>VLOOKUP($A27,'ADR Raw Data'!$B$6:$BE$43,'ADR Raw Data'!N$1,FALSE)</f>
        <v>105.42311804008899</v>
      </c>
      <c r="AE27" s="65">
        <f>VLOOKUP($A27,'ADR Raw Data'!$B$6:$BE$43,'ADR Raw Data'!O$1,FALSE)</f>
        <v>107.919678155093</v>
      </c>
      <c r="AF27" s="66">
        <f>VLOOKUP($A27,'ADR Raw Data'!$B$6:$BE$43,'ADR Raw Data'!P$1,FALSE)</f>
        <v>106.65655064479699</v>
      </c>
      <c r="AG27" s="67">
        <f>VLOOKUP($A27,'ADR Raw Data'!$B$6:$BE$43,'ADR Raw Data'!R$1,FALSE)</f>
        <v>100.706260168811</v>
      </c>
      <c r="AH27" s="63"/>
      <c r="AI27" s="59">
        <f>VLOOKUP($A27,'ADR Raw Data'!$B$6:$BE$43,'ADR Raw Data'!T$1,FALSE)</f>
        <v>11.3890280437148</v>
      </c>
      <c r="AJ27" s="60">
        <f>VLOOKUP($A27,'ADR Raw Data'!$B$6:$BE$43,'ADR Raw Data'!U$1,FALSE)</f>
        <v>15.918235281251199</v>
      </c>
      <c r="AK27" s="60">
        <f>VLOOKUP($A27,'ADR Raw Data'!$B$6:$BE$43,'ADR Raw Data'!V$1,FALSE)</f>
        <v>18.115009445797899</v>
      </c>
      <c r="AL27" s="60">
        <f>VLOOKUP($A27,'ADR Raw Data'!$B$6:$BE$43,'ADR Raw Data'!W$1,FALSE)</f>
        <v>20.224060893230501</v>
      </c>
      <c r="AM27" s="60">
        <f>VLOOKUP($A27,'ADR Raw Data'!$B$6:$BE$43,'ADR Raw Data'!X$1,FALSE)</f>
        <v>17.191400685608802</v>
      </c>
      <c r="AN27" s="61">
        <f>VLOOKUP($A27,'ADR Raw Data'!$B$6:$BE$43,'ADR Raw Data'!Y$1,FALSE)</f>
        <v>17.0062931975555</v>
      </c>
      <c r="AO27" s="60">
        <f>VLOOKUP($A27,'ADR Raw Data'!$B$6:$BE$43,'ADR Raw Data'!AA$1,FALSE)</f>
        <v>17.558857463523101</v>
      </c>
      <c r="AP27" s="60">
        <f>VLOOKUP($A27,'ADR Raw Data'!$B$6:$BE$43,'ADR Raw Data'!AB$1,FALSE)</f>
        <v>18.157235321080201</v>
      </c>
      <c r="AQ27" s="61">
        <f>VLOOKUP($A27,'ADR Raw Data'!$B$6:$BE$43,'ADR Raw Data'!AC$1,FALSE)</f>
        <v>17.8543294636093</v>
      </c>
      <c r="AR27" s="62">
        <f>VLOOKUP($A27,'ADR Raw Data'!$B$6:$BE$43,'ADR Raw Data'!AE$1,FALSE)</f>
        <v>17.178935463531602</v>
      </c>
      <c r="AS27" s="50"/>
      <c r="AT27" s="64">
        <f>VLOOKUP($A27,'RevPAR Raw Data'!$B$6:$BE$43,'RevPAR Raw Data'!G$1,FALSE)</f>
        <v>45.224254609306399</v>
      </c>
      <c r="AU27" s="65">
        <f>VLOOKUP($A27,'RevPAR Raw Data'!$B$6:$BE$43,'RevPAR Raw Data'!H$1,FALSE)</f>
        <v>61.927675153643499</v>
      </c>
      <c r="AV27" s="65">
        <f>VLOOKUP($A27,'RevPAR Raw Data'!$B$6:$BE$43,'RevPAR Raw Data'!I$1,FALSE)</f>
        <v>71.110684811237903</v>
      </c>
      <c r="AW27" s="65">
        <f>VLOOKUP($A27,'RevPAR Raw Data'!$B$6:$BE$43,'RevPAR Raw Data'!J$1,FALSE)</f>
        <v>68.689032484635604</v>
      </c>
      <c r="AX27" s="65">
        <f>VLOOKUP($A27,'RevPAR Raw Data'!$B$6:$BE$43,'RevPAR Raw Data'!K$1,FALSE)</f>
        <v>66.468219490781294</v>
      </c>
      <c r="AY27" s="66">
        <f>VLOOKUP($A27,'RevPAR Raw Data'!$B$6:$BE$43,'RevPAR Raw Data'!L$1,FALSE)</f>
        <v>62.683973309920901</v>
      </c>
      <c r="AZ27" s="65">
        <f>VLOOKUP($A27,'RevPAR Raw Data'!$B$6:$BE$43,'RevPAR Raw Data'!N$1,FALSE)</f>
        <v>74.805060579455599</v>
      </c>
      <c r="BA27" s="65">
        <f>VLOOKUP($A27,'RevPAR Raw Data'!$B$6:$BE$43,'RevPAR Raw Data'!O$1,FALSE)</f>
        <v>74.776303775241402</v>
      </c>
      <c r="BB27" s="66">
        <f>VLOOKUP($A27,'RevPAR Raw Data'!$B$6:$BE$43,'RevPAR Raw Data'!P$1,FALSE)</f>
        <v>74.790682177348501</v>
      </c>
      <c r="BC27" s="67">
        <f>VLOOKUP($A27,'RevPAR Raw Data'!$B$6:$BE$43,'RevPAR Raw Data'!R$1,FALSE)</f>
        <v>66.143032986328805</v>
      </c>
      <c r="BD27" s="63"/>
      <c r="BE27" s="59">
        <f>VLOOKUP($A27,'RevPAR Raw Data'!$B$6:$BE$43,'RevPAR Raw Data'!T$1,FALSE)</f>
        <v>7.9051759784455404</v>
      </c>
      <c r="BF27" s="60">
        <f>VLOOKUP($A27,'RevPAR Raw Data'!$B$6:$BE$43,'RevPAR Raw Data'!U$1,FALSE)</f>
        <v>22.708803164621798</v>
      </c>
      <c r="BG27" s="60">
        <f>VLOOKUP($A27,'RevPAR Raw Data'!$B$6:$BE$43,'RevPAR Raw Data'!V$1,FALSE)</f>
        <v>35.677603899253498</v>
      </c>
      <c r="BH27" s="60">
        <f>VLOOKUP($A27,'RevPAR Raw Data'!$B$6:$BE$43,'RevPAR Raw Data'!W$1,FALSE)</f>
        <v>33.892686019195502</v>
      </c>
      <c r="BI27" s="60">
        <f>VLOOKUP($A27,'RevPAR Raw Data'!$B$6:$BE$43,'RevPAR Raw Data'!X$1,FALSE)</f>
        <v>23.7279219301039</v>
      </c>
      <c r="BJ27" s="61">
        <f>VLOOKUP($A27,'RevPAR Raw Data'!$B$6:$BE$43,'RevPAR Raw Data'!Y$1,FALSE)</f>
        <v>25.461974602709901</v>
      </c>
      <c r="BK27" s="60">
        <f>VLOOKUP($A27,'RevPAR Raw Data'!$B$6:$BE$43,'RevPAR Raw Data'!AA$1,FALSE)</f>
        <v>20.060143817318199</v>
      </c>
      <c r="BL27" s="60">
        <f>VLOOKUP($A27,'RevPAR Raw Data'!$B$6:$BE$43,'RevPAR Raw Data'!AB$1,FALSE)</f>
        <v>20.024958470784799</v>
      </c>
      <c r="BM27" s="61">
        <f>VLOOKUP($A27,'RevPAR Raw Data'!$B$6:$BE$43,'RevPAR Raw Data'!AC$1,FALSE)</f>
        <v>20.042551947947501</v>
      </c>
      <c r="BN27" s="62">
        <f>VLOOKUP($A27,'RevPAR Raw Data'!$B$6:$BE$43,'RevPAR Raw Data'!AE$1,FALSE)</f>
        <v>23.658389114223102</v>
      </c>
    </row>
    <row r="28" spans="1:66" x14ac:dyDescent="0.25">
      <c r="A28" s="78" t="s">
        <v>49</v>
      </c>
      <c r="B28" s="59">
        <f>VLOOKUP($A28,'Occupancy Raw Data'!$B$6:$BE$43,'Occupancy Raw Data'!G$1,FALSE)</f>
        <v>56.360982729262901</v>
      </c>
      <c r="C28" s="60">
        <f>VLOOKUP($A28,'Occupancy Raw Data'!$B$6:$BE$43,'Occupancy Raw Data'!H$1,FALSE)</f>
        <v>64.753101435173903</v>
      </c>
      <c r="D28" s="60">
        <f>VLOOKUP($A28,'Occupancy Raw Data'!$B$6:$BE$43,'Occupancy Raw Data'!I$1,FALSE)</f>
        <v>68.377523716857198</v>
      </c>
      <c r="E28" s="60">
        <f>VLOOKUP($A28,'Occupancy Raw Data'!$B$6:$BE$43,'Occupancy Raw Data'!J$1,FALSE)</f>
        <v>70.980296764777407</v>
      </c>
      <c r="F28" s="60">
        <f>VLOOKUP($A28,'Occupancy Raw Data'!$B$6:$BE$43,'Occupancy Raw Data'!K$1,FALSE)</f>
        <v>63.561177329117001</v>
      </c>
      <c r="G28" s="61">
        <f>VLOOKUP($A28,'Occupancy Raw Data'!$B$6:$BE$43,'Occupancy Raw Data'!L$1,FALSE)</f>
        <v>64.806616395037693</v>
      </c>
      <c r="H28" s="60">
        <f>VLOOKUP($A28,'Occupancy Raw Data'!$B$6:$BE$43,'Occupancy Raw Data'!N$1,FALSE)</f>
        <v>65.628800778399395</v>
      </c>
      <c r="I28" s="60">
        <f>VLOOKUP($A28,'Occupancy Raw Data'!$B$6:$BE$43,'Occupancy Raw Data'!O$1,FALSE)</f>
        <v>72.634395524203299</v>
      </c>
      <c r="J28" s="61">
        <f>VLOOKUP($A28,'Occupancy Raw Data'!$B$6:$BE$43,'Occupancy Raw Data'!P$1,FALSE)</f>
        <v>69.131598151301304</v>
      </c>
      <c r="K28" s="62">
        <f>VLOOKUP($A28,'Occupancy Raw Data'!$B$6:$BE$43,'Occupancy Raw Data'!R$1,FALSE)</f>
        <v>66.042325468255797</v>
      </c>
      <c r="L28" s="63"/>
      <c r="M28" s="59">
        <f>VLOOKUP($A28,'Occupancy Raw Data'!$B$6:$BE$43,'Occupancy Raw Data'!T$1,FALSE)</f>
        <v>7.7562401079300498</v>
      </c>
      <c r="N28" s="60">
        <f>VLOOKUP($A28,'Occupancy Raw Data'!$B$6:$BE$43,'Occupancy Raw Data'!U$1,FALSE)</f>
        <v>4.1703518145755103</v>
      </c>
      <c r="O28" s="60">
        <f>VLOOKUP($A28,'Occupancy Raw Data'!$B$6:$BE$43,'Occupancy Raw Data'!V$1,FALSE)</f>
        <v>5.3996083812329401</v>
      </c>
      <c r="P28" s="60">
        <f>VLOOKUP($A28,'Occupancy Raw Data'!$B$6:$BE$43,'Occupancy Raw Data'!W$1,FALSE)</f>
        <v>11.2110064834418</v>
      </c>
      <c r="Q28" s="60">
        <f>VLOOKUP($A28,'Occupancy Raw Data'!$B$6:$BE$43,'Occupancy Raw Data'!X$1,FALSE)</f>
        <v>6.2344709659952899</v>
      </c>
      <c r="R28" s="61">
        <f>VLOOKUP($A28,'Occupancy Raw Data'!$B$6:$BE$43,'Occupancy Raw Data'!Y$1,FALSE)</f>
        <v>6.9432377013169697</v>
      </c>
      <c r="S28" s="60">
        <f>VLOOKUP($A28,'Occupancy Raw Data'!$B$6:$BE$43,'Occupancy Raw Data'!AA$1,FALSE)</f>
        <v>2.5384383361712399</v>
      </c>
      <c r="T28" s="60">
        <f>VLOOKUP($A28,'Occupancy Raw Data'!$B$6:$BE$43,'Occupancy Raw Data'!AB$1,FALSE)</f>
        <v>3.9992481369275299</v>
      </c>
      <c r="U28" s="61">
        <f>VLOOKUP($A28,'Occupancy Raw Data'!$B$6:$BE$43,'Occupancy Raw Data'!AC$1,FALSE)</f>
        <v>3.3006971610494298</v>
      </c>
      <c r="V28" s="62">
        <f>VLOOKUP($A28,'Occupancy Raw Data'!$B$6:$BE$43,'Occupancy Raw Data'!AE$1,FALSE)</f>
        <v>5.8271853104994804</v>
      </c>
      <c r="W28" s="63"/>
      <c r="X28" s="64">
        <f>VLOOKUP($A28,'ADR Raw Data'!$B$6:$BE$43,'ADR Raw Data'!G$1,FALSE)</f>
        <v>133.93005610703401</v>
      </c>
      <c r="Y28" s="65">
        <f>VLOOKUP($A28,'ADR Raw Data'!$B$6:$BE$43,'ADR Raw Data'!H$1,FALSE)</f>
        <v>131.80424868519901</v>
      </c>
      <c r="Z28" s="65">
        <f>VLOOKUP($A28,'ADR Raw Data'!$B$6:$BE$43,'ADR Raw Data'!I$1,FALSE)</f>
        <v>130.539498399146</v>
      </c>
      <c r="AA28" s="65">
        <f>VLOOKUP($A28,'ADR Raw Data'!$B$6:$BE$43,'ADR Raw Data'!J$1,FALSE)</f>
        <v>132.21465044550999</v>
      </c>
      <c r="AB28" s="65">
        <f>VLOOKUP($A28,'ADR Raw Data'!$B$6:$BE$43,'ADR Raw Data'!K$1,FALSE)</f>
        <v>132.96720627631001</v>
      </c>
      <c r="AC28" s="66">
        <f>VLOOKUP($A28,'ADR Raw Data'!$B$6:$BE$43,'ADR Raw Data'!L$1,FALSE)</f>
        <v>132.22513625103201</v>
      </c>
      <c r="AD28" s="65">
        <f>VLOOKUP($A28,'ADR Raw Data'!$B$6:$BE$43,'ADR Raw Data'!N$1,FALSE)</f>
        <v>176.333198665678</v>
      </c>
      <c r="AE28" s="65">
        <f>VLOOKUP($A28,'ADR Raw Data'!$B$6:$BE$43,'ADR Raw Data'!O$1,FALSE)</f>
        <v>186.42841929002</v>
      </c>
      <c r="AF28" s="66">
        <f>VLOOKUP($A28,'ADR Raw Data'!$B$6:$BE$43,'ADR Raw Data'!P$1,FALSE)</f>
        <v>181.636564039408</v>
      </c>
      <c r="AG28" s="67">
        <f>VLOOKUP($A28,'ADR Raw Data'!$B$6:$BE$43,'ADR Raw Data'!R$1,FALSE)</f>
        <v>147.003066035253</v>
      </c>
      <c r="AH28" s="63"/>
      <c r="AI28" s="59">
        <f>VLOOKUP($A28,'ADR Raw Data'!$B$6:$BE$43,'ADR Raw Data'!T$1,FALSE)</f>
        <v>15.885910759286199</v>
      </c>
      <c r="AJ28" s="60">
        <f>VLOOKUP($A28,'ADR Raw Data'!$B$6:$BE$43,'ADR Raw Data'!U$1,FALSE)</f>
        <v>13.2222406616673</v>
      </c>
      <c r="AK28" s="60">
        <f>VLOOKUP($A28,'ADR Raw Data'!$B$6:$BE$43,'ADR Raw Data'!V$1,FALSE)</f>
        <v>14.4815895978813</v>
      </c>
      <c r="AL28" s="60">
        <f>VLOOKUP($A28,'ADR Raw Data'!$B$6:$BE$43,'ADR Raw Data'!W$1,FALSE)</f>
        <v>15.108140224871599</v>
      </c>
      <c r="AM28" s="60">
        <f>VLOOKUP($A28,'ADR Raw Data'!$B$6:$BE$43,'ADR Raw Data'!X$1,FALSE)</f>
        <v>14.5034196215582</v>
      </c>
      <c r="AN28" s="61">
        <f>VLOOKUP($A28,'ADR Raw Data'!$B$6:$BE$43,'ADR Raw Data'!Y$1,FALSE)</f>
        <v>14.606947664559099</v>
      </c>
      <c r="AO28" s="60">
        <f>VLOOKUP($A28,'ADR Raw Data'!$B$6:$BE$43,'ADR Raw Data'!AA$1,FALSE)</f>
        <v>14.6124980108617</v>
      </c>
      <c r="AP28" s="60">
        <f>VLOOKUP($A28,'ADR Raw Data'!$B$6:$BE$43,'ADR Raw Data'!AB$1,FALSE)</f>
        <v>16.073720506699502</v>
      </c>
      <c r="AQ28" s="61">
        <f>VLOOKUP($A28,'ADR Raw Data'!$B$6:$BE$43,'ADR Raw Data'!AC$1,FALSE)</f>
        <v>15.413269111056501</v>
      </c>
      <c r="AR28" s="62">
        <f>VLOOKUP($A28,'ADR Raw Data'!$B$6:$BE$43,'ADR Raw Data'!AE$1,FALSE)</f>
        <v>14.628294457048099</v>
      </c>
      <c r="AS28" s="50"/>
      <c r="AT28" s="64">
        <f>VLOOKUP($A28,'RevPAR Raw Data'!$B$6:$BE$43,'RevPAR Raw Data'!G$1,FALSE)</f>
        <v>75.484295791778095</v>
      </c>
      <c r="AU28" s="65">
        <f>VLOOKUP($A28,'RevPAR Raw Data'!$B$6:$BE$43,'RevPAR Raw Data'!H$1,FALSE)</f>
        <v>85.347338846995797</v>
      </c>
      <c r="AV28" s="65">
        <f>VLOOKUP($A28,'RevPAR Raw Data'!$B$6:$BE$43,'RevPAR Raw Data'!I$1,FALSE)</f>
        <v>89.259676477742602</v>
      </c>
      <c r="AW28" s="65">
        <f>VLOOKUP($A28,'RevPAR Raw Data'!$B$6:$BE$43,'RevPAR Raw Data'!J$1,FALSE)</f>
        <v>93.846351252736497</v>
      </c>
      <c r="AX28" s="65">
        <f>VLOOKUP($A28,'RevPAR Raw Data'!$B$6:$BE$43,'RevPAR Raw Data'!K$1,FALSE)</f>
        <v>84.515521770858598</v>
      </c>
      <c r="AY28" s="66">
        <f>VLOOKUP($A28,'RevPAR Raw Data'!$B$6:$BE$43,'RevPAR Raw Data'!L$1,FALSE)</f>
        <v>85.690636828022306</v>
      </c>
      <c r="AZ28" s="65">
        <f>VLOOKUP($A28,'RevPAR Raw Data'!$B$6:$BE$43,'RevPAR Raw Data'!N$1,FALSE)</f>
        <v>115.72536365847699</v>
      </c>
      <c r="BA28" s="65">
        <f>VLOOKUP($A28,'RevPAR Raw Data'!$B$6:$BE$43,'RevPAR Raw Data'!O$1,FALSE)</f>
        <v>135.41115543663301</v>
      </c>
      <c r="BB28" s="66">
        <f>VLOOKUP($A28,'RevPAR Raw Data'!$B$6:$BE$43,'RevPAR Raw Data'!P$1,FALSE)</f>
        <v>125.568259547555</v>
      </c>
      <c r="BC28" s="67">
        <f>VLOOKUP($A28,'RevPAR Raw Data'!$B$6:$BE$43,'RevPAR Raw Data'!R$1,FALSE)</f>
        <v>97.084243319317494</v>
      </c>
      <c r="BD28" s="63"/>
      <c r="BE28" s="59">
        <f>VLOOKUP($A28,'RevPAR Raw Data'!$B$6:$BE$43,'RevPAR Raw Data'!T$1,FALSE)</f>
        <v>24.874300249037901</v>
      </c>
      <c r="BF28" s="60">
        <f>VLOOKUP($A28,'RevPAR Raw Data'!$B$6:$BE$43,'RevPAR Raw Data'!U$1,FALSE)</f>
        <v>17.944006429604201</v>
      </c>
      <c r="BG28" s="60">
        <f>VLOOKUP($A28,'RevPAR Raw Data'!$B$6:$BE$43,'RevPAR Raw Data'!V$1,FALSE)</f>
        <v>20.663147104777199</v>
      </c>
      <c r="BH28" s="60">
        <f>VLOOKUP($A28,'RevPAR Raw Data'!$B$6:$BE$43,'RevPAR Raw Data'!W$1,FALSE)</f>
        <v>28.012921288451398</v>
      </c>
      <c r="BI28" s="60">
        <f>VLOOKUP($A28,'RevPAR Raw Data'!$B$6:$BE$43,'RevPAR Raw Data'!X$1,FALSE)</f>
        <v>21.642102072936002</v>
      </c>
      <c r="BJ28" s="61">
        <f>VLOOKUP($A28,'RevPAR Raw Data'!$B$6:$BE$43,'RevPAR Raw Data'!Y$1,FALSE)</f>
        <v>22.5643804631334</v>
      </c>
      <c r="BK28" s="60">
        <f>VLOOKUP($A28,'RevPAR Raw Data'!$B$6:$BE$43,'RevPAR Raw Data'!AA$1,FALSE)</f>
        <v>17.521865598412901</v>
      </c>
      <c r="BL28" s="60">
        <f>VLOOKUP($A28,'RevPAR Raw Data'!$B$6:$BE$43,'RevPAR Raw Data'!AB$1,FALSE)</f>
        <v>20.715796611526098</v>
      </c>
      <c r="BM28" s="61">
        <f>VLOOKUP($A28,'RevPAR Raw Data'!$B$6:$BE$43,'RevPAR Raw Data'!AC$1,FALSE)</f>
        <v>19.2227116080795</v>
      </c>
      <c r="BN28" s="62">
        <f>VLOOKUP($A28,'RevPAR Raw Data'!$B$6:$BE$43,'RevPAR Raw Data'!AE$1,FALSE)</f>
        <v>21.307897593325301</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50.156087408948999</v>
      </c>
      <c r="C30" s="60">
        <f>VLOOKUP($A30,'Occupancy Raw Data'!$B$6:$BE$43,'Occupancy Raw Data'!H$1,FALSE)</f>
        <v>64.099895941727297</v>
      </c>
      <c r="D30" s="60">
        <f>VLOOKUP($A30,'Occupancy Raw Data'!$B$6:$BE$43,'Occupancy Raw Data'!I$1,FALSE)</f>
        <v>69.942024676675999</v>
      </c>
      <c r="E30" s="60">
        <f>VLOOKUP($A30,'Occupancy Raw Data'!$B$6:$BE$43,'Occupancy Raw Data'!J$1,FALSE)</f>
        <v>73.911104504236604</v>
      </c>
      <c r="F30" s="60">
        <f>VLOOKUP($A30,'Occupancy Raw Data'!$B$6:$BE$43,'Occupancy Raw Data'!K$1,FALSE)</f>
        <v>73.123234725732104</v>
      </c>
      <c r="G30" s="61">
        <f>VLOOKUP($A30,'Occupancy Raw Data'!$B$6:$BE$43,'Occupancy Raw Data'!L$1,FALSE)</f>
        <v>66.246469451464193</v>
      </c>
      <c r="H30" s="60">
        <f>VLOOKUP($A30,'Occupancy Raw Data'!$B$6:$BE$43,'Occupancy Raw Data'!N$1,FALSE)</f>
        <v>79.426192953768293</v>
      </c>
      <c r="I30" s="60">
        <f>VLOOKUP($A30,'Occupancy Raw Data'!$B$6:$BE$43,'Occupancy Raw Data'!O$1,FALSE)</f>
        <v>78.905901590604998</v>
      </c>
      <c r="J30" s="61">
        <f>VLOOKUP($A30,'Occupancy Raw Data'!$B$6:$BE$43,'Occupancy Raw Data'!P$1,FALSE)</f>
        <v>79.166047272186702</v>
      </c>
      <c r="K30" s="62">
        <f>VLOOKUP($A30,'Occupancy Raw Data'!$B$6:$BE$43,'Occupancy Raw Data'!R$1,FALSE)</f>
        <v>69.937777400241998</v>
      </c>
      <c r="L30" s="63"/>
      <c r="M30" s="59">
        <f>VLOOKUP($A30,'Occupancy Raw Data'!$B$6:$BE$43,'Occupancy Raw Data'!T$1,FALSE)</f>
        <v>2.5598079553156201</v>
      </c>
      <c r="N30" s="60">
        <f>VLOOKUP($A30,'Occupancy Raw Data'!$B$6:$BE$43,'Occupancy Raw Data'!U$1,FALSE)</f>
        <v>6.3595284592248298</v>
      </c>
      <c r="O30" s="60">
        <f>VLOOKUP($A30,'Occupancy Raw Data'!$B$6:$BE$43,'Occupancy Raw Data'!V$1,FALSE)</f>
        <v>6.0431880737405601</v>
      </c>
      <c r="P30" s="60">
        <f>VLOOKUP($A30,'Occupancy Raw Data'!$B$6:$BE$43,'Occupancy Raw Data'!W$1,FALSE)</f>
        <v>6.5100104276929702</v>
      </c>
      <c r="Q30" s="60">
        <f>VLOOKUP($A30,'Occupancy Raw Data'!$B$6:$BE$43,'Occupancy Raw Data'!X$1,FALSE)</f>
        <v>2.51828921680716</v>
      </c>
      <c r="R30" s="61">
        <f>VLOOKUP($A30,'Occupancy Raw Data'!$B$6:$BE$43,'Occupancy Raw Data'!Y$1,FALSE)</f>
        <v>4.83426891305343</v>
      </c>
      <c r="S30" s="60">
        <f>VLOOKUP($A30,'Occupancy Raw Data'!$B$6:$BE$43,'Occupancy Raw Data'!AA$1,FALSE)</f>
        <v>3.19139019123421</v>
      </c>
      <c r="T30" s="60">
        <f>VLOOKUP($A30,'Occupancy Raw Data'!$B$6:$BE$43,'Occupancy Raw Data'!AB$1,FALSE)</f>
        <v>5.6878888196320396</v>
      </c>
      <c r="U30" s="61">
        <f>VLOOKUP($A30,'Occupancy Raw Data'!$B$6:$BE$43,'Occupancy Raw Data'!AC$1,FALSE)</f>
        <v>4.4206194924408404</v>
      </c>
      <c r="V30" s="62">
        <f>VLOOKUP($A30,'Occupancy Raw Data'!$B$6:$BE$43,'Occupancy Raw Data'!AE$1,FALSE)</f>
        <v>4.6567608212402698</v>
      </c>
      <c r="W30" s="63"/>
      <c r="X30" s="64">
        <f>VLOOKUP($A30,'ADR Raw Data'!$B$6:$BE$43,'ADR Raw Data'!G$1,FALSE)</f>
        <v>88.586473029045607</v>
      </c>
      <c r="Y30" s="65">
        <f>VLOOKUP($A30,'ADR Raw Data'!$B$6:$BE$43,'ADR Raw Data'!H$1,FALSE)</f>
        <v>95.153351113172505</v>
      </c>
      <c r="Z30" s="65">
        <f>VLOOKUP($A30,'ADR Raw Data'!$B$6:$BE$43,'ADR Raw Data'!I$1,FALSE)</f>
        <v>98.162046758767204</v>
      </c>
      <c r="AA30" s="65">
        <f>VLOOKUP($A30,'ADR Raw Data'!$B$6:$BE$43,'ADR Raw Data'!J$1,FALSE)</f>
        <v>99.979559533386904</v>
      </c>
      <c r="AB30" s="65">
        <f>VLOOKUP($A30,'ADR Raw Data'!$B$6:$BE$43,'ADR Raw Data'!K$1,FALSE)</f>
        <v>98.644084163447801</v>
      </c>
      <c r="AC30" s="66">
        <f>VLOOKUP($A30,'ADR Raw Data'!$B$6:$BE$43,'ADR Raw Data'!L$1,FALSE)</f>
        <v>96.641821200969304</v>
      </c>
      <c r="AD30" s="65">
        <f>VLOOKUP($A30,'ADR Raw Data'!$B$6:$BE$43,'ADR Raw Data'!N$1,FALSE)</f>
        <v>106.51589930750499</v>
      </c>
      <c r="AE30" s="65">
        <f>VLOOKUP($A30,'ADR Raw Data'!$B$6:$BE$43,'ADR Raw Data'!O$1,FALSE)</f>
        <v>108.971769027882</v>
      </c>
      <c r="AF30" s="66">
        <f>VLOOKUP($A30,'ADR Raw Data'!$B$6:$BE$43,'ADR Raw Data'!P$1,FALSE)</f>
        <v>107.73979907989801</v>
      </c>
      <c r="AG30" s="67">
        <f>VLOOKUP($A30,'ADR Raw Data'!$B$6:$BE$43,'ADR Raw Data'!R$1,FALSE)</f>
        <v>100.23106488932</v>
      </c>
      <c r="AH30" s="80"/>
      <c r="AI30" s="59">
        <f>VLOOKUP($A30,'ADR Raw Data'!$B$6:$BE$43,'ADR Raw Data'!T$1,FALSE)</f>
        <v>8.8216316441644498</v>
      </c>
      <c r="AJ30" s="60">
        <f>VLOOKUP($A30,'ADR Raw Data'!$B$6:$BE$43,'ADR Raw Data'!U$1,FALSE)</f>
        <v>10.606708907960099</v>
      </c>
      <c r="AK30" s="60">
        <f>VLOOKUP($A30,'ADR Raw Data'!$B$6:$BE$43,'ADR Raw Data'!V$1,FALSE)</f>
        <v>12.7721541293286</v>
      </c>
      <c r="AL30" s="60">
        <f>VLOOKUP($A30,'ADR Raw Data'!$B$6:$BE$43,'ADR Raw Data'!W$1,FALSE)</f>
        <v>11.4295656540385</v>
      </c>
      <c r="AM30" s="60">
        <f>VLOOKUP($A30,'ADR Raw Data'!$B$6:$BE$43,'ADR Raw Data'!X$1,FALSE)</f>
        <v>5.9163807173168799</v>
      </c>
      <c r="AN30" s="61">
        <f>VLOOKUP($A30,'ADR Raw Data'!$B$6:$BE$43,'ADR Raw Data'!Y$1,FALSE)</f>
        <v>9.8736238336261408</v>
      </c>
      <c r="AO30" s="60">
        <f>VLOOKUP($A30,'ADR Raw Data'!$B$6:$BE$43,'ADR Raw Data'!AA$1,FALSE)</f>
        <v>6.9349786617289801</v>
      </c>
      <c r="AP30" s="60">
        <f>VLOOKUP($A30,'ADR Raw Data'!$B$6:$BE$43,'ADR Raw Data'!AB$1,FALSE)</f>
        <v>5.66243050783293</v>
      </c>
      <c r="AQ30" s="61">
        <f>VLOOKUP($A30,'ADR Raw Data'!$B$6:$BE$43,'ADR Raw Data'!AC$1,FALSE)</f>
        <v>6.31182094393274</v>
      </c>
      <c r="AR30" s="62">
        <f>VLOOKUP($A30,'ADR Raw Data'!$B$6:$BE$43,'ADR Raw Data'!AE$1,FALSE)</f>
        <v>8.5579470823680399</v>
      </c>
      <c r="AS30" s="50"/>
      <c r="AT30" s="64">
        <f>VLOOKUP($A30,'RevPAR Raw Data'!$B$6:$BE$43,'RevPAR Raw Data'!G$1,FALSE)</f>
        <v>44.4315088449531</v>
      </c>
      <c r="AU30" s="65">
        <f>VLOOKUP($A30,'RevPAR Raw Data'!$B$6:$BE$43,'RevPAR Raw Data'!H$1,FALSE)</f>
        <v>60.993199048610002</v>
      </c>
      <c r="AV30" s="65">
        <f>VLOOKUP($A30,'RevPAR Raw Data'!$B$6:$BE$43,'RevPAR Raw Data'!I$1,FALSE)</f>
        <v>68.656522967147296</v>
      </c>
      <c r="AW30" s="65">
        <f>VLOOKUP($A30,'RevPAR Raw Data'!$B$6:$BE$43,'RevPAR Raw Data'!J$1,FALSE)</f>
        <v>73.895996729597101</v>
      </c>
      <c r="AX30" s="65">
        <f>VLOOKUP($A30,'RevPAR Raw Data'!$B$6:$BE$43,'RevPAR Raw Data'!K$1,FALSE)</f>
        <v>72.131745205886702</v>
      </c>
      <c r="AY30" s="66">
        <f>VLOOKUP($A30,'RevPAR Raw Data'!$B$6:$BE$43,'RevPAR Raw Data'!L$1,FALSE)</f>
        <v>64.021794559238799</v>
      </c>
      <c r="AZ30" s="65">
        <f>VLOOKUP($A30,'RevPAR Raw Data'!$B$6:$BE$43,'RevPAR Raw Data'!N$1,FALSE)</f>
        <v>84.601523710420594</v>
      </c>
      <c r="BA30" s="65">
        <f>VLOOKUP($A30,'RevPAR Raw Data'!$B$6:$BE$43,'RevPAR Raw Data'!O$1,FALSE)</f>
        <v>85.9851568306823</v>
      </c>
      <c r="BB30" s="66">
        <f>VLOOKUP($A30,'RevPAR Raw Data'!$B$6:$BE$43,'RevPAR Raw Data'!P$1,FALSE)</f>
        <v>85.293340270551496</v>
      </c>
      <c r="BC30" s="67">
        <f>VLOOKUP($A30,'RevPAR Raw Data'!$B$6:$BE$43,'RevPAR Raw Data'!R$1,FALSE)</f>
        <v>70.099379048185298</v>
      </c>
      <c r="BD30" s="63"/>
      <c r="BE30" s="59">
        <f>VLOOKUP($A30,'RevPAR Raw Data'!$B$6:$BE$43,'RevPAR Raw Data'!T$1,FALSE)</f>
        <v>11.607256428096001</v>
      </c>
      <c r="BF30" s="60">
        <f>VLOOKUP($A30,'RevPAR Raw Data'!$B$6:$BE$43,'RevPAR Raw Data'!U$1,FALSE)</f>
        <v>17.640774038773799</v>
      </c>
      <c r="BG30" s="60">
        <f>VLOOKUP($A30,'RevPAR Raw Data'!$B$6:$BE$43,'RevPAR Raw Data'!V$1,FALSE)</f>
        <v>19.587187498172501</v>
      </c>
      <c r="BH30" s="60">
        <f>VLOOKUP($A30,'RevPAR Raw Data'!$B$6:$BE$43,'RevPAR Raw Data'!W$1,FALSE)</f>
        <v>18.683641997649399</v>
      </c>
      <c r="BI30" s="60">
        <f>VLOOKUP($A30,'RevPAR Raw Data'!$B$6:$BE$43,'RevPAR Raw Data'!X$1,FALSE)</f>
        <v>8.5836615117534905</v>
      </c>
      <c r="BJ30" s="61">
        <f>VLOOKUP($A30,'RevPAR Raw Data'!$B$6:$BE$43,'RevPAR Raw Data'!Y$1,FALSE)</f>
        <v>15.185210274260401</v>
      </c>
      <c r="BK30" s="60">
        <f>VLOOKUP($A30,'RevPAR Raw Data'!$B$6:$BE$43,'RevPAR Raw Data'!AA$1,FALSE)</f>
        <v>10.3476910817378</v>
      </c>
      <c r="BL30" s="60">
        <f>VLOOKUP($A30,'RevPAR Raw Data'!$B$6:$BE$43,'RevPAR Raw Data'!AB$1,FALSE)</f>
        <v>11.672392079239399</v>
      </c>
      <c r="BM30" s="61">
        <f>VLOOKUP($A30,'RevPAR Raw Data'!$B$6:$BE$43,'RevPAR Raw Data'!AC$1,FALSE)</f>
        <v>11.011462023349001</v>
      </c>
      <c r="BN30" s="62">
        <f>VLOOKUP($A30,'RevPAR Raw Data'!$B$6:$BE$43,'RevPAR Raw Data'!AE$1,FALSE)</f>
        <v>13.613231030442501</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53.707764600581697</v>
      </c>
      <c r="C32" s="60">
        <f>VLOOKUP($A32,'Occupancy Raw Data'!$B$6:$BE$43,'Occupancy Raw Data'!H$1,FALSE)</f>
        <v>65.128664130678004</v>
      </c>
      <c r="D32" s="60">
        <f>VLOOKUP($A32,'Occupancy Raw Data'!$B$6:$BE$43,'Occupancy Raw Data'!I$1,FALSE)</f>
        <v>69.066905347952499</v>
      </c>
      <c r="E32" s="60">
        <f>VLOOKUP($A32,'Occupancy Raw Data'!$B$6:$BE$43,'Occupancy Raw Data'!J$1,FALSE)</f>
        <v>68.292682926829201</v>
      </c>
      <c r="F32" s="60">
        <f>VLOOKUP($A32,'Occupancy Raw Data'!$B$6:$BE$43,'Occupancy Raw Data'!K$1,FALSE)</f>
        <v>63.141642425598498</v>
      </c>
      <c r="G32" s="61">
        <f>VLOOKUP($A32,'Occupancy Raw Data'!$B$6:$BE$43,'Occupancy Raw Data'!L$1,FALSE)</f>
        <v>63.867531886328003</v>
      </c>
      <c r="H32" s="60">
        <f>VLOOKUP($A32,'Occupancy Raw Data'!$B$6:$BE$43,'Occupancy Raw Data'!N$1,FALSE)</f>
        <v>64.2694115014544</v>
      </c>
      <c r="I32" s="60">
        <f>VLOOKUP($A32,'Occupancy Raw Data'!$B$6:$BE$43,'Occupancy Raw Data'!O$1,FALSE)</f>
        <v>66.739762810472101</v>
      </c>
      <c r="J32" s="61">
        <f>VLOOKUP($A32,'Occupancy Raw Data'!$B$6:$BE$43,'Occupancy Raw Data'!P$1,FALSE)</f>
        <v>65.504587155963307</v>
      </c>
      <c r="K32" s="62">
        <f>VLOOKUP($A32,'Occupancy Raw Data'!$B$6:$BE$43,'Occupancy Raw Data'!R$1,FALSE)</f>
        <v>64.335261963366605</v>
      </c>
      <c r="L32" s="63"/>
      <c r="M32" s="59">
        <f>VLOOKUP($A32,'Occupancy Raw Data'!$B$6:$BE$43,'Occupancy Raw Data'!T$1,FALSE)</f>
        <v>1.5258217612657401</v>
      </c>
      <c r="N32" s="60">
        <f>VLOOKUP($A32,'Occupancy Raw Data'!$B$6:$BE$43,'Occupancy Raw Data'!U$1,FALSE)</f>
        <v>11.732798139342499</v>
      </c>
      <c r="O32" s="60">
        <f>VLOOKUP($A32,'Occupancy Raw Data'!$B$6:$BE$43,'Occupancy Raw Data'!V$1,FALSE)</f>
        <v>12.317369278235899</v>
      </c>
      <c r="P32" s="60">
        <f>VLOOKUP($A32,'Occupancy Raw Data'!$B$6:$BE$43,'Occupancy Raw Data'!W$1,FALSE)</f>
        <v>10.231204698164101</v>
      </c>
      <c r="Q32" s="60">
        <f>VLOOKUP($A32,'Occupancy Raw Data'!$B$6:$BE$43,'Occupancy Raw Data'!X$1,FALSE)</f>
        <v>1.4693602956329099</v>
      </c>
      <c r="R32" s="61">
        <f>VLOOKUP($A32,'Occupancy Raw Data'!$B$6:$BE$43,'Occupancy Raw Data'!Y$1,FALSE)</f>
        <v>7.5702752643393403</v>
      </c>
      <c r="S32" s="60">
        <f>VLOOKUP($A32,'Occupancy Raw Data'!$B$6:$BE$43,'Occupancy Raw Data'!AA$1,FALSE)</f>
        <v>-8.9319491591362095</v>
      </c>
      <c r="T32" s="60">
        <f>VLOOKUP($A32,'Occupancy Raw Data'!$B$6:$BE$43,'Occupancy Raw Data'!AB$1,FALSE)</f>
        <v>-8.3236892980019892</v>
      </c>
      <c r="U32" s="61">
        <f>VLOOKUP($A32,'Occupancy Raw Data'!$B$6:$BE$43,'Occupancy Raw Data'!AC$1,FALSE)</f>
        <v>-8.6230964485193606</v>
      </c>
      <c r="V32" s="62">
        <f>VLOOKUP($A32,'Occupancy Raw Data'!$B$6:$BE$43,'Occupancy Raw Data'!AE$1,FALSE)</f>
        <v>2.29656236296112</v>
      </c>
      <c r="W32" s="63"/>
      <c r="X32" s="64">
        <f>VLOOKUP($A32,'ADR Raw Data'!$B$6:$BE$43,'ADR Raw Data'!G$1,FALSE)</f>
        <v>95.607135997000199</v>
      </c>
      <c r="Y32" s="65">
        <f>VLOOKUP($A32,'ADR Raw Data'!$B$6:$BE$43,'ADR Raw Data'!H$1,FALSE)</f>
        <v>100.951093698893</v>
      </c>
      <c r="Z32" s="65">
        <f>VLOOKUP($A32,'ADR Raw Data'!$B$6:$BE$43,'ADR Raw Data'!I$1,FALSE)</f>
        <v>102.66453252122</v>
      </c>
      <c r="AA32" s="65">
        <f>VLOOKUP($A32,'ADR Raw Data'!$B$6:$BE$43,'ADR Raw Data'!J$1,FALSE)</f>
        <v>101.589611900393</v>
      </c>
      <c r="AB32" s="65">
        <f>VLOOKUP($A32,'ADR Raw Data'!$B$6:$BE$43,'ADR Raw Data'!K$1,FALSE)</f>
        <v>98.805643979020402</v>
      </c>
      <c r="AC32" s="66">
        <f>VLOOKUP($A32,'ADR Raw Data'!$B$6:$BE$43,'ADR Raw Data'!L$1,FALSE)</f>
        <v>100.135245033353</v>
      </c>
      <c r="AD32" s="65">
        <f>VLOOKUP($A32,'ADR Raw Data'!$B$6:$BE$43,'ADR Raw Data'!N$1,FALSE)</f>
        <v>108.164551869646</v>
      </c>
      <c r="AE32" s="65">
        <f>VLOOKUP($A32,'ADR Raw Data'!$B$6:$BE$43,'ADR Raw Data'!O$1,FALSE)</f>
        <v>110.053004130624</v>
      </c>
      <c r="AF32" s="66">
        <f>VLOOKUP($A32,'ADR Raw Data'!$B$6:$BE$43,'ADR Raw Data'!P$1,FALSE)</f>
        <v>109.126582633053</v>
      </c>
      <c r="AG32" s="67">
        <f>VLOOKUP($A32,'ADR Raw Data'!$B$6:$BE$43,'ADR Raw Data'!R$1,FALSE)</f>
        <v>102.750890634999</v>
      </c>
      <c r="AH32" s="63"/>
      <c r="AI32" s="59">
        <f>VLOOKUP($A32,'ADR Raw Data'!$B$6:$BE$43,'ADR Raw Data'!T$1,FALSE)</f>
        <v>15.460614903618101</v>
      </c>
      <c r="AJ32" s="60">
        <f>VLOOKUP($A32,'ADR Raw Data'!$B$6:$BE$43,'ADR Raw Data'!U$1,FALSE)</f>
        <v>18.467854459814301</v>
      </c>
      <c r="AK32" s="60">
        <f>VLOOKUP($A32,'ADR Raw Data'!$B$6:$BE$43,'ADR Raw Data'!V$1,FALSE)</f>
        <v>16.443515588693401</v>
      </c>
      <c r="AL32" s="60">
        <f>VLOOKUP($A32,'ADR Raw Data'!$B$6:$BE$43,'ADR Raw Data'!W$1,FALSE)</f>
        <v>16.881063320757601</v>
      </c>
      <c r="AM32" s="60">
        <f>VLOOKUP($A32,'ADR Raw Data'!$B$6:$BE$43,'ADR Raw Data'!X$1,FALSE)</f>
        <v>13.365517561253499</v>
      </c>
      <c r="AN32" s="61">
        <f>VLOOKUP($A32,'ADR Raw Data'!$B$6:$BE$43,'ADR Raw Data'!Y$1,FALSE)</f>
        <v>16.221468741105902</v>
      </c>
      <c r="AO32" s="60">
        <f>VLOOKUP($A32,'ADR Raw Data'!$B$6:$BE$43,'ADR Raw Data'!AA$1,FALSE)</f>
        <v>9.2851996976748499</v>
      </c>
      <c r="AP32" s="60">
        <f>VLOOKUP($A32,'ADR Raw Data'!$B$6:$BE$43,'ADR Raw Data'!AB$1,FALSE)</f>
        <v>8.3936752639592491</v>
      </c>
      <c r="AQ32" s="61">
        <f>VLOOKUP($A32,'ADR Raw Data'!$B$6:$BE$43,'ADR Raw Data'!AC$1,FALSE)</f>
        <v>8.8299681038706801</v>
      </c>
      <c r="AR32" s="62">
        <f>VLOOKUP($A32,'ADR Raw Data'!$B$6:$BE$43,'ADR Raw Data'!AE$1,FALSE)</f>
        <v>13.2174240325515</v>
      </c>
      <c r="AS32" s="50"/>
      <c r="AT32" s="64">
        <f>VLOOKUP($A32,'RevPAR Raw Data'!$B$6:$BE$43,'RevPAR Raw Data'!G$1,FALSE)</f>
        <v>51.348455542626901</v>
      </c>
      <c r="AU32" s="65">
        <f>VLOOKUP($A32,'RevPAR Raw Data'!$B$6:$BE$43,'RevPAR Raw Data'!H$1,FALSE)</f>
        <v>65.748098751398501</v>
      </c>
      <c r="AV32" s="65">
        <f>VLOOKUP($A32,'RevPAR Raw Data'!$B$6:$BE$43,'RevPAR Raw Data'!I$1,FALSE)</f>
        <v>70.907215502349501</v>
      </c>
      <c r="AW32" s="65">
        <f>VLOOKUP($A32,'RevPAR Raw Data'!$B$6:$BE$43,'RevPAR Raw Data'!J$1,FALSE)</f>
        <v>69.378271541731905</v>
      </c>
      <c r="AX32" s="65">
        <f>VLOOKUP($A32,'RevPAR Raw Data'!$B$6:$BE$43,'RevPAR Raw Data'!K$1,FALSE)</f>
        <v>62.387506417543001</v>
      </c>
      <c r="AY32" s="66">
        <f>VLOOKUP($A32,'RevPAR Raw Data'!$B$6:$BE$43,'RevPAR Raw Data'!L$1,FALSE)</f>
        <v>63.953909551130003</v>
      </c>
      <c r="AZ32" s="65">
        <f>VLOOKUP($A32,'RevPAR Raw Data'!$B$6:$BE$43,'RevPAR Raw Data'!N$1,FALSE)</f>
        <v>69.516720939807499</v>
      </c>
      <c r="BA32" s="65">
        <f>VLOOKUP($A32,'RevPAR Raw Data'!$B$6:$BE$43,'RevPAR Raw Data'!O$1,FALSE)</f>
        <v>73.449113922577695</v>
      </c>
      <c r="BB32" s="66">
        <f>VLOOKUP($A32,'RevPAR Raw Data'!$B$6:$BE$43,'RevPAR Raw Data'!P$1,FALSE)</f>
        <v>71.482917431192604</v>
      </c>
      <c r="BC32" s="67">
        <f>VLOOKUP($A32,'RevPAR Raw Data'!$B$6:$BE$43,'RevPAR Raw Data'!R$1,FALSE)</f>
        <v>66.105054659719301</v>
      </c>
      <c r="BD32" s="80"/>
      <c r="BE32" s="59">
        <f>VLOOKUP($A32,'RevPAR Raw Data'!$B$6:$BE$43,'RevPAR Raw Data'!T$1,FALSE)</f>
        <v>17.2223380915087</v>
      </c>
      <c r="BF32" s="60">
        <f>VLOOKUP($A32,'RevPAR Raw Data'!$B$6:$BE$43,'RevPAR Raw Data'!U$1,FALSE)</f>
        <v>32.367448683594397</v>
      </c>
      <c r="BG32" s="60">
        <f>VLOOKUP($A32,'RevPAR Raw Data'!$B$6:$BE$43,'RevPAR Raw Data'!V$1,FALSE)</f>
        <v>30.786293404313099</v>
      </c>
      <c r="BH32" s="60">
        <f>VLOOKUP($A32,'RevPAR Raw Data'!$B$6:$BE$43,'RevPAR Raw Data'!W$1,FALSE)</f>
        <v>28.8394041624952</v>
      </c>
      <c r="BI32" s="60">
        <f>VLOOKUP($A32,'RevPAR Raw Data'!$B$6:$BE$43,'RevPAR Raw Data'!X$1,FALSE)</f>
        <v>15.031265465237301</v>
      </c>
      <c r="BJ32" s="61">
        <f>VLOOKUP($A32,'RevPAR Raw Data'!$B$6:$BE$43,'RevPAR Raw Data'!Y$1,FALSE)</f>
        <v>25.0197538410657</v>
      </c>
      <c r="BK32" s="60">
        <f>VLOOKUP($A32,'RevPAR Raw Data'!$B$6:$BE$43,'RevPAR Raw Data'!AA$1,FALSE)</f>
        <v>-0.47609877778194798</v>
      </c>
      <c r="BL32" s="60">
        <f>VLOOKUP($A32,'RevPAR Raw Data'!$B$6:$BE$43,'RevPAR Raw Data'!AB$1,FALSE)</f>
        <v>-0.62867748369795196</v>
      </c>
      <c r="BM32" s="61">
        <f>VLOOKUP($A32,'RevPAR Raw Data'!$B$6:$BE$43,'RevPAR Raw Data'!AC$1,FALSE)</f>
        <v>-0.55454501061894801</v>
      </c>
      <c r="BN32" s="62">
        <f>VLOOKUP($A32,'RevPAR Raw Data'!$B$6:$BE$43,'RevPAR Raw Data'!AE$1,FALSE)</f>
        <v>15.817532781197199</v>
      </c>
    </row>
    <row r="33" spans="1:66" x14ac:dyDescent="0.25">
      <c r="A33" s="78" t="s">
        <v>46</v>
      </c>
      <c r="B33" s="59">
        <f>VLOOKUP($A33,'Occupancy Raw Data'!$B$6:$BE$43,'Occupancy Raw Data'!G$1,FALSE)</f>
        <v>58.2280940353604</v>
      </c>
      <c r="C33" s="60">
        <f>VLOOKUP($A33,'Occupancy Raw Data'!$B$6:$BE$43,'Occupancy Raw Data'!H$1,FALSE)</f>
        <v>70.448805129201403</v>
      </c>
      <c r="D33" s="60">
        <f>VLOOKUP($A33,'Occupancy Raw Data'!$B$6:$BE$43,'Occupancy Raw Data'!I$1,FALSE)</f>
        <v>71.867107052652003</v>
      </c>
      <c r="E33" s="60">
        <f>VLOOKUP($A33,'Occupancy Raw Data'!$B$6:$BE$43,'Occupancy Raw Data'!J$1,FALSE)</f>
        <v>73.596269671653303</v>
      </c>
      <c r="F33" s="60">
        <f>VLOOKUP($A33,'Occupancy Raw Data'!$B$6:$BE$43,'Occupancy Raw Data'!K$1,FALSE)</f>
        <v>67.3790557606372</v>
      </c>
      <c r="G33" s="61">
        <f>VLOOKUP($A33,'Occupancy Raw Data'!$B$6:$BE$43,'Occupancy Raw Data'!L$1,FALSE)</f>
        <v>68.303866329900899</v>
      </c>
      <c r="H33" s="60">
        <f>VLOOKUP($A33,'Occupancy Raw Data'!$B$6:$BE$43,'Occupancy Raw Data'!N$1,FALSE)</f>
        <v>69.185933553526297</v>
      </c>
      <c r="I33" s="60">
        <f>VLOOKUP($A33,'Occupancy Raw Data'!$B$6:$BE$43,'Occupancy Raw Data'!O$1,FALSE)</f>
        <v>69.3025063143578</v>
      </c>
      <c r="J33" s="61">
        <f>VLOOKUP($A33,'Occupancy Raw Data'!$B$6:$BE$43,'Occupancy Raw Data'!P$1,FALSE)</f>
        <v>69.244219933942105</v>
      </c>
      <c r="K33" s="62">
        <f>VLOOKUP($A33,'Occupancy Raw Data'!$B$6:$BE$43,'Occupancy Raw Data'!R$1,FALSE)</f>
        <v>68.572538788198301</v>
      </c>
      <c r="L33" s="63"/>
      <c r="M33" s="59">
        <f>VLOOKUP($A33,'Occupancy Raw Data'!$B$6:$BE$43,'Occupancy Raw Data'!T$1,FALSE)</f>
        <v>-2.3460410557184699</v>
      </c>
      <c r="N33" s="60">
        <f>VLOOKUP($A33,'Occupancy Raw Data'!$B$6:$BE$43,'Occupancy Raw Data'!U$1,FALSE)</f>
        <v>4.4054131874460101</v>
      </c>
      <c r="O33" s="60">
        <f>VLOOKUP($A33,'Occupancy Raw Data'!$B$6:$BE$43,'Occupancy Raw Data'!V$1,FALSE)</f>
        <v>4.8172286766789396</v>
      </c>
      <c r="P33" s="60">
        <f>VLOOKUP($A33,'Occupancy Raw Data'!$B$6:$BE$43,'Occupancy Raw Data'!W$1,FALSE)</f>
        <v>5.1637978900610699</v>
      </c>
      <c r="Q33" s="60">
        <f>VLOOKUP($A33,'Occupancy Raw Data'!$B$6:$BE$43,'Occupancy Raw Data'!X$1,FALSE)</f>
        <v>-0.201438848920863</v>
      </c>
      <c r="R33" s="61">
        <f>VLOOKUP($A33,'Occupancy Raw Data'!$B$6:$BE$43,'Occupancy Raw Data'!Y$1,FALSE)</f>
        <v>2.50758105901562</v>
      </c>
      <c r="S33" s="60">
        <f>VLOOKUP($A33,'Occupancy Raw Data'!$B$6:$BE$43,'Occupancy Raw Data'!AA$1,FALSE)</f>
        <v>-7.8892912571132898</v>
      </c>
      <c r="T33" s="60">
        <f>VLOOKUP($A33,'Occupancy Raw Data'!$B$6:$BE$43,'Occupancy Raw Data'!AB$1,FALSE)</f>
        <v>-6.9640062597809003</v>
      </c>
      <c r="U33" s="61">
        <f>VLOOKUP($A33,'Occupancy Raw Data'!$B$6:$BE$43,'Occupancy Raw Data'!AC$1,FALSE)</f>
        <v>-7.4285714285714199</v>
      </c>
      <c r="V33" s="62">
        <f>VLOOKUP($A33,'Occupancy Raw Data'!$B$6:$BE$43,'Occupancy Raw Data'!AE$1,FALSE)</f>
        <v>-0.57147456535737196</v>
      </c>
      <c r="W33" s="63"/>
      <c r="X33" s="64">
        <f>VLOOKUP($A33,'ADR Raw Data'!$B$6:$BE$43,'ADR Raw Data'!G$1,FALSE)</f>
        <v>81.116630897564207</v>
      </c>
      <c r="Y33" s="65">
        <f>VLOOKUP($A33,'ADR Raw Data'!$B$6:$BE$43,'ADR Raw Data'!H$1,FALSE)</f>
        <v>86.896696883618304</v>
      </c>
      <c r="Z33" s="65">
        <f>VLOOKUP($A33,'ADR Raw Data'!$B$6:$BE$43,'ADR Raw Data'!I$1,FALSE)</f>
        <v>88.281352446607102</v>
      </c>
      <c r="AA33" s="65">
        <f>VLOOKUP($A33,'ADR Raw Data'!$B$6:$BE$43,'ADR Raw Data'!J$1,FALSE)</f>
        <v>88.367467106652498</v>
      </c>
      <c r="AB33" s="65">
        <f>VLOOKUP($A33,'ADR Raw Data'!$B$6:$BE$43,'ADR Raw Data'!K$1,FALSE)</f>
        <v>84.612714071510894</v>
      </c>
      <c r="AC33" s="66">
        <f>VLOOKUP($A33,'ADR Raw Data'!$B$6:$BE$43,'ADR Raw Data'!L$1,FALSE)</f>
        <v>86.068924007281794</v>
      </c>
      <c r="AD33" s="65">
        <f>VLOOKUP($A33,'ADR Raw Data'!$B$6:$BE$43,'ADR Raw Data'!N$1,FALSE)</f>
        <v>90.242536197697206</v>
      </c>
      <c r="AE33" s="65">
        <f>VLOOKUP($A33,'ADR Raw Data'!$B$6:$BE$43,'ADR Raw Data'!O$1,FALSE)</f>
        <v>91.005159517801999</v>
      </c>
      <c r="AF33" s="66">
        <f>VLOOKUP($A33,'ADR Raw Data'!$B$6:$BE$43,'ADR Raw Data'!P$1,FALSE)</f>
        <v>90.624168827160403</v>
      </c>
      <c r="AG33" s="67">
        <f>VLOOKUP($A33,'ADR Raw Data'!$B$6:$BE$43,'ADR Raw Data'!R$1,FALSE)</f>
        <v>87.383170954424003</v>
      </c>
      <c r="AH33" s="63"/>
      <c r="AI33" s="59">
        <f>VLOOKUP($A33,'ADR Raw Data'!$B$6:$BE$43,'ADR Raw Data'!T$1,FALSE)</f>
        <v>11.6485232124048</v>
      </c>
      <c r="AJ33" s="60">
        <f>VLOOKUP($A33,'ADR Raw Data'!$B$6:$BE$43,'ADR Raw Data'!U$1,FALSE)</f>
        <v>13.813051602741</v>
      </c>
      <c r="AK33" s="60">
        <f>VLOOKUP($A33,'ADR Raw Data'!$B$6:$BE$43,'ADR Raw Data'!V$1,FALSE)</f>
        <v>14.1520425252486</v>
      </c>
      <c r="AL33" s="60">
        <f>VLOOKUP($A33,'ADR Raw Data'!$B$6:$BE$43,'ADR Raw Data'!W$1,FALSE)</f>
        <v>14.7220341011454</v>
      </c>
      <c r="AM33" s="60">
        <f>VLOOKUP($A33,'ADR Raw Data'!$B$6:$BE$43,'ADR Raw Data'!X$1,FALSE)</f>
        <v>12.179688093526</v>
      </c>
      <c r="AN33" s="61">
        <f>VLOOKUP($A33,'ADR Raw Data'!$B$6:$BE$43,'ADR Raw Data'!Y$1,FALSE)</f>
        <v>13.477577123918</v>
      </c>
      <c r="AO33" s="60">
        <f>VLOOKUP($A33,'ADR Raw Data'!$B$6:$BE$43,'ADR Raw Data'!AA$1,FALSE)</f>
        <v>10.2357176518716</v>
      </c>
      <c r="AP33" s="60">
        <f>VLOOKUP($A33,'ADR Raw Data'!$B$6:$BE$43,'ADR Raw Data'!AB$1,FALSE)</f>
        <v>9.1981423391372203</v>
      </c>
      <c r="AQ33" s="61">
        <f>VLOOKUP($A33,'ADR Raw Data'!$B$6:$BE$43,'ADR Raw Data'!AC$1,FALSE)</f>
        <v>9.7167572033585294</v>
      </c>
      <c r="AR33" s="62">
        <f>VLOOKUP($A33,'ADR Raw Data'!$B$6:$BE$43,'ADR Raw Data'!AE$1,FALSE)</f>
        <v>12.117579698895501</v>
      </c>
      <c r="AS33" s="50"/>
      <c r="AT33" s="64">
        <f>VLOOKUP($A33,'RevPAR Raw Data'!$B$6:$BE$43,'RevPAR Raw Data'!G$1,FALSE)</f>
        <v>47.232668117349903</v>
      </c>
      <c r="AU33" s="65">
        <f>VLOOKUP($A33,'RevPAR Raw Data'!$B$6:$BE$43,'RevPAR Raw Data'!H$1,FALSE)</f>
        <v>61.217684651253101</v>
      </c>
      <c r="AV33" s="65">
        <f>VLOOKUP($A33,'RevPAR Raw Data'!$B$6:$BE$43,'RevPAR Raw Data'!I$1,FALSE)</f>
        <v>63.445254070332197</v>
      </c>
      <c r="AW33" s="65">
        <f>VLOOKUP($A33,'RevPAR Raw Data'!$B$6:$BE$43,'RevPAR Raw Data'!J$1,FALSE)</f>
        <v>65.035159393821601</v>
      </c>
      <c r="AX33" s="65">
        <f>VLOOKUP($A33,'RevPAR Raw Data'!$B$6:$BE$43,'RevPAR Raw Data'!K$1,FALSE)</f>
        <v>57.011247794831903</v>
      </c>
      <c r="AY33" s="66">
        <f>VLOOKUP($A33,'RevPAR Raw Data'!$B$6:$BE$43,'RevPAR Raw Data'!L$1,FALSE)</f>
        <v>58.788402805517698</v>
      </c>
      <c r="AZ33" s="65">
        <f>VLOOKUP($A33,'RevPAR Raw Data'!$B$6:$BE$43,'RevPAR Raw Data'!N$1,FALSE)</f>
        <v>62.435141130755703</v>
      </c>
      <c r="BA33" s="65">
        <f>VLOOKUP($A33,'RevPAR Raw Data'!$B$6:$BE$43,'RevPAR Raw Data'!O$1,FALSE)</f>
        <v>63.068856421216204</v>
      </c>
      <c r="BB33" s="66">
        <f>VLOOKUP($A33,'RevPAR Raw Data'!$B$6:$BE$43,'RevPAR Raw Data'!P$1,FALSE)</f>
        <v>62.751998775986003</v>
      </c>
      <c r="BC33" s="67">
        <f>VLOOKUP($A33,'RevPAR Raw Data'!$B$6:$BE$43,'RevPAR Raw Data'!R$1,FALSE)</f>
        <v>59.920858797080101</v>
      </c>
      <c r="BD33" s="63"/>
      <c r="BE33" s="59">
        <f>VLOOKUP($A33,'RevPAR Raw Data'!$B$6:$BE$43,'RevPAR Raw Data'!T$1,FALSE)</f>
        <v>9.0292030197384605</v>
      </c>
      <c r="BF33" s="60">
        <f>VLOOKUP($A33,'RevPAR Raw Data'!$B$6:$BE$43,'RevPAR Raw Data'!U$1,FALSE)</f>
        <v>18.826986787082902</v>
      </c>
      <c r="BG33" s="60">
        <f>VLOOKUP($A33,'RevPAR Raw Data'!$B$6:$BE$43,'RevPAR Raw Data'!V$1,FALSE)</f>
        <v>19.651007452789699</v>
      </c>
      <c r="BH33" s="60">
        <f>VLOOKUP($A33,'RevPAR Raw Data'!$B$6:$BE$43,'RevPAR Raw Data'!W$1,FALSE)</f>
        <v>20.646048077495401</v>
      </c>
      <c r="BI33" s="60">
        <f>VLOOKUP($A33,'RevPAR Raw Data'!$B$6:$BE$43,'RevPAR Raw Data'!X$1,FALSE)</f>
        <v>11.9537146211074</v>
      </c>
      <c r="BJ33" s="61">
        <f>VLOOKUP($A33,'RevPAR Raw Data'!$B$6:$BE$43,'RevPAR Raw Data'!Y$1,FALSE)</f>
        <v>16.323119354107199</v>
      </c>
      <c r="BK33" s="60">
        <f>VLOOKUP($A33,'RevPAR Raw Data'!$B$6:$BE$43,'RevPAR Raw Data'!AA$1,FALSE)</f>
        <v>1.53890081694646</v>
      </c>
      <c r="BL33" s="60">
        <f>VLOOKUP($A33,'RevPAR Raw Data'!$B$6:$BE$43,'RevPAR Raw Data'!AB$1,FALSE)</f>
        <v>1.59357687107524</v>
      </c>
      <c r="BM33" s="61">
        <f>VLOOKUP($A33,'RevPAR Raw Data'!$B$6:$BE$43,'RevPAR Raw Data'!AC$1,FALSE)</f>
        <v>1.56636952539476</v>
      </c>
      <c r="BN33" s="62">
        <f>VLOOKUP($A33,'RevPAR Raw Data'!$B$6:$BE$43,'RevPAR Raw Data'!AE$1,FALSE)</f>
        <v>11.476856247622001</v>
      </c>
    </row>
    <row r="34" spans="1:66" x14ac:dyDescent="0.25">
      <c r="A34" s="78" t="s">
        <v>95</v>
      </c>
      <c r="B34" s="59">
        <f>VLOOKUP($A34,'Occupancy Raw Data'!$B$6:$BE$43,'Occupancy Raw Data'!G$1,FALSE)</f>
        <v>51.5070071030908</v>
      </c>
      <c r="C34" s="60">
        <f>VLOOKUP($A34,'Occupancy Raw Data'!$B$6:$BE$43,'Occupancy Raw Data'!H$1,FALSE)</f>
        <v>64.081397581109599</v>
      </c>
      <c r="D34" s="60">
        <f>VLOOKUP($A34,'Occupancy Raw Data'!$B$6:$BE$43,'Occupancy Raw Data'!I$1,FALSE)</f>
        <v>65.463620656555904</v>
      </c>
      <c r="E34" s="60">
        <f>VLOOKUP($A34,'Occupancy Raw Data'!$B$6:$BE$43,'Occupancy Raw Data'!J$1,FALSE)</f>
        <v>64.119792666538601</v>
      </c>
      <c r="F34" s="60">
        <f>VLOOKUP($A34,'Occupancy Raw Data'!$B$6:$BE$43,'Occupancy Raw Data'!K$1,FALSE)</f>
        <v>54.732194279132202</v>
      </c>
      <c r="G34" s="61">
        <f>VLOOKUP($A34,'Occupancy Raw Data'!$B$6:$BE$43,'Occupancy Raw Data'!L$1,FALSE)</f>
        <v>59.980802457285399</v>
      </c>
      <c r="H34" s="60">
        <f>VLOOKUP($A34,'Occupancy Raw Data'!$B$6:$BE$43,'Occupancy Raw Data'!N$1,FALSE)</f>
        <v>53.503551545402097</v>
      </c>
      <c r="I34" s="60">
        <f>VLOOKUP($A34,'Occupancy Raw Data'!$B$6:$BE$43,'Occupancy Raw Data'!O$1,FALSE)</f>
        <v>56.843923977730803</v>
      </c>
      <c r="J34" s="61">
        <f>VLOOKUP($A34,'Occupancy Raw Data'!$B$6:$BE$43,'Occupancy Raw Data'!P$1,FALSE)</f>
        <v>55.1737377615665</v>
      </c>
      <c r="K34" s="62">
        <f>VLOOKUP($A34,'Occupancy Raw Data'!$B$6:$BE$43,'Occupancy Raw Data'!R$1,FALSE)</f>
        <v>58.607355401365702</v>
      </c>
      <c r="L34" s="63"/>
      <c r="M34" s="59">
        <f>VLOOKUP($A34,'Occupancy Raw Data'!$B$6:$BE$43,'Occupancy Raw Data'!T$1,FALSE)</f>
        <v>14.3082695515984</v>
      </c>
      <c r="N34" s="60">
        <f>VLOOKUP($A34,'Occupancy Raw Data'!$B$6:$BE$43,'Occupancy Raw Data'!U$1,FALSE)</f>
        <v>31.992659939527702</v>
      </c>
      <c r="O34" s="60">
        <f>VLOOKUP($A34,'Occupancy Raw Data'!$B$6:$BE$43,'Occupancy Raw Data'!V$1,FALSE)</f>
        <v>23.8570763265229</v>
      </c>
      <c r="P34" s="60">
        <f>VLOOKUP($A34,'Occupancy Raw Data'!$B$6:$BE$43,'Occupancy Raw Data'!W$1,FALSE)</f>
        <v>25.5957157246131</v>
      </c>
      <c r="Q34" s="60">
        <f>VLOOKUP($A34,'Occupancy Raw Data'!$B$6:$BE$43,'Occupancy Raw Data'!X$1,FALSE)</f>
        <v>9.4436330807222006</v>
      </c>
      <c r="R34" s="61">
        <f>VLOOKUP($A34,'Occupancy Raw Data'!$B$6:$BE$43,'Occupancy Raw Data'!Y$1,FALSE)</f>
        <v>21.161037142685501</v>
      </c>
      <c r="S34" s="60">
        <f>VLOOKUP($A34,'Occupancy Raw Data'!$B$6:$BE$43,'Occupancy Raw Data'!AA$1,FALSE)</f>
        <v>-11.559803354574999</v>
      </c>
      <c r="T34" s="60">
        <f>VLOOKUP($A34,'Occupancy Raw Data'!$B$6:$BE$43,'Occupancy Raw Data'!AB$1,FALSE)</f>
        <v>-9.5540099171470203</v>
      </c>
      <c r="U34" s="61">
        <f>VLOOKUP($A34,'Occupancy Raw Data'!$B$6:$BE$43,'Occupancy Raw Data'!AC$1,FALSE)</f>
        <v>-10.537786218714499</v>
      </c>
      <c r="V34" s="62">
        <f>VLOOKUP($A34,'Occupancy Raw Data'!$B$6:$BE$43,'Occupancy Raw Data'!AE$1,FALSE)</f>
        <v>10.6185362660979</v>
      </c>
      <c r="W34" s="63"/>
      <c r="X34" s="64">
        <f>VLOOKUP($A34,'ADR Raw Data'!$B$6:$BE$43,'ADR Raw Data'!G$1,FALSE)</f>
        <v>119.19477823331999</v>
      </c>
      <c r="Y34" s="65">
        <f>VLOOKUP($A34,'ADR Raw Data'!$B$6:$BE$43,'ADR Raw Data'!H$1,FALSE)</f>
        <v>124.85429598562</v>
      </c>
      <c r="Z34" s="65">
        <f>VLOOKUP($A34,'ADR Raw Data'!$B$6:$BE$43,'ADR Raw Data'!I$1,FALSE)</f>
        <v>128.082841642228</v>
      </c>
      <c r="AA34" s="65">
        <f>VLOOKUP($A34,'ADR Raw Data'!$B$6:$BE$43,'ADR Raw Data'!J$1,FALSE)</f>
        <v>126.749592814371</v>
      </c>
      <c r="AB34" s="65">
        <f>VLOOKUP($A34,'ADR Raw Data'!$B$6:$BE$43,'ADR Raw Data'!K$1,FALSE)</f>
        <v>124.255327955103</v>
      </c>
      <c r="AC34" s="66">
        <f>VLOOKUP($A34,'ADR Raw Data'!$B$6:$BE$43,'ADR Raw Data'!L$1,FALSE)</f>
        <v>124.882940724619</v>
      </c>
      <c r="AD34" s="65">
        <f>VLOOKUP($A34,'ADR Raw Data'!$B$6:$BE$43,'ADR Raw Data'!N$1,FALSE)</f>
        <v>127.513720846788</v>
      </c>
      <c r="AE34" s="65">
        <f>VLOOKUP($A34,'ADR Raw Data'!$B$6:$BE$43,'ADR Raw Data'!O$1,FALSE)</f>
        <v>126.995839243498</v>
      </c>
      <c r="AF34" s="66">
        <f>VLOOKUP($A34,'ADR Raw Data'!$B$6:$BE$43,'ADR Raw Data'!P$1,FALSE)</f>
        <v>127.246941544885</v>
      </c>
      <c r="AG34" s="67">
        <f>VLOOKUP($A34,'ADR Raw Data'!$B$6:$BE$43,'ADR Raw Data'!R$1,FALSE)</f>
        <v>125.518798315395</v>
      </c>
      <c r="AH34" s="63"/>
      <c r="AI34" s="59">
        <f>VLOOKUP($A34,'ADR Raw Data'!$B$6:$BE$43,'ADR Raw Data'!T$1,FALSE)</f>
        <v>14.0021483102466</v>
      </c>
      <c r="AJ34" s="60">
        <f>VLOOKUP($A34,'ADR Raw Data'!$B$6:$BE$43,'ADR Raw Data'!U$1,FALSE)</f>
        <v>14.4535979897642</v>
      </c>
      <c r="AK34" s="60">
        <f>VLOOKUP($A34,'ADR Raw Data'!$B$6:$BE$43,'ADR Raw Data'!V$1,FALSE)</f>
        <v>16.129182004452499</v>
      </c>
      <c r="AL34" s="60">
        <f>VLOOKUP($A34,'ADR Raw Data'!$B$6:$BE$43,'ADR Raw Data'!W$1,FALSE)</f>
        <v>10.999544939892401</v>
      </c>
      <c r="AM34" s="60">
        <f>VLOOKUP($A34,'ADR Raw Data'!$B$6:$BE$43,'ADR Raw Data'!X$1,FALSE)</f>
        <v>13.794264778473201</v>
      </c>
      <c r="AN34" s="61">
        <f>VLOOKUP($A34,'ADR Raw Data'!$B$6:$BE$43,'ADR Raw Data'!Y$1,FALSE)</f>
        <v>13.9511650886231</v>
      </c>
      <c r="AO34" s="60">
        <f>VLOOKUP($A34,'ADR Raw Data'!$B$6:$BE$43,'ADR Raw Data'!AA$1,FALSE)</f>
        <v>1.4849221075246</v>
      </c>
      <c r="AP34" s="60">
        <f>VLOOKUP($A34,'ADR Raw Data'!$B$6:$BE$43,'ADR Raw Data'!AB$1,FALSE)</f>
        <v>-0.74639416221369004</v>
      </c>
      <c r="AQ34" s="61">
        <f>VLOOKUP($A34,'ADR Raw Data'!$B$6:$BE$43,'ADR Raw Data'!AC$1,FALSE)</f>
        <v>0.335579915027928</v>
      </c>
      <c r="AR34" s="62">
        <f>VLOOKUP($A34,'ADR Raw Data'!$B$6:$BE$43,'ADR Raw Data'!AE$1,FALSE)</f>
        <v>8.8409647188266192</v>
      </c>
      <c r="AS34" s="50"/>
      <c r="AT34" s="64">
        <f>VLOOKUP($A34,'RevPAR Raw Data'!$B$6:$BE$43,'RevPAR Raw Data'!G$1,FALSE)</f>
        <v>61.393662891149901</v>
      </c>
      <c r="AU34" s="65">
        <f>VLOOKUP($A34,'RevPAR Raw Data'!$B$6:$BE$43,'RevPAR Raw Data'!H$1,FALSE)</f>
        <v>80.008377807640599</v>
      </c>
      <c r="AV34" s="65">
        <f>VLOOKUP($A34,'RevPAR Raw Data'!$B$6:$BE$43,'RevPAR Raw Data'!I$1,FALSE)</f>
        <v>83.847665578805902</v>
      </c>
      <c r="AW34" s="65">
        <f>VLOOKUP($A34,'RevPAR Raw Data'!$B$6:$BE$43,'RevPAR Raw Data'!J$1,FALSE)</f>
        <v>81.271576118256803</v>
      </c>
      <c r="AX34" s="65">
        <f>VLOOKUP($A34,'RevPAR Raw Data'!$B$6:$BE$43,'RevPAR Raw Data'!K$1,FALSE)</f>
        <v>68.007667498560096</v>
      </c>
      <c r="AY34" s="66">
        <f>VLOOKUP($A34,'RevPAR Raw Data'!$B$6:$BE$43,'RevPAR Raw Data'!L$1,FALSE)</f>
        <v>74.905789978882694</v>
      </c>
      <c r="AZ34" s="65">
        <f>VLOOKUP($A34,'RevPAR Raw Data'!$B$6:$BE$43,'RevPAR Raw Data'!N$1,FALSE)</f>
        <v>68.224369360721795</v>
      </c>
      <c r="BA34" s="65">
        <f>VLOOKUP($A34,'RevPAR Raw Data'!$B$6:$BE$43,'RevPAR Raw Data'!O$1,FALSE)</f>
        <v>72.189418314455693</v>
      </c>
      <c r="BB34" s="66">
        <f>VLOOKUP($A34,'RevPAR Raw Data'!$B$6:$BE$43,'RevPAR Raw Data'!P$1,FALSE)</f>
        <v>70.206893837588694</v>
      </c>
      <c r="BC34" s="67">
        <f>VLOOKUP($A34,'RevPAR Raw Data'!$B$6:$BE$43,'RevPAR Raw Data'!R$1,FALSE)</f>
        <v>73.563248224227195</v>
      </c>
      <c r="BD34" s="63"/>
      <c r="BE34" s="59">
        <f>VLOOKUP($A34,'RevPAR Raw Data'!$B$6:$BE$43,'RevPAR Raw Data'!T$1,FALSE)</f>
        <v>30.313882985089698</v>
      </c>
      <c r="BF34" s="60">
        <f>VLOOKUP($A34,'RevPAR Raw Data'!$B$6:$BE$43,'RevPAR Raw Data'!U$1,FALSE)</f>
        <v>51.070348383183699</v>
      </c>
      <c r="BG34" s="60">
        <f>VLOOKUP($A34,'RevPAR Raw Data'!$B$6:$BE$43,'RevPAR Raw Data'!V$1,FALSE)</f>
        <v>43.834209592621498</v>
      </c>
      <c r="BH34" s="60">
        <f>VLOOKUP($A34,'RevPAR Raw Data'!$B$6:$BE$43,'RevPAR Raw Data'!W$1,FALSE)</f>
        <v>39.410672918321502</v>
      </c>
      <c r="BI34" s="60">
        <f>VLOOKUP($A34,'RevPAR Raw Data'!$B$6:$BE$43,'RevPAR Raw Data'!X$1,FALSE)</f>
        <v>24.540577611057699</v>
      </c>
      <c r="BJ34" s="61">
        <f>VLOOKUP($A34,'RevPAR Raw Data'!$B$6:$BE$43,'RevPAR Raw Data'!Y$1,FALSE)</f>
        <v>38.064413457549499</v>
      </c>
      <c r="BK34" s="60">
        <f>VLOOKUP($A34,'RevPAR Raw Data'!$B$6:$BE$43,'RevPAR Raw Data'!AA$1,FALSE)</f>
        <v>-10.2465353226488</v>
      </c>
      <c r="BL34" s="60">
        <f>VLOOKUP($A34,'RevPAR Raw Data'!$B$6:$BE$43,'RevPAR Raw Data'!AB$1,FALSE)</f>
        <v>-10.229093507081799</v>
      </c>
      <c r="BM34" s="61">
        <f>VLOOKUP($A34,'RevPAR Raw Data'!$B$6:$BE$43,'RevPAR Raw Data'!AC$1,FALSE)</f>
        <v>-10.2375689977252</v>
      </c>
      <c r="BN34" s="62">
        <f>VLOOKUP($A34,'RevPAR Raw Data'!$B$6:$BE$43,'RevPAR Raw Data'!AE$1,FALSE)</f>
        <v>20.398282029866099</v>
      </c>
    </row>
    <row r="35" spans="1:66" x14ac:dyDescent="0.25">
      <c r="A35" s="78" t="s">
        <v>96</v>
      </c>
      <c r="B35" s="59">
        <f>VLOOKUP($A35,'Occupancy Raw Data'!$B$6:$BE$43,'Occupancy Raw Data'!G$1,FALSE)</f>
        <v>53.569859402460402</v>
      </c>
      <c r="C35" s="60">
        <f>VLOOKUP($A35,'Occupancy Raw Data'!$B$6:$BE$43,'Occupancy Raw Data'!H$1,FALSE)</f>
        <v>63.905975395430502</v>
      </c>
      <c r="D35" s="60">
        <f>VLOOKUP($A35,'Occupancy Raw Data'!$B$6:$BE$43,'Occupancy Raw Data'!I$1,FALSE)</f>
        <v>69.9692442882249</v>
      </c>
      <c r="E35" s="60">
        <f>VLOOKUP($A35,'Occupancy Raw Data'!$B$6:$BE$43,'Occupancy Raw Data'!J$1,FALSE)</f>
        <v>67.717486818980603</v>
      </c>
      <c r="F35" s="60">
        <f>VLOOKUP($A35,'Occupancy Raw Data'!$B$6:$BE$43,'Occupancy Raw Data'!K$1,FALSE)</f>
        <v>65.718365553602794</v>
      </c>
      <c r="G35" s="61">
        <f>VLOOKUP($A35,'Occupancy Raw Data'!$B$6:$BE$43,'Occupancy Raw Data'!L$1,FALSE)</f>
        <v>64.176186291739796</v>
      </c>
      <c r="H35" s="60">
        <f>VLOOKUP($A35,'Occupancy Raw Data'!$B$6:$BE$43,'Occupancy Raw Data'!N$1,FALSE)</f>
        <v>67.365992970123003</v>
      </c>
      <c r="I35" s="60">
        <f>VLOOKUP($A35,'Occupancy Raw Data'!$B$6:$BE$43,'Occupancy Raw Data'!O$1,FALSE)</f>
        <v>69.343145869947193</v>
      </c>
      <c r="J35" s="61">
        <f>VLOOKUP($A35,'Occupancy Raw Data'!$B$6:$BE$43,'Occupancy Raw Data'!P$1,FALSE)</f>
        <v>68.354569420035105</v>
      </c>
      <c r="K35" s="62">
        <f>VLOOKUP($A35,'Occupancy Raw Data'!$B$6:$BE$43,'Occupancy Raw Data'!R$1,FALSE)</f>
        <v>65.370010042681301</v>
      </c>
      <c r="L35" s="63"/>
      <c r="M35" s="59">
        <f>VLOOKUP($A35,'Occupancy Raw Data'!$B$6:$BE$43,'Occupancy Raw Data'!T$1,FALSE)</f>
        <v>-1.4297098364847101</v>
      </c>
      <c r="N35" s="60">
        <f>VLOOKUP($A35,'Occupancy Raw Data'!$B$6:$BE$43,'Occupancy Raw Data'!U$1,FALSE)</f>
        <v>9.5843479969562502</v>
      </c>
      <c r="O35" s="60">
        <f>VLOOKUP($A35,'Occupancy Raw Data'!$B$6:$BE$43,'Occupancy Raw Data'!V$1,FALSE)</f>
        <v>10.932251229116099</v>
      </c>
      <c r="P35" s="60">
        <f>VLOOKUP($A35,'Occupancy Raw Data'!$B$6:$BE$43,'Occupancy Raw Data'!W$1,FALSE)</f>
        <v>5.5985295060639197</v>
      </c>
      <c r="Q35" s="60">
        <f>VLOOKUP($A35,'Occupancy Raw Data'!$B$6:$BE$43,'Occupancy Raw Data'!X$1,FALSE)</f>
        <v>-1.04387701412754</v>
      </c>
      <c r="R35" s="61">
        <f>VLOOKUP($A35,'Occupancy Raw Data'!$B$6:$BE$43,'Occupancy Raw Data'!Y$1,FALSE)</f>
        <v>4.7684373604110002</v>
      </c>
      <c r="S35" s="60">
        <f>VLOOKUP($A35,'Occupancy Raw Data'!$B$6:$BE$43,'Occupancy Raw Data'!AA$1,FALSE)</f>
        <v>-9.4625149620611797</v>
      </c>
      <c r="T35" s="60">
        <f>VLOOKUP($A35,'Occupancy Raw Data'!$B$6:$BE$43,'Occupancy Raw Data'!AB$1,FALSE)</f>
        <v>-9.4764780753930893</v>
      </c>
      <c r="U35" s="61">
        <f>VLOOKUP($A35,'Occupancy Raw Data'!$B$6:$BE$43,'Occupancy Raw Data'!AC$1,FALSE)</f>
        <v>-9.4695980276285798</v>
      </c>
      <c r="V35" s="62">
        <f>VLOOKUP($A35,'Occupancy Raw Data'!$B$6:$BE$43,'Occupancy Raw Data'!AE$1,FALSE)</f>
        <v>6.6619476073180001E-2</v>
      </c>
      <c r="W35" s="63"/>
      <c r="X35" s="64">
        <f>VLOOKUP($A35,'ADR Raw Data'!$B$6:$BE$43,'ADR Raw Data'!G$1,FALSE)</f>
        <v>94.582536395324894</v>
      </c>
      <c r="Y35" s="65">
        <f>VLOOKUP($A35,'ADR Raw Data'!$B$6:$BE$43,'ADR Raw Data'!H$1,FALSE)</f>
        <v>98.912959779993102</v>
      </c>
      <c r="Z35" s="65">
        <f>VLOOKUP($A35,'ADR Raw Data'!$B$6:$BE$43,'ADR Raw Data'!I$1,FALSE)</f>
        <v>100.851411302982</v>
      </c>
      <c r="AA35" s="65">
        <f>VLOOKUP($A35,'ADR Raw Data'!$B$6:$BE$43,'ADR Raw Data'!J$1,FALSE)</f>
        <v>99.492235198702303</v>
      </c>
      <c r="AB35" s="65">
        <f>VLOOKUP($A35,'ADR Raw Data'!$B$6:$BE$43,'ADR Raw Data'!K$1,FALSE)</f>
        <v>98.206411499247807</v>
      </c>
      <c r="AC35" s="66">
        <f>VLOOKUP($A35,'ADR Raw Data'!$B$6:$BE$43,'ADR Raw Data'!L$1,FALSE)</f>
        <v>98.590240988600897</v>
      </c>
      <c r="AD35" s="65">
        <f>VLOOKUP($A35,'ADR Raw Data'!$B$6:$BE$43,'ADR Raw Data'!N$1,FALSE)</f>
        <v>111.87327246045901</v>
      </c>
      <c r="AE35" s="65">
        <f>VLOOKUP($A35,'ADR Raw Data'!$B$6:$BE$43,'ADR Raw Data'!O$1,FALSE)</f>
        <v>113.875335022968</v>
      </c>
      <c r="AF35" s="66">
        <f>VLOOKUP($A35,'ADR Raw Data'!$B$6:$BE$43,'ADR Raw Data'!P$1,FALSE)</f>
        <v>112.888781134501</v>
      </c>
      <c r="AG35" s="67">
        <f>VLOOKUP($A35,'ADR Raw Data'!$B$6:$BE$43,'ADR Raw Data'!R$1,FALSE)</f>
        <v>102.86205813869699</v>
      </c>
      <c r="AH35" s="63"/>
      <c r="AI35" s="59">
        <f>VLOOKUP($A35,'ADR Raw Data'!$B$6:$BE$43,'ADR Raw Data'!T$1,FALSE)</f>
        <v>16.787193517958499</v>
      </c>
      <c r="AJ35" s="60">
        <f>VLOOKUP($A35,'ADR Raw Data'!$B$6:$BE$43,'ADR Raw Data'!U$1,FALSE)</f>
        <v>20.240346480818101</v>
      </c>
      <c r="AK35" s="60">
        <f>VLOOKUP($A35,'ADR Raw Data'!$B$6:$BE$43,'ADR Raw Data'!V$1,FALSE)</f>
        <v>17.488915159898799</v>
      </c>
      <c r="AL35" s="60">
        <f>VLOOKUP($A35,'ADR Raw Data'!$B$6:$BE$43,'ADR Raw Data'!W$1,FALSE)</f>
        <v>19.5300974480595</v>
      </c>
      <c r="AM35" s="60">
        <f>VLOOKUP($A35,'ADR Raw Data'!$B$6:$BE$43,'ADR Raw Data'!X$1,FALSE)</f>
        <v>13.515469993380201</v>
      </c>
      <c r="AN35" s="61">
        <f>VLOOKUP($A35,'ADR Raw Data'!$B$6:$BE$43,'ADR Raw Data'!Y$1,FALSE)</f>
        <v>17.511408653868099</v>
      </c>
      <c r="AO35" s="60">
        <f>VLOOKUP($A35,'ADR Raw Data'!$B$6:$BE$43,'ADR Raw Data'!AA$1,FALSE)</f>
        <v>13.411120150947999</v>
      </c>
      <c r="AP35" s="60">
        <f>VLOOKUP($A35,'ADR Raw Data'!$B$6:$BE$43,'ADR Raw Data'!AB$1,FALSE)</f>
        <v>12.2385375852139</v>
      </c>
      <c r="AQ35" s="61">
        <f>VLOOKUP($A35,'ADR Raw Data'!$B$6:$BE$43,'ADR Raw Data'!AC$1,FALSE)</f>
        <v>12.807984921132901</v>
      </c>
      <c r="AR35" s="62">
        <f>VLOOKUP($A35,'ADR Raw Data'!$B$6:$BE$43,'ADR Raw Data'!AE$1,FALSE)</f>
        <v>15.2654224197587</v>
      </c>
      <c r="AS35" s="50"/>
      <c r="AT35" s="64">
        <f>VLOOKUP($A35,'RevPAR Raw Data'!$B$6:$BE$43,'RevPAR Raw Data'!G$1,FALSE)</f>
        <v>50.667731766256502</v>
      </c>
      <c r="AU35" s="65">
        <f>VLOOKUP($A35,'RevPAR Raw Data'!$B$6:$BE$43,'RevPAR Raw Data'!H$1,FALSE)</f>
        <v>63.211291739894499</v>
      </c>
      <c r="AV35" s="65">
        <f>VLOOKUP($A35,'RevPAR Raw Data'!$B$6:$BE$43,'RevPAR Raw Data'!I$1,FALSE)</f>
        <v>70.564970342706502</v>
      </c>
      <c r="AW35" s="65">
        <f>VLOOKUP($A35,'RevPAR Raw Data'!$B$6:$BE$43,'RevPAR Raw Data'!J$1,FALSE)</f>
        <v>67.373641256590503</v>
      </c>
      <c r="AX35" s="65">
        <f>VLOOKUP($A35,'RevPAR Raw Data'!$B$6:$BE$43,'RevPAR Raw Data'!K$1,FALSE)</f>
        <v>64.539648506151096</v>
      </c>
      <c r="AY35" s="66">
        <f>VLOOKUP($A35,'RevPAR Raw Data'!$B$6:$BE$43,'RevPAR Raw Data'!L$1,FALSE)</f>
        <v>63.271456722319797</v>
      </c>
      <c r="AZ35" s="65">
        <f>VLOOKUP($A35,'RevPAR Raw Data'!$B$6:$BE$43,'RevPAR Raw Data'!N$1,FALSE)</f>
        <v>75.364540861159895</v>
      </c>
      <c r="BA35" s="65">
        <f>VLOOKUP($A35,'RevPAR Raw Data'!$B$6:$BE$43,'RevPAR Raw Data'!O$1,FALSE)</f>
        <v>78.964739674868099</v>
      </c>
      <c r="BB35" s="66">
        <f>VLOOKUP($A35,'RevPAR Raw Data'!$B$6:$BE$43,'RevPAR Raw Data'!P$1,FALSE)</f>
        <v>77.164640268013997</v>
      </c>
      <c r="BC35" s="67">
        <f>VLOOKUP($A35,'RevPAR Raw Data'!$B$6:$BE$43,'RevPAR Raw Data'!R$1,FALSE)</f>
        <v>67.240937735375297</v>
      </c>
      <c r="BD35" s="63"/>
      <c r="BE35" s="59">
        <f>VLOOKUP($A35,'RevPAR Raw Data'!$B$6:$BE$43,'RevPAR Raw Data'!T$1,FALSE)</f>
        <v>15.117475524477801</v>
      </c>
      <c r="BF35" s="60">
        <f>VLOOKUP($A35,'RevPAR Raw Data'!$B$6:$BE$43,'RevPAR Raw Data'!U$1,FALSE)</f>
        <v>31.764599720285599</v>
      </c>
      <c r="BG35" s="60">
        <f>VLOOKUP($A35,'RevPAR Raw Data'!$B$6:$BE$43,'RevPAR Raw Data'!V$1,FALSE)</f>
        <v>30.333098531541999</v>
      </c>
      <c r="BH35" s="60">
        <f>VLOOKUP($A35,'RevPAR Raw Data'!$B$6:$BE$43,'RevPAR Raw Data'!W$1,FALSE)</f>
        <v>26.222025222315999</v>
      </c>
      <c r="BI35" s="60">
        <f>VLOOKUP($A35,'RevPAR Raw Data'!$B$6:$BE$43,'RevPAR Raw Data'!X$1,FALSE)</f>
        <v>12.3305080946404</v>
      </c>
      <c r="BJ35" s="61">
        <f>VLOOKUP($A35,'RevPAR Raw Data'!$B$6:$BE$43,'RevPAR Raw Data'!Y$1,FALSE)</f>
        <v>23.1148665668644</v>
      </c>
      <c r="BK35" s="60">
        <f>VLOOKUP($A35,'RevPAR Raw Data'!$B$6:$BE$43,'RevPAR Raw Data'!AA$1,FALSE)</f>
        <v>2.6795759380233699</v>
      </c>
      <c r="BL35" s="60">
        <f>VLOOKUP($A35,'RevPAR Raw Data'!$B$6:$BE$43,'RevPAR Raw Data'!AB$1,FALSE)</f>
        <v>1.6022771788093</v>
      </c>
      <c r="BM35" s="61">
        <f>VLOOKUP($A35,'RevPAR Raw Data'!$B$6:$BE$43,'RevPAR Raw Data'!AC$1,FALSE)</f>
        <v>2.1255222060337799</v>
      </c>
      <c r="BN35" s="62">
        <f>VLOOKUP($A35,'RevPAR Raw Data'!$B$6:$BE$43,'RevPAR Raw Data'!AE$1,FALSE)</f>
        <v>15.3422116402683</v>
      </c>
    </row>
    <row r="36" spans="1:66" x14ac:dyDescent="0.25">
      <c r="A36" s="78" t="s">
        <v>45</v>
      </c>
      <c r="B36" s="59">
        <f>VLOOKUP($A36,'Occupancy Raw Data'!$B$6:$BE$43,'Occupancy Raw Data'!G$1,FALSE)</f>
        <v>50.051993067590899</v>
      </c>
      <c r="C36" s="60">
        <f>VLOOKUP($A36,'Occupancy Raw Data'!$B$6:$BE$43,'Occupancy Raw Data'!H$1,FALSE)</f>
        <v>61.386481802426303</v>
      </c>
      <c r="D36" s="60">
        <f>VLOOKUP($A36,'Occupancy Raw Data'!$B$6:$BE$43,'Occupancy Raw Data'!I$1,FALSE)</f>
        <v>67.7296360485268</v>
      </c>
      <c r="E36" s="60">
        <f>VLOOKUP($A36,'Occupancy Raw Data'!$B$6:$BE$43,'Occupancy Raw Data'!J$1,FALSE)</f>
        <v>68.180242634315405</v>
      </c>
      <c r="F36" s="60">
        <f>VLOOKUP($A36,'Occupancy Raw Data'!$B$6:$BE$43,'Occupancy Raw Data'!K$1,FALSE)</f>
        <v>62.634315424610001</v>
      </c>
      <c r="G36" s="61">
        <f>VLOOKUP($A36,'Occupancy Raw Data'!$B$6:$BE$43,'Occupancy Raw Data'!L$1,FALSE)</f>
        <v>61.996533795493903</v>
      </c>
      <c r="H36" s="60">
        <f>VLOOKUP($A36,'Occupancy Raw Data'!$B$6:$BE$43,'Occupancy Raw Data'!N$1,FALSE)</f>
        <v>65.164644714038104</v>
      </c>
      <c r="I36" s="60">
        <f>VLOOKUP($A36,'Occupancy Raw Data'!$B$6:$BE$43,'Occupancy Raw Data'!O$1,FALSE)</f>
        <v>71.819757365684495</v>
      </c>
      <c r="J36" s="61">
        <f>VLOOKUP($A36,'Occupancy Raw Data'!$B$6:$BE$43,'Occupancy Raw Data'!P$1,FALSE)</f>
        <v>68.4922010398613</v>
      </c>
      <c r="K36" s="62">
        <f>VLOOKUP($A36,'Occupancy Raw Data'!$B$6:$BE$43,'Occupancy Raw Data'!R$1,FALSE)</f>
        <v>63.852438722456</v>
      </c>
      <c r="L36" s="63"/>
      <c r="M36" s="59">
        <f>VLOOKUP($A36,'Occupancy Raw Data'!$B$6:$BE$43,'Occupancy Raw Data'!T$1,FALSE)</f>
        <v>-1.29870129870129</v>
      </c>
      <c r="N36" s="60">
        <f>VLOOKUP($A36,'Occupancy Raw Data'!$B$6:$BE$43,'Occupancy Raw Data'!U$1,FALSE)</f>
        <v>2.9651162790697598</v>
      </c>
      <c r="O36" s="60">
        <f>VLOOKUP($A36,'Occupancy Raw Data'!$B$6:$BE$43,'Occupancy Raw Data'!V$1,FALSE)</f>
        <v>13.4068485200232</v>
      </c>
      <c r="P36" s="60">
        <f>VLOOKUP($A36,'Occupancy Raw Data'!$B$6:$BE$43,'Occupancy Raw Data'!W$1,FALSE)</f>
        <v>12.207644038790599</v>
      </c>
      <c r="Q36" s="60">
        <f>VLOOKUP($A36,'Occupancy Raw Data'!$B$6:$BE$43,'Occupancy Raw Data'!X$1,FALSE)</f>
        <v>0.94972067039106101</v>
      </c>
      <c r="R36" s="61">
        <f>VLOOKUP($A36,'Occupancy Raw Data'!$B$6:$BE$43,'Occupancy Raw Data'!Y$1,FALSE)</f>
        <v>5.8468457805657401</v>
      </c>
      <c r="S36" s="60">
        <f>VLOOKUP($A36,'Occupancy Raw Data'!$B$6:$BE$43,'Occupancy Raw Data'!AA$1,FALSE)</f>
        <v>-5.4325955734406399</v>
      </c>
      <c r="T36" s="60">
        <f>VLOOKUP($A36,'Occupancy Raw Data'!$B$6:$BE$43,'Occupancy Raw Data'!AB$1,FALSE)</f>
        <v>-5.6036446469248196</v>
      </c>
      <c r="U36" s="61">
        <f>VLOOKUP($A36,'Occupancy Raw Data'!$B$6:$BE$43,'Occupancy Raw Data'!AC$1,FALSE)</f>
        <v>-5.5223523786755901</v>
      </c>
      <c r="V36" s="62">
        <f>VLOOKUP($A36,'Occupancy Raw Data'!$B$6:$BE$43,'Occupancy Raw Data'!AE$1,FALSE)</f>
        <v>2.0820139328688998</v>
      </c>
      <c r="W36" s="63"/>
      <c r="X36" s="64">
        <f>VLOOKUP($A36,'ADR Raw Data'!$B$6:$BE$43,'ADR Raw Data'!G$1,FALSE)</f>
        <v>85.315842313019303</v>
      </c>
      <c r="Y36" s="65">
        <f>VLOOKUP($A36,'ADR Raw Data'!$B$6:$BE$43,'ADR Raw Data'!H$1,FALSE)</f>
        <v>91.369059119141696</v>
      </c>
      <c r="Z36" s="65">
        <f>VLOOKUP($A36,'ADR Raw Data'!$B$6:$BE$43,'ADR Raw Data'!I$1,FALSE)</f>
        <v>91.444742937563902</v>
      </c>
      <c r="AA36" s="65">
        <f>VLOOKUP($A36,'ADR Raw Data'!$B$6:$BE$43,'ADR Raw Data'!J$1,FALSE)</f>
        <v>90.904037722419901</v>
      </c>
      <c r="AB36" s="65">
        <f>VLOOKUP($A36,'ADR Raw Data'!$B$6:$BE$43,'ADR Raw Data'!K$1,FALSE)</f>
        <v>87.875505534034303</v>
      </c>
      <c r="AC36" s="66">
        <f>VLOOKUP($A36,'ADR Raw Data'!$B$6:$BE$43,'ADR Raw Data'!L$1,FALSE)</f>
        <v>89.600021066756099</v>
      </c>
      <c r="AD36" s="65">
        <f>VLOOKUP($A36,'ADR Raw Data'!$B$6:$BE$43,'ADR Raw Data'!N$1,FALSE)</f>
        <v>101.32869042553099</v>
      </c>
      <c r="AE36" s="65">
        <f>VLOOKUP($A36,'ADR Raw Data'!$B$6:$BE$43,'ADR Raw Data'!O$1,FALSE)</f>
        <v>106.98618561776</v>
      </c>
      <c r="AF36" s="66">
        <f>VLOOKUP($A36,'ADR Raw Data'!$B$6:$BE$43,'ADR Raw Data'!P$1,FALSE)</f>
        <v>104.294867054655</v>
      </c>
      <c r="AG36" s="67">
        <f>VLOOKUP($A36,'ADR Raw Data'!$B$6:$BE$43,'ADR Raw Data'!R$1,FALSE)</f>
        <v>94.103629546335696</v>
      </c>
      <c r="AH36" s="63"/>
      <c r="AI36" s="59">
        <f>VLOOKUP($A36,'ADR Raw Data'!$B$6:$BE$43,'ADR Raw Data'!T$1,FALSE)</f>
        <v>13.9567823874163</v>
      </c>
      <c r="AJ36" s="60">
        <f>VLOOKUP($A36,'ADR Raw Data'!$B$6:$BE$43,'ADR Raw Data'!U$1,FALSE)</f>
        <v>19.277486292391199</v>
      </c>
      <c r="AK36" s="60">
        <f>VLOOKUP($A36,'ADR Raw Data'!$B$6:$BE$43,'ADR Raw Data'!V$1,FALSE)</f>
        <v>11.1887685655549</v>
      </c>
      <c r="AL36" s="60">
        <f>VLOOKUP($A36,'ADR Raw Data'!$B$6:$BE$43,'ADR Raw Data'!W$1,FALSE)</f>
        <v>17.294913079072401</v>
      </c>
      <c r="AM36" s="60">
        <f>VLOOKUP($A36,'ADR Raw Data'!$B$6:$BE$43,'ADR Raw Data'!X$1,FALSE)</f>
        <v>10.371653047258601</v>
      </c>
      <c r="AN36" s="61">
        <f>VLOOKUP($A36,'ADR Raw Data'!$B$6:$BE$43,'ADR Raw Data'!Y$1,FALSE)</f>
        <v>14.465000085060099</v>
      </c>
      <c r="AO36" s="60">
        <f>VLOOKUP($A36,'ADR Raw Data'!$B$6:$BE$43,'ADR Raw Data'!AA$1,FALSE)</f>
        <v>11.884702448847801</v>
      </c>
      <c r="AP36" s="60">
        <f>VLOOKUP($A36,'ADR Raw Data'!$B$6:$BE$43,'ADR Raw Data'!AB$1,FALSE)</f>
        <v>14.246517894303601</v>
      </c>
      <c r="AQ36" s="61">
        <f>VLOOKUP($A36,'ADR Raw Data'!$B$6:$BE$43,'ADR Raw Data'!AC$1,FALSE)</f>
        <v>13.1409561033702</v>
      </c>
      <c r="AR36" s="62">
        <f>VLOOKUP($A36,'ADR Raw Data'!$B$6:$BE$43,'ADR Raw Data'!AE$1,FALSE)</f>
        <v>13.539997093640601</v>
      </c>
      <c r="AS36" s="50"/>
      <c r="AT36" s="64">
        <f>VLOOKUP($A36,'RevPAR Raw Data'!$B$6:$BE$43,'RevPAR Raw Data'!G$1,FALSE)</f>
        <v>42.702279480069301</v>
      </c>
      <c r="AU36" s="65">
        <f>VLOOKUP($A36,'RevPAR Raw Data'!$B$6:$BE$43,'RevPAR Raw Data'!H$1,FALSE)</f>
        <v>56.088250849220103</v>
      </c>
      <c r="AV36" s="65">
        <f>VLOOKUP($A36,'RevPAR Raw Data'!$B$6:$BE$43,'RevPAR Raw Data'!I$1,FALSE)</f>
        <v>61.935191577123</v>
      </c>
      <c r="AW36" s="65">
        <f>VLOOKUP($A36,'RevPAR Raw Data'!$B$6:$BE$43,'RevPAR Raw Data'!J$1,FALSE)</f>
        <v>61.978593483535498</v>
      </c>
      <c r="AX36" s="65">
        <f>VLOOKUP($A36,'RevPAR Raw Data'!$B$6:$BE$43,'RevPAR Raw Data'!K$1,FALSE)</f>
        <v>55.040221317157702</v>
      </c>
      <c r="AY36" s="66">
        <f>VLOOKUP($A36,'RevPAR Raw Data'!$B$6:$BE$43,'RevPAR Raw Data'!L$1,FALSE)</f>
        <v>55.548907341421099</v>
      </c>
      <c r="AZ36" s="65">
        <f>VLOOKUP($A36,'RevPAR Raw Data'!$B$6:$BE$43,'RevPAR Raw Data'!N$1,FALSE)</f>
        <v>66.030481109185402</v>
      </c>
      <c r="BA36" s="65">
        <f>VLOOKUP($A36,'RevPAR Raw Data'!$B$6:$BE$43,'RevPAR Raw Data'!O$1,FALSE)</f>
        <v>76.837218925476606</v>
      </c>
      <c r="BB36" s="66">
        <f>VLOOKUP($A36,'RevPAR Raw Data'!$B$6:$BE$43,'RevPAR Raw Data'!P$1,FALSE)</f>
        <v>71.433850017330997</v>
      </c>
      <c r="BC36" s="67">
        <f>VLOOKUP($A36,'RevPAR Raw Data'!$B$6:$BE$43,'RevPAR Raw Data'!R$1,FALSE)</f>
        <v>60.0874623916811</v>
      </c>
      <c r="BD36" s="63"/>
      <c r="BE36" s="59">
        <f>VLOOKUP($A36,'RevPAR Raw Data'!$B$6:$BE$43,'RevPAR Raw Data'!T$1,FALSE)</f>
        <v>12.476824174592799</v>
      </c>
      <c r="BF36" s="60">
        <f>VLOOKUP($A36,'RevPAR Raw Data'!$B$6:$BE$43,'RevPAR Raw Data'!U$1,FALSE)</f>
        <v>22.814202455712099</v>
      </c>
      <c r="BG36" s="60">
        <f>VLOOKUP($A36,'RevPAR Raw Data'!$B$6:$BE$43,'RevPAR Raw Data'!V$1,FALSE)</f>
        <v>26.095678338418001</v>
      </c>
      <c r="BH36" s="60">
        <f>VLOOKUP($A36,'RevPAR Raw Data'!$B$6:$BE$43,'RevPAR Raw Data'!W$1,FALSE)</f>
        <v>31.613858543374398</v>
      </c>
      <c r="BI36" s="60">
        <f>VLOOKUP($A36,'RevPAR Raw Data'!$B$6:$BE$43,'RevPAR Raw Data'!X$1,FALSE)</f>
        <v>11.419875450500699</v>
      </c>
      <c r="BJ36" s="61">
        <f>VLOOKUP($A36,'RevPAR Raw Data'!$B$6:$BE$43,'RevPAR Raw Data'!Y$1,FALSE)</f>
        <v>21.157592112758</v>
      </c>
      <c r="BK36" s="60">
        <f>VLOOKUP($A36,'RevPAR Raw Data'!$B$6:$BE$43,'RevPAR Raw Data'!AA$1,FALSE)</f>
        <v>5.8064590562545302</v>
      </c>
      <c r="BL36" s="60">
        <f>VLOOKUP($A36,'RevPAR Raw Data'!$B$6:$BE$43,'RevPAR Raw Data'!AB$1,FALSE)</f>
        <v>7.8445490100215096</v>
      </c>
      <c r="BM36" s="61">
        <f>VLOOKUP($A36,'RevPAR Raw Data'!$B$6:$BE$43,'RevPAR Raw Data'!AC$1,FALSE)</f>
        <v>6.8929138227394597</v>
      </c>
      <c r="BN36" s="62">
        <f>VLOOKUP($A36,'RevPAR Raw Data'!$B$6:$BE$43,'RevPAR Raw Data'!AE$1,FALSE)</f>
        <v>15.9039156525092</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52.9811295503211</v>
      </c>
      <c r="C39" s="60">
        <f>VLOOKUP($A39,'Occupancy Raw Data'!$B$6:$BE$43,'Occupancy Raw Data'!H$1,FALSE)</f>
        <v>64.597831905781504</v>
      </c>
      <c r="D39" s="60">
        <f>VLOOKUP($A39,'Occupancy Raw Data'!$B$6:$BE$43,'Occupancy Raw Data'!I$1,FALSE)</f>
        <v>68.087526766595204</v>
      </c>
      <c r="E39" s="60">
        <f>VLOOKUP($A39,'Occupancy Raw Data'!$B$6:$BE$43,'Occupancy Raw Data'!J$1,FALSE)</f>
        <v>67.411670235545998</v>
      </c>
      <c r="F39" s="60">
        <f>VLOOKUP($A39,'Occupancy Raw Data'!$B$6:$BE$43,'Occupancy Raw Data'!K$1,FALSE)</f>
        <v>62.727516059957097</v>
      </c>
      <c r="G39" s="61">
        <f>VLOOKUP($A39,'Occupancy Raw Data'!$B$6:$BE$43,'Occupancy Raw Data'!L$1,FALSE)</f>
        <v>63.161134903640203</v>
      </c>
      <c r="H39" s="60">
        <f>VLOOKUP($A39,'Occupancy Raw Data'!$B$6:$BE$43,'Occupancy Raw Data'!N$1,FALSE)</f>
        <v>64.092612419700203</v>
      </c>
      <c r="I39" s="60">
        <f>VLOOKUP($A39,'Occupancy Raw Data'!$B$6:$BE$43,'Occupancy Raw Data'!O$1,FALSE)</f>
        <v>67.133966809421807</v>
      </c>
      <c r="J39" s="61">
        <f>VLOOKUP($A39,'Occupancy Raw Data'!$B$6:$BE$43,'Occupancy Raw Data'!P$1,FALSE)</f>
        <v>65.613289614560998</v>
      </c>
      <c r="K39" s="62">
        <f>VLOOKUP($A39,'Occupancy Raw Data'!$B$6:$BE$43,'Occupancy Raw Data'!R$1,FALSE)</f>
        <v>63.8617505353319</v>
      </c>
      <c r="L39" s="63"/>
      <c r="M39" s="59">
        <f>VLOOKUP($A39,'Occupancy Raw Data'!$B$6:$BE$43,'Occupancy Raw Data'!T$1,FALSE)</f>
        <v>2.03068921795915</v>
      </c>
      <c r="N39" s="60">
        <f>VLOOKUP($A39,'Occupancy Raw Data'!$B$6:$BE$43,'Occupancy Raw Data'!U$1,FALSE)</f>
        <v>9.6466559973198596</v>
      </c>
      <c r="O39" s="60">
        <f>VLOOKUP($A39,'Occupancy Raw Data'!$B$6:$BE$43,'Occupancy Raw Data'!V$1,FALSE)</f>
        <v>9.9498309720430704</v>
      </c>
      <c r="P39" s="60">
        <f>VLOOKUP($A39,'Occupancy Raw Data'!$B$6:$BE$43,'Occupancy Raw Data'!W$1,FALSE)</f>
        <v>8.7707658479801101</v>
      </c>
      <c r="Q39" s="60">
        <f>VLOOKUP($A39,'Occupancy Raw Data'!$B$6:$BE$43,'Occupancy Raw Data'!X$1,FALSE)</f>
        <v>2.9708479070209699</v>
      </c>
      <c r="R39" s="61">
        <f>VLOOKUP($A39,'Occupancy Raw Data'!$B$6:$BE$43,'Occupancy Raw Data'!Y$1,FALSE)</f>
        <v>6.81348906744907</v>
      </c>
      <c r="S39" s="60">
        <f>VLOOKUP($A39,'Occupancy Raw Data'!$B$6:$BE$43,'Occupancy Raw Data'!AA$1,FALSE)</f>
        <v>-6.0800083656704196</v>
      </c>
      <c r="T39" s="60">
        <f>VLOOKUP($A39,'Occupancy Raw Data'!$B$6:$BE$43,'Occupancy Raw Data'!AB$1,FALSE)</f>
        <v>-5.9216614335861397</v>
      </c>
      <c r="U39" s="61">
        <f>VLOOKUP($A39,'Occupancy Raw Data'!$B$6:$BE$43,'Occupancy Raw Data'!AC$1,FALSE)</f>
        <v>-5.9990665984893496</v>
      </c>
      <c r="V39" s="62">
        <f>VLOOKUP($A39,'Occupancy Raw Data'!$B$6:$BE$43,'Occupancy Raw Data'!AE$1,FALSE)</f>
        <v>2.70412667416812</v>
      </c>
      <c r="W39" s="63"/>
      <c r="X39" s="64">
        <f>VLOOKUP($A39,'ADR Raw Data'!$B$6:$BE$43,'ADR Raw Data'!G$1,FALSE)</f>
        <v>101.896673823808</v>
      </c>
      <c r="Y39" s="65">
        <f>VLOOKUP($A39,'ADR Raw Data'!$B$6:$BE$43,'ADR Raw Data'!H$1,FALSE)</f>
        <v>105.530305070699</v>
      </c>
      <c r="Z39" s="65">
        <f>VLOOKUP($A39,'ADR Raw Data'!$B$6:$BE$43,'ADR Raw Data'!I$1,FALSE)</f>
        <v>106.498093857493</v>
      </c>
      <c r="AA39" s="65">
        <f>VLOOKUP($A39,'ADR Raw Data'!$B$6:$BE$43,'ADR Raw Data'!J$1,FALSE)</f>
        <v>106.07278042485601</v>
      </c>
      <c r="AB39" s="65">
        <f>VLOOKUP($A39,'ADR Raw Data'!$B$6:$BE$43,'ADR Raw Data'!K$1,FALSE)</f>
        <v>103.667572541071</v>
      </c>
      <c r="AC39" s="66">
        <f>VLOOKUP($A39,'ADR Raw Data'!$B$6:$BE$43,'ADR Raw Data'!L$1,FALSE)</f>
        <v>104.87517131414999</v>
      </c>
      <c r="AD39" s="65">
        <f>VLOOKUP($A39,'ADR Raw Data'!$B$6:$BE$43,'ADR Raw Data'!N$1,FALSE)</f>
        <v>119.057983921486</v>
      </c>
      <c r="AE39" s="65">
        <f>VLOOKUP($A39,'ADR Raw Data'!$B$6:$BE$43,'ADR Raw Data'!O$1,FALSE)</f>
        <v>123.441956640917</v>
      </c>
      <c r="AF39" s="66">
        <f>VLOOKUP($A39,'ADR Raw Data'!$B$6:$BE$43,'ADR Raw Data'!P$1,FALSE)</f>
        <v>121.30077254532</v>
      </c>
      <c r="AG39" s="67">
        <f>VLOOKUP($A39,'ADR Raw Data'!$B$6:$BE$43,'ADR Raw Data'!R$1,FALSE)</f>
        <v>109.696916150858</v>
      </c>
      <c r="AH39" s="63"/>
      <c r="AI39" s="59">
        <f>VLOOKUP($A39,'ADR Raw Data'!$B$6:$BE$43,'ADR Raw Data'!T$1,FALSE)</f>
        <v>13.9713827409897</v>
      </c>
      <c r="AJ39" s="60">
        <f>VLOOKUP($A39,'ADR Raw Data'!$B$6:$BE$43,'ADR Raw Data'!U$1,FALSE)</f>
        <v>15.6433517816477</v>
      </c>
      <c r="AK39" s="60">
        <f>VLOOKUP($A39,'ADR Raw Data'!$B$6:$BE$43,'ADR Raw Data'!V$1,FALSE)</f>
        <v>14.4158938106986</v>
      </c>
      <c r="AL39" s="60">
        <f>VLOOKUP($A39,'ADR Raw Data'!$B$6:$BE$43,'ADR Raw Data'!W$1,FALSE)</f>
        <v>15.6378233644656</v>
      </c>
      <c r="AM39" s="60">
        <f>VLOOKUP($A39,'ADR Raw Data'!$B$6:$BE$43,'ADR Raw Data'!X$1,FALSE)</f>
        <v>12.538585947049899</v>
      </c>
      <c r="AN39" s="61">
        <f>VLOOKUP($A39,'ADR Raw Data'!$B$6:$BE$43,'ADR Raw Data'!Y$1,FALSE)</f>
        <v>14.5059283025361</v>
      </c>
      <c r="AO39" s="60">
        <f>VLOOKUP($A39,'ADR Raw Data'!$B$6:$BE$43,'ADR Raw Data'!AA$1,FALSE)</f>
        <v>10.284376693549801</v>
      </c>
      <c r="AP39" s="60">
        <f>VLOOKUP($A39,'ADR Raw Data'!$B$6:$BE$43,'ADR Raw Data'!AB$1,FALSE)</f>
        <v>10.4274560712989</v>
      </c>
      <c r="AQ39" s="61">
        <f>VLOOKUP($A39,'ADR Raw Data'!$B$6:$BE$43,'ADR Raw Data'!AC$1,FALSE)</f>
        <v>10.360438905243599</v>
      </c>
      <c r="AR39" s="62">
        <f>VLOOKUP($A39,'ADR Raw Data'!$B$6:$BE$43,'ADR Raw Data'!AE$1,FALSE)</f>
        <v>12.5485219257449</v>
      </c>
      <c r="AS39" s="50"/>
      <c r="AT39" s="64">
        <f>VLOOKUP($A39,'RevPAR Raw Data'!$B$6:$BE$43,'RevPAR Raw Data'!G$1,FALSE)</f>
        <v>53.986008766059904</v>
      </c>
      <c r="AU39" s="65">
        <f>VLOOKUP($A39,'RevPAR Raw Data'!$B$6:$BE$43,'RevPAR Raw Data'!H$1,FALSE)</f>
        <v>68.170289079229093</v>
      </c>
      <c r="AV39" s="65">
        <f>VLOOKUP($A39,'RevPAR Raw Data'!$B$6:$BE$43,'RevPAR Raw Data'!I$1,FALSE)</f>
        <v>72.511918161134901</v>
      </c>
      <c r="AW39" s="65">
        <f>VLOOKUP($A39,'RevPAR Raw Data'!$B$6:$BE$43,'RevPAR Raw Data'!J$1,FALSE)</f>
        <v>71.505432949678806</v>
      </c>
      <c r="AX39" s="65">
        <f>VLOOKUP($A39,'RevPAR Raw Data'!$B$6:$BE$43,'RevPAR Raw Data'!K$1,FALSE)</f>
        <v>65.028093214668004</v>
      </c>
      <c r="AY39" s="66">
        <f>VLOOKUP($A39,'RevPAR Raw Data'!$B$6:$BE$43,'RevPAR Raw Data'!L$1,FALSE)</f>
        <v>66.2403484341541</v>
      </c>
      <c r="AZ39" s="65">
        <f>VLOOKUP($A39,'RevPAR Raw Data'!$B$6:$BE$43,'RevPAR Raw Data'!N$1,FALSE)</f>
        <v>76.307372189507404</v>
      </c>
      <c r="BA39" s="65">
        <f>VLOOKUP($A39,'RevPAR Raw Data'!$B$6:$BE$43,'RevPAR Raw Data'!O$1,FALSE)</f>
        <v>82.871482200214103</v>
      </c>
      <c r="BB39" s="66">
        <f>VLOOKUP($A39,'RevPAR Raw Data'!$B$6:$BE$43,'RevPAR Raw Data'!P$1,FALSE)</f>
        <v>79.589427194860804</v>
      </c>
      <c r="BC39" s="67">
        <f>VLOOKUP($A39,'RevPAR Raw Data'!$B$6:$BE$43,'RevPAR Raw Data'!R$1,FALSE)</f>
        <v>70.054370937213207</v>
      </c>
      <c r="BD39" s="63"/>
      <c r="BE39" s="59">
        <f>VLOOKUP($A39,'RevPAR Raw Data'!$B$6:$BE$43,'RevPAR Raw Data'!T$1,FALSE)</f>
        <v>16.285787321869901</v>
      </c>
      <c r="BF39" s="60">
        <f>VLOOKUP($A39,'RevPAR Raw Data'!$B$6:$BE$43,'RevPAR Raw Data'!U$1,FALSE)</f>
        <v>26.799068111793702</v>
      </c>
      <c r="BG39" s="60">
        <f>VLOOKUP($A39,'RevPAR Raw Data'!$B$6:$BE$43,'RevPAR Raw Data'!V$1,FALSE)</f>
        <v>25.800081850015498</v>
      </c>
      <c r="BH39" s="60">
        <f>VLOOKUP($A39,'RevPAR Raw Data'!$B$6:$BE$43,'RevPAR Raw Data'!W$1,FALSE)</f>
        <v>25.780146083463801</v>
      </c>
      <c r="BI39" s="60">
        <f>VLOOKUP($A39,'RevPAR Raw Data'!$B$6:$BE$43,'RevPAR Raw Data'!X$1,FALSE)</f>
        <v>15.881936172248899</v>
      </c>
      <c r="BJ39" s="61">
        <f>VLOOKUP($A39,'RevPAR Raw Data'!$B$6:$BE$43,'RevPAR Raw Data'!Y$1,FALSE)</f>
        <v>22.307777209010499</v>
      </c>
      <c r="BK39" s="60">
        <f>VLOOKUP($A39,'RevPAR Raw Data'!$B$6:$BE$43,'RevPAR Raw Data'!AA$1,FALSE)</f>
        <v>3.5790773645545402</v>
      </c>
      <c r="BL39" s="60">
        <f>VLOOKUP($A39,'RevPAR Raw Data'!$B$6:$BE$43,'RevPAR Raw Data'!AB$1,FALSE)</f>
        <v>3.8883159930345501</v>
      </c>
      <c r="BM39" s="61">
        <f>VLOOKUP($A39,'RevPAR Raw Data'!$B$6:$BE$43,'RevPAR Raw Data'!AC$1,FALSE)</f>
        <v>3.7398426769329101</v>
      </c>
      <c r="BN39" s="62">
        <f>VLOOKUP($A39,'RevPAR Raw Data'!$B$6:$BE$43,'RevPAR Raw Data'!AE$1,FALSE)</f>
        <v>15.591976528520901</v>
      </c>
    </row>
    <row r="40" spans="1:66" x14ac:dyDescent="0.25">
      <c r="A40" s="81" t="s">
        <v>79</v>
      </c>
      <c r="B40" s="59">
        <f>VLOOKUP($A40,'Occupancy Raw Data'!$B$6:$BE$43,'Occupancy Raw Data'!G$1,FALSE)</f>
        <v>49.627560521415198</v>
      </c>
      <c r="C40" s="60">
        <f>VLOOKUP($A40,'Occupancy Raw Data'!$B$6:$BE$43,'Occupancy Raw Data'!H$1,FALSE)</f>
        <v>60.893854748603303</v>
      </c>
      <c r="D40" s="60">
        <f>VLOOKUP($A40,'Occupancy Raw Data'!$B$6:$BE$43,'Occupancy Raw Data'!I$1,FALSE)</f>
        <v>66.201117318435706</v>
      </c>
      <c r="E40" s="60">
        <f>VLOOKUP($A40,'Occupancy Raw Data'!$B$6:$BE$43,'Occupancy Raw Data'!J$1,FALSE)</f>
        <v>66.294227188081905</v>
      </c>
      <c r="F40" s="60">
        <f>VLOOKUP($A40,'Occupancy Raw Data'!$B$6:$BE$43,'Occupancy Raw Data'!K$1,FALSE)</f>
        <v>57.541899441340703</v>
      </c>
      <c r="G40" s="61">
        <f>VLOOKUP($A40,'Occupancy Raw Data'!$B$6:$BE$43,'Occupancy Raw Data'!L$1,FALSE)</f>
        <v>60.111731843575399</v>
      </c>
      <c r="H40" s="60">
        <f>VLOOKUP($A40,'Occupancy Raw Data'!$B$6:$BE$43,'Occupancy Raw Data'!N$1,FALSE)</f>
        <v>71.694599627560507</v>
      </c>
      <c r="I40" s="60">
        <f>VLOOKUP($A40,'Occupancy Raw Data'!$B$6:$BE$43,'Occupancy Raw Data'!O$1,FALSE)</f>
        <v>81.284916201117298</v>
      </c>
      <c r="J40" s="61">
        <f>VLOOKUP($A40,'Occupancy Raw Data'!$B$6:$BE$43,'Occupancy Raw Data'!P$1,FALSE)</f>
        <v>76.489757914338895</v>
      </c>
      <c r="K40" s="62">
        <f>VLOOKUP($A40,'Occupancy Raw Data'!$B$6:$BE$43,'Occupancy Raw Data'!R$1,FALSE)</f>
        <v>64.791167863793504</v>
      </c>
      <c r="L40" s="63"/>
      <c r="M40" s="59">
        <f>VLOOKUP($A40,'Occupancy Raw Data'!$B$6:$BE$43,'Occupancy Raw Data'!T$1,FALSE)</f>
        <v>-12.479474548440001</v>
      </c>
      <c r="N40" s="60">
        <f>VLOOKUP($A40,'Occupancy Raw Data'!$B$6:$BE$43,'Occupancy Raw Data'!U$1,FALSE)</f>
        <v>-11.6216216216216</v>
      </c>
      <c r="O40" s="60">
        <f>VLOOKUP($A40,'Occupancy Raw Data'!$B$6:$BE$43,'Occupancy Raw Data'!V$1,FALSE)</f>
        <v>-8.2580645161290303</v>
      </c>
      <c r="P40" s="60">
        <f>VLOOKUP($A40,'Occupancy Raw Data'!$B$6:$BE$43,'Occupancy Raw Data'!W$1,FALSE)</f>
        <v>-6.6841415465268597</v>
      </c>
      <c r="Q40" s="60">
        <f>VLOOKUP($A40,'Occupancy Raw Data'!$B$6:$BE$43,'Occupancy Raw Data'!X$1,FALSE)</f>
        <v>-13.2022471910112</v>
      </c>
      <c r="R40" s="61">
        <f>VLOOKUP($A40,'Occupancy Raw Data'!$B$6:$BE$43,'Occupancy Raw Data'!Y$1,FALSE)</f>
        <v>-10.3084190052792</v>
      </c>
      <c r="S40" s="60">
        <f>VLOOKUP($A40,'Occupancy Raw Data'!$B$6:$BE$43,'Occupancy Raw Data'!AA$1,FALSE)</f>
        <v>-1.9108280254776999</v>
      </c>
      <c r="T40" s="60">
        <f>VLOOKUP($A40,'Occupancy Raw Data'!$B$6:$BE$43,'Occupancy Raw Data'!AB$1,FALSE)</f>
        <v>-5.1086956521739104</v>
      </c>
      <c r="U40" s="61">
        <f>VLOOKUP($A40,'Occupancy Raw Data'!$B$6:$BE$43,'Occupancy Raw Data'!AC$1,FALSE)</f>
        <v>-3.63636363636363</v>
      </c>
      <c r="V40" s="62">
        <f>VLOOKUP($A40,'Occupancy Raw Data'!$B$6:$BE$43,'Occupancy Raw Data'!AE$1,FALSE)</f>
        <v>-8.1636500754147807</v>
      </c>
      <c r="W40" s="63"/>
      <c r="X40" s="64">
        <f>VLOOKUP($A40,'ADR Raw Data'!$B$6:$BE$43,'ADR Raw Data'!G$1,FALSE)</f>
        <v>127.075065666041</v>
      </c>
      <c r="Y40" s="65">
        <f>VLOOKUP($A40,'ADR Raw Data'!$B$6:$BE$43,'ADR Raw Data'!H$1,FALSE)</f>
        <v>118.430993883792</v>
      </c>
      <c r="Z40" s="65">
        <f>VLOOKUP($A40,'ADR Raw Data'!$B$6:$BE$43,'ADR Raw Data'!I$1,FALSE)</f>
        <v>114.488959212376</v>
      </c>
      <c r="AA40" s="65">
        <f>VLOOKUP($A40,'ADR Raw Data'!$B$6:$BE$43,'ADR Raw Data'!J$1,FALSE)</f>
        <v>106.744073033707</v>
      </c>
      <c r="AB40" s="65">
        <f>VLOOKUP($A40,'ADR Raw Data'!$B$6:$BE$43,'ADR Raw Data'!K$1,FALSE)</f>
        <v>107.43943365695699</v>
      </c>
      <c r="AC40" s="66">
        <f>VLOOKUP($A40,'ADR Raw Data'!$B$6:$BE$43,'ADR Raw Data'!L$1,FALSE)</f>
        <v>114.30789343246499</v>
      </c>
      <c r="AD40" s="65">
        <f>VLOOKUP($A40,'ADR Raw Data'!$B$6:$BE$43,'ADR Raw Data'!N$1,FALSE)</f>
        <v>150.378142857142</v>
      </c>
      <c r="AE40" s="65">
        <f>VLOOKUP($A40,'ADR Raw Data'!$B$6:$BE$43,'ADR Raw Data'!O$1,FALSE)</f>
        <v>169.226460481099</v>
      </c>
      <c r="AF40" s="66">
        <f>VLOOKUP($A40,'ADR Raw Data'!$B$6:$BE$43,'ADR Raw Data'!P$1,FALSE)</f>
        <v>160.393104077906</v>
      </c>
      <c r="AG40" s="67">
        <f>VLOOKUP($A40,'ADR Raw Data'!$B$6:$BE$43,'ADR Raw Data'!R$1,FALSE)</f>
        <v>129.85254567850501</v>
      </c>
      <c r="AH40" s="63"/>
      <c r="AI40" s="59">
        <f>VLOOKUP($A40,'ADR Raw Data'!$B$6:$BE$43,'ADR Raw Data'!T$1,FALSE)</f>
        <v>4.8018928175576301</v>
      </c>
      <c r="AJ40" s="60">
        <f>VLOOKUP($A40,'ADR Raw Data'!$B$6:$BE$43,'ADR Raw Data'!U$1,FALSE)</f>
        <v>-6.0761903744221897</v>
      </c>
      <c r="AK40" s="60">
        <f>VLOOKUP($A40,'ADR Raw Data'!$B$6:$BE$43,'ADR Raw Data'!V$1,FALSE)</f>
        <v>-5.89191368299704</v>
      </c>
      <c r="AL40" s="60">
        <f>VLOOKUP($A40,'ADR Raw Data'!$B$6:$BE$43,'ADR Raw Data'!W$1,FALSE)</f>
        <v>-2.5641184763804499</v>
      </c>
      <c r="AM40" s="60">
        <f>VLOOKUP($A40,'ADR Raw Data'!$B$6:$BE$43,'ADR Raw Data'!X$1,FALSE)</f>
        <v>-5.1237419685158603</v>
      </c>
      <c r="AN40" s="61">
        <f>VLOOKUP($A40,'ADR Raw Data'!$B$6:$BE$43,'ADR Raw Data'!Y$1,FALSE)</f>
        <v>-3.3497909343237402</v>
      </c>
      <c r="AO40" s="60">
        <f>VLOOKUP($A40,'ADR Raw Data'!$B$6:$BE$43,'ADR Raw Data'!AA$1,FALSE)</f>
        <v>-4.55347324053536</v>
      </c>
      <c r="AP40" s="60">
        <f>VLOOKUP($A40,'ADR Raw Data'!$B$6:$BE$43,'ADR Raw Data'!AB$1,FALSE)</f>
        <v>4.4587315134537597</v>
      </c>
      <c r="AQ40" s="61">
        <f>VLOOKUP($A40,'ADR Raw Data'!$B$6:$BE$43,'ADR Raw Data'!AC$1,FALSE)</f>
        <v>0.27457044825197202</v>
      </c>
      <c r="AR40" s="62">
        <f>VLOOKUP($A40,'ADR Raw Data'!$B$6:$BE$43,'ADR Raw Data'!AE$1,FALSE)</f>
        <v>-1.3797918569746199</v>
      </c>
      <c r="AS40" s="50"/>
      <c r="AT40" s="64">
        <f>VLOOKUP($A40,'RevPAR Raw Data'!$B$6:$BE$43,'RevPAR Raw Data'!G$1,FALSE)</f>
        <v>63.064255121042798</v>
      </c>
      <c r="AU40" s="65">
        <f>VLOOKUP($A40,'RevPAR Raw Data'!$B$6:$BE$43,'RevPAR Raw Data'!H$1,FALSE)</f>
        <v>72.1171973929236</v>
      </c>
      <c r="AV40" s="65">
        <f>VLOOKUP($A40,'RevPAR Raw Data'!$B$6:$BE$43,'RevPAR Raw Data'!I$1,FALSE)</f>
        <v>75.792970204841694</v>
      </c>
      <c r="AW40" s="65">
        <f>VLOOKUP($A40,'RevPAR Raw Data'!$B$6:$BE$43,'RevPAR Raw Data'!J$1,FALSE)</f>
        <v>70.765158286778302</v>
      </c>
      <c r="AX40" s="65">
        <f>VLOOKUP($A40,'RevPAR Raw Data'!$B$6:$BE$43,'RevPAR Raw Data'!K$1,FALSE)</f>
        <v>61.822690875232702</v>
      </c>
      <c r="AY40" s="66">
        <f>VLOOKUP($A40,'RevPAR Raw Data'!$B$6:$BE$43,'RevPAR Raw Data'!L$1,FALSE)</f>
        <v>68.712454376163805</v>
      </c>
      <c r="AZ40" s="65">
        <f>VLOOKUP($A40,'RevPAR Raw Data'!$B$6:$BE$43,'RevPAR Raw Data'!N$1,FALSE)</f>
        <v>107.81300744878899</v>
      </c>
      <c r="BA40" s="65">
        <f>VLOOKUP($A40,'RevPAR Raw Data'!$B$6:$BE$43,'RevPAR Raw Data'!O$1,FALSE)</f>
        <v>137.555586592178</v>
      </c>
      <c r="BB40" s="66">
        <f>VLOOKUP($A40,'RevPAR Raw Data'!$B$6:$BE$43,'RevPAR Raw Data'!P$1,FALSE)</f>
        <v>122.684297020484</v>
      </c>
      <c r="BC40" s="67">
        <f>VLOOKUP($A40,'RevPAR Raw Data'!$B$6:$BE$43,'RevPAR Raw Data'!R$1,FALSE)</f>
        <v>84.132980845969598</v>
      </c>
      <c r="BD40" s="63"/>
      <c r="BE40" s="59">
        <f>VLOOKUP($A40,'RevPAR Raw Data'!$B$6:$BE$43,'RevPAR Raw Data'!T$1,FALSE)</f>
        <v>-8.2768327228929106</v>
      </c>
      <c r="BF40" s="60">
        <f>VLOOKUP($A40,'RevPAR Raw Data'!$B$6:$BE$43,'RevPAR Raw Data'!U$1,FALSE)</f>
        <v>-16.991660141718999</v>
      </c>
      <c r="BG40" s="60">
        <f>VLOOKUP($A40,'RevPAR Raw Data'!$B$6:$BE$43,'RevPAR Raw Data'!V$1,FALSE)</f>
        <v>-13.6634201659495</v>
      </c>
      <c r="BH40" s="60">
        <f>VLOOKUP($A40,'RevPAR Raw Data'!$B$6:$BE$43,'RevPAR Raw Data'!W$1,FALSE)</f>
        <v>-9.0768707145254002</v>
      </c>
      <c r="BI40" s="60">
        <f>VLOOKUP($A40,'RevPAR Raw Data'!$B$6:$BE$43,'RevPAR Raw Data'!X$1,FALSE)</f>
        <v>-17.649540079413999</v>
      </c>
      <c r="BJ40" s="61">
        <f>VLOOKUP($A40,'RevPAR Raw Data'!$B$6:$BE$43,'RevPAR Raw Data'!Y$1,FALSE)</f>
        <v>-13.312899454291999</v>
      </c>
      <c r="BK40" s="60">
        <f>VLOOKUP($A40,'RevPAR Raw Data'!$B$6:$BE$43,'RevPAR Raw Data'!AA$1,FALSE)</f>
        <v>-6.37729222320029</v>
      </c>
      <c r="BL40" s="60">
        <f>VLOOKUP($A40,'RevPAR Raw Data'!$B$6:$BE$43,'RevPAR Raw Data'!AB$1,FALSE)</f>
        <v>-0.87774716169006795</v>
      </c>
      <c r="BM40" s="61">
        <f>VLOOKUP($A40,'RevPAR Raw Data'!$B$6:$BE$43,'RevPAR Raw Data'!AC$1,FALSE)</f>
        <v>-3.3717775680480901</v>
      </c>
      <c r="BN40" s="62">
        <f>VLOOKUP($A40,'RevPAR Raw Data'!$B$6:$BE$43,'RevPAR Raw Data'!AE$1,FALSE)</f>
        <v>-9.4308005534169208</v>
      </c>
    </row>
    <row r="41" spans="1:66" x14ac:dyDescent="0.25">
      <c r="A41" s="81" t="s">
        <v>80</v>
      </c>
      <c r="B41" s="59">
        <f>VLOOKUP($A41,'Occupancy Raw Data'!$B$6:$BE$43,'Occupancy Raw Data'!G$1,FALSE)</f>
        <v>55.235418130709697</v>
      </c>
      <c r="C41" s="60">
        <f>VLOOKUP($A41,'Occupancy Raw Data'!$B$6:$BE$43,'Occupancy Raw Data'!H$1,FALSE)</f>
        <v>63.879128601546</v>
      </c>
      <c r="D41" s="60">
        <f>VLOOKUP($A41,'Occupancy Raw Data'!$B$6:$BE$43,'Occupancy Raw Data'!I$1,FALSE)</f>
        <v>66.619817287420901</v>
      </c>
      <c r="E41" s="60">
        <f>VLOOKUP($A41,'Occupancy Raw Data'!$B$6:$BE$43,'Occupancy Raw Data'!J$1,FALSE)</f>
        <v>66.830639494026698</v>
      </c>
      <c r="F41" s="60">
        <f>VLOOKUP($A41,'Occupancy Raw Data'!$B$6:$BE$43,'Occupancy Raw Data'!K$1,FALSE)</f>
        <v>60.576247364722398</v>
      </c>
      <c r="G41" s="61">
        <f>VLOOKUP($A41,'Occupancy Raw Data'!$B$6:$BE$43,'Occupancy Raw Data'!L$1,FALSE)</f>
        <v>62.628250175685103</v>
      </c>
      <c r="H41" s="60">
        <f>VLOOKUP($A41,'Occupancy Raw Data'!$B$6:$BE$43,'Occupancy Raw Data'!N$1,FALSE)</f>
        <v>70.8362614195361</v>
      </c>
      <c r="I41" s="60">
        <f>VLOOKUP($A41,'Occupancy Raw Data'!$B$6:$BE$43,'Occupancy Raw Data'!O$1,FALSE)</f>
        <v>78.636683063949405</v>
      </c>
      <c r="J41" s="61">
        <f>VLOOKUP($A41,'Occupancy Raw Data'!$B$6:$BE$43,'Occupancy Raw Data'!P$1,FALSE)</f>
        <v>74.736472241742703</v>
      </c>
      <c r="K41" s="62">
        <f>VLOOKUP($A41,'Occupancy Raw Data'!$B$6:$BE$43,'Occupancy Raw Data'!R$1,FALSE)</f>
        <v>66.0877421945587</v>
      </c>
      <c r="L41" s="63"/>
      <c r="M41" s="59">
        <f>VLOOKUP($A41,'Occupancy Raw Data'!$B$6:$BE$43,'Occupancy Raw Data'!T$1,FALSE)</f>
        <v>-8.0414709068423598</v>
      </c>
      <c r="N41" s="60">
        <f>VLOOKUP($A41,'Occupancy Raw Data'!$B$6:$BE$43,'Occupancy Raw Data'!U$1,FALSE)</f>
        <v>-5.78755211087263</v>
      </c>
      <c r="O41" s="60">
        <f>VLOOKUP($A41,'Occupancy Raw Data'!$B$6:$BE$43,'Occupancy Raw Data'!V$1,FALSE)</f>
        <v>-1.9351145141728401</v>
      </c>
      <c r="P41" s="60">
        <f>VLOOKUP($A41,'Occupancy Raw Data'!$B$6:$BE$43,'Occupancy Raw Data'!W$1,FALSE)</f>
        <v>3.4687565770464199</v>
      </c>
      <c r="Q41" s="60">
        <f>VLOOKUP($A41,'Occupancy Raw Data'!$B$6:$BE$43,'Occupancy Raw Data'!X$1,FALSE)</f>
        <v>-4.07188241827446</v>
      </c>
      <c r="R41" s="61">
        <f>VLOOKUP($A41,'Occupancy Raw Data'!$B$6:$BE$43,'Occupancy Raw Data'!Y$1,FALSE)</f>
        <v>-3.2143478740171298</v>
      </c>
      <c r="S41" s="60">
        <f>VLOOKUP($A41,'Occupancy Raw Data'!$B$6:$BE$43,'Occupancy Raw Data'!AA$1,FALSE)</f>
        <v>-5.57229137692946</v>
      </c>
      <c r="T41" s="60">
        <f>VLOOKUP($A41,'Occupancy Raw Data'!$B$6:$BE$43,'Occupancy Raw Data'!AB$1,FALSE)</f>
        <v>-5.8705324391500397</v>
      </c>
      <c r="U41" s="61">
        <f>VLOOKUP($A41,'Occupancy Raw Data'!$B$6:$BE$43,'Occupancy Raw Data'!AC$1,FALSE)</f>
        <v>-5.7294291408951397</v>
      </c>
      <c r="V41" s="62">
        <f>VLOOKUP($A41,'Occupancy Raw Data'!$B$6:$BE$43,'Occupancy Raw Data'!AE$1,FALSE)</f>
        <v>-4.0415331981889304</v>
      </c>
      <c r="W41" s="63"/>
      <c r="X41" s="64">
        <f>VLOOKUP($A41,'ADR Raw Data'!$B$6:$BE$43,'ADR Raw Data'!G$1,FALSE)</f>
        <v>149.82673027989799</v>
      </c>
      <c r="Y41" s="65">
        <f>VLOOKUP($A41,'ADR Raw Data'!$B$6:$BE$43,'ADR Raw Data'!H$1,FALSE)</f>
        <v>146.596314631463</v>
      </c>
      <c r="Z41" s="65">
        <f>VLOOKUP($A41,'ADR Raw Data'!$B$6:$BE$43,'ADR Raw Data'!I$1,FALSE)</f>
        <v>148.83377637130801</v>
      </c>
      <c r="AA41" s="65">
        <f>VLOOKUP($A41,'ADR Raw Data'!$B$6:$BE$43,'ADR Raw Data'!J$1,FALSE)</f>
        <v>146.39655099894799</v>
      </c>
      <c r="AB41" s="65">
        <f>VLOOKUP($A41,'ADR Raw Data'!$B$6:$BE$43,'ADR Raw Data'!K$1,FALSE)</f>
        <v>155.48853828306201</v>
      </c>
      <c r="AC41" s="66">
        <f>VLOOKUP($A41,'ADR Raw Data'!$B$6:$BE$43,'ADR Raw Data'!L$1,FALSE)</f>
        <v>149.31968581687599</v>
      </c>
      <c r="AD41" s="65">
        <f>VLOOKUP($A41,'ADR Raw Data'!$B$6:$BE$43,'ADR Raw Data'!N$1,FALSE)</f>
        <v>201.64553571428499</v>
      </c>
      <c r="AE41" s="65">
        <f>VLOOKUP($A41,'ADR Raw Data'!$B$6:$BE$43,'ADR Raw Data'!O$1,FALSE)</f>
        <v>221.32292225200999</v>
      </c>
      <c r="AF41" s="66">
        <f>VLOOKUP($A41,'ADR Raw Data'!$B$6:$BE$43,'ADR Raw Data'!P$1,FALSE)</f>
        <v>211.997672778561</v>
      </c>
      <c r="AG41" s="67">
        <f>VLOOKUP($A41,'ADR Raw Data'!$B$6:$BE$43,'ADR Raw Data'!R$1,FALSE)</f>
        <v>169.57125474707499</v>
      </c>
      <c r="AH41" s="63"/>
      <c r="AI41" s="59">
        <f>VLOOKUP($A41,'ADR Raw Data'!$B$6:$BE$43,'ADR Raw Data'!T$1,FALSE)</f>
        <v>3.01000843226057</v>
      </c>
      <c r="AJ41" s="60">
        <f>VLOOKUP($A41,'ADR Raw Data'!$B$6:$BE$43,'ADR Raw Data'!U$1,FALSE)</f>
        <v>3.01888003521365</v>
      </c>
      <c r="AK41" s="60">
        <f>VLOOKUP($A41,'ADR Raw Data'!$B$6:$BE$43,'ADR Raw Data'!V$1,FALSE)</f>
        <v>3.3063630329757099</v>
      </c>
      <c r="AL41" s="60">
        <f>VLOOKUP($A41,'ADR Raw Data'!$B$6:$BE$43,'ADR Raw Data'!W$1,FALSE)</f>
        <v>8.1497247435742803</v>
      </c>
      <c r="AM41" s="60">
        <f>VLOOKUP($A41,'ADR Raw Data'!$B$6:$BE$43,'ADR Raw Data'!X$1,FALSE)</f>
        <v>9.5467480197653405</v>
      </c>
      <c r="AN41" s="61">
        <f>VLOOKUP($A41,'ADR Raw Data'!$B$6:$BE$43,'ADR Raw Data'!Y$1,FALSE)</f>
        <v>5.3021374462774498</v>
      </c>
      <c r="AO41" s="60">
        <f>VLOOKUP($A41,'ADR Raw Data'!$B$6:$BE$43,'ADR Raw Data'!AA$1,FALSE)</f>
        <v>7.6065821495833097</v>
      </c>
      <c r="AP41" s="60">
        <f>VLOOKUP($A41,'ADR Raw Data'!$B$6:$BE$43,'ADR Raw Data'!AB$1,FALSE)</f>
        <v>7.9995064158090701</v>
      </c>
      <c r="AQ41" s="61">
        <f>VLOOKUP($A41,'ADR Raw Data'!$B$6:$BE$43,'ADR Raw Data'!AC$1,FALSE)</f>
        <v>7.8144509156589699</v>
      </c>
      <c r="AR41" s="62">
        <f>VLOOKUP($A41,'ADR Raw Data'!$B$6:$BE$43,'ADR Raw Data'!AE$1,FALSE)</f>
        <v>6.0917795754479398</v>
      </c>
      <c r="AS41" s="50"/>
      <c r="AT41" s="64">
        <f>VLOOKUP($A41,'RevPAR Raw Data'!$B$6:$BE$43,'RevPAR Raw Data'!G$1,FALSE)</f>
        <v>82.757420941672507</v>
      </c>
      <c r="AU41" s="65">
        <f>VLOOKUP($A41,'RevPAR Raw Data'!$B$6:$BE$43,'RevPAR Raw Data'!H$1,FALSE)</f>
        <v>93.644448348559294</v>
      </c>
      <c r="AV41" s="65">
        <f>VLOOKUP($A41,'RevPAR Raw Data'!$B$6:$BE$43,'RevPAR Raw Data'!I$1,FALSE)</f>
        <v>99.152789880534002</v>
      </c>
      <c r="AW41" s="65">
        <f>VLOOKUP($A41,'RevPAR Raw Data'!$B$6:$BE$43,'RevPAR Raw Data'!J$1,FALSE)</f>
        <v>97.837751229796197</v>
      </c>
      <c r="AX41" s="65">
        <f>VLOOKUP($A41,'RevPAR Raw Data'!$B$6:$BE$43,'RevPAR Raw Data'!K$1,FALSE)</f>
        <v>94.189121574139094</v>
      </c>
      <c r="AY41" s="66">
        <f>VLOOKUP($A41,'RevPAR Raw Data'!$B$6:$BE$43,'RevPAR Raw Data'!L$1,FALSE)</f>
        <v>93.516306394940202</v>
      </c>
      <c r="AZ41" s="65">
        <f>VLOOKUP($A41,'RevPAR Raw Data'!$B$6:$BE$43,'RevPAR Raw Data'!N$1,FALSE)</f>
        <v>142.83815881939501</v>
      </c>
      <c r="BA41" s="65">
        <f>VLOOKUP($A41,'RevPAR Raw Data'!$B$6:$BE$43,'RevPAR Raw Data'!O$1,FALSE)</f>
        <v>174.04100491918399</v>
      </c>
      <c r="BB41" s="66">
        <f>VLOOKUP($A41,'RevPAR Raw Data'!$B$6:$BE$43,'RevPAR Raw Data'!P$1,FALSE)</f>
        <v>158.43958186929001</v>
      </c>
      <c r="BC41" s="67">
        <f>VLOOKUP($A41,'RevPAR Raw Data'!$B$6:$BE$43,'RevPAR Raw Data'!R$1,FALSE)</f>
        <v>112.065813673325</v>
      </c>
      <c r="BD41" s="63"/>
      <c r="BE41" s="59">
        <f>VLOOKUP($A41,'RevPAR Raw Data'!$B$6:$BE$43,'RevPAR Raw Data'!T$1,FALSE)</f>
        <v>-5.2735114269555199</v>
      </c>
      <c r="BF41" s="60">
        <f>VLOOKUP($A41,'RevPAR Raw Data'!$B$6:$BE$43,'RevPAR Raw Data'!U$1,FALSE)</f>
        <v>-2.9433913308616999</v>
      </c>
      <c r="BG41" s="60">
        <f>VLOOKUP($A41,'RevPAR Raw Data'!$B$6:$BE$43,'RevPAR Raw Data'!V$1,FALSE)</f>
        <v>1.30726660786051</v>
      </c>
      <c r="BH41" s="60">
        <f>VLOOKUP($A41,'RevPAR Raw Data'!$B$6:$BE$43,'RevPAR Raw Data'!W$1,FALSE)</f>
        <v>11.901175433674601</v>
      </c>
      <c r="BI41" s="60">
        <f>VLOOKUP($A41,'RevPAR Raw Data'!$B$6:$BE$43,'RevPAR Raw Data'!X$1,FALSE)</f>
        <v>5.0861332473570799</v>
      </c>
      <c r="BJ41" s="61">
        <f>VLOOKUP($A41,'RevPAR Raw Data'!$B$6:$BE$43,'RevPAR Raw Data'!Y$1,FALSE)</f>
        <v>1.9173604299784299</v>
      </c>
      <c r="BK41" s="60">
        <f>VLOOKUP($A41,'RevPAR Raw Data'!$B$6:$BE$43,'RevPAR Raw Data'!AA$1,FALSE)</f>
        <v>1.61042985145356</v>
      </c>
      <c r="BL41" s="60">
        <f>VLOOKUP($A41,'RevPAR Raw Data'!$B$6:$BE$43,'RevPAR Raw Data'!AB$1,FALSE)</f>
        <v>1.6593603575470599</v>
      </c>
      <c r="BM41" s="61">
        <f>VLOOKUP($A41,'RevPAR Raw Data'!$B$6:$BE$43,'RevPAR Raw Data'!AC$1,FALSE)</f>
        <v>1.63729834680111</v>
      </c>
      <c r="BN41" s="62">
        <f>VLOOKUP($A41,'RevPAR Raw Data'!$B$6:$BE$43,'RevPAR Raw Data'!AE$1,FALSE)</f>
        <v>1.80404508335678</v>
      </c>
    </row>
    <row r="42" spans="1:66" x14ac:dyDescent="0.25">
      <c r="A42" s="81" t="s">
        <v>81</v>
      </c>
      <c r="B42" s="59">
        <f>VLOOKUP($A42,'Occupancy Raw Data'!$B$6:$BE$43,'Occupancy Raw Data'!G$1,FALSE)</f>
        <v>64.100153131128593</v>
      </c>
      <c r="C42" s="60">
        <f>VLOOKUP($A42,'Occupancy Raw Data'!$B$6:$BE$43,'Occupancy Raw Data'!H$1,FALSE)</f>
        <v>70.891653010235601</v>
      </c>
      <c r="D42" s="60">
        <f>VLOOKUP($A42,'Occupancy Raw Data'!$B$6:$BE$43,'Occupancy Raw Data'!I$1,FALSE)</f>
        <v>71.831931870080297</v>
      </c>
      <c r="E42" s="60">
        <f>VLOOKUP($A42,'Occupancy Raw Data'!$B$6:$BE$43,'Occupancy Raw Data'!J$1,FALSE)</f>
        <v>71.396717083523598</v>
      </c>
      <c r="F42" s="60">
        <f>VLOOKUP($A42,'Occupancy Raw Data'!$B$6:$BE$43,'Occupancy Raw Data'!K$1,FALSE)</f>
        <v>67.845149504338707</v>
      </c>
      <c r="G42" s="61">
        <f>VLOOKUP($A42,'Occupancy Raw Data'!$B$6:$BE$43,'Occupancy Raw Data'!L$1,FALSE)</f>
        <v>69.213120919861296</v>
      </c>
      <c r="H42" s="60">
        <f>VLOOKUP($A42,'Occupancy Raw Data'!$B$6:$BE$43,'Occupancy Raw Data'!N$1,FALSE)</f>
        <v>76.204293275301495</v>
      </c>
      <c r="I42" s="60">
        <f>VLOOKUP($A42,'Occupancy Raw Data'!$B$6:$BE$43,'Occupancy Raw Data'!O$1,FALSE)</f>
        <v>89.849815964106199</v>
      </c>
      <c r="J42" s="61">
        <f>VLOOKUP($A42,'Occupancy Raw Data'!$B$6:$BE$43,'Occupancy Raw Data'!P$1,FALSE)</f>
        <v>83.027054619703904</v>
      </c>
      <c r="K42" s="62">
        <f>VLOOKUP($A42,'Occupancy Raw Data'!$B$6:$BE$43,'Occupancy Raw Data'!R$1,FALSE)</f>
        <v>73.159807642857402</v>
      </c>
      <c r="L42" s="63"/>
      <c r="M42" s="59">
        <f>VLOOKUP($A42,'Occupancy Raw Data'!$B$6:$BE$43,'Occupancy Raw Data'!T$1,FALSE)</f>
        <v>-8.8909587052519292</v>
      </c>
      <c r="N42" s="60">
        <f>VLOOKUP($A42,'Occupancy Raw Data'!$B$6:$BE$43,'Occupancy Raw Data'!U$1,FALSE)</f>
        <v>-2.3929039795784601</v>
      </c>
      <c r="O42" s="60">
        <f>VLOOKUP($A42,'Occupancy Raw Data'!$B$6:$BE$43,'Occupancy Raw Data'!V$1,FALSE)</f>
        <v>-0.91964721963928497</v>
      </c>
      <c r="P42" s="60">
        <f>VLOOKUP($A42,'Occupancy Raw Data'!$B$6:$BE$43,'Occupancy Raw Data'!W$1,FALSE)</f>
        <v>1.66927289997161</v>
      </c>
      <c r="Q42" s="60">
        <f>VLOOKUP($A42,'Occupancy Raw Data'!$B$6:$BE$43,'Occupancy Raw Data'!X$1,FALSE)</f>
        <v>-3.0857575793115402</v>
      </c>
      <c r="R42" s="61">
        <f>VLOOKUP($A42,'Occupancy Raw Data'!$B$6:$BE$43,'Occupancy Raw Data'!Y$1,FALSE)</f>
        <v>-2.71227180856099</v>
      </c>
      <c r="S42" s="60">
        <f>VLOOKUP($A42,'Occupancy Raw Data'!$B$6:$BE$43,'Occupancy Raw Data'!AA$1,FALSE)</f>
        <v>-6.1738400117864796</v>
      </c>
      <c r="T42" s="60">
        <f>VLOOKUP($A42,'Occupancy Raw Data'!$B$6:$BE$43,'Occupancy Raw Data'!AB$1,FALSE)</f>
        <v>-2.0372333738277599</v>
      </c>
      <c r="U42" s="61">
        <f>VLOOKUP($A42,'Occupancy Raw Data'!$B$6:$BE$43,'Occupancy Raw Data'!AC$1,FALSE)</f>
        <v>-3.9799612483018501</v>
      </c>
      <c r="V42" s="62">
        <f>VLOOKUP($A42,'Occupancy Raw Data'!$B$6:$BE$43,'Occupancy Raw Data'!AE$1,FALSE)</f>
        <v>-3.1271704522266499</v>
      </c>
      <c r="W42" s="63"/>
      <c r="X42" s="64">
        <f>VLOOKUP($A42,'ADR Raw Data'!$B$6:$BE$43,'ADR Raw Data'!G$1,FALSE)</f>
        <v>144.86130846605101</v>
      </c>
      <c r="Y42" s="65">
        <f>VLOOKUP($A42,'ADR Raw Data'!$B$6:$BE$43,'ADR Raw Data'!H$1,FALSE)</f>
        <v>143.69227717144099</v>
      </c>
      <c r="Z42" s="65">
        <f>VLOOKUP($A42,'ADR Raw Data'!$B$6:$BE$43,'ADR Raw Data'!I$1,FALSE)</f>
        <v>142.53906387912301</v>
      </c>
      <c r="AA42" s="65">
        <f>VLOOKUP($A42,'ADR Raw Data'!$B$6:$BE$43,'ADR Raw Data'!J$1,FALSE)</f>
        <v>140.605895168573</v>
      </c>
      <c r="AB42" s="65">
        <f>VLOOKUP($A42,'ADR Raw Data'!$B$6:$BE$43,'ADR Raw Data'!K$1,FALSE)</f>
        <v>141.344802011562</v>
      </c>
      <c r="AC42" s="66">
        <f>VLOOKUP($A42,'ADR Raw Data'!$B$6:$BE$43,'ADR Raw Data'!L$1,FALSE)</f>
        <v>142.57247562414599</v>
      </c>
      <c r="AD42" s="65">
        <f>VLOOKUP($A42,'ADR Raw Data'!$B$6:$BE$43,'ADR Raw Data'!N$1,FALSE)</f>
        <v>188.16264736990499</v>
      </c>
      <c r="AE42" s="65">
        <f>VLOOKUP($A42,'ADR Raw Data'!$B$6:$BE$43,'ADR Raw Data'!O$1,FALSE)</f>
        <v>218.52140418024601</v>
      </c>
      <c r="AF42" s="66">
        <f>VLOOKUP($A42,'ADR Raw Data'!$B$6:$BE$43,'ADR Raw Data'!P$1,FALSE)</f>
        <v>204.58939359619399</v>
      </c>
      <c r="AG42" s="67">
        <f>VLOOKUP($A42,'ADR Raw Data'!$B$6:$BE$43,'ADR Raw Data'!R$1,FALSE)</f>
        <v>162.68064541005</v>
      </c>
      <c r="AH42" s="63"/>
      <c r="AI42" s="59">
        <f>VLOOKUP($A42,'ADR Raw Data'!$B$6:$BE$43,'ADR Raw Data'!T$1,FALSE)</f>
        <v>3.22043959518219</v>
      </c>
      <c r="AJ42" s="60">
        <f>VLOOKUP($A42,'ADR Raw Data'!$B$6:$BE$43,'ADR Raw Data'!U$1,FALSE)</f>
        <v>1.36737724000101</v>
      </c>
      <c r="AK42" s="60">
        <f>VLOOKUP($A42,'ADR Raw Data'!$B$6:$BE$43,'ADR Raw Data'!V$1,FALSE)</f>
        <v>1.7651657599094599</v>
      </c>
      <c r="AL42" s="60">
        <f>VLOOKUP($A42,'ADR Raw Data'!$B$6:$BE$43,'ADR Raw Data'!W$1,FALSE)</f>
        <v>3.07864589375207</v>
      </c>
      <c r="AM42" s="60">
        <f>VLOOKUP($A42,'ADR Raw Data'!$B$6:$BE$43,'ADR Raw Data'!X$1,FALSE)</f>
        <v>-1.29822494312465</v>
      </c>
      <c r="AN42" s="61">
        <f>VLOOKUP($A42,'ADR Raw Data'!$B$6:$BE$43,'ADR Raw Data'!Y$1,FALSE)</f>
        <v>1.5760036554574299</v>
      </c>
      <c r="AO42" s="60">
        <f>VLOOKUP($A42,'ADR Raw Data'!$B$6:$BE$43,'ADR Raw Data'!AA$1,FALSE)</f>
        <v>-1.3965679021958799</v>
      </c>
      <c r="AP42" s="60">
        <f>VLOOKUP($A42,'ADR Raw Data'!$B$6:$BE$43,'ADR Raw Data'!AB$1,FALSE)</f>
        <v>-0.476717649335684</v>
      </c>
      <c r="AQ42" s="61">
        <f>VLOOKUP($A42,'ADR Raw Data'!$B$6:$BE$43,'ADR Raw Data'!AC$1,FALSE)</f>
        <v>-0.718680713347015</v>
      </c>
      <c r="AR42" s="62">
        <f>VLOOKUP($A42,'ADR Raw Data'!$B$6:$BE$43,'ADR Raw Data'!AE$1,FALSE)</f>
        <v>0.50946901302785297</v>
      </c>
      <c r="AS42" s="50"/>
      <c r="AT42" s="64">
        <f>VLOOKUP($A42,'RevPAR Raw Data'!$B$6:$BE$43,'RevPAR Raw Data'!G$1,FALSE)</f>
        <v>92.856320554495795</v>
      </c>
      <c r="AU42" s="65">
        <f>VLOOKUP($A42,'RevPAR Raw Data'!$B$6:$BE$43,'RevPAR Raw Data'!H$1,FALSE)</f>
        <v>101.865830534884</v>
      </c>
      <c r="AV42" s="65">
        <f>VLOOKUP($A42,'RevPAR Raw Data'!$B$6:$BE$43,'RevPAR Raw Data'!I$1,FALSE)</f>
        <v>102.38856325390201</v>
      </c>
      <c r="AW42" s="65">
        <f>VLOOKUP($A42,'RevPAR Raw Data'!$B$6:$BE$43,'RevPAR Raw Data'!J$1,FALSE)</f>
        <v>100.38799317626101</v>
      </c>
      <c r="AX42" s="65">
        <f>VLOOKUP($A42,'RevPAR Raw Data'!$B$6:$BE$43,'RevPAR Raw Data'!K$1,FALSE)</f>
        <v>95.895592241356098</v>
      </c>
      <c r="AY42" s="66">
        <f>VLOOKUP($A42,'RevPAR Raw Data'!$B$6:$BE$43,'RevPAR Raw Data'!L$1,FALSE)</f>
        <v>98.678859952180105</v>
      </c>
      <c r="AZ42" s="65">
        <f>VLOOKUP($A42,'RevPAR Raw Data'!$B$6:$BE$43,'RevPAR Raw Data'!N$1,FALSE)</f>
        <v>143.38801563633399</v>
      </c>
      <c r="BA42" s="65">
        <f>VLOOKUP($A42,'RevPAR Raw Data'!$B$6:$BE$43,'RevPAR Raw Data'!O$1,FALSE)</f>
        <v>196.34107949813199</v>
      </c>
      <c r="BB42" s="66">
        <f>VLOOKUP($A42,'RevPAR Raw Data'!$B$6:$BE$43,'RevPAR Raw Data'!P$1,FALSE)</f>
        <v>169.86454756723299</v>
      </c>
      <c r="BC42" s="67">
        <f>VLOOKUP($A42,'RevPAR Raw Data'!$B$6:$BE$43,'RevPAR Raw Data'!R$1,FALSE)</f>
        <v>119.016847254151</v>
      </c>
      <c r="BD42" s="63"/>
      <c r="BE42" s="59">
        <f>VLOOKUP($A42,'RevPAR Raw Data'!$B$6:$BE$43,'RevPAR Raw Data'!T$1,FALSE)</f>
        <v>-5.95684706460497</v>
      </c>
      <c r="BF42" s="60">
        <f>VLOOKUP($A42,'RevPAR Raw Data'!$B$6:$BE$43,'RevPAR Raw Data'!U$1,FALSE)</f>
        <v>-1.0582467639692901</v>
      </c>
      <c r="BG42" s="60">
        <f>VLOOKUP($A42,'RevPAR Raw Data'!$B$6:$BE$43,'RevPAR Raw Data'!V$1,FALSE)</f>
        <v>0.82928524243714496</v>
      </c>
      <c r="BH42" s="60">
        <f>VLOOKUP($A42,'RevPAR Raw Data'!$B$6:$BE$43,'RevPAR Raw Data'!W$1,FALSE)</f>
        <v>4.7993097953141799</v>
      </c>
      <c r="BI42" s="60">
        <f>VLOOKUP($A42,'RevPAR Raw Data'!$B$6:$BE$43,'RevPAR Raw Data'!X$1,FALSE)</f>
        <v>-4.3439224478572198</v>
      </c>
      <c r="BJ42" s="61">
        <f>VLOOKUP($A42,'RevPAR Raw Data'!$B$6:$BE$43,'RevPAR Raw Data'!Y$1,FALSE)</f>
        <v>-1.17901365595242</v>
      </c>
      <c r="BK42" s="60">
        <f>VLOOKUP($A42,'RevPAR Raw Data'!$B$6:$BE$43,'RevPAR Raw Data'!AA$1,FALSE)</f>
        <v>-7.4841860460448304</v>
      </c>
      <c r="BL42" s="60">
        <f>VLOOKUP($A42,'RevPAR Raw Data'!$B$6:$BE$43,'RevPAR Raw Data'!AB$1,FALSE)</f>
        <v>-2.5042391721122499</v>
      </c>
      <c r="BM42" s="61">
        <f>VLOOKUP($A42,'RevPAR Raw Data'!$B$6:$BE$43,'RevPAR Raw Data'!AC$1,FALSE)</f>
        <v>-4.67003874775863</v>
      </c>
      <c r="BN42" s="62">
        <f>VLOOKUP($A42,'RevPAR Raw Data'!$B$6:$BE$43,'RevPAR Raw Data'!AE$1,FALSE)</f>
        <v>-2.6336334036374498</v>
      </c>
    </row>
    <row r="43" spans="1:66" x14ac:dyDescent="0.25">
      <c r="A43" s="82" t="s">
        <v>82</v>
      </c>
      <c r="B43" s="59">
        <f>VLOOKUP($A43,'Occupancy Raw Data'!$B$6:$BE$43,'Occupancy Raw Data'!G$1,FALSE)</f>
        <v>60.870527183860602</v>
      </c>
      <c r="C43" s="60">
        <f>VLOOKUP($A43,'Occupancy Raw Data'!$B$6:$BE$43,'Occupancy Raw Data'!H$1,FALSE)</f>
        <v>69.907677454391802</v>
      </c>
      <c r="D43" s="60">
        <f>VLOOKUP($A43,'Occupancy Raw Data'!$B$6:$BE$43,'Occupancy Raw Data'!I$1,FALSE)</f>
        <v>71.361908401552697</v>
      </c>
      <c r="E43" s="60">
        <f>VLOOKUP($A43,'Occupancy Raw Data'!$B$6:$BE$43,'Occupancy Raw Data'!J$1,FALSE)</f>
        <v>68.2804674457429</v>
      </c>
      <c r="F43" s="60">
        <f>VLOOKUP($A43,'Occupancy Raw Data'!$B$6:$BE$43,'Occupancy Raw Data'!K$1,FALSE)</f>
        <v>61.852082788583303</v>
      </c>
      <c r="G43" s="61">
        <f>VLOOKUP($A43,'Occupancy Raw Data'!$B$6:$BE$43,'Occupancy Raw Data'!L$1,FALSE)</f>
        <v>66.454532654826295</v>
      </c>
      <c r="H43" s="60">
        <f>VLOOKUP($A43,'Occupancy Raw Data'!$B$6:$BE$43,'Occupancy Raw Data'!N$1,FALSE)</f>
        <v>67.240581692378797</v>
      </c>
      <c r="I43" s="60">
        <f>VLOOKUP($A43,'Occupancy Raw Data'!$B$6:$BE$43,'Occupancy Raw Data'!O$1,FALSE)</f>
        <v>73.765512802461899</v>
      </c>
      <c r="J43" s="61">
        <f>VLOOKUP($A43,'Occupancy Raw Data'!$B$6:$BE$43,'Occupancy Raw Data'!P$1,FALSE)</f>
        <v>70.503047247420298</v>
      </c>
      <c r="K43" s="62">
        <f>VLOOKUP($A43,'Occupancy Raw Data'!$B$6:$BE$43,'Occupancy Raw Data'!R$1,FALSE)</f>
        <v>67.6112511098531</v>
      </c>
      <c r="L43" s="63"/>
      <c r="M43" s="59">
        <f>VLOOKUP($A43,'Occupancy Raw Data'!$B$6:$BE$43,'Occupancy Raw Data'!T$1,FALSE)</f>
        <v>19.5627660530097</v>
      </c>
      <c r="N43" s="60">
        <f>VLOOKUP($A43,'Occupancy Raw Data'!$B$6:$BE$43,'Occupancy Raw Data'!U$1,FALSE)</f>
        <v>29.4334352868294</v>
      </c>
      <c r="O43" s="60">
        <f>VLOOKUP($A43,'Occupancy Raw Data'!$B$6:$BE$43,'Occupancy Raw Data'!V$1,FALSE)</f>
        <v>28.212735762242598</v>
      </c>
      <c r="P43" s="60">
        <f>VLOOKUP($A43,'Occupancy Raw Data'!$B$6:$BE$43,'Occupancy Raw Data'!W$1,FALSE)</f>
        <v>25.104798612834799</v>
      </c>
      <c r="Q43" s="60">
        <f>VLOOKUP($A43,'Occupancy Raw Data'!$B$6:$BE$43,'Occupancy Raw Data'!X$1,FALSE)</f>
        <v>15.4516980815437</v>
      </c>
      <c r="R43" s="61">
        <f>VLOOKUP($A43,'Occupancy Raw Data'!$B$6:$BE$43,'Occupancy Raw Data'!Y$1,FALSE)</f>
        <v>23.644134842058399</v>
      </c>
      <c r="S43" s="60">
        <f>VLOOKUP($A43,'Occupancy Raw Data'!$B$6:$BE$43,'Occupancy Raw Data'!AA$1,FALSE)</f>
        <v>11.751325195231599</v>
      </c>
      <c r="T43" s="60">
        <f>VLOOKUP($A43,'Occupancy Raw Data'!$B$6:$BE$43,'Occupancy Raw Data'!AB$1,FALSE)</f>
        <v>10.1914080000568</v>
      </c>
      <c r="U43" s="61">
        <f>VLOOKUP($A43,'Occupancy Raw Data'!$B$6:$BE$43,'Occupancy Raw Data'!AC$1,FALSE)</f>
        <v>10.9298063135827</v>
      </c>
      <c r="V43" s="62">
        <f>VLOOKUP($A43,'Occupancy Raw Data'!$B$6:$BE$43,'Occupancy Raw Data'!AE$1,FALSE)</f>
        <v>19.561346706517</v>
      </c>
      <c r="W43" s="63"/>
      <c r="X43" s="64">
        <f>VLOOKUP($A43,'ADR Raw Data'!$B$6:$BE$43,'ADR Raw Data'!G$1,FALSE)</f>
        <v>127.66221855070501</v>
      </c>
      <c r="Y43" s="65">
        <f>VLOOKUP($A43,'ADR Raw Data'!$B$6:$BE$43,'ADR Raw Data'!H$1,FALSE)</f>
        <v>140.61517205662301</v>
      </c>
      <c r="Z43" s="65">
        <f>VLOOKUP($A43,'ADR Raw Data'!$B$6:$BE$43,'ADR Raw Data'!I$1,FALSE)</f>
        <v>143.86507314185801</v>
      </c>
      <c r="AA43" s="65">
        <f>VLOOKUP($A43,'ADR Raw Data'!$B$6:$BE$43,'ADR Raw Data'!J$1,FALSE)</f>
        <v>137.3149020532</v>
      </c>
      <c r="AB43" s="65">
        <f>VLOOKUP($A43,'ADR Raw Data'!$B$6:$BE$43,'ADR Raw Data'!K$1,FALSE)</f>
        <v>124.32029007186701</v>
      </c>
      <c r="AC43" s="66">
        <f>VLOOKUP($A43,'ADR Raw Data'!$B$6:$BE$43,'ADR Raw Data'!L$1,FALSE)</f>
        <v>135.228781508026</v>
      </c>
      <c r="AD43" s="65">
        <f>VLOOKUP($A43,'ADR Raw Data'!$B$6:$BE$43,'ADR Raw Data'!N$1,FALSE)</f>
        <v>118.79976338618</v>
      </c>
      <c r="AE43" s="65">
        <f>VLOOKUP($A43,'ADR Raw Data'!$B$6:$BE$43,'ADR Raw Data'!O$1,FALSE)</f>
        <v>125.011032066314</v>
      </c>
      <c r="AF43" s="66">
        <f>VLOOKUP($A43,'ADR Raw Data'!$B$6:$BE$43,'ADR Raw Data'!P$1,FALSE)</f>
        <v>122.049108182129</v>
      </c>
      <c r="AG43" s="67">
        <f>VLOOKUP($A43,'ADR Raw Data'!$B$6:$BE$43,'ADR Raw Data'!R$1,FALSE)</f>
        <v>131.302101444963</v>
      </c>
      <c r="AH43" s="63"/>
      <c r="AI43" s="59">
        <f>VLOOKUP($A43,'ADR Raw Data'!$B$6:$BE$43,'ADR Raw Data'!T$1,FALSE)</f>
        <v>28.207664080234</v>
      </c>
      <c r="AJ43" s="60">
        <f>VLOOKUP($A43,'ADR Raw Data'!$B$6:$BE$43,'ADR Raw Data'!U$1,FALSE)</f>
        <v>35.959684359373398</v>
      </c>
      <c r="AK43" s="60">
        <f>VLOOKUP($A43,'ADR Raw Data'!$B$6:$BE$43,'ADR Raw Data'!V$1,FALSE)</f>
        <v>37.8114886874855</v>
      </c>
      <c r="AL43" s="60">
        <f>VLOOKUP($A43,'ADR Raw Data'!$B$6:$BE$43,'ADR Raw Data'!W$1,FALSE)</f>
        <v>35.316861441867502</v>
      </c>
      <c r="AM43" s="60">
        <f>VLOOKUP($A43,'ADR Raw Data'!$B$6:$BE$43,'ADR Raw Data'!X$1,FALSE)</f>
        <v>27.036585810843601</v>
      </c>
      <c r="AN43" s="61">
        <f>VLOOKUP($A43,'ADR Raw Data'!$B$6:$BE$43,'ADR Raw Data'!Y$1,FALSE)</f>
        <v>33.373547332698799</v>
      </c>
      <c r="AO43" s="60">
        <f>VLOOKUP($A43,'ADR Raw Data'!$B$6:$BE$43,'ADR Raw Data'!AA$1,FALSE)</f>
        <v>16.438964348362699</v>
      </c>
      <c r="AP43" s="60">
        <f>VLOOKUP($A43,'ADR Raw Data'!$B$6:$BE$43,'ADR Raw Data'!AB$1,FALSE)</f>
        <v>16.7247956817986</v>
      </c>
      <c r="AQ43" s="61">
        <f>VLOOKUP($A43,'ADR Raw Data'!$B$6:$BE$43,'ADR Raw Data'!AC$1,FALSE)</f>
        <v>16.5721498914133</v>
      </c>
      <c r="AR43" s="62">
        <f>VLOOKUP($A43,'ADR Raw Data'!$B$6:$BE$43,'ADR Raw Data'!AE$1,FALSE)</f>
        <v>28.1583162142635</v>
      </c>
      <c r="AS43" s="50"/>
      <c r="AT43" s="64">
        <f>VLOOKUP($A43,'RevPAR Raw Data'!$B$6:$BE$43,'RevPAR Raw Data'!G$1,FALSE)</f>
        <v>77.708665446426707</v>
      </c>
      <c r="AU43" s="65">
        <f>VLOOKUP($A43,'RevPAR Raw Data'!$B$6:$BE$43,'RevPAR Raw Data'!H$1,FALSE)</f>
        <v>98.300800933282304</v>
      </c>
      <c r="AV43" s="65">
        <f>VLOOKUP($A43,'RevPAR Raw Data'!$B$6:$BE$43,'RevPAR Raw Data'!I$1,FALSE)</f>
        <v>102.66486171731999</v>
      </c>
      <c r="AW43" s="65">
        <f>VLOOKUP($A43,'RevPAR Raw Data'!$B$6:$BE$43,'RevPAR Raw Data'!J$1,FALSE)</f>
        <v>93.759256994589293</v>
      </c>
      <c r="AX43" s="65">
        <f>VLOOKUP($A43,'RevPAR Raw Data'!$B$6:$BE$43,'RevPAR Raw Data'!K$1,FALSE)</f>
        <v>76.894688738258495</v>
      </c>
      <c r="AY43" s="66">
        <f>VLOOKUP($A43,'RevPAR Raw Data'!$B$6:$BE$43,'RevPAR Raw Data'!L$1,FALSE)</f>
        <v>89.865654765975407</v>
      </c>
      <c r="AZ43" s="65">
        <f>VLOOKUP($A43,'RevPAR Raw Data'!$B$6:$BE$43,'RevPAR Raw Data'!N$1,FALSE)</f>
        <v>79.881651950037195</v>
      </c>
      <c r="BA43" s="65">
        <f>VLOOKUP($A43,'RevPAR Raw Data'!$B$6:$BE$43,'RevPAR Raw Data'!O$1,FALSE)</f>
        <v>92.215028863366598</v>
      </c>
      <c r="BB43" s="66">
        <f>VLOOKUP($A43,'RevPAR Raw Data'!$B$6:$BE$43,'RevPAR Raw Data'!P$1,FALSE)</f>
        <v>86.048340406701897</v>
      </c>
      <c r="BC43" s="67">
        <f>VLOOKUP($A43,'RevPAR Raw Data'!$B$6:$BE$43,'RevPAR Raw Data'!R$1,FALSE)</f>
        <v>88.774993520468698</v>
      </c>
      <c r="BD43" s="63"/>
      <c r="BE43" s="59">
        <f>VLOOKUP($A43,'RevPAR Raw Data'!$B$6:$BE$43,'RevPAR Raw Data'!T$1,FALSE)</f>
        <v>53.288629466278699</v>
      </c>
      <c r="BF43" s="60">
        <f>VLOOKUP($A43,'RevPAR Raw Data'!$B$6:$BE$43,'RevPAR Raw Data'!U$1,FALSE)</f>
        <v>75.977290071467195</v>
      </c>
      <c r="BG43" s="60">
        <f>VLOOKUP($A43,'RevPAR Raw Data'!$B$6:$BE$43,'RevPAR Raw Data'!V$1,FALSE)</f>
        <v>76.691879840898693</v>
      </c>
      <c r="BH43" s="60">
        <f>VLOOKUP($A43,'RevPAR Raw Data'!$B$6:$BE$43,'RevPAR Raw Data'!W$1,FALSE)</f>
        <v>69.287886996056997</v>
      </c>
      <c r="BI43" s="60">
        <f>VLOOKUP($A43,'RevPAR Raw Data'!$B$6:$BE$43,'RevPAR Raw Data'!X$1,FALSE)</f>
        <v>46.665895503436403</v>
      </c>
      <c r="BJ43" s="61">
        <f>VLOOKUP($A43,'RevPAR Raw Data'!$B$6:$BE$43,'RevPAR Raw Data'!Y$1,FALSE)</f>
        <v>64.908568707678697</v>
      </c>
      <c r="BK43" s="60">
        <f>VLOOKUP($A43,'RevPAR Raw Data'!$B$6:$BE$43,'RevPAR Raw Data'!AA$1,FALSE)</f>
        <v>30.122085702898701</v>
      </c>
      <c r="BL43" s="60">
        <f>VLOOKUP($A43,'RevPAR Raw Data'!$B$6:$BE$43,'RevPAR Raw Data'!AB$1,FALSE)</f>
        <v>28.6206958469634</v>
      </c>
      <c r="BM43" s="61">
        <f>VLOOKUP($A43,'RevPAR Raw Data'!$B$6:$BE$43,'RevPAR Raw Data'!AC$1,FALSE)</f>
        <v>29.3132600901241</v>
      </c>
      <c r="BN43" s="62">
        <f>VLOOKUP($A43,'RevPAR Raw Data'!$B$6:$BE$43,'RevPAR Raw Data'!AE$1,FALSE)</f>
        <v>53.227808782170001</v>
      </c>
    </row>
    <row r="44" spans="1:66" x14ac:dyDescent="0.25">
      <c r="A44" s="81" t="s">
        <v>83</v>
      </c>
      <c r="B44" s="59">
        <f>VLOOKUP($A44,'Occupancy Raw Data'!$B$6:$BE$43,'Occupancy Raw Data'!G$1,FALSE)</f>
        <v>54.8473884404861</v>
      </c>
      <c r="C44" s="60">
        <f>VLOOKUP($A44,'Occupancy Raw Data'!$B$6:$BE$43,'Occupancy Raw Data'!H$1,FALSE)</f>
        <v>60.794136747379099</v>
      </c>
      <c r="D44" s="60">
        <f>VLOOKUP($A44,'Occupancy Raw Data'!$B$6:$BE$43,'Occupancy Raw Data'!I$1,FALSE)</f>
        <v>63.642267371741298</v>
      </c>
      <c r="E44" s="60">
        <f>VLOOKUP($A44,'Occupancy Raw Data'!$B$6:$BE$43,'Occupancy Raw Data'!J$1,FALSE)</f>
        <v>64.569997216810407</v>
      </c>
      <c r="F44" s="60">
        <f>VLOOKUP($A44,'Occupancy Raw Data'!$B$6:$BE$43,'Occupancy Raw Data'!K$1,FALSE)</f>
        <v>64.226737174134797</v>
      </c>
      <c r="G44" s="61">
        <f>VLOOKUP($A44,'Occupancy Raw Data'!$B$6:$BE$43,'Occupancy Raw Data'!L$1,FALSE)</f>
        <v>61.616105390110299</v>
      </c>
      <c r="H44" s="60">
        <f>VLOOKUP($A44,'Occupancy Raw Data'!$B$6:$BE$43,'Occupancy Raw Data'!N$1,FALSE)</f>
        <v>69.347805918916407</v>
      </c>
      <c r="I44" s="60">
        <f>VLOOKUP($A44,'Occupancy Raw Data'!$B$6:$BE$43,'Occupancy Raw Data'!O$1,FALSE)</f>
        <v>71.713517023842599</v>
      </c>
      <c r="J44" s="61">
        <f>VLOOKUP($A44,'Occupancy Raw Data'!$B$6:$BE$43,'Occupancy Raw Data'!P$1,FALSE)</f>
        <v>70.530661471379503</v>
      </c>
      <c r="K44" s="62">
        <f>VLOOKUP($A44,'Occupancy Raw Data'!$B$6:$BE$43,'Occupancy Raw Data'!R$1,FALSE)</f>
        <v>64.163121413330103</v>
      </c>
      <c r="L44" s="63"/>
      <c r="M44" s="59">
        <f>VLOOKUP($A44,'Occupancy Raw Data'!$B$6:$BE$43,'Occupancy Raw Data'!T$1,FALSE)</f>
        <v>2.49403580406487</v>
      </c>
      <c r="N44" s="60">
        <f>VLOOKUP($A44,'Occupancy Raw Data'!$B$6:$BE$43,'Occupancy Raw Data'!U$1,FALSE)</f>
        <v>-0.77903310314897201</v>
      </c>
      <c r="O44" s="60">
        <f>VLOOKUP($A44,'Occupancy Raw Data'!$B$6:$BE$43,'Occupancy Raw Data'!V$1,FALSE)</f>
        <v>4.5343644711147899</v>
      </c>
      <c r="P44" s="60">
        <f>VLOOKUP($A44,'Occupancy Raw Data'!$B$6:$BE$43,'Occupancy Raw Data'!W$1,FALSE)</f>
        <v>-1.98059734979814</v>
      </c>
      <c r="Q44" s="60">
        <f>VLOOKUP($A44,'Occupancy Raw Data'!$B$6:$BE$43,'Occupancy Raw Data'!X$1,FALSE)</f>
        <v>-3.82947567380441</v>
      </c>
      <c r="R44" s="61">
        <f>VLOOKUP($A44,'Occupancy Raw Data'!$B$6:$BE$43,'Occupancy Raw Data'!Y$1,FALSE)</f>
        <v>-7.9234305815489903E-2</v>
      </c>
      <c r="S44" s="60">
        <f>VLOOKUP($A44,'Occupancy Raw Data'!$B$6:$BE$43,'Occupancy Raw Data'!AA$1,FALSE)</f>
        <v>-6.1513930198035203</v>
      </c>
      <c r="T44" s="60">
        <f>VLOOKUP($A44,'Occupancy Raw Data'!$B$6:$BE$43,'Occupancy Raw Data'!AB$1,FALSE)</f>
        <v>-5.00207205164683</v>
      </c>
      <c r="U44" s="61">
        <f>VLOOKUP($A44,'Occupancy Raw Data'!$B$6:$BE$43,'Occupancy Raw Data'!AC$1,FALSE)</f>
        <v>-5.5705917800553504</v>
      </c>
      <c r="V44" s="62">
        <f>VLOOKUP($A44,'Occupancy Raw Data'!$B$6:$BE$43,'Occupancy Raw Data'!AE$1,FALSE)</f>
        <v>-1.8714580355970001</v>
      </c>
      <c r="W44" s="63"/>
      <c r="X44" s="64">
        <f>VLOOKUP($A44,'ADR Raw Data'!$B$6:$BE$43,'ADR Raw Data'!G$1,FALSE)</f>
        <v>96.546150202976904</v>
      </c>
      <c r="Y44" s="65">
        <f>VLOOKUP($A44,'ADR Raw Data'!$B$6:$BE$43,'ADR Raw Data'!H$1,FALSE)</f>
        <v>96.7314024111094</v>
      </c>
      <c r="Z44" s="65">
        <f>VLOOKUP($A44,'ADR Raw Data'!$B$6:$BE$43,'ADR Raw Data'!I$1,FALSE)</f>
        <v>98.528446064139899</v>
      </c>
      <c r="AA44" s="65">
        <f>VLOOKUP($A44,'ADR Raw Data'!$B$6:$BE$43,'ADR Raw Data'!J$1,FALSE)</f>
        <v>96.398172413793105</v>
      </c>
      <c r="AB44" s="65">
        <f>VLOOKUP($A44,'ADR Raw Data'!$B$6:$BE$43,'ADR Raw Data'!K$1,FALSE)</f>
        <v>96.860475227502505</v>
      </c>
      <c r="AC44" s="66">
        <f>VLOOKUP($A44,'ADR Raw Data'!$B$6:$BE$43,'ADR Raw Data'!L$1,FALSE)</f>
        <v>97.026716754998702</v>
      </c>
      <c r="AD44" s="65">
        <f>VLOOKUP($A44,'ADR Raw Data'!$B$6:$BE$43,'ADR Raw Data'!N$1,FALSE)</f>
        <v>113.558338461538</v>
      </c>
      <c r="AE44" s="65">
        <f>VLOOKUP($A44,'ADR Raw Data'!$B$6:$BE$43,'ADR Raw Data'!O$1,FALSE)</f>
        <v>119.753213454075</v>
      </c>
      <c r="AF44" s="66">
        <f>VLOOKUP($A44,'ADR Raw Data'!$B$6:$BE$43,'ADR Raw Data'!P$1,FALSE)</f>
        <v>116.707722459717</v>
      </c>
      <c r="AG44" s="67">
        <f>VLOOKUP($A44,'ADR Raw Data'!$B$6:$BE$43,'ADR Raw Data'!R$1,FALSE)</f>
        <v>103.207901390122</v>
      </c>
      <c r="AH44" s="63"/>
      <c r="AI44" s="59">
        <f>VLOOKUP($A44,'ADR Raw Data'!$B$6:$BE$43,'ADR Raw Data'!T$1,FALSE)</f>
        <v>7.5719214100606704</v>
      </c>
      <c r="AJ44" s="60">
        <f>VLOOKUP($A44,'ADR Raw Data'!$B$6:$BE$43,'ADR Raw Data'!U$1,FALSE)</f>
        <v>7.8901421914423198</v>
      </c>
      <c r="AK44" s="60">
        <f>VLOOKUP($A44,'ADR Raw Data'!$B$6:$BE$43,'ADR Raw Data'!V$1,FALSE)</f>
        <v>8.2611317064857896</v>
      </c>
      <c r="AL44" s="60">
        <f>VLOOKUP($A44,'ADR Raw Data'!$B$6:$BE$43,'ADR Raw Data'!W$1,FALSE)</f>
        <v>6.0999220840504398</v>
      </c>
      <c r="AM44" s="60">
        <f>VLOOKUP($A44,'ADR Raw Data'!$B$6:$BE$43,'ADR Raw Data'!X$1,FALSE)</f>
        <v>4.15857693353699</v>
      </c>
      <c r="AN44" s="61">
        <f>VLOOKUP($A44,'ADR Raw Data'!$B$6:$BE$43,'ADR Raw Data'!Y$1,FALSE)</f>
        <v>6.7174671173939204</v>
      </c>
      <c r="AO44" s="60">
        <f>VLOOKUP($A44,'ADR Raw Data'!$B$6:$BE$43,'ADR Raw Data'!AA$1,FALSE)</f>
        <v>5.8464476451038303</v>
      </c>
      <c r="AP44" s="60">
        <f>VLOOKUP($A44,'ADR Raw Data'!$B$6:$BE$43,'ADR Raw Data'!AB$1,FALSE)</f>
        <v>6.8078253327368001</v>
      </c>
      <c r="AQ44" s="61">
        <f>VLOOKUP($A44,'ADR Raw Data'!$B$6:$BE$43,'ADR Raw Data'!AC$1,FALSE)</f>
        <v>6.3600372938980501</v>
      </c>
      <c r="AR44" s="62">
        <f>VLOOKUP($A44,'ADR Raw Data'!$B$6:$BE$43,'ADR Raw Data'!AE$1,FALSE)</f>
        <v>6.3361050706441402</v>
      </c>
      <c r="AS44" s="50"/>
      <c r="AT44" s="64">
        <f>VLOOKUP($A44,'RevPAR Raw Data'!$B$6:$BE$43,'RevPAR Raw Data'!G$1,FALSE)</f>
        <v>52.953042026161903</v>
      </c>
      <c r="AU44" s="65">
        <f>VLOOKUP($A44,'RevPAR Raw Data'!$B$6:$BE$43,'RevPAR Raw Data'!H$1,FALSE)</f>
        <v>58.807021059467402</v>
      </c>
      <c r="AV44" s="65">
        <f>VLOOKUP($A44,'RevPAR Raw Data'!$B$6:$BE$43,'RevPAR Raw Data'!I$1,FALSE)</f>
        <v>62.705737081361903</v>
      </c>
      <c r="AW44" s="65">
        <f>VLOOKUP($A44,'RevPAR Raw Data'!$B$6:$BE$43,'RevPAR Raw Data'!J$1,FALSE)</f>
        <v>62.244297244642297</v>
      </c>
      <c r="AX44" s="65">
        <f>VLOOKUP($A44,'RevPAR Raw Data'!$B$6:$BE$43,'RevPAR Raw Data'!K$1,FALSE)</f>
        <v>62.210322849985999</v>
      </c>
      <c r="AY44" s="66">
        <f>VLOOKUP($A44,'RevPAR Raw Data'!$B$6:$BE$43,'RevPAR Raw Data'!L$1,FALSE)</f>
        <v>59.784084052323898</v>
      </c>
      <c r="AZ44" s="65">
        <f>VLOOKUP($A44,'RevPAR Raw Data'!$B$6:$BE$43,'RevPAR Raw Data'!N$1,FALSE)</f>
        <v>78.750216161053899</v>
      </c>
      <c r="BA44" s="65">
        <f>VLOOKUP($A44,'RevPAR Raw Data'!$B$6:$BE$43,'RevPAR Raw Data'!O$1,FALSE)</f>
        <v>85.879241116986705</v>
      </c>
      <c r="BB44" s="66">
        <f>VLOOKUP($A44,'RevPAR Raw Data'!$B$6:$BE$43,'RevPAR Raw Data'!P$1,FALSE)</f>
        <v>82.314728639020302</v>
      </c>
      <c r="BC44" s="67">
        <f>VLOOKUP($A44,'RevPAR Raw Data'!$B$6:$BE$43,'RevPAR Raw Data'!R$1,FALSE)</f>
        <v>66.221411077094302</v>
      </c>
      <c r="BD44" s="63"/>
      <c r="BE44" s="59">
        <f>VLOOKUP($A44,'RevPAR Raw Data'!$B$6:$BE$43,'RevPAR Raw Data'!T$1,FALSE)</f>
        <v>10.254803645148099</v>
      </c>
      <c r="BF44" s="60">
        <f>VLOOKUP($A44,'RevPAR Raw Data'!$B$6:$BE$43,'RevPAR Raw Data'!U$1,FALSE)</f>
        <v>7.0496422687364904</v>
      </c>
      <c r="BG44" s="60">
        <f>VLOOKUP($A44,'RevPAR Raw Data'!$B$6:$BE$43,'RevPAR Raw Data'!V$1,FALSE)</f>
        <v>13.1700859986114</v>
      </c>
      <c r="BH44" s="60">
        <f>VLOOKUP($A44,'RevPAR Raw Data'!$B$6:$BE$43,'RevPAR Raw Data'!W$1,FALSE)</f>
        <v>3.9985098391158398</v>
      </c>
      <c r="BI44" s="60">
        <f>VLOOKUP($A44,'RevPAR Raw Data'!$B$6:$BE$43,'RevPAR Raw Data'!X$1,FALSE)</f>
        <v>0.16984956768633999</v>
      </c>
      <c r="BJ44" s="61">
        <f>VLOOKUP($A44,'RevPAR Raw Data'!$B$6:$BE$43,'RevPAR Raw Data'!Y$1,FALSE)</f>
        <v>6.6329102731395801</v>
      </c>
      <c r="BK44" s="60">
        <f>VLOOKUP($A44,'RevPAR Raw Data'!$B$6:$BE$43,'RevPAR Raw Data'!AA$1,FALSE)</f>
        <v>-0.664583347047074</v>
      </c>
      <c r="BL44" s="60">
        <f>VLOOKUP($A44,'RevPAR Raw Data'!$B$6:$BE$43,'RevPAR Raw Data'!AB$1,FALSE)</f>
        <v>1.4652209527962099</v>
      </c>
      <c r="BM44" s="61">
        <f>VLOOKUP($A44,'RevPAR Raw Data'!$B$6:$BE$43,'RevPAR Raw Data'!AC$1,FALSE)</f>
        <v>0.43515379914036101</v>
      </c>
      <c r="BN44" s="62">
        <f>VLOOKUP($A44,'RevPAR Raw Data'!$B$6:$BE$43,'RevPAR Raw Data'!AE$1,FALSE)</f>
        <v>4.3460694875586903</v>
      </c>
    </row>
    <row r="45" spans="1:66" x14ac:dyDescent="0.25">
      <c r="A45" s="83" t="s">
        <v>84</v>
      </c>
      <c r="B45" s="59">
        <f>VLOOKUP($A45,'Occupancy Raw Data'!$B$6:$BE$43,'Occupancy Raw Data'!G$1,FALSE)</f>
        <v>45.679636179888803</v>
      </c>
      <c r="C45" s="60">
        <f>VLOOKUP($A45,'Occupancy Raw Data'!$B$6:$BE$43,'Occupancy Raw Data'!H$1,FALSE)</f>
        <v>56.2910560889338</v>
      </c>
      <c r="D45" s="60">
        <f>VLOOKUP($A45,'Occupancy Raw Data'!$B$6:$BE$43,'Occupancy Raw Data'!I$1,FALSE)</f>
        <v>61.268317331985799</v>
      </c>
      <c r="E45" s="60">
        <f>VLOOKUP($A45,'Occupancy Raw Data'!$B$6:$BE$43,'Occupancy Raw Data'!J$1,FALSE)</f>
        <v>61.6725618999494</v>
      </c>
      <c r="F45" s="60">
        <f>VLOOKUP($A45,'Occupancy Raw Data'!$B$6:$BE$43,'Occupancy Raw Data'!K$1,FALSE)</f>
        <v>53.158160687215698</v>
      </c>
      <c r="G45" s="61">
        <f>VLOOKUP($A45,'Occupancy Raw Data'!$B$6:$BE$43,'Occupancy Raw Data'!L$1,FALSE)</f>
        <v>55.613946437594699</v>
      </c>
      <c r="H45" s="60">
        <f>VLOOKUP($A45,'Occupancy Raw Data'!$B$6:$BE$43,'Occupancy Raw Data'!N$1,FALSE)</f>
        <v>62.203132895401701</v>
      </c>
      <c r="I45" s="60">
        <f>VLOOKUP($A45,'Occupancy Raw Data'!$B$6:$BE$43,'Occupancy Raw Data'!O$1,FALSE)</f>
        <v>66.169782718544695</v>
      </c>
      <c r="J45" s="61">
        <f>VLOOKUP($A45,'Occupancy Raw Data'!$B$6:$BE$43,'Occupancy Raw Data'!P$1,FALSE)</f>
        <v>64.186457806973195</v>
      </c>
      <c r="K45" s="62">
        <f>VLOOKUP($A45,'Occupancy Raw Data'!$B$6:$BE$43,'Occupancy Raw Data'!R$1,FALSE)</f>
        <v>58.063235400274301</v>
      </c>
      <c r="L45" s="63"/>
      <c r="M45" s="59">
        <f>VLOOKUP($A45,'Occupancy Raw Data'!$B$6:$BE$43,'Occupancy Raw Data'!T$1,FALSE)</f>
        <v>-8.3873358106818507</v>
      </c>
      <c r="N45" s="60">
        <f>VLOOKUP($A45,'Occupancy Raw Data'!$B$6:$BE$43,'Occupancy Raw Data'!U$1,FALSE)</f>
        <v>-2.4108412965607</v>
      </c>
      <c r="O45" s="60">
        <f>VLOOKUP($A45,'Occupancy Raw Data'!$B$6:$BE$43,'Occupancy Raw Data'!V$1,FALSE)</f>
        <v>2.0796388895298401</v>
      </c>
      <c r="P45" s="60">
        <f>VLOOKUP($A45,'Occupancy Raw Data'!$B$6:$BE$43,'Occupancy Raw Data'!W$1,FALSE)</f>
        <v>3.40294210628121</v>
      </c>
      <c r="Q45" s="60">
        <f>VLOOKUP($A45,'Occupancy Raw Data'!$B$6:$BE$43,'Occupancy Raw Data'!X$1,FALSE)</f>
        <v>-9.8849083320302196</v>
      </c>
      <c r="R45" s="61">
        <f>VLOOKUP($A45,'Occupancy Raw Data'!$B$6:$BE$43,'Occupancy Raw Data'!Y$1,FALSE)</f>
        <v>-2.8392791327032501</v>
      </c>
      <c r="S45" s="60">
        <f>VLOOKUP($A45,'Occupancy Raw Data'!$B$6:$BE$43,'Occupancy Raw Data'!AA$1,FALSE)</f>
        <v>-11.2372229906664</v>
      </c>
      <c r="T45" s="60">
        <f>VLOOKUP($A45,'Occupancy Raw Data'!$B$6:$BE$43,'Occupancy Raw Data'!AB$1,FALSE)</f>
        <v>-9.6920981909223194</v>
      </c>
      <c r="U45" s="61">
        <f>VLOOKUP($A45,'Occupancy Raw Data'!$B$6:$BE$43,'Occupancy Raw Data'!AC$1,FALSE)</f>
        <v>-10.4474503777118</v>
      </c>
      <c r="V45" s="62">
        <f>VLOOKUP($A45,'Occupancy Raw Data'!$B$6:$BE$43,'Occupancy Raw Data'!AE$1,FALSE)</f>
        <v>-5.3783053147435096</v>
      </c>
      <c r="W45" s="63"/>
      <c r="X45" s="64">
        <f>VLOOKUP($A45,'ADR Raw Data'!$B$6:$BE$43,'ADR Raw Data'!G$1,FALSE)</f>
        <v>88.663335176991097</v>
      </c>
      <c r="Y45" s="65">
        <f>VLOOKUP($A45,'ADR Raw Data'!$B$6:$BE$43,'ADR Raw Data'!H$1,FALSE)</f>
        <v>90.922423698384193</v>
      </c>
      <c r="Z45" s="65">
        <f>VLOOKUP($A45,'ADR Raw Data'!$B$6:$BE$43,'ADR Raw Data'!I$1,FALSE)</f>
        <v>92.917459793814402</v>
      </c>
      <c r="AA45" s="65">
        <f>VLOOKUP($A45,'ADR Raw Data'!$B$6:$BE$43,'ADR Raw Data'!J$1,FALSE)</f>
        <v>91.736960262187594</v>
      </c>
      <c r="AB45" s="65">
        <f>VLOOKUP($A45,'ADR Raw Data'!$B$6:$BE$43,'ADR Raw Data'!K$1,FALSE)</f>
        <v>92.2535551330798</v>
      </c>
      <c r="AC45" s="66">
        <f>VLOOKUP($A45,'ADR Raw Data'!$B$6:$BE$43,'ADR Raw Data'!L$1,FALSE)</f>
        <v>91.4260139923677</v>
      </c>
      <c r="AD45" s="65">
        <f>VLOOKUP($A45,'ADR Raw Data'!$B$6:$BE$43,'ADR Raw Data'!N$1,FALSE)</f>
        <v>107.041689683184</v>
      </c>
      <c r="AE45" s="65">
        <f>VLOOKUP($A45,'ADR Raw Data'!$B$6:$BE$43,'ADR Raw Data'!O$1,FALSE)</f>
        <v>111.596796487208</v>
      </c>
      <c r="AF45" s="66">
        <f>VLOOKUP($A45,'ADR Raw Data'!$B$6:$BE$43,'ADR Raw Data'!P$1,FALSE)</f>
        <v>109.389618185396</v>
      </c>
      <c r="AG45" s="67">
        <f>VLOOKUP($A45,'ADR Raw Data'!$B$6:$BE$43,'ADR Raw Data'!R$1,FALSE)</f>
        <v>97.099730216945304</v>
      </c>
      <c r="AH45" s="63"/>
      <c r="AI45" s="59">
        <f>VLOOKUP($A45,'ADR Raw Data'!$B$6:$BE$43,'ADR Raw Data'!T$1,FALSE)</f>
        <v>8.6017581389203297</v>
      </c>
      <c r="AJ45" s="60">
        <f>VLOOKUP($A45,'ADR Raw Data'!$B$6:$BE$43,'ADR Raw Data'!U$1,FALSE)</f>
        <v>8.7674269966491192</v>
      </c>
      <c r="AK45" s="60">
        <f>VLOOKUP($A45,'ADR Raw Data'!$B$6:$BE$43,'ADR Raw Data'!V$1,FALSE)</f>
        <v>10.163410115955299</v>
      </c>
      <c r="AL45" s="60">
        <f>VLOOKUP($A45,'ADR Raw Data'!$B$6:$BE$43,'ADR Raw Data'!W$1,FALSE)</f>
        <v>10.259478951117</v>
      </c>
      <c r="AM45" s="60">
        <f>VLOOKUP($A45,'ADR Raw Data'!$B$6:$BE$43,'ADR Raw Data'!X$1,FALSE)</f>
        <v>9.1755019885008196</v>
      </c>
      <c r="AN45" s="61">
        <f>VLOOKUP($A45,'ADR Raw Data'!$B$6:$BE$43,'ADR Raw Data'!Y$1,FALSE)</f>
        <v>9.4712594833383292</v>
      </c>
      <c r="AO45" s="60">
        <f>VLOOKUP($A45,'ADR Raw Data'!$B$6:$BE$43,'ADR Raw Data'!AA$1,FALSE)</f>
        <v>11.425139477717901</v>
      </c>
      <c r="AP45" s="60">
        <f>VLOOKUP($A45,'ADR Raw Data'!$B$6:$BE$43,'ADR Raw Data'!AB$1,FALSE)</f>
        <v>13.5833513726053</v>
      </c>
      <c r="AQ45" s="61">
        <f>VLOOKUP($A45,'ADR Raw Data'!$B$6:$BE$43,'ADR Raw Data'!AC$1,FALSE)</f>
        <v>12.560617214353099</v>
      </c>
      <c r="AR45" s="62">
        <f>VLOOKUP($A45,'ADR Raw Data'!$B$6:$BE$43,'ADR Raw Data'!AE$1,FALSE)</f>
        <v>10.244202716318901</v>
      </c>
      <c r="AS45" s="50"/>
      <c r="AT45" s="64">
        <f>VLOOKUP($A45,'RevPAR Raw Data'!$B$6:$BE$43,'RevPAR Raw Data'!G$1,FALSE)</f>
        <v>40.501088933804901</v>
      </c>
      <c r="AU45" s="65">
        <f>VLOOKUP($A45,'RevPAR Raw Data'!$B$6:$BE$43,'RevPAR Raw Data'!H$1,FALSE)</f>
        <v>51.181192521475403</v>
      </c>
      <c r="AV45" s="65">
        <f>VLOOKUP($A45,'RevPAR Raw Data'!$B$6:$BE$43,'RevPAR Raw Data'!I$1,FALSE)</f>
        <v>56.928964123294499</v>
      </c>
      <c r="AW45" s="65">
        <f>VLOOKUP($A45,'RevPAR Raw Data'!$B$6:$BE$43,'RevPAR Raw Data'!J$1,FALSE)</f>
        <v>56.576533602829699</v>
      </c>
      <c r="AX45" s="65">
        <f>VLOOKUP($A45,'RevPAR Raw Data'!$B$6:$BE$43,'RevPAR Raw Data'!K$1,FALSE)</f>
        <v>49.040293077311702</v>
      </c>
      <c r="AY45" s="66">
        <f>VLOOKUP($A45,'RevPAR Raw Data'!$B$6:$BE$43,'RevPAR Raw Data'!L$1,FALSE)</f>
        <v>50.845614451743302</v>
      </c>
      <c r="AZ45" s="65">
        <f>VLOOKUP($A45,'RevPAR Raw Data'!$B$6:$BE$43,'RevPAR Raw Data'!N$1,FALSE)</f>
        <v>66.583284487114696</v>
      </c>
      <c r="BA45" s="65">
        <f>VLOOKUP($A45,'RevPAR Raw Data'!$B$6:$BE$43,'RevPAR Raw Data'!O$1,FALSE)</f>
        <v>73.8433577564426</v>
      </c>
      <c r="BB45" s="66">
        <f>VLOOKUP($A45,'RevPAR Raw Data'!$B$6:$BE$43,'RevPAR Raw Data'!P$1,FALSE)</f>
        <v>70.213321121778606</v>
      </c>
      <c r="BC45" s="67">
        <f>VLOOKUP($A45,'RevPAR Raw Data'!$B$6:$BE$43,'RevPAR Raw Data'!R$1,FALSE)</f>
        <v>56.379244928896199</v>
      </c>
      <c r="BD45" s="63"/>
      <c r="BE45" s="59">
        <f>VLOOKUP($A45,'RevPAR Raw Data'!$B$6:$BE$43,'RevPAR Raw Data'!T$1,FALSE)</f>
        <v>-0.50703601249542496</v>
      </c>
      <c r="BF45" s="60">
        <f>VLOOKUP($A45,'RevPAR Raw Data'!$B$6:$BE$43,'RevPAR Raw Data'!U$1,FALSE)</f>
        <v>6.1452169494073896</v>
      </c>
      <c r="BG45" s="60">
        <f>VLOOKUP($A45,'RevPAR Raw Data'!$B$6:$BE$43,'RevPAR Raw Data'!V$1,FALSE)</f>
        <v>12.454411234759</v>
      </c>
      <c r="BH45" s="60">
        <f>VLOOKUP($A45,'RevPAR Raw Data'!$B$6:$BE$43,'RevPAR Raw Data'!W$1,FALSE)</f>
        <v>14.0115451865108</v>
      </c>
      <c r="BI45" s="60">
        <f>VLOOKUP($A45,'RevPAR Raw Data'!$B$6:$BE$43,'RevPAR Raw Data'!X$1,FALSE)</f>
        <v>-1.6163963040963101</v>
      </c>
      <c r="BJ45" s="61">
        <f>VLOOKUP($A45,'RevPAR Raw Data'!$B$6:$BE$43,'RevPAR Raw Data'!Y$1,FALSE)</f>
        <v>6.3630648565204702</v>
      </c>
      <c r="BK45" s="60">
        <f>VLOOKUP($A45,'RevPAR Raw Data'!$B$6:$BE$43,'RevPAR Raw Data'!AA$1,FALSE)</f>
        <v>-1.09595191305435</v>
      </c>
      <c r="BL45" s="60">
        <f>VLOOKUP($A45,'RevPAR Raw Data'!$B$6:$BE$43,'RevPAR Raw Data'!AB$1,FALSE)</f>
        <v>2.57474142903212</v>
      </c>
      <c r="BM45" s="61">
        <f>VLOOKUP($A45,'RevPAR Raw Data'!$B$6:$BE$43,'RevPAR Raw Data'!AC$1,FALSE)</f>
        <v>0.80090258603748299</v>
      </c>
      <c r="BN45" s="62">
        <f>VLOOKUP($A45,'RevPAR Raw Data'!$B$6:$BE$43,'RevPAR Raw Data'!AE$1,FALSE)</f>
        <v>4.3149329024305203</v>
      </c>
    </row>
    <row r="46" spans="1:66" x14ac:dyDescent="0.25">
      <c r="A46" s="84" t="s">
        <v>85</v>
      </c>
      <c r="B46" s="59">
        <f>VLOOKUP($A46,'Occupancy Raw Data'!$B$6:$BE$43,'Occupancy Raw Data'!G$1,FALSE)</f>
        <v>47.468114660942</v>
      </c>
      <c r="C46" s="60">
        <f>VLOOKUP($A46,'Occupancy Raw Data'!$B$6:$BE$43,'Occupancy Raw Data'!H$1,FALSE)</f>
        <v>59.565601717388503</v>
      </c>
      <c r="D46" s="60">
        <f>VLOOKUP($A46,'Occupancy Raw Data'!$B$6:$BE$43,'Occupancy Raw Data'!I$1,FALSE)</f>
        <v>61.535547417603198</v>
      </c>
      <c r="E46" s="60">
        <f>VLOOKUP($A46,'Occupancy Raw Data'!$B$6:$BE$43,'Occupancy Raw Data'!J$1,FALSE)</f>
        <v>64.553605253188493</v>
      </c>
      <c r="F46" s="60">
        <f>VLOOKUP($A46,'Occupancy Raw Data'!$B$6:$BE$43,'Occupancy Raw Data'!K$1,FALSE)</f>
        <v>61.106200277812803</v>
      </c>
      <c r="G46" s="61">
        <f>VLOOKUP($A46,'Occupancy Raw Data'!$B$6:$BE$43,'Occupancy Raw Data'!L$1,FALSE)</f>
        <v>58.845813865387001</v>
      </c>
      <c r="H46" s="60">
        <f>VLOOKUP($A46,'Occupancy Raw Data'!$B$6:$BE$43,'Occupancy Raw Data'!N$1,FALSE)</f>
        <v>68.847076651092294</v>
      </c>
      <c r="I46" s="60">
        <f>VLOOKUP($A46,'Occupancy Raw Data'!$B$6:$BE$43,'Occupancy Raw Data'!O$1,FALSE)</f>
        <v>60.8662709938123</v>
      </c>
      <c r="J46" s="61">
        <f>VLOOKUP($A46,'Occupancy Raw Data'!$B$6:$BE$43,'Occupancy Raw Data'!P$1,FALSE)</f>
        <v>64.856673822452294</v>
      </c>
      <c r="K46" s="62">
        <f>VLOOKUP($A46,'Occupancy Raw Data'!$B$6:$BE$43,'Occupancy Raw Data'!R$1,FALSE)</f>
        <v>60.5632024245485</v>
      </c>
      <c r="L46" s="63"/>
      <c r="M46" s="59">
        <f>VLOOKUP($A46,'Occupancy Raw Data'!$B$6:$BE$43,'Occupancy Raw Data'!T$1,FALSE)</f>
        <v>-2.0838760093774402</v>
      </c>
      <c r="N46" s="60">
        <f>VLOOKUP($A46,'Occupancy Raw Data'!$B$6:$BE$43,'Occupancy Raw Data'!U$1,FALSE)</f>
        <v>2.8116826503923198</v>
      </c>
      <c r="O46" s="60">
        <f>VLOOKUP($A46,'Occupancy Raw Data'!$B$6:$BE$43,'Occupancy Raw Data'!V$1,FALSE)</f>
        <v>-1.9714343190504899</v>
      </c>
      <c r="P46" s="60">
        <f>VLOOKUP($A46,'Occupancy Raw Data'!$B$6:$BE$43,'Occupancy Raw Data'!W$1,FALSE)</f>
        <v>-2.7952082144894401</v>
      </c>
      <c r="Q46" s="60">
        <f>VLOOKUP($A46,'Occupancy Raw Data'!$B$6:$BE$43,'Occupancy Raw Data'!X$1,FALSE)</f>
        <v>-10.155959896026699</v>
      </c>
      <c r="R46" s="61">
        <f>VLOOKUP($A46,'Occupancy Raw Data'!$B$6:$BE$43,'Occupancy Raw Data'!Y$1,FALSE)</f>
        <v>-3.09029655201098</v>
      </c>
      <c r="S46" s="60">
        <f>VLOOKUP($A46,'Occupancy Raw Data'!$B$6:$BE$43,'Occupancy Raw Data'!AA$1,FALSE)</f>
        <v>-3.47025495750708</v>
      </c>
      <c r="T46" s="60">
        <f>VLOOKUP($A46,'Occupancy Raw Data'!$B$6:$BE$43,'Occupancy Raw Data'!AB$1,FALSE)</f>
        <v>-1.9328585961342799</v>
      </c>
      <c r="U46" s="61">
        <f>VLOOKUP($A46,'Occupancy Raw Data'!$B$6:$BE$43,'Occupancy Raw Data'!AC$1,FALSE)</f>
        <v>-2.7548991763703401</v>
      </c>
      <c r="V46" s="62">
        <f>VLOOKUP($A46,'Occupancy Raw Data'!$B$6:$BE$43,'Occupancy Raw Data'!AE$1,FALSE)</f>
        <v>-2.9879211697393502</v>
      </c>
      <c r="W46" s="63"/>
      <c r="X46" s="64">
        <f>VLOOKUP($A46,'ADR Raw Data'!$B$6:$BE$43,'ADR Raw Data'!G$1,FALSE)</f>
        <v>105.25789837722699</v>
      </c>
      <c r="Y46" s="65">
        <f>VLOOKUP($A46,'ADR Raw Data'!$B$6:$BE$43,'ADR Raw Data'!H$1,FALSE)</f>
        <v>104.95723977103999</v>
      </c>
      <c r="Z46" s="65">
        <f>VLOOKUP($A46,'ADR Raw Data'!$B$6:$BE$43,'ADR Raw Data'!I$1,FALSE)</f>
        <v>103.063767699569</v>
      </c>
      <c r="AA46" s="65">
        <f>VLOOKUP($A46,'ADR Raw Data'!$B$6:$BE$43,'ADR Raw Data'!J$1,FALSE)</f>
        <v>103.57709115805901</v>
      </c>
      <c r="AB46" s="65">
        <f>VLOOKUP($A46,'ADR Raw Data'!$B$6:$BE$43,'ADR Raw Data'!K$1,FALSE)</f>
        <v>103.39689811944601</v>
      </c>
      <c r="AC46" s="66">
        <f>VLOOKUP($A46,'ADR Raw Data'!$B$6:$BE$43,'ADR Raw Data'!L$1,FALSE)</f>
        <v>103.982882403433</v>
      </c>
      <c r="AD46" s="65">
        <f>VLOOKUP($A46,'ADR Raw Data'!$B$6:$BE$43,'ADR Raw Data'!N$1,FALSE)</f>
        <v>124.22396368305201</v>
      </c>
      <c r="AE46" s="65">
        <f>VLOOKUP($A46,'ADR Raw Data'!$B$6:$BE$43,'ADR Raw Data'!O$1,FALSE)</f>
        <v>122.175329875518</v>
      </c>
      <c r="AF46" s="66">
        <f>VLOOKUP($A46,'ADR Raw Data'!$B$6:$BE$43,'ADR Raw Data'!P$1,FALSE)</f>
        <v>123.26266939252299</v>
      </c>
      <c r="AG46" s="67">
        <f>VLOOKUP($A46,'ADR Raw Data'!$B$6:$BE$43,'ADR Raw Data'!R$1,FALSE)</f>
        <v>109.881904563326</v>
      </c>
      <c r="AH46" s="63"/>
      <c r="AI46" s="59">
        <f>VLOOKUP($A46,'ADR Raw Data'!$B$6:$BE$43,'ADR Raw Data'!T$1,FALSE)</f>
        <v>15.8939102972024</v>
      </c>
      <c r="AJ46" s="60">
        <f>VLOOKUP($A46,'ADR Raw Data'!$B$6:$BE$43,'ADR Raw Data'!U$1,FALSE)</f>
        <v>17.539307723893899</v>
      </c>
      <c r="AK46" s="60">
        <f>VLOOKUP($A46,'ADR Raw Data'!$B$6:$BE$43,'ADR Raw Data'!V$1,FALSE)</f>
        <v>15.0036858812422</v>
      </c>
      <c r="AL46" s="60">
        <f>VLOOKUP($A46,'ADR Raw Data'!$B$6:$BE$43,'ADR Raw Data'!W$1,FALSE)</f>
        <v>14.484869485846099</v>
      </c>
      <c r="AM46" s="60">
        <f>VLOOKUP($A46,'ADR Raw Data'!$B$6:$BE$43,'ADR Raw Data'!X$1,FALSE)</f>
        <v>11.124170911561</v>
      </c>
      <c r="AN46" s="61">
        <f>VLOOKUP($A46,'ADR Raw Data'!$B$6:$BE$43,'ADR Raw Data'!Y$1,FALSE)</f>
        <v>14.640304364013801</v>
      </c>
      <c r="AO46" s="60">
        <f>VLOOKUP($A46,'ADR Raw Data'!$B$6:$BE$43,'ADR Raw Data'!AA$1,FALSE)</f>
        <v>9.1869013745324892</v>
      </c>
      <c r="AP46" s="60">
        <f>VLOOKUP($A46,'ADR Raw Data'!$B$6:$BE$43,'ADR Raw Data'!AB$1,FALSE)</f>
        <v>11.4042109103779</v>
      </c>
      <c r="AQ46" s="61">
        <f>VLOOKUP($A46,'ADR Raw Data'!$B$6:$BE$43,'ADR Raw Data'!AC$1,FALSE)</f>
        <v>10.1911836406008</v>
      </c>
      <c r="AR46" s="62">
        <f>VLOOKUP($A46,'ADR Raw Data'!$B$6:$BE$43,'ADR Raw Data'!AE$1,FALSE)</f>
        <v>13.0913522379934</v>
      </c>
      <c r="AS46" s="50"/>
      <c r="AT46" s="64">
        <f>VLOOKUP($A46,'RevPAR Raw Data'!$B$6:$BE$43,'RevPAR Raw Data'!G$1,FALSE)</f>
        <v>49.9639398914004</v>
      </c>
      <c r="AU46" s="65">
        <f>VLOOKUP($A46,'RevPAR Raw Data'!$B$6:$BE$43,'RevPAR Raw Data'!H$1,FALSE)</f>
        <v>62.518411415582698</v>
      </c>
      <c r="AV46" s="65">
        <f>VLOOKUP($A46,'RevPAR Raw Data'!$B$6:$BE$43,'RevPAR Raw Data'!I$1,FALSE)</f>
        <v>63.420853643136702</v>
      </c>
      <c r="AW46" s="65">
        <f>VLOOKUP($A46,'RevPAR Raw Data'!$B$6:$BE$43,'RevPAR Raw Data'!J$1,FALSE)</f>
        <v>66.862746558908896</v>
      </c>
      <c r="AX46" s="65">
        <f>VLOOKUP($A46,'RevPAR Raw Data'!$B$6:$BE$43,'RevPAR Raw Data'!K$1,FALSE)</f>
        <v>63.181915645914799</v>
      </c>
      <c r="AY46" s="66">
        <f>VLOOKUP($A46,'RevPAR Raw Data'!$B$6:$BE$43,'RevPAR Raw Data'!L$1,FALSE)</f>
        <v>61.189573430988702</v>
      </c>
      <c r="AZ46" s="65">
        <f>VLOOKUP($A46,'RevPAR Raw Data'!$B$6:$BE$43,'RevPAR Raw Data'!N$1,FALSE)</f>
        <v>85.524567495895894</v>
      </c>
      <c r="BA46" s="65">
        <f>VLOOKUP($A46,'RevPAR Raw Data'!$B$6:$BE$43,'RevPAR Raw Data'!O$1,FALSE)</f>
        <v>74.3635673696173</v>
      </c>
      <c r="BB46" s="66">
        <f>VLOOKUP($A46,'RevPAR Raw Data'!$B$6:$BE$43,'RevPAR Raw Data'!P$1,FALSE)</f>
        <v>79.944067432756597</v>
      </c>
      <c r="BC46" s="67">
        <f>VLOOKUP($A46,'RevPAR Raw Data'!$B$6:$BE$43,'RevPAR Raw Data'!R$1,FALSE)</f>
        <v>66.5480002886367</v>
      </c>
      <c r="BD46" s="63"/>
      <c r="BE46" s="59">
        <f>VLOOKUP($A46,'RevPAR Raw Data'!$B$6:$BE$43,'RevPAR Raw Data'!T$1,FALSE)</f>
        <v>13.478824904189601</v>
      </c>
      <c r="BF46" s="60">
        <f>VLOOKUP($A46,'RevPAR Raw Data'!$B$6:$BE$43,'RevPAR Raw Data'!U$1,FALSE)</f>
        <v>20.8441400465579</v>
      </c>
      <c r="BG46" s="60">
        <f>VLOOKUP($A46,'RevPAR Raw Data'!$B$6:$BE$43,'RevPAR Raw Data'!V$1,FALSE)</f>
        <v>12.736463749606401</v>
      </c>
      <c r="BH46" s="60">
        <f>VLOOKUP($A46,'RevPAR Raw Data'!$B$6:$BE$43,'RevPAR Raw Data'!W$1,FALSE)</f>
        <v>11.284779009630199</v>
      </c>
      <c r="BI46" s="60">
        <f>VLOOKUP($A46,'RevPAR Raw Data'!$B$6:$BE$43,'RevPAR Raw Data'!X$1,FALSE)</f>
        <v>-0.16155532100926301</v>
      </c>
      <c r="BJ46" s="61">
        <f>VLOOKUP($A46,'RevPAR Raw Data'!$B$6:$BE$43,'RevPAR Raw Data'!Y$1,FALSE)</f>
        <v>11.0975789910378</v>
      </c>
      <c r="BK46" s="60">
        <f>VLOOKUP($A46,'RevPAR Raw Data'!$B$6:$BE$43,'RevPAR Raw Data'!AA$1,FALSE)</f>
        <v>5.3978375166344099</v>
      </c>
      <c r="BL46" s="60">
        <f>VLOOKUP($A46,'RevPAR Raw Data'!$B$6:$BE$43,'RevPAR Raw Data'!AB$1,FALSE)</f>
        <v>9.2509250433411001</v>
      </c>
      <c r="BM46" s="61">
        <f>VLOOKUP($A46,'RevPAR Raw Data'!$B$6:$BE$43,'RevPAR Raw Data'!AC$1,FALSE)</f>
        <v>7.1555276300532196</v>
      </c>
      <c r="BN46" s="62">
        <f>VLOOKUP($A46,'RevPAR Raw Data'!$B$6:$BE$43,'RevPAR Raw Data'!AE$1,FALSE)</f>
        <v>9.7122717833299301</v>
      </c>
    </row>
    <row r="47" spans="1:66" x14ac:dyDescent="0.25">
      <c r="A47" s="81" t="s">
        <v>86</v>
      </c>
      <c r="B47" s="59">
        <f>VLOOKUP($A47,'Occupancy Raw Data'!$B$6:$BE$43,'Occupancy Raw Data'!G$1,FALSE)</f>
        <v>45.885450954575298</v>
      </c>
      <c r="C47" s="60">
        <f>VLOOKUP($A47,'Occupancy Raw Data'!$B$6:$BE$43,'Occupancy Raw Data'!H$1,FALSE)</f>
        <v>55.628703094140803</v>
      </c>
      <c r="D47" s="60">
        <f>VLOOKUP($A47,'Occupancy Raw Data'!$B$6:$BE$43,'Occupancy Raw Data'!I$1,FALSE)</f>
        <v>60.236998025016398</v>
      </c>
      <c r="E47" s="60">
        <f>VLOOKUP($A47,'Occupancy Raw Data'!$B$6:$BE$43,'Occupancy Raw Data'!J$1,FALSE)</f>
        <v>67.281105990783402</v>
      </c>
      <c r="F47" s="60">
        <f>VLOOKUP($A47,'Occupancy Raw Data'!$B$6:$BE$43,'Occupancy Raw Data'!K$1,FALSE)</f>
        <v>59.776168531928903</v>
      </c>
      <c r="G47" s="61">
        <f>VLOOKUP($A47,'Occupancy Raw Data'!$B$6:$BE$43,'Occupancy Raw Data'!L$1,FALSE)</f>
        <v>57.761685319289001</v>
      </c>
      <c r="H47" s="60">
        <f>VLOOKUP($A47,'Occupancy Raw Data'!$B$6:$BE$43,'Occupancy Raw Data'!N$1,FALSE)</f>
        <v>69.585253456221096</v>
      </c>
      <c r="I47" s="60">
        <f>VLOOKUP($A47,'Occupancy Raw Data'!$B$6:$BE$43,'Occupancy Raw Data'!O$1,FALSE)</f>
        <v>70.506912442396299</v>
      </c>
      <c r="J47" s="61">
        <f>VLOOKUP($A47,'Occupancy Raw Data'!$B$6:$BE$43,'Occupancy Raw Data'!P$1,FALSE)</f>
        <v>70.046082949308698</v>
      </c>
      <c r="K47" s="62">
        <f>VLOOKUP($A47,'Occupancy Raw Data'!$B$6:$BE$43,'Occupancy Raw Data'!R$1,FALSE)</f>
        <v>61.271513213580299</v>
      </c>
      <c r="L47" s="63"/>
      <c r="M47" s="59">
        <f>VLOOKUP($A47,'Occupancy Raw Data'!$B$6:$BE$43,'Occupancy Raw Data'!T$1,FALSE)</f>
        <v>4.8120300751879599</v>
      </c>
      <c r="N47" s="60">
        <f>VLOOKUP($A47,'Occupancy Raw Data'!$B$6:$BE$43,'Occupancy Raw Data'!U$1,FALSE)</f>
        <v>1.19760479041916</v>
      </c>
      <c r="O47" s="60">
        <f>VLOOKUP($A47,'Occupancy Raw Data'!$B$6:$BE$43,'Occupancy Raw Data'!V$1,FALSE)</f>
        <v>4.9311926605504501</v>
      </c>
      <c r="P47" s="60">
        <f>VLOOKUP($A47,'Occupancy Raw Data'!$B$6:$BE$43,'Occupancy Raw Data'!W$1,FALSE)</f>
        <v>20.946745562130101</v>
      </c>
      <c r="Q47" s="60">
        <f>VLOOKUP($A47,'Occupancy Raw Data'!$B$6:$BE$43,'Occupancy Raw Data'!X$1,FALSE)</f>
        <v>3.77142857142857</v>
      </c>
      <c r="R47" s="61">
        <f>VLOOKUP($A47,'Occupancy Raw Data'!$B$6:$BE$43,'Occupancy Raw Data'!Y$1,FALSE)</f>
        <v>7.2091886608015603</v>
      </c>
      <c r="S47" s="60">
        <f>VLOOKUP($A47,'Occupancy Raw Data'!$B$6:$BE$43,'Occupancy Raw Data'!AA$1,FALSE)</f>
        <v>-1.5828677839851</v>
      </c>
      <c r="T47" s="60">
        <f>VLOOKUP($A47,'Occupancy Raw Data'!$B$6:$BE$43,'Occupancy Raw Data'!AB$1,FALSE)</f>
        <v>-1.4719411223551</v>
      </c>
      <c r="U47" s="61">
        <f>VLOOKUP($A47,'Occupancy Raw Data'!$B$6:$BE$43,'Occupancy Raw Data'!AC$1,FALSE)</f>
        <v>-1.52707080055529</v>
      </c>
      <c r="V47" s="62">
        <f>VLOOKUP($A47,'Occupancy Raw Data'!$B$6:$BE$43,'Occupancy Raw Data'!AE$1,FALSE)</f>
        <v>4.18998880537342</v>
      </c>
      <c r="W47" s="63"/>
      <c r="X47" s="64">
        <f>VLOOKUP($A47,'ADR Raw Data'!$B$6:$BE$43,'ADR Raw Data'!G$1,FALSE)</f>
        <v>88.519727403156296</v>
      </c>
      <c r="Y47" s="65">
        <f>VLOOKUP($A47,'ADR Raw Data'!$B$6:$BE$43,'ADR Raw Data'!H$1,FALSE)</f>
        <v>89.935195266272103</v>
      </c>
      <c r="Z47" s="65">
        <f>VLOOKUP($A47,'ADR Raw Data'!$B$6:$BE$43,'ADR Raw Data'!I$1,FALSE)</f>
        <v>90.204032786885193</v>
      </c>
      <c r="AA47" s="65">
        <f>VLOOKUP($A47,'ADR Raw Data'!$B$6:$BE$43,'ADR Raw Data'!J$1,FALSE)</f>
        <v>90.533052837573294</v>
      </c>
      <c r="AB47" s="65">
        <f>VLOOKUP($A47,'ADR Raw Data'!$B$6:$BE$43,'ADR Raw Data'!K$1,FALSE)</f>
        <v>93.339063876651906</v>
      </c>
      <c r="AC47" s="66">
        <f>VLOOKUP($A47,'ADR Raw Data'!$B$6:$BE$43,'ADR Raw Data'!L$1,FALSE)</f>
        <v>90.610173239115497</v>
      </c>
      <c r="AD47" s="65">
        <f>VLOOKUP($A47,'ADR Raw Data'!$B$6:$BE$43,'ADR Raw Data'!N$1,FALSE)</f>
        <v>103.123793755912</v>
      </c>
      <c r="AE47" s="65">
        <f>VLOOKUP($A47,'ADR Raw Data'!$B$6:$BE$43,'ADR Raw Data'!O$1,FALSE)</f>
        <v>108.109495798319</v>
      </c>
      <c r="AF47" s="66">
        <f>VLOOKUP($A47,'ADR Raw Data'!$B$6:$BE$43,'ADR Raw Data'!P$1,FALSE)</f>
        <v>105.63304511278101</v>
      </c>
      <c r="AG47" s="67">
        <f>VLOOKUP($A47,'ADR Raw Data'!$B$6:$BE$43,'ADR Raw Data'!R$1,FALSE)</f>
        <v>95.517106676899402</v>
      </c>
      <c r="AH47" s="63"/>
      <c r="AI47" s="59">
        <f>VLOOKUP($A47,'ADR Raw Data'!$B$6:$BE$43,'ADR Raw Data'!T$1,FALSE)</f>
        <v>10.1693457566747</v>
      </c>
      <c r="AJ47" s="60">
        <f>VLOOKUP($A47,'ADR Raw Data'!$B$6:$BE$43,'ADR Raw Data'!U$1,FALSE)</f>
        <v>8.3755634608842708</v>
      </c>
      <c r="AK47" s="60">
        <f>VLOOKUP($A47,'ADR Raw Data'!$B$6:$BE$43,'ADR Raw Data'!V$1,FALSE)</f>
        <v>8.3870252225795099</v>
      </c>
      <c r="AL47" s="60">
        <f>VLOOKUP($A47,'ADR Raw Data'!$B$6:$BE$43,'ADR Raw Data'!W$1,FALSE)</f>
        <v>9.2616505439978596</v>
      </c>
      <c r="AM47" s="60">
        <f>VLOOKUP($A47,'ADR Raw Data'!$B$6:$BE$43,'ADR Raw Data'!X$1,FALSE)</f>
        <v>10.791753220783701</v>
      </c>
      <c r="AN47" s="61">
        <f>VLOOKUP($A47,'ADR Raw Data'!$B$6:$BE$43,'ADR Raw Data'!Y$1,FALSE)</f>
        <v>9.3647434153873501</v>
      </c>
      <c r="AO47" s="60">
        <f>VLOOKUP($A47,'ADR Raw Data'!$B$6:$BE$43,'ADR Raw Data'!AA$1,FALSE)</f>
        <v>9.6622795405088802</v>
      </c>
      <c r="AP47" s="60">
        <f>VLOOKUP($A47,'ADR Raw Data'!$B$6:$BE$43,'ADR Raw Data'!AB$1,FALSE)</f>
        <v>12.6998422814102</v>
      </c>
      <c r="AQ47" s="61">
        <f>VLOOKUP($A47,'ADR Raw Data'!$B$6:$BE$43,'ADR Raw Data'!AC$1,FALSE)</f>
        <v>11.2067793240847</v>
      </c>
      <c r="AR47" s="62">
        <f>VLOOKUP($A47,'ADR Raw Data'!$B$6:$BE$43,'ADR Raw Data'!AE$1,FALSE)</f>
        <v>9.7321453729598701</v>
      </c>
      <c r="AS47" s="50"/>
      <c r="AT47" s="64">
        <f>VLOOKUP($A47,'RevPAR Raw Data'!$B$6:$BE$43,'RevPAR Raw Data'!G$1,FALSE)</f>
        <v>40.6176761026991</v>
      </c>
      <c r="AU47" s="65">
        <f>VLOOKUP($A47,'RevPAR Raw Data'!$B$6:$BE$43,'RevPAR Raw Data'!H$1,FALSE)</f>
        <v>50.029782751810401</v>
      </c>
      <c r="AV47" s="65">
        <f>VLOOKUP($A47,'RevPAR Raw Data'!$B$6:$BE$43,'RevPAR Raw Data'!I$1,FALSE)</f>
        <v>54.336201448321198</v>
      </c>
      <c r="AW47" s="65">
        <f>VLOOKUP($A47,'RevPAR Raw Data'!$B$6:$BE$43,'RevPAR Raw Data'!J$1,FALSE)</f>
        <v>60.911639236339603</v>
      </c>
      <c r="AX47" s="65">
        <f>VLOOKUP($A47,'RevPAR Raw Data'!$B$6:$BE$43,'RevPAR Raw Data'!K$1,FALSE)</f>
        <v>55.794516129032203</v>
      </c>
      <c r="AY47" s="66">
        <f>VLOOKUP($A47,'RevPAR Raw Data'!$B$6:$BE$43,'RevPAR Raw Data'!L$1,FALSE)</f>
        <v>52.3379631336405</v>
      </c>
      <c r="AZ47" s="65">
        <f>VLOOKUP($A47,'RevPAR Raw Data'!$B$6:$BE$43,'RevPAR Raw Data'!N$1,FALSE)</f>
        <v>71.758953258722798</v>
      </c>
      <c r="BA47" s="65">
        <f>VLOOKUP($A47,'RevPAR Raw Data'!$B$6:$BE$43,'RevPAR Raw Data'!O$1,FALSE)</f>
        <v>76.224667544437096</v>
      </c>
      <c r="BB47" s="66">
        <f>VLOOKUP($A47,'RevPAR Raw Data'!$B$6:$BE$43,'RevPAR Raw Data'!P$1,FALSE)</f>
        <v>73.991810401579897</v>
      </c>
      <c r="BC47" s="67">
        <f>VLOOKUP($A47,'RevPAR Raw Data'!$B$6:$BE$43,'RevPAR Raw Data'!R$1,FALSE)</f>
        <v>58.524776638766099</v>
      </c>
      <c r="BD47" s="63"/>
      <c r="BE47" s="59">
        <f>VLOOKUP($A47,'RevPAR Raw Data'!$B$6:$BE$43,'RevPAR Raw Data'!T$1,FALSE)</f>
        <v>15.4707278081237</v>
      </c>
      <c r="BF47" s="60">
        <f>VLOOKUP($A47,'RevPAR Raw Data'!$B$6:$BE$43,'RevPAR Raw Data'!U$1,FALSE)</f>
        <v>9.6734744005355804</v>
      </c>
      <c r="BG47" s="60">
        <f>VLOOKUP($A47,'RevPAR Raw Data'!$B$6:$BE$43,'RevPAR Raw Data'!V$1,FALSE)</f>
        <v>13.7317982553443</v>
      </c>
      <c r="BH47" s="60">
        <f>VLOOKUP($A47,'RevPAR Raw Data'!$B$6:$BE$43,'RevPAR Raw Data'!W$1,FALSE)</f>
        <v>32.148410480432901</v>
      </c>
      <c r="BI47" s="60">
        <f>VLOOKUP($A47,'RevPAR Raw Data'!$B$6:$BE$43,'RevPAR Raw Data'!X$1,FALSE)</f>
        <v>14.970185056538901</v>
      </c>
      <c r="BJ47" s="61">
        <f>VLOOKUP($A47,'RevPAR Raw Data'!$B$6:$BE$43,'RevPAR Raw Data'!Y$1,FALSE)</f>
        <v>17.249054096604102</v>
      </c>
      <c r="BK47" s="60">
        <f>VLOOKUP($A47,'RevPAR Raw Data'!$B$6:$BE$43,'RevPAR Raw Data'!AA$1,FALSE)</f>
        <v>7.9264706464784798</v>
      </c>
      <c r="BL47" s="60">
        <f>VLOOKUP($A47,'RevPAR Raw Data'!$B$6:$BE$43,'RevPAR Raw Data'!AB$1,FALSE)</f>
        <v>11.0409669580408</v>
      </c>
      <c r="BM47" s="61">
        <f>VLOOKUP($A47,'RevPAR Raw Data'!$B$6:$BE$43,'RevPAR Raw Data'!AC$1,FALSE)</f>
        <v>9.5085730687887207</v>
      </c>
      <c r="BN47" s="62">
        <f>VLOOKUP($A47,'RevPAR Raw Data'!$B$6:$BE$43,'RevPAR Raw Data'!AE$1,FALSE)</f>
        <v>14.329909979982901</v>
      </c>
    </row>
    <row r="48" spans="1:66" ht="15" thickBot="1" x14ac:dyDescent="0.3">
      <c r="A48" s="81" t="s">
        <v>87</v>
      </c>
      <c r="B48" s="85">
        <f>VLOOKUP($A48,'Occupancy Raw Data'!$B$6:$BE$43,'Occupancy Raw Data'!G$1,FALSE)</f>
        <v>47.175760899369301</v>
      </c>
      <c r="C48" s="86">
        <f>VLOOKUP($A48,'Occupancy Raw Data'!$B$6:$BE$43,'Occupancy Raw Data'!H$1,FALSE)</f>
        <v>59.596928982725501</v>
      </c>
      <c r="D48" s="86">
        <f>VLOOKUP($A48,'Occupancy Raw Data'!$B$6:$BE$43,'Occupancy Raw Data'!I$1,FALSE)</f>
        <v>64.861530024677805</v>
      </c>
      <c r="E48" s="86">
        <f>VLOOKUP($A48,'Occupancy Raw Data'!$B$6:$BE$43,'Occupancy Raw Data'!J$1,FALSE)</f>
        <v>63.545379764189697</v>
      </c>
      <c r="F48" s="86">
        <f>VLOOKUP($A48,'Occupancy Raw Data'!$B$6:$BE$43,'Occupancy Raw Data'!K$1,FALSE)</f>
        <v>61.296956402522603</v>
      </c>
      <c r="G48" s="87">
        <f>VLOOKUP($A48,'Occupancy Raw Data'!$B$6:$BE$43,'Occupancy Raw Data'!L$1,FALSE)</f>
        <v>59.295311214697001</v>
      </c>
      <c r="H48" s="86">
        <f>VLOOKUP($A48,'Occupancy Raw Data'!$B$6:$BE$43,'Occupancy Raw Data'!N$1,FALSE)</f>
        <v>66.136550589525598</v>
      </c>
      <c r="I48" s="86">
        <f>VLOOKUP($A48,'Occupancy Raw Data'!$B$6:$BE$43,'Occupancy Raw Data'!O$1,FALSE)</f>
        <v>66.726076227035904</v>
      </c>
      <c r="J48" s="87">
        <f>VLOOKUP($A48,'Occupancy Raw Data'!$B$6:$BE$43,'Occupancy Raw Data'!P$1,FALSE)</f>
        <v>66.431313408280701</v>
      </c>
      <c r="K48" s="88">
        <f>VLOOKUP($A48,'Occupancy Raw Data'!$B$6:$BE$43,'Occupancy Raw Data'!R$1,FALSE)</f>
        <v>61.334168984292297</v>
      </c>
      <c r="L48" s="63"/>
      <c r="M48" s="85">
        <f>VLOOKUP($A48,'Occupancy Raw Data'!$B$6:$BE$43,'Occupancy Raw Data'!T$1,FALSE)</f>
        <v>-5.4445300320124801</v>
      </c>
      <c r="N48" s="86">
        <f>VLOOKUP($A48,'Occupancy Raw Data'!$B$6:$BE$43,'Occupancy Raw Data'!U$1,FALSE)</f>
        <v>1.9110233273070401</v>
      </c>
      <c r="O48" s="86">
        <f>VLOOKUP($A48,'Occupancy Raw Data'!$B$6:$BE$43,'Occupancy Raw Data'!V$1,FALSE)</f>
        <v>10.3285553137032</v>
      </c>
      <c r="P48" s="86">
        <f>VLOOKUP($A48,'Occupancy Raw Data'!$B$6:$BE$43,'Occupancy Raw Data'!W$1,FALSE)</f>
        <v>8.1642099795225995</v>
      </c>
      <c r="Q48" s="86">
        <f>VLOOKUP($A48,'Occupancy Raw Data'!$B$6:$BE$43,'Occupancy Raw Data'!X$1,FALSE)</f>
        <v>3.7182533289034598</v>
      </c>
      <c r="R48" s="87">
        <f>VLOOKUP($A48,'Occupancy Raw Data'!$B$6:$BE$43,'Occupancy Raw Data'!Y$1,FALSE)</f>
        <v>4.0234175079515699</v>
      </c>
      <c r="S48" s="86">
        <f>VLOOKUP($A48,'Occupancy Raw Data'!$B$6:$BE$43,'Occupancy Raw Data'!AA$1,FALSE)</f>
        <v>-0.82859667008264004</v>
      </c>
      <c r="T48" s="86">
        <f>VLOOKUP($A48,'Occupancy Raw Data'!$B$6:$BE$43,'Occupancy Raw Data'!AB$1,FALSE)</f>
        <v>0.400412464939645</v>
      </c>
      <c r="U48" s="61">
        <f>VLOOKUP($A48,'Occupancy Raw Data'!$B$6:$BE$43,'Occupancy Raw Data'!AC$1,FALSE)</f>
        <v>-0.21514976964122301</v>
      </c>
      <c r="V48" s="88">
        <f>VLOOKUP($A48,'Occupancy Raw Data'!$B$6:$BE$43,'Occupancy Raw Data'!AE$1,FALSE)</f>
        <v>2.67378247778348</v>
      </c>
      <c r="W48" s="63"/>
      <c r="X48" s="89">
        <f>VLOOKUP($A48,'ADR Raw Data'!$B$6:$BE$43,'ADR Raw Data'!G$1,FALSE)</f>
        <v>106.736149375181</v>
      </c>
      <c r="Y48" s="90">
        <f>VLOOKUP($A48,'ADR Raw Data'!$B$6:$BE$43,'ADR Raw Data'!H$1,FALSE)</f>
        <v>108.149482401656</v>
      </c>
      <c r="Z48" s="90">
        <f>VLOOKUP($A48,'ADR Raw Data'!$B$6:$BE$43,'ADR Raw Data'!I$1,FALSE)</f>
        <v>110.586609596279</v>
      </c>
      <c r="AA48" s="90">
        <f>VLOOKUP($A48,'ADR Raw Data'!$B$6:$BE$43,'ADR Raw Data'!J$1,FALSE)</f>
        <v>106.945730312837</v>
      </c>
      <c r="AB48" s="90">
        <f>VLOOKUP($A48,'ADR Raw Data'!$B$6:$BE$43,'ADR Raw Data'!K$1,FALSE)</f>
        <v>106.792681726683</v>
      </c>
      <c r="AC48" s="91">
        <f>VLOOKUP($A48,'ADR Raw Data'!$B$6:$BE$43,'ADR Raw Data'!L$1,FALSE)</f>
        <v>107.91924531791901</v>
      </c>
      <c r="AD48" s="90">
        <f>VLOOKUP($A48,'ADR Raw Data'!$B$6:$BE$43,'ADR Raw Data'!N$1,FALSE)</f>
        <v>123.02275290215501</v>
      </c>
      <c r="AE48" s="90">
        <f>VLOOKUP($A48,'ADR Raw Data'!$B$6:$BE$43,'ADR Raw Data'!O$1,FALSE)</f>
        <v>132.01622149167801</v>
      </c>
      <c r="AF48" s="91">
        <f>VLOOKUP($A48,'ADR Raw Data'!$B$6:$BE$43,'ADR Raw Data'!P$1,FALSE)</f>
        <v>127.539439686306</v>
      </c>
      <c r="AG48" s="92">
        <f>VLOOKUP($A48,'ADR Raw Data'!$B$6:$BE$43,'ADR Raw Data'!R$1,FALSE)</f>
        <v>113.990879741984</v>
      </c>
      <c r="AH48" s="63"/>
      <c r="AI48" s="85">
        <f>VLOOKUP($A48,'ADR Raw Data'!$B$6:$BE$43,'ADR Raw Data'!T$1,FALSE)</f>
        <v>7.9503029801458904</v>
      </c>
      <c r="AJ48" s="86">
        <f>VLOOKUP($A48,'ADR Raw Data'!$B$6:$BE$43,'ADR Raw Data'!U$1,FALSE)</f>
        <v>9.9889731815593592</v>
      </c>
      <c r="AK48" s="86">
        <f>VLOOKUP($A48,'ADR Raw Data'!$B$6:$BE$43,'ADR Raw Data'!V$1,FALSE)</f>
        <v>9.8548818713090203</v>
      </c>
      <c r="AL48" s="86">
        <f>VLOOKUP($A48,'ADR Raw Data'!$B$6:$BE$43,'ADR Raw Data'!W$1,FALSE)</f>
        <v>13.4987794985782</v>
      </c>
      <c r="AM48" s="86">
        <f>VLOOKUP($A48,'ADR Raw Data'!$B$6:$BE$43,'ADR Raw Data'!X$1,FALSE)</f>
        <v>8.5056779924141708</v>
      </c>
      <c r="AN48" s="87">
        <f>VLOOKUP($A48,'ADR Raw Data'!$B$6:$BE$43,'ADR Raw Data'!Y$1,FALSE)</f>
        <v>10.032014569155301</v>
      </c>
      <c r="AO48" s="86">
        <f>VLOOKUP($A48,'ADR Raw Data'!$B$6:$BE$43,'ADR Raw Data'!AA$1,FALSE)</f>
        <v>5.0446652722984897</v>
      </c>
      <c r="AP48" s="86">
        <f>VLOOKUP($A48,'ADR Raw Data'!$B$6:$BE$43,'ADR Raw Data'!AB$1,FALSE)</f>
        <v>11.567206294564199</v>
      </c>
      <c r="AQ48" s="87">
        <f>VLOOKUP($A48,'ADR Raw Data'!$B$6:$BE$43,'ADR Raw Data'!AC$1,FALSE)</f>
        <v>8.3406644369834595</v>
      </c>
      <c r="AR48" s="88">
        <f>VLOOKUP($A48,'ADR Raw Data'!$B$6:$BE$43,'ADR Raw Data'!AE$1,FALSE)</f>
        <v>9.2558757655052499</v>
      </c>
      <c r="AS48" s="50"/>
      <c r="AT48" s="89">
        <f>VLOOKUP($A48,'RevPAR Raw Data'!$B$6:$BE$43,'RevPAR Raw Data'!G$1,FALSE)</f>
        <v>50.353590622429302</v>
      </c>
      <c r="AU48" s="90">
        <f>VLOOKUP($A48,'RevPAR Raw Data'!$B$6:$BE$43,'RevPAR Raw Data'!H$1,FALSE)</f>
        <v>64.453770222100303</v>
      </c>
      <c r="AV48" s="90">
        <f>VLOOKUP($A48,'RevPAR Raw Data'!$B$6:$BE$43,'RevPAR Raw Data'!I$1,FALSE)</f>
        <v>71.728166986564204</v>
      </c>
      <c r="AW48" s="90">
        <f>VLOOKUP($A48,'RevPAR Raw Data'!$B$6:$BE$43,'RevPAR Raw Data'!J$1,FALSE)</f>
        <v>67.959070468878494</v>
      </c>
      <c r="AX48" s="90">
        <f>VLOOKUP($A48,'RevPAR Raw Data'!$B$6:$BE$43,'RevPAR Raw Data'!K$1,FALSE)</f>
        <v>65.460663559089596</v>
      </c>
      <c r="AY48" s="91">
        <f>VLOOKUP($A48,'RevPAR Raw Data'!$B$6:$BE$43,'RevPAR Raw Data'!L$1,FALSE)</f>
        <v>63.991052371812401</v>
      </c>
      <c r="AZ48" s="90">
        <f>VLOOKUP($A48,'RevPAR Raw Data'!$B$6:$BE$43,'RevPAR Raw Data'!N$1,FALSE)</f>
        <v>81.363005209761397</v>
      </c>
      <c r="BA48" s="90">
        <f>VLOOKUP($A48,'RevPAR Raw Data'!$B$6:$BE$43,'RevPAR Raw Data'!O$1,FALSE)</f>
        <v>88.089244584590006</v>
      </c>
      <c r="BB48" s="91">
        <f>VLOOKUP($A48,'RevPAR Raw Data'!$B$6:$BE$43,'RevPAR Raw Data'!P$1,FALSE)</f>
        <v>84.726124897175694</v>
      </c>
      <c r="BC48" s="92">
        <f>VLOOKUP($A48,'RevPAR Raw Data'!$B$6:$BE$43,'RevPAR Raw Data'!R$1,FALSE)</f>
        <v>69.915358807630497</v>
      </c>
      <c r="BD48" s="63"/>
      <c r="BE48" s="85">
        <f>VLOOKUP($A48,'RevPAR Raw Data'!$B$6:$BE$43,'RevPAR Raw Data'!T$1,FALSE)</f>
        <v>2.07291631474338</v>
      </c>
      <c r="BF48" s="86">
        <f>VLOOKUP($A48,'RevPAR Raw Data'!$B$6:$BE$43,'RevPAR Raw Data'!U$1,FALSE)</f>
        <v>12.0908881165244</v>
      </c>
      <c r="BG48" s="86">
        <f>VLOOKUP($A48,'RevPAR Raw Data'!$B$6:$BE$43,'RevPAR Raw Data'!V$1,FALSE)</f>
        <v>21.201304110190499</v>
      </c>
      <c r="BH48" s="86">
        <f>VLOOKUP($A48,'RevPAR Raw Data'!$B$6:$BE$43,'RevPAR Raw Data'!W$1,FALSE)</f>
        <v>22.765058181037499</v>
      </c>
      <c r="BI48" s="86">
        <f>VLOOKUP($A48,'RevPAR Raw Data'!$B$6:$BE$43,'RevPAR Raw Data'!X$1,FALSE)</f>
        <v>12.540193976416299</v>
      </c>
      <c r="BJ48" s="87">
        <f>VLOOKUP($A48,'RevPAR Raw Data'!$B$6:$BE$43,'RevPAR Raw Data'!Y$1,FALSE)</f>
        <v>14.4590619076825</v>
      </c>
      <c r="BK48" s="86">
        <f>VLOOKUP($A48,'RevPAR Raw Data'!$B$6:$BE$43,'RevPAR Raw Data'!AA$1,FALSE)</f>
        <v>4.1742686737527697</v>
      </c>
      <c r="BL48" s="86">
        <f>VLOOKUP($A48,'RevPAR Raw Data'!$B$6:$BE$43,'RevPAR Raw Data'!AB$1,FALSE)</f>
        <v>12.013935295352599</v>
      </c>
      <c r="BM48" s="87">
        <f>VLOOKUP($A48,'RevPAR Raw Data'!$B$6:$BE$43,'RevPAR Raw Data'!AC$1,FALSE)</f>
        <v>8.1075697470195198</v>
      </c>
      <c r="BN48" s="88">
        <f>VLOOKUP($A48,'RevPAR Raw Data'!$B$6:$BE$43,'RevPAR Raw Data'!AE$1,FALSE)</f>
        <v>12.177140227672201</v>
      </c>
    </row>
    <row r="49" spans="1:45" ht="14.25" customHeight="1" x14ac:dyDescent="0.25">
      <c r="A49" s="185" t="s">
        <v>110</v>
      </c>
      <c r="B49" s="185"/>
      <c r="C49" s="185"/>
      <c r="D49" s="185"/>
      <c r="E49" s="185"/>
      <c r="F49" s="185"/>
      <c r="G49" s="185"/>
      <c r="H49" s="185"/>
      <c r="I49" s="185"/>
      <c r="J49" s="185"/>
      <c r="K49" s="185"/>
      <c r="AS49" s="50"/>
    </row>
    <row r="50" spans="1:45" x14ac:dyDescent="0.25">
      <c r="A50" s="185"/>
      <c r="B50" s="185"/>
      <c r="C50" s="185"/>
      <c r="D50" s="185"/>
      <c r="E50" s="185"/>
      <c r="F50" s="185"/>
      <c r="G50" s="185"/>
      <c r="H50" s="185"/>
      <c r="I50" s="185"/>
      <c r="J50" s="185"/>
      <c r="K50" s="185"/>
      <c r="AS50" s="50"/>
    </row>
    <row r="51" spans="1:45" x14ac:dyDescent="0.25">
      <c r="A51" s="185"/>
      <c r="B51" s="185"/>
      <c r="C51" s="185"/>
      <c r="D51" s="185"/>
      <c r="E51" s="185"/>
      <c r="F51" s="185"/>
      <c r="G51" s="185"/>
      <c r="H51" s="185"/>
      <c r="I51" s="185"/>
      <c r="J51" s="185"/>
      <c r="K51" s="185"/>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vozwt4qOcnSNh9tJEwSFMseeyIpeK0Y0DBGH5eEWyhy/uQkPsbarHQxc+HOBdbH7et2i9UdBzV95Grd2BCFRUQ==" saltValue="X96gXEJkUkjUVI3+jvRQi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24" sqref="A24"/>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2" t="s">
        <v>123</v>
      </c>
      <c r="B1" s="189" t="s">
        <v>67</v>
      </c>
      <c r="C1" s="190"/>
      <c r="D1" s="190"/>
      <c r="E1" s="190"/>
      <c r="F1" s="190"/>
      <c r="G1" s="190"/>
      <c r="H1" s="190"/>
      <c r="I1" s="190"/>
      <c r="J1" s="190"/>
      <c r="K1" s="191"/>
      <c r="L1" s="50"/>
      <c r="M1" s="189" t="s">
        <v>74</v>
      </c>
      <c r="N1" s="190"/>
      <c r="O1" s="190"/>
      <c r="P1" s="190"/>
      <c r="Q1" s="190"/>
      <c r="R1" s="190"/>
      <c r="S1" s="190"/>
      <c r="T1" s="190"/>
      <c r="U1" s="190"/>
      <c r="V1" s="191"/>
      <c r="X1" s="189" t="s">
        <v>68</v>
      </c>
      <c r="Y1" s="190"/>
      <c r="Z1" s="190"/>
      <c r="AA1" s="190"/>
      <c r="AB1" s="190"/>
      <c r="AC1" s="190"/>
      <c r="AD1" s="190"/>
      <c r="AE1" s="190"/>
      <c r="AF1" s="190"/>
      <c r="AG1" s="191"/>
      <c r="AI1" s="189" t="s">
        <v>75</v>
      </c>
      <c r="AJ1" s="190"/>
      <c r="AK1" s="190"/>
      <c r="AL1" s="190"/>
      <c r="AM1" s="190"/>
      <c r="AN1" s="190"/>
      <c r="AO1" s="190"/>
      <c r="AP1" s="190"/>
      <c r="AQ1" s="190"/>
      <c r="AR1" s="191"/>
      <c r="AS1" s="50"/>
      <c r="AT1" s="189" t="s">
        <v>69</v>
      </c>
      <c r="AU1" s="190"/>
      <c r="AV1" s="190"/>
      <c r="AW1" s="190"/>
      <c r="AX1" s="190"/>
      <c r="AY1" s="190"/>
      <c r="AZ1" s="190"/>
      <c r="BA1" s="190"/>
      <c r="BB1" s="190"/>
      <c r="BC1" s="191"/>
      <c r="BE1" s="189" t="s">
        <v>76</v>
      </c>
      <c r="BF1" s="190"/>
      <c r="BG1" s="190"/>
      <c r="BH1" s="190"/>
      <c r="BI1" s="190"/>
      <c r="BJ1" s="190"/>
      <c r="BK1" s="190"/>
      <c r="BL1" s="190"/>
      <c r="BM1" s="190"/>
      <c r="BN1" s="191"/>
    </row>
    <row r="2" spans="1:66" x14ac:dyDescent="0.25">
      <c r="A2" s="192"/>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25">
      <c r="A3" s="192"/>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Data'!AG$1,FALSE)</f>
        <v>58.3655972682783</v>
      </c>
      <c r="C4" s="60">
        <f>VLOOKUP($A4,'Occupancy Raw Data'!$B$6:$BE$43,'Occupancy Raw Data'!AH$1,FALSE)</f>
        <v>67.197643328355298</v>
      </c>
      <c r="D4" s="60">
        <f>VLOOKUP($A4,'Occupancy Raw Data'!$B$6:$BE$43,'Occupancy Raw Data'!AI$1,FALSE)</f>
        <v>71.7434942727714</v>
      </c>
      <c r="E4" s="60">
        <f>VLOOKUP($A4,'Occupancy Raw Data'!$B$6:$BE$43,'Occupancy Raw Data'!AJ$1,FALSE)</f>
        <v>71.861235451889101</v>
      </c>
      <c r="F4" s="60">
        <f>VLOOKUP($A4,'Occupancy Raw Data'!$B$6:$BE$43,'Occupancy Raw Data'!AK$1,FALSE)</f>
        <v>69.954082286767104</v>
      </c>
      <c r="G4" s="61">
        <f>VLOOKUP($A4,'Occupancy Raw Data'!$B$6:$BE$43,'Occupancy Raw Data'!AL$1,FALSE)</f>
        <v>67.824397704191199</v>
      </c>
      <c r="H4" s="60">
        <f>VLOOKUP($A4,'Occupancy Raw Data'!$B$6:$BE$43,'Occupancy Raw Data'!AN$1,FALSE)</f>
        <v>75.433806287159399</v>
      </c>
      <c r="I4" s="60">
        <f>VLOOKUP($A4,'Occupancy Raw Data'!$B$6:$BE$43,'Occupancy Raw Data'!AO$1,FALSE)</f>
        <v>78.8811588397013</v>
      </c>
      <c r="J4" s="61">
        <f>VLOOKUP($A4,'Occupancy Raw Data'!$B$6:$BE$43,'Occupancy Raw Data'!AP$1,FALSE)</f>
        <v>77.157483413291104</v>
      </c>
      <c r="K4" s="62">
        <f>VLOOKUP($A4,'Occupancy Raw Data'!$B$6:$BE$43,'Occupancy Raw Data'!AR$1,FALSE)</f>
        <v>70.491027037104104</v>
      </c>
      <c r="M4" s="59">
        <f>VLOOKUP($A4,'Occupancy Raw Data'!$B$6:$BE$43,'Occupancy Raw Data'!AT$1,FALSE)</f>
        <v>3.5481626421305101</v>
      </c>
      <c r="N4" s="60">
        <f>VLOOKUP($A4,'Occupancy Raw Data'!$B$6:$BE$43,'Occupancy Raw Data'!AU$1,FALSE)</f>
        <v>8.8880817091543207</v>
      </c>
      <c r="O4" s="60">
        <f>VLOOKUP($A4,'Occupancy Raw Data'!$B$6:$BE$43,'Occupancy Raw Data'!AV$1,FALSE)</f>
        <v>11.8759617968378</v>
      </c>
      <c r="P4" s="60">
        <f>VLOOKUP($A4,'Occupancy Raw Data'!$B$6:$BE$43,'Occupancy Raw Data'!AW$1,FALSE)</f>
        <v>10.507184092036301</v>
      </c>
      <c r="Q4" s="60">
        <f>VLOOKUP($A4,'Occupancy Raw Data'!$B$6:$BE$43,'Occupancy Raw Data'!AX$1,FALSE)</f>
        <v>5.29369036243747</v>
      </c>
      <c r="R4" s="61">
        <f>VLOOKUP($A4,'Occupancy Raw Data'!$B$6:$BE$43,'Occupancy Raw Data'!AY$1,FALSE)</f>
        <v>8.1125459319133597</v>
      </c>
      <c r="S4" s="60">
        <f>VLOOKUP($A4,'Occupancy Raw Data'!$B$6:$BE$43,'Occupancy Raw Data'!BA$1,FALSE)</f>
        <v>-0.83962242001920395</v>
      </c>
      <c r="T4" s="60">
        <f>VLOOKUP($A4,'Occupancy Raw Data'!$B$6:$BE$43,'Occupancy Raw Data'!BB$1,FALSE)</f>
        <v>-1.2722229560451599</v>
      </c>
      <c r="U4" s="61">
        <f>VLOOKUP($A4,'Occupancy Raw Data'!$B$6:$BE$43,'Occupancy Raw Data'!BC$1,FALSE)</f>
        <v>-1.0612263320723601</v>
      </c>
      <c r="V4" s="62">
        <f>VLOOKUP($A4,'Occupancy Raw Data'!$B$6:$BE$43,'Occupancy Raw Data'!BE$1,FALSE)</f>
        <v>5.0624349881372499</v>
      </c>
      <c r="X4" s="64">
        <f>VLOOKUP($A4,'ADR Raw Data'!$B$6:$BE$43,'ADR Raw Data'!AG$1,FALSE)</f>
        <v>145.11536605675599</v>
      </c>
      <c r="Y4" s="65">
        <f>VLOOKUP($A4,'ADR Raw Data'!$B$6:$BE$43,'ADR Raw Data'!AH$1,FALSE)</f>
        <v>148.22157031504</v>
      </c>
      <c r="Z4" s="65">
        <f>VLOOKUP($A4,'ADR Raw Data'!$B$6:$BE$43,'ADR Raw Data'!AI$1,FALSE)</f>
        <v>151.823342239835</v>
      </c>
      <c r="AA4" s="65">
        <f>VLOOKUP($A4,'ADR Raw Data'!$B$6:$BE$43,'ADR Raw Data'!AJ$1,FALSE)</f>
        <v>150.71823364881499</v>
      </c>
      <c r="AB4" s="65">
        <f>VLOOKUP($A4,'ADR Raw Data'!$B$6:$BE$43,'ADR Raw Data'!AK$1,FALSE)</f>
        <v>148.99918387482899</v>
      </c>
      <c r="AC4" s="66">
        <f>VLOOKUP($A4,'ADR Raw Data'!$B$6:$BE$43,'ADR Raw Data'!AL$1,FALSE)</f>
        <v>149.13839886337601</v>
      </c>
      <c r="AD4" s="65">
        <f>VLOOKUP($A4,'ADR Raw Data'!$B$6:$BE$43,'ADR Raw Data'!AN$1,FALSE)</f>
        <v>166.22359579796299</v>
      </c>
      <c r="AE4" s="65">
        <f>VLOOKUP($A4,'ADR Raw Data'!$B$6:$BE$43,'ADR Raw Data'!AO$1,FALSE)</f>
        <v>172.45292638232399</v>
      </c>
      <c r="AF4" s="66">
        <f>VLOOKUP($A4,'ADR Raw Data'!$B$6:$BE$43,'ADR Raw Data'!AP$1,FALSE)</f>
        <v>169.40784336428101</v>
      </c>
      <c r="AG4" s="67">
        <f>VLOOKUP($A4,'ADR Raw Data'!$B$6:$BE$43,'ADR Raw Data'!AR$1,FALSE)</f>
        <v>155.47743840144199</v>
      </c>
      <c r="AI4" s="59">
        <f>VLOOKUP($A4,'ADR Raw Data'!$B$6:$BE$43,'ADR Raw Data'!AT$1,FALSE)</f>
        <v>18.6822438347284</v>
      </c>
      <c r="AJ4" s="60">
        <f>VLOOKUP($A4,'ADR Raw Data'!$B$6:$BE$43,'ADR Raw Data'!AU$1,FALSE)</f>
        <v>22.693650324823398</v>
      </c>
      <c r="AK4" s="60">
        <f>VLOOKUP($A4,'ADR Raw Data'!$B$6:$BE$43,'ADR Raw Data'!AV$1,FALSE)</f>
        <v>24.796462202496901</v>
      </c>
      <c r="AL4" s="60">
        <f>VLOOKUP($A4,'ADR Raw Data'!$B$6:$BE$43,'ADR Raw Data'!AW$1,FALSE)</f>
        <v>23.5542487017856</v>
      </c>
      <c r="AM4" s="60">
        <f>VLOOKUP($A4,'ADR Raw Data'!$B$6:$BE$43,'ADR Raw Data'!AX$1,FALSE)</f>
        <v>18.3504322278961</v>
      </c>
      <c r="AN4" s="61">
        <f>VLOOKUP($A4,'ADR Raw Data'!$B$6:$BE$43,'ADR Raw Data'!AY$1,FALSE)</f>
        <v>21.679260871852499</v>
      </c>
      <c r="AO4" s="60">
        <f>VLOOKUP($A4,'ADR Raw Data'!$B$6:$BE$43,'ADR Raw Data'!BA$1,FALSE)</f>
        <v>13.333803531376001</v>
      </c>
      <c r="AP4" s="60">
        <f>VLOOKUP($A4,'ADR Raw Data'!$B$6:$BE$43,'ADR Raw Data'!BB$1,FALSE)</f>
        <v>12.7288358715942</v>
      </c>
      <c r="AQ4" s="61">
        <f>VLOOKUP($A4,'ADR Raw Data'!$B$6:$BE$43,'ADR Raw Data'!BC$1,FALSE)</f>
        <v>13.0129969116886</v>
      </c>
      <c r="AR4" s="62">
        <f>VLOOKUP($A4,'ADR Raw Data'!$B$6:$BE$43,'ADR Raw Data'!BE$1,FALSE)</f>
        <v>18.099958839622701</v>
      </c>
      <c r="AT4" s="64">
        <f>VLOOKUP($A4,'RevPAR Raw Data'!$B$6:$BE$43,'RevPAR Raw Data'!AG$1,FALSE)</f>
        <v>84.697450127074504</v>
      </c>
      <c r="AU4" s="65">
        <f>VLOOKUP($A4,'RevPAR Raw Data'!$B$6:$BE$43,'RevPAR Raw Data'!AH$1,FALSE)</f>
        <v>99.601402155988197</v>
      </c>
      <c r="AV4" s="65">
        <f>VLOOKUP($A4,'RevPAR Raw Data'!$B$6:$BE$43,'RevPAR Raw Data'!AI$1,FALSE)</f>
        <v>108.92337084456599</v>
      </c>
      <c r="AW4" s="65">
        <f>VLOOKUP($A4,'RevPAR Raw Data'!$B$6:$BE$43,'RevPAR Raw Data'!AJ$1,FALSE)</f>
        <v>108.307984751303</v>
      </c>
      <c r="AX4" s="65">
        <f>VLOOKUP($A4,'RevPAR Raw Data'!$B$6:$BE$43,'RevPAR Raw Data'!AK$1,FALSE)</f>
        <v>104.23101169440901</v>
      </c>
      <c r="AY4" s="66">
        <f>VLOOKUP($A4,'RevPAR Raw Data'!$B$6:$BE$43,'RevPAR Raw Data'!AL$1,FALSE)</f>
        <v>101.152220774759</v>
      </c>
      <c r="AZ4" s="65">
        <f>VLOOKUP($A4,'RevPAR Raw Data'!$B$6:$BE$43,'RevPAR Raw Data'!AN$1,FALSE)</f>
        <v>125.388785257786</v>
      </c>
      <c r="BA4" s="65">
        <f>VLOOKUP($A4,'RevPAR Raw Data'!$B$6:$BE$43,'RevPAR Raw Data'!AO$1,FALSE)</f>
        <v>136.032866783354</v>
      </c>
      <c r="BB4" s="66">
        <f>VLOOKUP($A4,'RevPAR Raw Data'!$B$6:$BE$43,'RevPAR Raw Data'!AP$1,FALSE)</f>
        <v>130.71082864460899</v>
      </c>
      <c r="BC4" s="67">
        <f>VLOOKUP($A4,'RevPAR Raw Data'!$B$6:$BE$43,'RevPAR Raw Data'!AR$1,FALSE)</f>
        <v>109.597643140157</v>
      </c>
      <c r="BE4" s="59">
        <f>VLOOKUP($A4,'RevPAR Raw Data'!$B$6:$BE$43,'RevPAR Raw Data'!AT$1,FALSE)</f>
        <v>22.893282873314501</v>
      </c>
      <c r="BF4" s="60">
        <f>VLOOKUP($A4,'RevPAR Raw Data'!$B$6:$BE$43,'RevPAR Raw Data'!AU$1,FALSE)</f>
        <v>33.598762217637798</v>
      </c>
      <c r="BG4" s="60">
        <f>VLOOKUP($A4,'RevPAR Raw Data'!$B$6:$BE$43,'RevPAR Raw Data'!AV$1,FALSE)</f>
        <v>39.617242377470603</v>
      </c>
      <c r="BH4" s="60">
        <f>VLOOKUP($A4,'RevPAR Raw Data'!$B$6:$BE$43,'RevPAR Raw Data'!AW$1,FALSE)</f>
        <v>36.536321066414601</v>
      </c>
      <c r="BI4" s="60">
        <f>VLOOKUP($A4,'RevPAR Raw Data'!$B$6:$BE$43,'RevPAR Raw Data'!AX$1,FALSE)</f>
        <v>24.615537652647401</v>
      </c>
      <c r="BJ4" s="61">
        <f>VLOOKUP($A4,'RevPAR Raw Data'!$B$6:$BE$43,'RevPAR Raw Data'!AY$1,FALSE)</f>
        <v>31.5505467996942</v>
      </c>
      <c r="BK4" s="60">
        <f>VLOOKUP($A4,'RevPAR Raw Data'!$B$6:$BE$43,'RevPAR Raw Data'!BA$1,FALSE)</f>
        <v>12.382227507466</v>
      </c>
      <c r="BL4" s="60">
        <f>VLOOKUP($A4,'RevPAR Raw Data'!$B$6:$BE$43,'RevPAR Raw Data'!BB$1,FALSE)</f>
        <v>11.2946737435533</v>
      </c>
      <c r="BM4" s="61">
        <f>VLOOKUP($A4,'RevPAR Raw Data'!$B$6:$BE$43,'RevPAR Raw Data'!BC$1,FALSE)</f>
        <v>11.813673229797599</v>
      </c>
      <c r="BN4" s="62">
        <f>VLOOKUP($A4,'RevPAR Raw Data'!$B$6:$BE$43,'RevPAR Raw Data'!BE$1,FALSE)</f>
        <v>24.078692476895501</v>
      </c>
    </row>
    <row r="5" spans="1:66" x14ac:dyDescent="0.25">
      <c r="A5" s="58" t="s">
        <v>70</v>
      </c>
      <c r="B5" s="59">
        <f>VLOOKUP($A5,'Occupancy Raw Data'!$B$6:$BE$43,'Occupancy Raw Data'!AG$1,FALSE)</f>
        <v>57.731701422675002</v>
      </c>
      <c r="C5" s="60">
        <f>VLOOKUP($A5,'Occupancy Raw Data'!$B$6:$BE$43,'Occupancy Raw Data'!AH$1,FALSE)</f>
        <v>67.216784639943</v>
      </c>
      <c r="D5" s="60">
        <f>VLOOKUP($A5,'Occupancy Raw Data'!$B$6:$BE$43,'Occupancy Raw Data'!AI$1,FALSE)</f>
        <v>71.671627268044105</v>
      </c>
      <c r="E5" s="60">
        <f>VLOOKUP($A5,'Occupancy Raw Data'!$B$6:$BE$43,'Occupancy Raw Data'!AJ$1,FALSE)</f>
        <v>72.965994441582495</v>
      </c>
      <c r="F5" s="60">
        <f>VLOOKUP($A5,'Occupancy Raw Data'!$B$6:$BE$43,'Occupancy Raw Data'!AK$1,FALSE)</f>
        <v>70.675532151692593</v>
      </c>
      <c r="G5" s="61">
        <f>VLOOKUP($A5,'Occupancy Raw Data'!$B$6:$BE$43,'Occupancy Raw Data'!AL$1,FALSE)</f>
        <v>68.052327984787397</v>
      </c>
      <c r="H5" s="60">
        <f>VLOOKUP($A5,'Occupancy Raw Data'!$B$6:$BE$43,'Occupancy Raw Data'!AN$1,FALSE)</f>
        <v>77.172893407149004</v>
      </c>
      <c r="I5" s="60">
        <f>VLOOKUP($A5,'Occupancy Raw Data'!$B$6:$BE$43,'Occupancy Raw Data'!AO$1,FALSE)</f>
        <v>79.621244160940194</v>
      </c>
      <c r="J5" s="61">
        <f>VLOOKUP($A5,'Occupancy Raw Data'!$B$6:$BE$43,'Occupancy Raw Data'!AP$1,FALSE)</f>
        <v>78.397068784044606</v>
      </c>
      <c r="K5" s="62">
        <f>VLOOKUP($A5,'Occupancy Raw Data'!$B$6:$BE$43,'Occupancy Raw Data'!AR$1,FALSE)</f>
        <v>71.007961499883706</v>
      </c>
      <c r="M5" s="59">
        <f>VLOOKUP($A5,'Occupancy Raw Data'!$B$6:$BE$43,'Occupancy Raw Data'!AT$1,FALSE)</f>
        <v>7.8968388985020104</v>
      </c>
      <c r="N5" s="60">
        <f>VLOOKUP($A5,'Occupancy Raw Data'!$B$6:$BE$43,'Occupancy Raw Data'!AU$1,FALSE)</f>
        <v>12.8411159242014</v>
      </c>
      <c r="O5" s="60">
        <f>VLOOKUP($A5,'Occupancy Raw Data'!$B$6:$BE$43,'Occupancy Raw Data'!AV$1,FALSE)</f>
        <v>15.3879844273029</v>
      </c>
      <c r="P5" s="60">
        <f>VLOOKUP($A5,'Occupancy Raw Data'!$B$6:$BE$43,'Occupancy Raw Data'!AW$1,FALSE)</f>
        <v>15.3567208372507</v>
      </c>
      <c r="Q5" s="60">
        <f>VLOOKUP($A5,'Occupancy Raw Data'!$B$6:$BE$43,'Occupancy Raw Data'!AX$1,FALSE)</f>
        <v>10.6088751489042</v>
      </c>
      <c r="R5" s="61">
        <f>VLOOKUP($A5,'Occupancy Raw Data'!$B$6:$BE$43,'Occupancy Raw Data'!AY$1,FALSE)</f>
        <v>12.543489781333401</v>
      </c>
      <c r="S5" s="60">
        <f>VLOOKUP($A5,'Occupancy Raw Data'!$B$6:$BE$43,'Occupancy Raw Data'!BA$1,FALSE)</f>
        <v>3.5561771677309602</v>
      </c>
      <c r="T5" s="60">
        <f>VLOOKUP($A5,'Occupancy Raw Data'!$B$6:$BE$43,'Occupancy Raw Data'!BB$1,FALSE)</f>
        <v>3.06462833566323</v>
      </c>
      <c r="U5" s="61">
        <f>VLOOKUP($A5,'Occupancy Raw Data'!$B$6:$BE$43,'Occupancy Raw Data'!BC$1,FALSE)</f>
        <v>3.30598043745244</v>
      </c>
      <c r="V5" s="62">
        <f>VLOOKUP($A5,'Occupancy Raw Data'!$B$6:$BE$43,'Occupancy Raw Data'!BE$1,FALSE)</f>
        <v>9.4548168393731906</v>
      </c>
      <c r="X5" s="64">
        <f>VLOOKUP($A5,'ADR Raw Data'!$B$6:$BE$43,'ADR Raw Data'!AG$1,FALSE)</f>
        <v>122.156851655572</v>
      </c>
      <c r="Y5" s="65">
        <f>VLOOKUP($A5,'ADR Raw Data'!$B$6:$BE$43,'ADR Raw Data'!AH$1,FALSE)</f>
        <v>127.37982794254</v>
      </c>
      <c r="Z5" s="65">
        <f>VLOOKUP($A5,'ADR Raw Data'!$B$6:$BE$43,'ADR Raw Data'!AI$1,FALSE)</f>
        <v>130.955377791975</v>
      </c>
      <c r="AA5" s="65">
        <f>VLOOKUP($A5,'ADR Raw Data'!$B$6:$BE$43,'ADR Raw Data'!AJ$1,FALSE)</f>
        <v>130.54562652617801</v>
      </c>
      <c r="AB5" s="65">
        <f>VLOOKUP($A5,'ADR Raw Data'!$B$6:$BE$43,'ADR Raw Data'!AK$1,FALSE)</f>
        <v>127.59774397729601</v>
      </c>
      <c r="AC5" s="66">
        <f>VLOOKUP($A5,'ADR Raw Data'!$B$6:$BE$43,'ADR Raw Data'!AL$1,FALSE)</f>
        <v>127.97093525094201</v>
      </c>
      <c r="AD5" s="65">
        <f>VLOOKUP($A5,'ADR Raw Data'!$B$6:$BE$43,'ADR Raw Data'!AN$1,FALSE)</f>
        <v>144.70105781487501</v>
      </c>
      <c r="AE5" s="65">
        <f>VLOOKUP($A5,'ADR Raw Data'!$B$6:$BE$43,'ADR Raw Data'!AO$1,FALSE)</f>
        <v>150.72267192505299</v>
      </c>
      <c r="AF5" s="66">
        <f>VLOOKUP($A5,'ADR Raw Data'!$B$6:$BE$43,'ADR Raw Data'!AP$1,FALSE)</f>
        <v>147.75887881982899</v>
      </c>
      <c r="AG5" s="67">
        <f>VLOOKUP($A5,'ADR Raw Data'!$B$6:$BE$43,'ADR Raw Data'!AR$1,FALSE)</f>
        <v>134.212944564221</v>
      </c>
      <c r="AI5" s="59">
        <f>VLOOKUP($A5,'ADR Raw Data'!$B$6:$BE$43,'ADR Raw Data'!AT$1,FALSE)</f>
        <v>16.494153780727601</v>
      </c>
      <c r="AJ5" s="60">
        <f>VLOOKUP($A5,'ADR Raw Data'!$B$6:$BE$43,'ADR Raw Data'!AU$1,FALSE)</f>
        <v>20.886225995218201</v>
      </c>
      <c r="AK5" s="60">
        <f>VLOOKUP($A5,'ADR Raw Data'!$B$6:$BE$43,'ADR Raw Data'!AV$1,FALSE)</f>
        <v>22.715710342737999</v>
      </c>
      <c r="AL5" s="60">
        <f>VLOOKUP($A5,'ADR Raw Data'!$B$6:$BE$43,'ADR Raw Data'!AW$1,FALSE)</f>
        <v>22.5417571495685</v>
      </c>
      <c r="AM5" s="60">
        <f>VLOOKUP($A5,'ADR Raw Data'!$B$6:$BE$43,'ADR Raw Data'!AX$1,FALSE)</f>
        <v>18.007229698708802</v>
      </c>
      <c r="AN5" s="61">
        <f>VLOOKUP($A5,'ADR Raw Data'!$B$6:$BE$43,'ADR Raw Data'!AY$1,FALSE)</f>
        <v>20.2935094822761</v>
      </c>
      <c r="AO5" s="60">
        <f>VLOOKUP($A5,'ADR Raw Data'!$B$6:$BE$43,'ADR Raw Data'!BA$1,FALSE)</f>
        <v>12.310239216722501</v>
      </c>
      <c r="AP5" s="60">
        <f>VLOOKUP($A5,'ADR Raw Data'!$B$6:$BE$43,'ADR Raw Data'!BB$1,FALSE)</f>
        <v>11.965010744713201</v>
      </c>
      <c r="AQ5" s="61">
        <f>VLOOKUP($A5,'ADR Raw Data'!$B$6:$BE$43,'ADR Raw Data'!BC$1,FALSE)</f>
        <v>12.125304004759199</v>
      </c>
      <c r="AR5" s="62">
        <f>VLOOKUP($A5,'ADR Raw Data'!$B$6:$BE$43,'ADR Raw Data'!BE$1,FALSE)</f>
        <v>16.836755458896</v>
      </c>
      <c r="AT5" s="64">
        <f>VLOOKUP($A5,'RevPAR Raw Data'!$B$6:$BE$43,'RevPAR Raw Data'!AG$1,FALSE)</f>
        <v>70.523228865135195</v>
      </c>
      <c r="AU5" s="65">
        <f>VLOOKUP($A5,'RevPAR Raw Data'!$B$6:$BE$43,'RevPAR Raw Data'!AH$1,FALSE)</f>
        <v>85.620624622867098</v>
      </c>
      <c r="AV5" s="65">
        <f>VLOOKUP($A5,'RevPAR Raw Data'!$B$6:$BE$43,'RevPAR Raw Data'!AI$1,FALSE)</f>
        <v>93.857850258523598</v>
      </c>
      <c r="AW5" s="65">
        <f>VLOOKUP($A5,'RevPAR Raw Data'!$B$6:$BE$43,'RevPAR Raw Data'!AJ$1,FALSE)</f>
        <v>95.2539145948206</v>
      </c>
      <c r="AX5" s="65">
        <f>VLOOKUP($A5,'RevPAR Raw Data'!$B$6:$BE$43,'RevPAR Raw Data'!AK$1,FALSE)</f>
        <v>90.180384569508803</v>
      </c>
      <c r="AY5" s="66">
        <f>VLOOKUP($A5,'RevPAR Raw Data'!$B$6:$BE$43,'RevPAR Raw Data'!AL$1,FALSE)</f>
        <v>87.087200582170993</v>
      </c>
      <c r="AZ5" s="65">
        <f>VLOOKUP($A5,'RevPAR Raw Data'!$B$6:$BE$43,'RevPAR Raw Data'!AN$1,FALSE)</f>
        <v>111.66999310649101</v>
      </c>
      <c r="BA5" s="65">
        <f>VLOOKUP($A5,'RevPAR Raw Data'!$B$6:$BE$43,'RevPAR Raw Data'!AO$1,FALSE)</f>
        <v>120.00726661933901</v>
      </c>
      <c r="BB5" s="66">
        <f>VLOOKUP($A5,'RevPAR Raw Data'!$B$6:$BE$43,'RevPAR Raw Data'!AP$1,FALSE)</f>
        <v>115.838629862915</v>
      </c>
      <c r="BC5" s="67">
        <f>VLOOKUP($A5,'RevPAR Raw Data'!$B$6:$BE$43,'RevPAR Raw Data'!AR$1,FALSE)</f>
        <v>95.301876004022901</v>
      </c>
      <c r="BE5" s="59">
        <f>VLOOKUP($A5,'RevPAR Raw Data'!$B$6:$BE$43,'RevPAR Raw Data'!AT$1,FALSE)</f>
        <v>25.693509430964902</v>
      </c>
      <c r="BF5" s="60">
        <f>VLOOKUP($A5,'RevPAR Raw Data'!$B$6:$BE$43,'RevPAR Raw Data'!AU$1,FALSE)</f>
        <v>36.4093664116564</v>
      </c>
      <c r="BG5" s="60">
        <f>VLOOKUP($A5,'RevPAR Raw Data'!$B$6:$BE$43,'RevPAR Raw Data'!AV$1,FALSE)</f>
        <v>41.599184740132799</v>
      </c>
      <c r="BH5" s="60">
        <f>VLOOKUP($A5,'RevPAR Raw Data'!$B$6:$BE$43,'RevPAR Raw Data'!AW$1,FALSE)</f>
        <v>41.360152704089401</v>
      </c>
      <c r="BI5" s="60">
        <f>VLOOKUP($A5,'RevPAR Raw Data'!$B$6:$BE$43,'RevPAR Raw Data'!AX$1,FALSE)</f>
        <v>30.5264693641255</v>
      </c>
      <c r="BJ5" s="61">
        <f>VLOOKUP($A5,'RevPAR Raw Data'!$B$6:$BE$43,'RevPAR Raw Data'!AY$1,FALSE)</f>
        <v>35.382513551792798</v>
      </c>
      <c r="BK5" s="60">
        <f>VLOOKUP($A5,'RevPAR Raw Data'!$B$6:$BE$43,'RevPAR Raw Data'!BA$1,FALSE)</f>
        <v>16.304190300771602</v>
      </c>
      <c r="BL5" s="60">
        <f>VLOOKUP($A5,'RevPAR Raw Data'!$B$6:$BE$43,'RevPAR Raw Data'!BB$1,FALSE)</f>
        <v>15.396322190024099</v>
      </c>
      <c r="BM5" s="61">
        <f>VLOOKUP($A5,'RevPAR Raw Data'!$B$6:$BE$43,'RevPAR Raw Data'!BC$1,FALSE)</f>
        <v>15.832144620590601</v>
      </c>
      <c r="BN5" s="62">
        <f>VLOOKUP($A5,'RevPAR Raw Data'!$B$6:$BE$43,'RevPAR Raw Data'!BE$1,FALSE)</f>
        <v>27.883456688601001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61.370867712883502</v>
      </c>
      <c r="C7" s="60">
        <f>VLOOKUP($A7,'Occupancy Raw Data'!$B$6:$BE$43,'Occupancy Raw Data'!AH$1,FALSE)</f>
        <v>70.401678980387899</v>
      </c>
      <c r="D7" s="60">
        <f>VLOOKUP($A7,'Occupancy Raw Data'!$B$6:$BE$43,'Occupancy Raw Data'!AI$1,FALSE)</f>
        <v>76.848181703787503</v>
      </c>
      <c r="E7" s="60">
        <f>VLOOKUP($A7,'Occupancy Raw Data'!$B$6:$BE$43,'Occupancy Raw Data'!AJ$1,FALSE)</f>
        <v>76.7654910208704</v>
      </c>
      <c r="F7" s="60">
        <f>VLOOKUP($A7,'Occupancy Raw Data'!$B$6:$BE$43,'Occupancy Raw Data'!AK$1,FALSE)</f>
        <v>71.933029534954699</v>
      </c>
      <c r="G7" s="61">
        <f>VLOOKUP($A7,'Occupancy Raw Data'!$B$6:$BE$43,'Occupancy Raw Data'!AL$1,FALSE)</f>
        <v>71.463849790576802</v>
      </c>
      <c r="H7" s="60">
        <f>VLOOKUP($A7,'Occupancy Raw Data'!$B$6:$BE$43,'Occupancy Raw Data'!AN$1,FALSE)</f>
        <v>76.243730787898301</v>
      </c>
      <c r="I7" s="60">
        <f>VLOOKUP($A7,'Occupancy Raw Data'!$B$6:$BE$43,'Occupancy Raw Data'!AO$1,FALSE)</f>
        <v>79.988630031098793</v>
      </c>
      <c r="J7" s="61">
        <f>VLOOKUP($A7,'Occupancy Raw Data'!$B$6:$BE$43,'Occupancy Raw Data'!AP$1,FALSE)</f>
        <v>78.116180409498597</v>
      </c>
      <c r="K7" s="62">
        <f>VLOOKUP($A7,'Occupancy Raw Data'!$B$6:$BE$43,'Occupancy Raw Data'!AR$1,FALSE)</f>
        <v>73.364515681697299</v>
      </c>
      <c r="M7" s="59">
        <f>VLOOKUP($A7,'Occupancy Raw Data'!$B$6:$BE$43,'Occupancy Raw Data'!AT$1,FALSE)</f>
        <v>40.4873045982131</v>
      </c>
      <c r="N7" s="60">
        <f>VLOOKUP($A7,'Occupancy Raw Data'!$B$6:$BE$43,'Occupancy Raw Data'!AU$1,FALSE)</f>
        <v>51.741465958023902</v>
      </c>
      <c r="O7" s="60">
        <f>VLOOKUP($A7,'Occupancy Raw Data'!$B$6:$BE$43,'Occupancy Raw Data'!AV$1,FALSE)</f>
        <v>57.746360950384499</v>
      </c>
      <c r="P7" s="60">
        <f>VLOOKUP($A7,'Occupancy Raw Data'!$B$6:$BE$43,'Occupancy Raw Data'!AW$1,FALSE)</f>
        <v>56.1031150584854</v>
      </c>
      <c r="Q7" s="60">
        <f>VLOOKUP($A7,'Occupancy Raw Data'!$B$6:$BE$43,'Occupancy Raw Data'!AX$1,FALSE)</f>
        <v>44.452773275910602</v>
      </c>
      <c r="R7" s="61">
        <f>VLOOKUP($A7,'Occupancy Raw Data'!$B$6:$BE$43,'Occupancy Raw Data'!AY$1,FALSE)</f>
        <v>50.272568544277199</v>
      </c>
      <c r="S7" s="60">
        <f>VLOOKUP($A7,'Occupancy Raw Data'!$B$6:$BE$43,'Occupancy Raw Data'!BA$1,FALSE)</f>
        <v>25.195384136946402</v>
      </c>
      <c r="T7" s="60">
        <f>VLOOKUP($A7,'Occupancy Raw Data'!$B$6:$BE$43,'Occupancy Raw Data'!BB$1,FALSE)</f>
        <v>20.898314771049002</v>
      </c>
      <c r="U7" s="61">
        <f>VLOOKUP($A7,'Occupancy Raw Data'!$B$6:$BE$43,'Occupancy Raw Data'!BC$1,FALSE)</f>
        <v>22.957870385550599</v>
      </c>
      <c r="V7" s="62">
        <f>VLOOKUP($A7,'Occupancy Raw Data'!$B$6:$BE$43,'Occupancy Raw Data'!BE$1,FALSE)</f>
        <v>40.724339029834802</v>
      </c>
      <c r="X7" s="64">
        <f>VLOOKUP($A7,'ADR Raw Data'!$B$6:$BE$43,'ADR Raw Data'!AG$1,FALSE)</f>
        <v>166.17334691710599</v>
      </c>
      <c r="Y7" s="65">
        <f>VLOOKUP($A7,'ADR Raw Data'!$B$6:$BE$43,'ADR Raw Data'!AH$1,FALSE)</f>
        <v>180.214272892662</v>
      </c>
      <c r="Z7" s="65">
        <f>VLOOKUP($A7,'ADR Raw Data'!$B$6:$BE$43,'ADR Raw Data'!AI$1,FALSE)</f>
        <v>188.336518089234</v>
      </c>
      <c r="AA7" s="65">
        <f>VLOOKUP($A7,'ADR Raw Data'!$B$6:$BE$43,'ADR Raw Data'!AJ$1,FALSE)</f>
        <v>186.17075326887701</v>
      </c>
      <c r="AB7" s="65">
        <f>VLOOKUP($A7,'ADR Raw Data'!$B$6:$BE$43,'ADR Raw Data'!AK$1,FALSE)</f>
        <v>173.90894147598499</v>
      </c>
      <c r="AC7" s="66">
        <f>VLOOKUP($A7,'ADR Raw Data'!$B$6:$BE$43,'ADR Raw Data'!AL$1,FALSE)</f>
        <v>179.55986234305999</v>
      </c>
      <c r="AD7" s="65">
        <f>VLOOKUP($A7,'ADR Raw Data'!$B$6:$BE$43,'ADR Raw Data'!AN$1,FALSE)</f>
        <v>166.20571449622599</v>
      </c>
      <c r="AE7" s="65">
        <f>VLOOKUP($A7,'ADR Raw Data'!$B$6:$BE$43,'ADR Raw Data'!AO$1,FALSE)</f>
        <v>167.79215745487701</v>
      </c>
      <c r="AF7" s="66">
        <f>VLOOKUP($A7,'ADR Raw Data'!$B$6:$BE$43,'ADR Raw Data'!AP$1,FALSE)</f>
        <v>167.01794954292001</v>
      </c>
      <c r="AG7" s="67">
        <f>VLOOKUP($A7,'ADR Raw Data'!$B$6:$BE$43,'ADR Raw Data'!AR$1,FALSE)</f>
        <v>175.744369199494</v>
      </c>
      <c r="AI7" s="59">
        <f>VLOOKUP($A7,'ADR Raw Data'!$B$6:$BE$43,'ADR Raw Data'!AT$1,FALSE)</f>
        <v>49.9326844343381</v>
      </c>
      <c r="AJ7" s="60">
        <f>VLOOKUP($A7,'ADR Raw Data'!$B$6:$BE$43,'ADR Raw Data'!AU$1,FALSE)</f>
        <v>56.258823277981897</v>
      </c>
      <c r="AK7" s="60">
        <f>VLOOKUP($A7,'ADR Raw Data'!$B$6:$BE$43,'ADR Raw Data'!AV$1,FALSE)</f>
        <v>60.782861693853498</v>
      </c>
      <c r="AL7" s="60">
        <f>VLOOKUP($A7,'ADR Raw Data'!$B$6:$BE$43,'ADR Raw Data'!AW$1,FALSE)</f>
        <v>60.006072628000901</v>
      </c>
      <c r="AM7" s="60">
        <f>VLOOKUP($A7,'ADR Raw Data'!$B$6:$BE$43,'ADR Raw Data'!AX$1,FALSE)</f>
        <v>51.342888196564303</v>
      </c>
      <c r="AN7" s="61">
        <f>VLOOKUP($A7,'ADR Raw Data'!$B$6:$BE$43,'ADR Raw Data'!AY$1,FALSE)</f>
        <v>56.142422985379604</v>
      </c>
      <c r="AO7" s="60">
        <f>VLOOKUP($A7,'ADR Raw Data'!$B$6:$BE$43,'ADR Raw Data'!BA$1,FALSE)</f>
        <v>37.392283083162802</v>
      </c>
      <c r="AP7" s="60">
        <f>VLOOKUP($A7,'ADR Raw Data'!$B$6:$BE$43,'ADR Raw Data'!BB$1,FALSE)</f>
        <v>33.992833885450203</v>
      </c>
      <c r="AQ7" s="61">
        <f>VLOOKUP($A7,'ADR Raw Data'!$B$6:$BE$43,'ADR Raw Data'!BC$1,FALSE)</f>
        <v>35.581642323678203</v>
      </c>
      <c r="AR7" s="62">
        <f>VLOOKUP($A7,'ADR Raw Data'!$B$6:$BE$43,'ADR Raw Data'!BE$1,FALSE)</f>
        <v>49.116821830254501</v>
      </c>
      <c r="AT7" s="64">
        <f>VLOOKUP($A7,'RevPAR Raw Data'!$B$6:$BE$43,'RevPAR Raw Data'!AG$1,FALSE)</f>
        <v>101.982024910568</v>
      </c>
      <c r="AU7" s="65">
        <f>VLOOKUP($A7,'RevPAR Raw Data'!$B$6:$BE$43,'RevPAR Raw Data'!AH$1,FALSE)</f>
        <v>126.873873878732</v>
      </c>
      <c r="AV7" s="65">
        <f>VLOOKUP($A7,'RevPAR Raw Data'!$B$6:$BE$43,'RevPAR Raw Data'!AI$1,FALSE)</f>
        <v>144.73318963580101</v>
      </c>
      <c r="AW7" s="65">
        <f>VLOOKUP($A7,'RevPAR Raw Data'!$B$6:$BE$43,'RevPAR Raw Data'!AJ$1,FALSE)</f>
        <v>142.91489288410699</v>
      </c>
      <c r="AX7" s="65">
        <f>VLOOKUP($A7,'RevPAR Raw Data'!$B$6:$BE$43,'RevPAR Raw Data'!AK$1,FALSE)</f>
        <v>125.097970235848</v>
      </c>
      <c r="AY7" s="66">
        <f>VLOOKUP($A7,'RevPAR Raw Data'!$B$6:$BE$43,'RevPAR Raw Data'!AL$1,FALSE)</f>
        <v>128.320390309011</v>
      </c>
      <c r="AZ7" s="65">
        <f>VLOOKUP($A7,'RevPAR Raw Data'!$B$6:$BE$43,'RevPAR Raw Data'!AN$1,FALSE)</f>
        <v>126.721437514605</v>
      </c>
      <c r="BA7" s="65">
        <f>VLOOKUP($A7,'RevPAR Raw Data'!$B$6:$BE$43,'RevPAR Raw Data'!AO$1,FALSE)</f>
        <v>134.21464804778</v>
      </c>
      <c r="BB7" s="66">
        <f>VLOOKUP($A7,'RevPAR Raw Data'!$B$6:$BE$43,'RevPAR Raw Data'!AP$1,FALSE)</f>
        <v>130.46804278119299</v>
      </c>
      <c r="BC7" s="67">
        <f>VLOOKUP($A7,'RevPAR Raw Data'!$B$6:$BE$43,'RevPAR Raw Data'!AR$1,FALSE)</f>
        <v>128.934005301063</v>
      </c>
      <c r="BE7" s="59">
        <f>VLOOKUP($A7,'RevPAR Raw Data'!$B$6:$BE$43,'RevPAR Raw Data'!AT$1,FALSE)</f>
        <v>110.636387073546</v>
      </c>
      <c r="BF7" s="60">
        <f>VLOOKUP($A7,'RevPAR Raw Data'!$B$6:$BE$43,'RevPAR Raw Data'!AU$1,FALSE)</f>
        <v>137.10942913076701</v>
      </c>
      <c r="BG7" s="60">
        <f>VLOOKUP($A7,'RevPAR Raw Data'!$B$6:$BE$43,'RevPAR Raw Data'!AV$1,FALSE)</f>
        <v>153.62911335394301</v>
      </c>
      <c r="BH7" s="60">
        <f>VLOOKUP($A7,'RevPAR Raw Data'!$B$6:$BE$43,'RevPAR Raw Data'!AW$1,FALSE)</f>
        <v>149.77446365505199</v>
      </c>
      <c r="BI7" s="60">
        <f>VLOOKUP($A7,'RevPAR Raw Data'!$B$6:$BE$43,'RevPAR Raw Data'!AX$1,FALSE)</f>
        <v>118.61899915579799</v>
      </c>
      <c r="BJ7" s="61">
        <f>VLOOKUP($A7,'RevPAR Raw Data'!$B$6:$BE$43,'RevPAR Raw Data'!AY$1,FALSE)</f>
        <v>134.63922960739899</v>
      </c>
      <c r="BK7" s="60">
        <f>VLOOKUP($A7,'RevPAR Raw Data'!$B$6:$BE$43,'RevPAR Raw Data'!BA$1,FALSE)</f>
        <v>72.008796580486603</v>
      </c>
      <c r="BL7" s="60">
        <f>VLOOKUP($A7,'RevPAR Raw Data'!$B$6:$BE$43,'RevPAR Raw Data'!BB$1,FALSE)</f>
        <v>61.995078081480401</v>
      </c>
      <c r="BM7" s="61">
        <f>VLOOKUP($A7,'RevPAR Raw Data'!$B$6:$BE$43,'RevPAR Raw Data'!BC$1,FALSE)</f>
        <v>66.708300034949104</v>
      </c>
      <c r="BN7" s="62">
        <f>VLOOKUP($A7,'RevPAR Raw Data'!$B$6:$BE$43,'RevPAR Raw Data'!BE$1,FALSE)</f>
        <v>109.84366190292199</v>
      </c>
    </row>
    <row r="8" spans="1:66" x14ac:dyDescent="0.25">
      <c r="A8" s="76" t="s">
        <v>89</v>
      </c>
      <c r="B8" s="59">
        <f>VLOOKUP($A8,'Occupancy Raw Data'!$B$6:$BE$43,'Occupancy Raw Data'!AG$1,FALSE)</f>
        <v>65.272343492586401</v>
      </c>
      <c r="C8" s="60">
        <f>VLOOKUP($A8,'Occupancy Raw Data'!$B$6:$BE$43,'Occupancy Raw Data'!AH$1,FALSE)</f>
        <v>76.184102141680299</v>
      </c>
      <c r="D8" s="60">
        <f>VLOOKUP($A8,'Occupancy Raw Data'!$B$6:$BE$43,'Occupancy Raw Data'!AI$1,FALSE)</f>
        <v>83.873043657331095</v>
      </c>
      <c r="E8" s="60">
        <f>VLOOKUP($A8,'Occupancy Raw Data'!$B$6:$BE$43,'Occupancy Raw Data'!AJ$1,FALSE)</f>
        <v>83.6568163097199</v>
      </c>
      <c r="F8" s="60">
        <f>VLOOKUP($A8,'Occupancy Raw Data'!$B$6:$BE$43,'Occupancy Raw Data'!AK$1,FALSE)</f>
        <v>78.356672158154794</v>
      </c>
      <c r="G8" s="61">
        <f>VLOOKUP($A8,'Occupancy Raw Data'!$B$6:$BE$43,'Occupancy Raw Data'!AL$1,FALSE)</f>
        <v>77.468595551894495</v>
      </c>
      <c r="H8" s="60">
        <f>VLOOKUP($A8,'Occupancy Raw Data'!$B$6:$BE$43,'Occupancy Raw Data'!AN$1,FALSE)</f>
        <v>79.244748764415107</v>
      </c>
      <c r="I8" s="60">
        <f>VLOOKUP($A8,'Occupancy Raw Data'!$B$6:$BE$43,'Occupancy Raw Data'!AO$1,FALSE)</f>
        <v>80.781507413509004</v>
      </c>
      <c r="J8" s="61">
        <f>VLOOKUP($A8,'Occupancy Raw Data'!$B$6:$BE$43,'Occupancy Raw Data'!AP$1,FALSE)</f>
        <v>80.013128088962105</v>
      </c>
      <c r="K8" s="62">
        <f>VLOOKUP($A8,'Occupancy Raw Data'!$B$6:$BE$43,'Occupancy Raw Data'!AR$1,FALSE)</f>
        <v>78.195604848199494</v>
      </c>
      <c r="M8" s="59">
        <f>VLOOKUP($A8,'Occupancy Raw Data'!$B$6:$BE$43,'Occupancy Raw Data'!AT$1,FALSE)</f>
        <v>63.463688412074603</v>
      </c>
      <c r="N8" s="60">
        <f>VLOOKUP($A8,'Occupancy Raw Data'!$B$6:$BE$43,'Occupancy Raw Data'!AU$1,FALSE)</f>
        <v>83.773967480170398</v>
      </c>
      <c r="O8" s="60">
        <f>VLOOKUP($A8,'Occupancy Raw Data'!$B$6:$BE$43,'Occupancy Raw Data'!AV$1,FALSE)</f>
        <v>94.455209610387698</v>
      </c>
      <c r="P8" s="60">
        <f>VLOOKUP($A8,'Occupancy Raw Data'!$B$6:$BE$43,'Occupancy Raw Data'!AW$1,FALSE)</f>
        <v>91.652859362615899</v>
      </c>
      <c r="Q8" s="60">
        <f>VLOOKUP($A8,'Occupancy Raw Data'!$B$6:$BE$43,'Occupancy Raw Data'!AX$1,FALSE)</f>
        <v>68.225847893993702</v>
      </c>
      <c r="R8" s="61">
        <f>VLOOKUP($A8,'Occupancy Raw Data'!$B$6:$BE$43,'Occupancy Raw Data'!AY$1,FALSE)</f>
        <v>80.371878174172906</v>
      </c>
      <c r="S8" s="60">
        <f>VLOOKUP($A8,'Occupancy Raw Data'!$B$6:$BE$43,'Occupancy Raw Data'!BA$1,FALSE)</f>
        <v>47.862464349153001</v>
      </c>
      <c r="T8" s="60">
        <f>VLOOKUP($A8,'Occupancy Raw Data'!$B$6:$BE$43,'Occupancy Raw Data'!BB$1,FALSE)</f>
        <v>32.684725639168803</v>
      </c>
      <c r="U8" s="61">
        <f>VLOOKUP($A8,'Occupancy Raw Data'!$B$6:$BE$43,'Occupancy Raw Data'!BC$1,FALSE)</f>
        <v>39.790407354173603</v>
      </c>
      <c r="V8" s="62">
        <f>VLOOKUP($A8,'Occupancy Raw Data'!$B$6:$BE$43,'Occupancy Raw Data'!BE$1,FALSE)</f>
        <v>66.261071263296699</v>
      </c>
      <c r="X8" s="64">
        <f>VLOOKUP($A8,'ADR Raw Data'!$B$6:$BE$43,'ADR Raw Data'!AG$1,FALSE)</f>
        <v>170.02818787711399</v>
      </c>
      <c r="Y8" s="65">
        <f>VLOOKUP($A8,'ADR Raw Data'!$B$6:$BE$43,'ADR Raw Data'!AH$1,FALSE)</f>
        <v>199.65710400053999</v>
      </c>
      <c r="Z8" s="65">
        <f>VLOOKUP($A8,'ADR Raw Data'!$B$6:$BE$43,'ADR Raw Data'!AI$1,FALSE)</f>
        <v>207.54804376515301</v>
      </c>
      <c r="AA8" s="65">
        <f>VLOOKUP($A8,'ADR Raw Data'!$B$6:$BE$43,'ADR Raw Data'!AJ$1,FALSE)</f>
        <v>206.87552109295601</v>
      </c>
      <c r="AB8" s="65">
        <f>VLOOKUP($A8,'ADR Raw Data'!$B$6:$BE$43,'ADR Raw Data'!AK$1,FALSE)</f>
        <v>186.989514454664</v>
      </c>
      <c r="AC8" s="66">
        <f>VLOOKUP($A8,'ADR Raw Data'!$B$6:$BE$43,'ADR Raw Data'!AL$1,FALSE)</f>
        <v>195.36934839674299</v>
      </c>
      <c r="AD8" s="65">
        <f>VLOOKUP($A8,'ADR Raw Data'!$B$6:$BE$43,'ADR Raw Data'!AN$1,FALSE)</f>
        <v>157.171187591359</v>
      </c>
      <c r="AE8" s="65">
        <f>VLOOKUP($A8,'ADR Raw Data'!$B$6:$BE$43,'ADR Raw Data'!AO$1,FALSE)</f>
        <v>154.10885603212</v>
      </c>
      <c r="AF8" s="66">
        <f>VLOOKUP($A8,'ADR Raw Data'!$B$6:$BE$43,'ADR Raw Data'!AP$1,FALSE)</f>
        <v>155.62531777309499</v>
      </c>
      <c r="AG8" s="67">
        <f>VLOOKUP($A8,'ADR Raw Data'!$B$6:$BE$43,'ADR Raw Data'!AR$1,FALSE)</f>
        <v>183.749973335465</v>
      </c>
      <c r="AI8" s="59">
        <f>VLOOKUP($A8,'ADR Raw Data'!$B$6:$BE$43,'ADR Raw Data'!AT$1,FALSE)</f>
        <v>44.352559948396298</v>
      </c>
      <c r="AJ8" s="60">
        <f>VLOOKUP($A8,'ADR Raw Data'!$B$6:$BE$43,'ADR Raw Data'!AU$1,FALSE)</f>
        <v>53.0112320093329</v>
      </c>
      <c r="AK8" s="60">
        <f>VLOOKUP($A8,'ADR Raw Data'!$B$6:$BE$43,'ADR Raw Data'!AV$1,FALSE)</f>
        <v>56.665516185534202</v>
      </c>
      <c r="AL8" s="60">
        <f>VLOOKUP($A8,'ADR Raw Data'!$B$6:$BE$43,'ADR Raw Data'!AW$1,FALSE)</f>
        <v>58.524200430454499</v>
      </c>
      <c r="AM8" s="60">
        <f>VLOOKUP($A8,'ADR Raw Data'!$B$6:$BE$43,'ADR Raw Data'!AX$1,FALSE)</f>
        <v>54.671028053529596</v>
      </c>
      <c r="AN8" s="61">
        <f>VLOOKUP($A8,'ADR Raw Data'!$B$6:$BE$43,'ADR Raw Data'!AY$1,FALSE)</f>
        <v>54.506351232689497</v>
      </c>
      <c r="AO8" s="60">
        <f>VLOOKUP($A8,'ADR Raw Data'!$B$6:$BE$43,'ADR Raw Data'!BA$1,FALSE)</f>
        <v>45.855700746828497</v>
      </c>
      <c r="AP8" s="60">
        <f>VLOOKUP($A8,'ADR Raw Data'!$B$6:$BE$43,'ADR Raw Data'!BB$1,FALSE)</f>
        <v>41.282834308872303</v>
      </c>
      <c r="AQ8" s="61">
        <f>VLOOKUP($A8,'ADR Raw Data'!$B$6:$BE$43,'ADR Raw Data'!BC$1,FALSE)</f>
        <v>43.486157984914001</v>
      </c>
      <c r="AR8" s="62">
        <f>VLOOKUP($A8,'ADR Raw Data'!$B$6:$BE$43,'ADR Raw Data'!BE$1,FALSE)</f>
        <v>52.879105402751897</v>
      </c>
      <c r="AT8" s="64">
        <f>VLOOKUP($A8,'RevPAR Raw Data'!$B$6:$BE$43,'RevPAR Raw Data'!AG$1,FALSE)</f>
        <v>110.98138282537001</v>
      </c>
      <c r="AU8" s="65">
        <f>VLOOKUP($A8,'RevPAR Raw Data'!$B$6:$BE$43,'RevPAR Raw Data'!AH$1,FALSE)</f>
        <v>152.10697204489199</v>
      </c>
      <c r="AV8" s="65">
        <f>VLOOKUP($A8,'RevPAR Raw Data'!$B$6:$BE$43,'RevPAR Raw Data'!AI$1,FALSE)</f>
        <v>174.076861357084</v>
      </c>
      <c r="AW8" s="65">
        <f>VLOOKUP($A8,'RevPAR Raw Data'!$B$6:$BE$43,'RevPAR Raw Data'!AJ$1,FALSE)</f>
        <v>173.06547467051001</v>
      </c>
      <c r="AX8" s="65">
        <f>VLOOKUP($A8,'RevPAR Raw Data'!$B$6:$BE$43,'RevPAR Raw Data'!AK$1,FALSE)</f>
        <v>146.518760811367</v>
      </c>
      <c r="AY8" s="66">
        <f>VLOOKUP($A8,'RevPAR Raw Data'!$B$6:$BE$43,'RevPAR Raw Data'!AL$1,FALSE)</f>
        <v>151.349890341845</v>
      </c>
      <c r="AZ8" s="65">
        <f>VLOOKUP($A8,'RevPAR Raw Data'!$B$6:$BE$43,'RevPAR Raw Data'!AN$1,FALSE)</f>
        <v>124.54991273682</v>
      </c>
      <c r="BA8" s="65">
        <f>VLOOKUP($A8,'RevPAR Raw Data'!$B$6:$BE$43,'RevPAR Raw Data'!AO$1,FALSE)</f>
        <v>124.49145696046099</v>
      </c>
      <c r="BB8" s="66">
        <f>VLOOKUP($A8,'RevPAR Raw Data'!$B$6:$BE$43,'RevPAR Raw Data'!AP$1,FALSE)</f>
        <v>124.52068484864</v>
      </c>
      <c r="BC8" s="67">
        <f>VLOOKUP($A8,'RevPAR Raw Data'!$B$6:$BE$43,'RevPAR Raw Data'!AR$1,FALSE)</f>
        <v>143.68440305807201</v>
      </c>
      <c r="BE8" s="59">
        <f>VLOOKUP($A8,'RevPAR Raw Data'!$B$6:$BE$43,'RevPAR Raw Data'!AT$1,FALSE)</f>
        <v>135.964018808899</v>
      </c>
      <c r="BF8" s="60">
        <f>VLOOKUP($A8,'RevPAR Raw Data'!$B$6:$BE$43,'RevPAR Raw Data'!AU$1,FALSE)</f>
        <v>181.19481175383899</v>
      </c>
      <c r="BG8" s="60">
        <f>VLOOKUP($A8,'RevPAR Raw Data'!$B$6:$BE$43,'RevPAR Raw Data'!AV$1,FALSE)</f>
        <v>204.644257885776</v>
      </c>
      <c r="BH8" s="60">
        <f>VLOOKUP($A8,'RevPAR Raw Data'!$B$6:$BE$43,'RevPAR Raw Data'!AW$1,FALSE)</f>
        <v>203.81616290669001</v>
      </c>
      <c r="BI8" s="60">
        <f>VLOOKUP($A8,'RevPAR Raw Data'!$B$6:$BE$43,'RevPAR Raw Data'!AX$1,FALSE)</f>
        <v>160.19664838940699</v>
      </c>
      <c r="BJ8" s="61">
        <f>VLOOKUP($A8,'RevPAR Raw Data'!$B$6:$BE$43,'RevPAR Raw Data'!AY$1,FALSE)</f>
        <v>178.68600761678599</v>
      </c>
      <c r="BK8" s="60">
        <f>VLOOKUP($A8,'RevPAR Raw Data'!$B$6:$BE$43,'RevPAR Raw Data'!BA$1,FALSE)</f>
        <v>115.665833517986</v>
      </c>
      <c r="BL8" s="60">
        <f>VLOOKUP($A8,'RevPAR Raw Data'!$B$6:$BE$43,'RevPAR Raw Data'!BB$1,FALSE)</f>
        <v>87.460741077968606</v>
      </c>
      <c r="BM8" s="61">
        <f>VLOOKUP($A8,'RevPAR Raw Data'!$B$6:$BE$43,'RevPAR Raw Data'!BC$1,FALSE)</f>
        <v>100.579884743964</v>
      </c>
      <c r="BN8" s="62">
        <f>VLOOKUP($A8,'RevPAR Raw Data'!$B$6:$BE$43,'RevPAR Raw Data'!BE$1,FALSE)</f>
        <v>154.17843838035901</v>
      </c>
    </row>
    <row r="9" spans="1:66" x14ac:dyDescent="0.25">
      <c r="A9" s="76" t="s">
        <v>90</v>
      </c>
      <c r="B9" s="59">
        <f>VLOOKUP($A9,'Occupancy Raw Data'!$B$6:$BE$43,'Occupancy Raw Data'!AG$1,FALSE)</f>
        <v>63.386673035586298</v>
      </c>
      <c r="C9" s="60">
        <f>VLOOKUP($A9,'Occupancy Raw Data'!$B$6:$BE$43,'Occupancy Raw Data'!AH$1,FALSE)</f>
        <v>71.614521136852105</v>
      </c>
      <c r="D9" s="60">
        <f>VLOOKUP($A9,'Occupancy Raw Data'!$B$6:$BE$43,'Occupancy Raw Data'!AI$1,FALSE)</f>
        <v>77.531645569620196</v>
      </c>
      <c r="E9" s="60">
        <f>VLOOKUP($A9,'Occupancy Raw Data'!$B$6:$BE$43,'Occupancy Raw Data'!AJ$1,FALSE)</f>
        <v>77.746596608550206</v>
      </c>
      <c r="F9" s="60">
        <f>VLOOKUP($A9,'Occupancy Raw Data'!$B$6:$BE$43,'Occupancy Raw Data'!AK$1,FALSE)</f>
        <v>72.907212801528502</v>
      </c>
      <c r="G9" s="61">
        <f>VLOOKUP($A9,'Occupancy Raw Data'!$B$6:$BE$43,'Occupancy Raw Data'!AL$1,FALSE)</f>
        <v>72.637329830427504</v>
      </c>
      <c r="H9" s="60">
        <f>VLOOKUP($A9,'Occupancy Raw Data'!$B$6:$BE$43,'Occupancy Raw Data'!AN$1,FALSE)</f>
        <v>77.403272032481397</v>
      </c>
      <c r="I9" s="60">
        <f>VLOOKUP($A9,'Occupancy Raw Data'!$B$6:$BE$43,'Occupancy Raw Data'!AO$1,FALSE)</f>
        <v>81.702292811081904</v>
      </c>
      <c r="J9" s="61">
        <f>VLOOKUP($A9,'Occupancy Raw Data'!$B$6:$BE$43,'Occupancy Raw Data'!AP$1,FALSE)</f>
        <v>79.5527824217817</v>
      </c>
      <c r="K9" s="62">
        <f>VLOOKUP($A9,'Occupancy Raw Data'!$B$6:$BE$43,'Occupancy Raw Data'!AR$1,FALSE)</f>
        <v>74.613173427957193</v>
      </c>
      <c r="M9" s="59">
        <f>VLOOKUP($A9,'Occupancy Raw Data'!$B$6:$BE$43,'Occupancy Raw Data'!AT$1,FALSE)</f>
        <v>35.105377970919498</v>
      </c>
      <c r="N9" s="60">
        <f>VLOOKUP($A9,'Occupancy Raw Data'!$B$6:$BE$43,'Occupancy Raw Data'!AU$1,FALSE)</f>
        <v>47.232582277579198</v>
      </c>
      <c r="O9" s="60">
        <f>VLOOKUP($A9,'Occupancy Raw Data'!$B$6:$BE$43,'Occupancy Raw Data'!AV$1,FALSE)</f>
        <v>52.001646598744401</v>
      </c>
      <c r="P9" s="60">
        <f>VLOOKUP($A9,'Occupancy Raw Data'!$B$6:$BE$43,'Occupancy Raw Data'!AW$1,FALSE)</f>
        <v>52.5027657605401</v>
      </c>
      <c r="Q9" s="60">
        <f>VLOOKUP($A9,'Occupancy Raw Data'!$B$6:$BE$43,'Occupancy Raw Data'!AX$1,FALSE)</f>
        <v>40.825466539627101</v>
      </c>
      <c r="R9" s="61">
        <f>VLOOKUP($A9,'Occupancy Raw Data'!$B$6:$BE$43,'Occupancy Raw Data'!AY$1,FALSE)</f>
        <v>45.673362822133598</v>
      </c>
      <c r="S9" s="60">
        <f>VLOOKUP($A9,'Occupancy Raw Data'!$B$6:$BE$43,'Occupancy Raw Data'!BA$1,FALSE)</f>
        <v>21.756335095358001</v>
      </c>
      <c r="T9" s="60">
        <f>VLOOKUP($A9,'Occupancy Raw Data'!$B$6:$BE$43,'Occupancy Raw Data'!BB$1,FALSE)</f>
        <v>16.910499101518401</v>
      </c>
      <c r="U9" s="61">
        <f>VLOOKUP($A9,'Occupancy Raw Data'!$B$6:$BE$43,'Occupancy Raw Data'!BC$1,FALSE)</f>
        <v>19.218818535538801</v>
      </c>
      <c r="V9" s="62">
        <f>VLOOKUP($A9,'Occupancy Raw Data'!$B$6:$BE$43,'Occupancy Raw Data'!BE$1,FALSE)</f>
        <v>36.449770510855998</v>
      </c>
      <c r="X9" s="64">
        <f>VLOOKUP($A9,'ADR Raw Data'!$B$6:$BE$43,'ADR Raw Data'!AG$1,FALSE)</f>
        <v>137.98664374529</v>
      </c>
      <c r="Y9" s="65">
        <f>VLOOKUP($A9,'ADR Raw Data'!$B$6:$BE$43,'ADR Raw Data'!AH$1,FALSE)</f>
        <v>151.668440470235</v>
      </c>
      <c r="Z9" s="65">
        <f>VLOOKUP($A9,'ADR Raw Data'!$B$6:$BE$43,'ADR Raw Data'!AI$1,FALSE)</f>
        <v>158.565944936465</v>
      </c>
      <c r="AA9" s="65">
        <f>VLOOKUP($A9,'ADR Raw Data'!$B$6:$BE$43,'ADR Raw Data'!AJ$1,FALSE)</f>
        <v>156.86492358497799</v>
      </c>
      <c r="AB9" s="65">
        <f>VLOOKUP($A9,'ADR Raw Data'!$B$6:$BE$43,'ADR Raw Data'!AK$1,FALSE)</f>
        <v>147.019523361041</v>
      </c>
      <c r="AC9" s="66">
        <f>VLOOKUP($A9,'ADR Raw Data'!$B$6:$BE$43,'ADR Raw Data'!AL$1,FALSE)</f>
        <v>150.93218153271999</v>
      </c>
      <c r="AD9" s="65">
        <f>VLOOKUP($A9,'ADR Raw Data'!$B$6:$BE$43,'ADR Raw Data'!AN$1,FALSE)</f>
        <v>138.90104138542799</v>
      </c>
      <c r="AE9" s="65">
        <f>VLOOKUP($A9,'ADR Raw Data'!$B$6:$BE$43,'ADR Raw Data'!AO$1,FALSE)</f>
        <v>140.694071692184</v>
      </c>
      <c r="AF9" s="66">
        <f>VLOOKUP($A9,'ADR Raw Data'!$B$6:$BE$43,'ADR Raw Data'!AP$1,FALSE)</f>
        <v>139.82178031298</v>
      </c>
      <c r="AG9" s="67">
        <f>VLOOKUP($A9,'ADR Raw Data'!$B$6:$BE$43,'ADR Raw Data'!AR$1,FALSE)</f>
        <v>147.547626652643</v>
      </c>
      <c r="AI9" s="59">
        <f>VLOOKUP($A9,'ADR Raw Data'!$B$6:$BE$43,'ADR Raw Data'!AT$1,FALSE)</f>
        <v>33.4115865465103</v>
      </c>
      <c r="AJ9" s="60">
        <f>VLOOKUP($A9,'ADR Raw Data'!$B$6:$BE$43,'ADR Raw Data'!AU$1,FALSE)</f>
        <v>41.865116031134399</v>
      </c>
      <c r="AK9" s="60">
        <f>VLOOKUP($A9,'ADR Raw Data'!$B$6:$BE$43,'ADR Raw Data'!AV$1,FALSE)</f>
        <v>44.844854147652697</v>
      </c>
      <c r="AL9" s="60">
        <f>VLOOKUP($A9,'ADR Raw Data'!$B$6:$BE$43,'ADR Raw Data'!AW$1,FALSE)</f>
        <v>41.743740694126899</v>
      </c>
      <c r="AM9" s="60">
        <f>VLOOKUP($A9,'ADR Raw Data'!$B$6:$BE$43,'ADR Raw Data'!AX$1,FALSE)</f>
        <v>35.970174510967503</v>
      </c>
      <c r="AN9" s="61">
        <f>VLOOKUP($A9,'ADR Raw Data'!$B$6:$BE$43,'ADR Raw Data'!AY$1,FALSE)</f>
        <v>40.010763900280303</v>
      </c>
      <c r="AO9" s="60">
        <f>VLOOKUP($A9,'ADR Raw Data'!$B$6:$BE$43,'ADR Raw Data'!BA$1,FALSE)</f>
        <v>27.6426421619799</v>
      </c>
      <c r="AP9" s="60">
        <f>VLOOKUP($A9,'ADR Raw Data'!$B$6:$BE$43,'ADR Raw Data'!BB$1,FALSE)</f>
        <v>26.9276639311026</v>
      </c>
      <c r="AQ9" s="61">
        <f>VLOOKUP($A9,'ADR Raw Data'!$B$6:$BE$43,'ADR Raw Data'!BC$1,FALSE)</f>
        <v>27.248412284450598</v>
      </c>
      <c r="AR9" s="62">
        <f>VLOOKUP($A9,'ADR Raw Data'!$B$6:$BE$43,'ADR Raw Data'!BE$1,FALSE)</f>
        <v>35.956250345751499</v>
      </c>
      <c r="AT9" s="64">
        <f>VLOOKUP($A9,'RevPAR Raw Data'!$B$6:$BE$43,'RevPAR Raw Data'!AG$1,FALSE)</f>
        <v>87.465142703606404</v>
      </c>
      <c r="AU9" s="65">
        <f>VLOOKUP($A9,'RevPAR Raw Data'!$B$6:$BE$43,'RevPAR Raw Data'!AH$1,FALSE)</f>
        <v>108.61662735849001</v>
      </c>
      <c r="AV9" s="65">
        <f>VLOOKUP($A9,'RevPAR Raw Data'!$B$6:$BE$43,'RevPAR Raw Data'!AI$1,FALSE)</f>
        <v>122.938786422259</v>
      </c>
      <c r="AW9" s="65">
        <f>VLOOKUP($A9,'RevPAR Raw Data'!$B$6:$BE$43,'RevPAR Raw Data'!AJ$1,FALSE)</f>
        <v>121.957139359923</v>
      </c>
      <c r="AX9" s="65">
        <f>VLOOKUP($A9,'RevPAR Raw Data'!$B$6:$BE$43,'RevPAR Raw Data'!AK$1,FALSE)</f>
        <v>107.18783675662699</v>
      </c>
      <c r="AY9" s="66">
        <f>VLOOKUP($A9,'RevPAR Raw Data'!$B$6:$BE$43,'RevPAR Raw Data'!AL$1,FALSE)</f>
        <v>109.633106520181</v>
      </c>
      <c r="AZ9" s="65">
        <f>VLOOKUP($A9,'RevPAR Raw Data'!$B$6:$BE$43,'RevPAR Raw Data'!AN$1,FALSE)</f>
        <v>107.513950919512</v>
      </c>
      <c r="BA9" s="65">
        <f>VLOOKUP($A9,'RevPAR Raw Data'!$B$6:$BE$43,'RevPAR Raw Data'!AO$1,FALSE)</f>
        <v>114.950282421781</v>
      </c>
      <c r="BB9" s="66">
        <f>VLOOKUP($A9,'RevPAR Raw Data'!$B$6:$BE$43,'RevPAR Raw Data'!AP$1,FALSE)</f>
        <v>111.232116670647</v>
      </c>
      <c r="BC9" s="67">
        <f>VLOOKUP($A9,'RevPAR Raw Data'!$B$6:$BE$43,'RevPAR Raw Data'!AR$1,FALSE)</f>
        <v>110.089966563171</v>
      </c>
      <c r="BE9" s="59">
        <f>VLOOKUP($A9,'RevPAR Raw Data'!$B$6:$BE$43,'RevPAR Raw Data'!AT$1,FALSE)</f>
        <v>80.246228260663202</v>
      </c>
      <c r="BF9" s="60">
        <f>VLOOKUP($A9,'RevPAR Raw Data'!$B$6:$BE$43,'RevPAR Raw Data'!AU$1,FALSE)</f>
        <v>108.871673683723</v>
      </c>
      <c r="BG9" s="60">
        <f>VLOOKUP($A9,'RevPAR Raw Data'!$B$6:$BE$43,'RevPAR Raw Data'!AV$1,FALSE)</f>
        <v>120.166563317981</v>
      </c>
      <c r="BH9" s="60">
        <f>VLOOKUP($A9,'RevPAR Raw Data'!$B$6:$BE$43,'RevPAR Raw Data'!AW$1,FALSE)</f>
        <v>116.163124850991</v>
      </c>
      <c r="BI9" s="60">
        <f>VLOOKUP($A9,'RevPAR Raw Data'!$B$6:$BE$43,'RevPAR Raw Data'!AX$1,FALSE)</f>
        <v>91.480632609815203</v>
      </c>
      <c r="BJ9" s="61">
        <f>VLOOKUP($A9,'RevPAR Raw Data'!$B$6:$BE$43,'RevPAR Raw Data'!AY$1,FALSE)</f>
        <v>103.958388086496</v>
      </c>
      <c r="BK9" s="60">
        <f>VLOOKUP($A9,'RevPAR Raw Data'!$B$6:$BE$43,'RevPAR Raw Data'!BA$1,FALSE)</f>
        <v>55.413003115309102</v>
      </c>
      <c r="BL9" s="60">
        <f>VLOOKUP($A9,'RevPAR Raw Data'!$B$6:$BE$43,'RevPAR Raw Data'!BB$1,FALSE)</f>
        <v>48.391765399750099</v>
      </c>
      <c r="BM9" s="61">
        <f>VLOOKUP($A9,'RevPAR Raw Data'!$B$6:$BE$43,'RevPAR Raw Data'!BC$1,FALSE)</f>
        <v>51.704053730753401</v>
      </c>
      <c r="BN9" s="62">
        <f>VLOOKUP($A9,'RevPAR Raw Data'!$B$6:$BE$43,'RevPAR Raw Data'!BE$1,FALSE)</f>
        <v>85.511991591943001</v>
      </c>
    </row>
    <row r="10" spans="1:66" x14ac:dyDescent="0.25">
      <c r="A10" s="76" t="s">
        <v>26</v>
      </c>
      <c r="B10" s="59">
        <f>VLOOKUP($A10,'Occupancy Raw Data'!$B$6:$BE$43,'Occupancy Raw Data'!AG$1,FALSE)</f>
        <v>55.0610870061657</v>
      </c>
      <c r="C10" s="60">
        <f>VLOOKUP($A10,'Occupancy Raw Data'!$B$6:$BE$43,'Occupancy Raw Data'!AH$1,FALSE)</f>
        <v>66.3307832838547</v>
      </c>
      <c r="D10" s="60">
        <f>VLOOKUP($A10,'Occupancy Raw Data'!$B$6:$BE$43,'Occupancy Raw Data'!AI$1,FALSE)</f>
        <v>74.097967572505098</v>
      </c>
      <c r="E10" s="60">
        <f>VLOOKUP($A10,'Occupancy Raw Data'!$B$6:$BE$43,'Occupancy Raw Data'!AJ$1,FALSE)</f>
        <v>73.487097510847207</v>
      </c>
      <c r="F10" s="60">
        <f>VLOOKUP($A10,'Occupancy Raw Data'!$B$6:$BE$43,'Occupancy Raw Data'!AK$1,FALSE)</f>
        <v>65.537223110299095</v>
      </c>
      <c r="G10" s="61">
        <f>VLOOKUP($A10,'Occupancy Raw Data'!$B$6:$BE$43,'Occupancy Raw Data'!AL$1,FALSE)</f>
        <v>66.902831696734395</v>
      </c>
      <c r="H10" s="60">
        <f>VLOOKUP($A10,'Occupancy Raw Data'!$B$6:$BE$43,'Occupancy Raw Data'!AN$1,FALSE)</f>
        <v>67.201415848367205</v>
      </c>
      <c r="I10" s="60">
        <f>VLOOKUP($A10,'Occupancy Raw Data'!$B$6:$BE$43,'Occupancy Raw Data'!AO$1,FALSE)</f>
        <v>70.898036081296993</v>
      </c>
      <c r="J10" s="61">
        <f>VLOOKUP($A10,'Occupancy Raw Data'!$B$6:$BE$43,'Occupancy Raw Data'!AP$1,FALSE)</f>
        <v>69.049725964832106</v>
      </c>
      <c r="K10" s="62">
        <f>VLOOKUP($A10,'Occupancy Raw Data'!$B$6:$BE$43,'Occupancy Raw Data'!AR$1,FALSE)</f>
        <v>67.516230059047999</v>
      </c>
      <c r="M10" s="59">
        <f>VLOOKUP($A10,'Occupancy Raw Data'!$B$6:$BE$43,'Occupancy Raw Data'!AT$1,FALSE)</f>
        <v>22.208389253022101</v>
      </c>
      <c r="N10" s="60">
        <f>VLOOKUP($A10,'Occupancy Raw Data'!$B$6:$BE$43,'Occupancy Raw Data'!AU$1,FALSE)</f>
        <v>32.832281249854297</v>
      </c>
      <c r="O10" s="60">
        <f>VLOOKUP($A10,'Occupancy Raw Data'!$B$6:$BE$43,'Occupancy Raw Data'!AV$1,FALSE)</f>
        <v>40.142460806150098</v>
      </c>
      <c r="P10" s="60">
        <f>VLOOKUP($A10,'Occupancy Raw Data'!$B$6:$BE$43,'Occupancy Raw Data'!AW$1,FALSE)</f>
        <v>40.986165707085</v>
      </c>
      <c r="Q10" s="60">
        <f>VLOOKUP($A10,'Occupancy Raw Data'!$B$6:$BE$43,'Occupancy Raw Data'!AX$1,FALSE)</f>
        <v>31.283342604179001</v>
      </c>
      <c r="R10" s="61">
        <f>VLOOKUP($A10,'Occupancy Raw Data'!$B$6:$BE$43,'Occupancy Raw Data'!AY$1,FALSE)</f>
        <v>33.8548144881401</v>
      </c>
      <c r="S10" s="60">
        <f>VLOOKUP($A10,'Occupancy Raw Data'!$B$6:$BE$43,'Occupancy Raw Data'!BA$1,FALSE)</f>
        <v>15.270956850967799</v>
      </c>
      <c r="T10" s="60">
        <f>VLOOKUP($A10,'Occupancy Raw Data'!$B$6:$BE$43,'Occupancy Raw Data'!BB$1,FALSE)</f>
        <v>12.9171898794672</v>
      </c>
      <c r="U10" s="61">
        <f>VLOOKUP($A10,'Occupancy Raw Data'!$B$6:$BE$43,'Occupancy Raw Data'!BC$1,FALSE)</f>
        <v>14.0504432301794</v>
      </c>
      <c r="V10" s="62">
        <f>VLOOKUP($A10,'Occupancy Raw Data'!$B$6:$BE$43,'Occupancy Raw Data'!BE$1,FALSE)</f>
        <v>27.391004596694401</v>
      </c>
      <c r="X10" s="64">
        <f>VLOOKUP($A10,'ADR Raw Data'!$B$6:$BE$43,'ADR Raw Data'!AG$1,FALSE)</f>
        <v>139.445215407745</v>
      </c>
      <c r="Y10" s="65">
        <f>VLOOKUP($A10,'ADR Raw Data'!$B$6:$BE$43,'ADR Raw Data'!AH$1,FALSE)</f>
        <v>162.29372681499299</v>
      </c>
      <c r="Z10" s="65">
        <f>VLOOKUP($A10,'ADR Raw Data'!$B$6:$BE$43,'ADR Raw Data'!AI$1,FALSE)</f>
        <v>174.92514253794499</v>
      </c>
      <c r="AA10" s="65">
        <f>VLOOKUP($A10,'ADR Raw Data'!$B$6:$BE$43,'ADR Raw Data'!AJ$1,FALSE)</f>
        <v>169.42647102237399</v>
      </c>
      <c r="AB10" s="65">
        <f>VLOOKUP($A10,'ADR Raw Data'!$B$6:$BE$43,'ADR Raw Data'!AK$1,FALSE)</f>
        <v>150.63402238773401</v>
      </c>
      <c r="AC10" s="66">
        <f>VLOOKUP($A10,'ADR Raw Data'!$B$6:$BE$43,'ADR Raw Data'!AL$1,FALSE)</f>
        <v>160.61343433998599</v>
      </c>
      <c r="AD10" s="65">
        <f>VLOOKUP($A10,'ADR Raw Data'!$B$6:$BE$43,'ADR Raw Data'!AN$1,FALSE)</f>
        <v>131.31000339818101</v>
      </c>
      <c r="AE10" s="65">
        <f>VLOOKUP($A10,'ADR Raw Data'!$B$6:$BE$43,'ADR Raw Data'!AO$1,FALSE)</f>
        <v>131.38253975923001</v>
      </c>
      <c r="AF10" s="66">
        <f>VLOOKUP($A10,'ADR Raw Data'!$B$6:$BE$43,'ADR Raw Data'!AP$1,FALSE)</f>
        <v>131.34724239856101</v>
      </c>
      <c r="AG10" s="67">
        <f>VLOOKUP($A10,'ADR Raw Data'!$B$6:$BE$43,'ADR Raw Data'!AR$1,FALSE)</f>
        <v>152.061744379884</v>
      </c>
      <c r="AI10" s="59">
        <f>VLOOKUP($A10,'ADR Raw Data'!$B$6:$BE$43,'ADR Raw Data'!AT$1,FALSE)</f>
        <v>38.471705897782599</v>
      </c>
      <c r="AJ10" s="60">
        <f>VLOOKUP($A10,'ADR Raw Data'!$B$6:$BE$43,'ADR Raw Data'!AU$1,FALSE)</f>
        <v>45.742434022721802</v>
      </c>
      <c r="AK10" s="60">
        <f>VLOOKUP($A10,'ADR Raw Data'!$B$6:$BE$43,'ADR Raw Data'!AV$1,FALSE)</f>
        <v>52.3095507065891</v>
      </c>
      <c r="AL10" s="60">
        <f>VLOOKUP($A10,'ADR Raw Data'!$B$6:$BE$43,'ADR Raw Data'!AW$1,FALSE)</f>
        <v>50.994031916962498</v>
      </c>
      <c r="AM10" s="60">
        <f>VLOOKUP($A10,'ADR Raw Data'!$B$6:$BE$43,'ADR Raw Data'!AX$1,FALSE)</f>
        <v>43.094485016483603</v>
      </c>
      <c r="AN10" s="61">
        <f>VLOOKUP($A10,'ADR Raw Data'!$B$6:$BE$43,'ADR Raw Data'!AY$1,FALSE)</f>
        <v>47.168054393341102</v>
      </c>
      <c r="AO10" s="60">
        <f>VLOOKUP($A10,'ADR Raw Data'!$B$6:$BE$43,'ADR Raw Data'!BA$1,FALSE)</f>
        <v>31.1240917076899</v>
      </c>
      <c r="AP10" s="60">
        <f>VLOOKUP($A10,'ADR Raw Data'!$B$6:$BE$43,'ADR Raw Data'!BB$1,FALSE)</f>
        <v>28.7297501687348</v>
      </c>
      <c r="AQ10" s="61">
        <f>VLOOKUP($A10,'ADR Raw Data'!$B$6:$BE$43,'ADR Raw Data'!BC$1,FALSE)</f>
        <v>29.870827275786901</v>
      </c>
      <c r="AR10" s="62">
        <f>VLOOKUP($A10,'ADR Raw Data'!$B$6:$BE$43,'ADR Raw Data'!BE$1,FALSE)</f>
        <v>42.747127607471199</v>
      </c>
      <c r="AT10" s="64">
        <f>VLOOKUP($A10,'RevPAR Raw Data'!$B$6:$BE$43,'RevPAR Raw Data'!AG$1,FALSE)</f>
        <v>76.780051381593907</v>
      </c>
      <c r="AU10" s="65">
        <f>VLOOKUP($A10,'RevPAR Raw Data'!$B$6:$BE$43,'RevPAR Raw Data'!AH$1,FALSE)</f>
        <v>107.650700216944</v>
      </c>
      <c r="AV10" s="65">
        <f>VLOOKUP($A10,'RevPAR Raw Data'!$B$6:$BE$43,'RevPAR Raw Data'!AI$1,FALSE)</f>
        <v>129.615975393925</v>
      </c>
      <c r="AW10" s="65">
        <f>VLOOKUP($A10,'RevPAR Raw Data'!$B$6:$BE$43,'RevPAR Raw Data'!AJ$1,FALSE)</f>
        <v>124.506595969399</v>
      </c>
      <c r="AX10" s="65">
        <f>VLOOKUP($A10,'RevPAR Raw Data'!$B$6:$BE$43,'RevPAR Raw Data'!AK$1,FALSE)</f>
        <v>98.721355332267606</v>
      </c>
      <c r="AY10" s="66">
        <f>VLOOKUP($A10,'RevPAR Raw Data'!$B$6:$BE$43,'RevPAR Raw Data'!AL$1,FALSE)</f>
        <v>107.454935658826</v>
      </c>
      <c r="AZ10" s="65">
        <f>VLOOKUP($A10,'RevPAR Raw Data'!$B$6:$BE$43,'RevPAR Raw Data'!AN$1,FALSE)</f>
        <v>88.242181434117299</v>
      </c>
      <c r="BA10" s="65">
        <f>VLOOKUP($A10,'RevPAR Raw Data'!$B$6:$BE$43,'RevPAR Raw Data'!AO$1,FALSE)</f>
        <v>93.147640443023505</v>
      </c>
      <c r="BB10" s="66">
        <f>VLOOKUP($A10,'RevPAR Raw Data'!$B$6:$BE$43,'RevPAR Raw Data'!AP$1,FALSE)</f>
        <v>90.694910938570402</v>
      </c>
      <c r="BC10" s="67">
        <f>VLOOKUP($A10,'RevPAR Raw Data'!$B$6:$BE$43,'RevPAR Raw Data'!AR$1,FALSE)</f>
        <v>102.66635716732399</v>
      </c>
      <c r="BE10" s="59">
        <f>VLOOKUP($A10,'RevPAR Raw Data'!$B$6:$BE$43,'RevPAR Raw Data'!AT$1,FALSE)</f>
        <v>69.224041348862102</v>
      </c>
      <c r="BF10" s="60">
        <f>VLOOKUP($A10,'RevPAR Raw Data'!$B$6:$BE$43,'RevPAR Raw Data'!AU$1,FALSE)</f>
        <v>93.592999861445307</v>
      </c>
      <c r="BG10" s="60">
        <f>VLOOKUP($A10,'RevPAR Raw Data'!$B$6:$BE$43,'RevPAR Raw Data'!AV$1,FALSE)</f>
        <v>113.450352403005</v>
      </c>
      <c r="BH10" s="60">
        <f>VLOOKUP($A10,'RevPAR Raw Data'!$B$6:$BE$43,'RevPAR Raw Data'!AW$1,FALSE)</f>
        <v>112.880696046257</v>
      </c>
      <c r="BI10" s="60">
        <f>VLOOKUP($A10,'RevPAR Raw Data'!$B$6:$BE$43,'RevPAR Raw Data'!AX$1,FALSE)</f>
        <v>87.859223011875798</v>
      </c>
      <c r="BJ10" s="61">
        <f>VLOOKUP($A10,'RevPAR Raw Data'!$B$6:$BE$43,'RevPAR Raw Data'!AY$1,FALSE)</f>
        <v>96.991526194011897</v>
      </c>
      <c r="BK10" s="60">
        <f>VLOOKUP($A10,'RevPAR Raw Data'!$B$6:$BE$43,'RevPAR Raw Data'!BA$1,FALSE)</f>
        <v>51.147995173594801</v>
      </c>
      <c r="BL10" s="60">
        <f>VLOOKUP($A10,'RevPAR Raw Data'!$B$6:$BE$43,'RevPAR Raw Data'!BB$1,FALSE)</f>
        <v>45.358016429394098</v>
      </c>
      <c r="BM10" s="61">
        <f>VLOOKUP($A10,'RevPAR Raw Data'!$B$6:$BE$43,'RevPAR Raw Data'!BC$1,FALSE)</f>
        <v>48.1182541347357</v>
      </c>
      <c r="BN10" s="62">
        <f>VLOOKUP($A10,'RevPAR Raw Data'!$B$6:$BE$43,'RevPAR Raw Data'!BE$1,FALSE)</f>
        <v>81.846999892082906</v>
      </c>
    </row>
    <row r="11" spans="1:66" x14ac:dyDescent="0.25">
      <c r="A11" s="76" t="s">
        <v>24</v>
      </c>
      <c r="B11" s="59">
        <f>VLOOKUP($A11,'Occupancy Raw Data'!$B$6:$BE$43,'Occupancy Raw Data'!AG$1,FALSE)</f>
        <v>56.9879264354906</v>
      </c>
      <c r="C11" s="60">
        <f>VLOOKUP($A11,'Occupancy Raw Data'!$B$6:$BE$43,'Occupancy Raw Data'!AH$1,FALSE)</f>
        <v>68.801768917590906</v>
      </c>
      <c r="D11" s="60">
        <f>VLOOKUP($A11,'Occupancy Raw Data'!$B$6:$BE$43,'Occupancy Raw Data'!AI$1,FALSE)</f>
        <v>72.880106696616494</v>
      </c>
      <c r="E11" s="60">
        <f>VLOOKUP($A11,'Occupancy Raw Data'!$B$6:$BE$43,'Occupancy Raw Data'!AJ$1,FALSE)</f>
        <v>74.403341288782798</v>
      </c>
      <c r="F11" s="60">
        <f>VLOOKUP($A11,'Occupancy Raw Data'!$B$6:$BE$43,'Occupancy Raw Data'!AK$1,FALSE)</f>
        <v>73.210023866348394</v>
      </c>
      <c r="G11" s="61">
        <f>VLOOKUP($A11,'Occupancy Raw Data'!$B$6:$BE$43,'Occupancy Raw Data'!AL$1,FALSE)</f>
        <v>69.2566334409658</v>
      </c>
      <c r="H11" s="60">
        <f>VLOOKUP($A11,'Occupancy Raw Data'!$B$6:$BE$43,'Occupancy Raw Data'!AN$1,FALSE)</f>
        <v>79.559174505124204</v>
      </c>
      <c r="I11" s="60">
        <f>VLOOKUP($A11,'Occupancy Raw Data'!$B$6:$BE$43,'Occupancy Raw Data'!AO$1,FALSE)</f>
        <v>85.181805419065</v>
      </c>
      <c r="J11" s="61">
        <f>VLOOKUP($A11,'Occupancy Raw Data'!$B$6:$BE$43,'Occupancy Raw Data'!AP$1,FALSE)</f>
        <v>82.370489962094595</v>
      </c>
      <c r="K11" s="62">
        <f>VLOOKUP($A11,'Occupancy Raw Data'!$B$6:$BE$43,'Occupancy Raw Data'!AR$1,FALSE)</f>
        <v>73.003449589859798</v>
      </c>
      <c r="M11" s="59">
        <f>VLOOKUP($A11,'Occupancy Raw Data'!$B$6:$BE$43,'Occupancy Raw Data'!AT$1,FALSE)</f>
        <v>2.3669294070428402</v>
      </c>
      <c r="N11" s="60">
        <f>VLOOKUP($A11,'Occupancy Raw Data'!$B$6:$BE$43,'Occupancy Raw Data'!AU$1,FALSE)</f>
        <v>8.5974967640182207</v>
      </c>
      <c r="O11" s="60">
        <f>VLOOKUP($A11,'Occupancy Raw Data'!$B$6:$BE$43,'Occupancy Raw Data'!AV$1,FALSE)</f>
        <v>10.5805403978465</v>
      </c>
      <c r="P11" s="60">
        <f>VLOOKUP($A11,'Occupancy Raw Data'!$B$6:$BE$43,'Occupancy Raw Data'!AW$1,FALSE)</f>
        <v>11.773272773909101</v>
      </c>
      <c r="Q11" s="60">
        <f>VLOOKUP($A11,'Occupancy Raw Data'!$B$6:$BE$43,'Occupancy Raw Data'!AX$1,FALSE)</f>
        <v>12.948444252992701</v>
      </c>
      <c r="R11" s="61">
        <f>VLOOKUP($A11,'Occupancy Raw Data'!$B$6:$BE$43,'Occupancy Raw Data'!AY$1,FALSE)</f>
        <v>9.4740103908663897</v>
      </c>
      <c r="S11" s="60">
        <f>VLOOKUP($A11,'Occupancy Raw Data'!$B$6:$BE$43,'Occupancy Raw Data'!BA$1,FALSE)</f>
        <v>3.12199622266975</v>
      </c>
      <c r="T11" s="60">
        <f>VLOOKUP($A11,'Occupancy Raw Data'!$B$6:$BE$43,'Occupancy Raw Data'!BB$1,FALSE)</f>
        <v>6.1206685060019401</v>
      </c>
      <c r="U11" s="61">
        <f>VLOOKUP($A11,'Occupancy Raw Data'!$B$6:$BE$43,'Occupancy Raw Data'!BC$1,FALSE)</f>
        <v>4.6510323288907003</v>
      </c>
      <c r="V11" s="62">
        <f>VLOOKUP($A11,'Occupancy Raw Data'!$B$6:$BE$43,'Occupancy Raw Data'!BE$1,FALSE)</f>
        <v>7.8713623528403902</v>
      </c>
      <c r="X11" s="64">
        <f>VLOOKUP($A11,'ADR Raw Data'!$B$6:$BE$43,'ADR Raw Data'!AG$1,FALSE)</f>
        <v>128.59499230153301</v>
      </c>
      <c r="Y11" s="65">
        <f>VLOOKUP($A11,'ADR Raw Data'!$B$6:$BE$43,'ADR Raw Data'!AH$1,FALSE)</f>
        <v>125.638178340049</v>
      </c>
      <c r="Z11" s="65">
        <f>VLOOKUP($A11,'ADR Raw Data'!$B$6:$BE$43,'ADR Raw Data'!AI$1,FALSE)</f>
        <v>124.46242475319001</v>
      </c>
      <c r="AA11" s="65">
        <f>VLOOKUP($A11,'ADR Raw Data'!$B$6:$BE$43,'ADR Raw Data'!AJ$1,FALSE)</f>
        <v>124.090275956413</v>
      </c>
      <c r="AB11" s="65">
        <f>VLOOKUP($A11,'ADR Raw Data'!$B$6:$BE$43,'ADR Raw Data'!AK$1,FALSE)</f>
        <v>129.40514406251401</v>
      </c>
      <c r="AC11" s="66">
        <f>VLOOKUP($A11,'ADR Raw Data'!$B$6:$BE$43,'ADR Raw Data'!AL$1,FALSE)</f>
        <v>126.34114115727201</v>
      </c>
      <c r="AD11" s="65">
        <f>VLOOKUP($A11,'ADR Raw Data'!$B$6:$BE$43,'ADR Raw Data'!AN$1,FALSE)</f>
        <v>152.153567143109</v>
      </c>
      <c r="AE11" s="65">
        <f>VLOOKUP($A11,'ADR Raw Data'!$B$6:$BE$43,'ADR Raw Data'!AO$1,FALSE)</f>
        <v>164.489189946435</v>
      </c>
      <c r="AF11" s="66">
        <f>VLOOKUP($A11,'ADR Raw Data'!$B$6:$BE$43,'ADR Raw Data'!AP$1,FALSE)</f>
        <v>158.531886744215</v>
      </c>
      <c r="AG11" s="67">
        <f>VLOOKUP($A11,'ADR Raw Data'!$B$6:$BE$43,'ADR Raw Data'!AR$1,FALSE)</f>
        <v>136.71860571012499</v>
      </c>
      <c r="AI11" s="59">
        <f>VLOOKUP($A11,'ADR Raw Data'!$B$6:$BE$43,'ADR Raw Data'!AT$1,FALSE)</f>
        <v>13.9867682079389</v>
      </c>
      <c r="AJ11" s="60">
        <f>VLOOKUP($A11,'ADR Raw Data'!$B$6:$BE$43,'ADR Raw Data'!AU$1,FALSE)</f>
        <v>14.559412721985501</v>
      </c>
      <c r="AK11" s="60">
        <f>VLOOKUP($A11,'ADR Raw Data'!$B$6:$BE$43,'ADR Raw Data'!AV$1,FALSE)</f>
        <v>13.462385893200601</v>
      </c>
      <c r="AL11" s="60">
        <f>VLOOKUP($A11,'ADR Raw Data'!$B$6:$BE$43,'ADR Raw Data'!AW$1,FALSE)</f>
        <v>10.428077572167499</v>
      </c>
      <c r="AM11" s="60">
        <f>VLOOKUP($A11,'ADR Raw Data'!$B$6:$BE$43,'ADR Raw Data'!AX$1,FALSE)</f>
        <v>8.5161681390755994</v>
      </c>
      <c r="AN11" s="61">
        <f>VLOOKUP($A11,'ADR Raw Data'!$B$6:$BE$43,'ADR Raw Data'!AY$1,FALSE)</f>
        <v>12.043704977935</v>
      </c>
      <c r="AO11" s="60">
        <f>VLOOKUP($A11,'ADR Raw Data'!$B$6:$BE$43,'ADR Raw Data'!BA$1,FALSE)</f>
        <v>5.3588711604801498</v>
      </c>
      <c r="AP11" s="60">
        <f>VLOOKUP($A11,'ADR Raw Data'!$B$6:$BE$43,'ADR Raw Data'!BB$1,FALSE)</f>
        <v>9.2759594936073206</v>
      </c>
      <c r="AQ11" s="61">
        <f>VLOOKUP($A11,'ADR Raw Data'!$B$6:$BE$43,'ADR Raw Data'!BC$1,FALSE)</f>
        <v>7.4566377551326104</v>
      </c>
      <c r="AR11" s="62">
        <f>VLOOKUP($A11,'ADR Raw Data'!$B$6:$BE$43,'ADR Raw Data'!BE$1,FALSE)</f>
        <v>9.9779082534374499</v>
      </c>
      <c r="AT11" s="64">
        <f>VLOOKUP($A11,'RevPAR Raw Data'!$B$6:$BE$43,'RevPAR Raw Data'!AG$1,FALSE)</f>
        <v>73.283619612522799</v>
      </c>
      <c r="AU11" s="65">
        <f>VLOOKUP($A11,'RevPAR Raw Data'!$B$6:$BE$43,'RevPAR Raw Data'!AH$1,FALSE)</f>
        <v>86.441289133791898</v>
      </c>
      <c r="AV11" s="65">
        <f>VLOOKUP($A11,'RevPAR Raw Data'!$B$6:$BE$43,'RevPAR Raw Data'!AI$1,FALSE)</f>
        <v>90.708347957321294</v>
      </c>
      <c r="AW11" s="65">
        <f>VLOOKUP($A11,'RevPAR Raw Data'!$B$6:$BE$43,'RevPAR Raw Data'!AJ$1,FALSE)</f>
        <v>92.327311526042294</v>
      </c>
      <c r="AX11" s="65">
        <f>VLOOKUP($A11,'RevPAR Raw Data'!$B$6:$BE$43,'RevPAR Raw Data'!AK$1,FALSE)</f>
        <v>94.737536852449793</v>
      </c>
      <c r="AY11" s="66">
        <f>VLOOKUP($A11,'RevPAR Raw Data'!$B$6:$BE$43,'RevPAR Raw Data'!AL$1,FALSE)</f>
        <v>87.499621016425607</v>
      </c>
      <c r="AZ11" s="65">
        <f>VLOOKUP($A11,'RevPAR Raw Data'!$B$6:$BE$43,'RevPAR Raw Data'!AN$1,FALSE)</f>
        <v>121.052121999157</v>
      </c>
      <c r="BA11" s="65">
        <f>VLOOKUP($A11,'RevPAR Raw Data'!$B$6:$BE$43,'RevPAR Raw Data'!AO$1,FALSE)</f>
        <v>140.11486171556899</v>
      </c>
      <c r="BB11" s="66">
        <f>VLOOKUP($A11,'RevPAR Raw Data'!$B$6:$BE$43,'RevPAR Raw Data'!AP$1,FALSE)</f>
        <v>130.58349185736299</v>
      </c>
      <c r="BC11" s="67">
        <f>VLOOKUP($A11,'RevPAR Raw Data'!$B$6:$BE$43,'RevPAR Raw Data'!AR$1,FALSE)</f>
        <v>99.809298399550698</v>
      </c>
      <c r="BE11" s="59">
        <f>VLOOKUP($A11,'RevPAR Raw Data'!$B$6:$BE$43,'RevPAR Raw Data'!AT$1,FALSE)</f>
        <v>16.684754544790401</v>
      </c>
      <c r="BF11" s="60">
        <f>VLOOKUP($A11,'RevPAR Raw Data'!$B$6:$BE$43,'RevPAR Raw Data'!AU$1,FALSE)</f>
        <v>24.4086545236365</v>
      </c>
      <c r="BG11" s="60">
        <f>VLOOKUP($A11,'RevPAR Raw Data'!$B$6:$BE$43,'RevPAR Raw Data'!AV$1,FALSE)</f>
        <v>25.467319468991199</v>
      </c>
      <c r="BH11" s="60">
        <f>VLOOKUP($A11,'RevPAR Raw Data'!$B$6:$BE$43,'RevPAR Raw Data'!AW$1,FALSE)</f>
        <v>23.4290763637228</v>
      </c>
      <c r="BI11" s="60">
        <f>VLOOKUP($A11,'RevPAR Raw Data'!$B$6:$BE$43,'RevPAR Raw Data'!AX$1,FALSE)</f>
        <v>22.5673236760477</v>
      </c>
      <c r="BJ11" s="61">
        <f>VLOOKUP($A11,'RevPAR Raw Data'!$B$6:$BE$43,'RevPAR Raw Data'!AY$1,FALSE)</f>
        <v>22.6587372298563</v>
      </c>
      <c r="BK11" s="60">
        <f>VLOOKUP($A11,'RevPAR Raw Data'!$B$6:$BE$43,'RevPAR Raw Data'!BA$1,FALSE)</f>
        <v>8.6481711383578297</v>
      </c>
      <c r="BL11" s="60">
        <f>VLOOKUP($A11,'RevPAR Raw Data'!$B$6:$BE$43,'RevPAR Raw Data'!BB$1,FALSE)</f>
        <v>15.964378730963899</v>
      </c>
      <c r="BM11" s="61">
        <f>VLOOKUP($A11,'RevPAR Raw Data'!$B$6:$BE$43,'RevPAR Raw Data'!BC$1,FALSE)</f>
        <v>12.4544807166628</v>
      </c>
      <c r="BN11" s="62">
        <f>VLOOKUP($A11,'RevPAR Raw Data'!$B$6:$BE$43,'RevPAR Raw Data'!BE$1,FALSE)</f>
        <v>18.634667920139801</v>
      </c>
    </row>
    <row r="12" spans="1:66" x14ac:dyDescent="0.25">
      <c r="A12" s="76" t="s">
        <v>27</v>
      </c>
      <c r="B12" s="59">
        <f>VLOOKUP($A12,'Occupancy Raw Data'!$B$6:$BE$43,'Occupancy Raw Data'!AG$1,FALSE)</f>
        <v>60.900906202188999</v>
      </c>
      <c r="C12" s="60">
        <f>VLOOKUP($A12,'Occupancy Raw Data'!$B$6:$BE$43,'Occupancy Raw Data'!AH$1,FALSE)</f>
        <v>67.267859244439194</v>
      </c>
      <c r="D12" s="60">
        <f>VLOOKUP($A12,'Occupancy Raw Data'!$B$6:$BE$43,'Occupancy Raw Data'!AI$1,FALSE)</f>
        <v>71.534070848534697</v>
      </c>
      <c r="E12" s="60">
        <f>VLOOKUP($A12,'Occupancy Raw Data'!$B$6:$BE$43,'Occupancy Raw Data'!AJ$1,FALSE)</f>
        <v>74.279157349652806</v>
      </c>
      <c r="F12" s="60">
        <f>VLOOKUP($A12,'Occupancy Raw Data'!$B$6:$BE$43,'Occupancy Raw Data'!AK$1,FALSE)</f>
        <v>73.623043427091901</v>
      </c>
      <c r="G12" s="61">
        <f>VLOOKUP($A12,'Occupancy Raw Data'!$B$6:$BE$43,'Occupancy Raw Data'!AL$1,FALSE)</f>
        <v>69.521007414381501</v>
      </c>
      <c r="H12" s="60">
        <f>VLOOKUP($A12,'Occupancy Raw Data'!$B$6:$BE$43,'Occupancy Raw Data'!AN$1,FALSE)</f>
        <v>80.360715546663499</v>
      </c>
      <c r="I12" s="60">
        <f>VLOOKUP($A12,'Occupancy Raw Data'!$B$6:$BE$43,'Occupancy Raw Data'!AO$1,FALSE)</f>
        <v>80.401906555254698</v>
      </c>
      <c r="J12" s="61">
        <f>VLOOKUP($A12,'Occupancy Raw Data'!$B$6:$BE$43,'Occupancy Raw Data'!AP$1,FALSE)</f>
        <v>80.381311050959098</v>
      </c>
      <c r="K12" s="62">
        <f>VLOOKUP($A12,'Occupancy Raw Data'!$B$6:$BE$43,'Occupancy Raw Data'!AR$1,FALSE)</f>
        <v>72.623951310546502</v>
      </c>
      <c r="M12" s="59">
        <f>VLOOKUP($A12,'Occupancy Raw Data'!$B$6:$BE$43,'Occupancy Raw Data'!AT$1,FALSE)</f>
        <v>4.6516281828855703</v>
      </c>
      <c r="N12" s="60">
        <f>VLOOKUP($A12,'Occupancy Raw Data'!$B$6:$BE$43,'Occupancy Raw Data'!AU$1,FALSE)</f>
        <v>9.84577631798612</v>
      </c>
      <c r="O12" s="60">
        <f>VLOOKUP($A12,'Occupancy Raw Data'!$B$6:$BE$43,'Occupancy Raw Data'!AV$1,FALSE)</f>
        <v>13.663825976317501</v>
      </c>
      <c r="P12" s="60">
        <f>VLOOKUP($A12,'Occupancy Raw Data'!$B$6:$BE$43,'Occupancy Raw Data'!AW$1,FALSE)</f>
        <v>13.3669376164542</v>
      </c>
      <c r="Q12" s="60">
        <f>VLOOKUP($A12,'Occupancy Raw Data'!$B$6:$BE$43,'Occupancy Raw Data'!AX$1,FALSE)</f>
        <v>9.2910904611703895</v>
      </c>
      <c r="R12" s="61">
        <f>VLOOKUP($A12,'Occupancy Raw Data'!$B$6:$BE$43,'Occupancy Raw Data'!AY$1,FALSE)</f>
        <v>10.2588937213637</v>
      </c>
      <c r="S12" s="60">
        <f>VLOOKUP($A12,'Occupancy Raw Data'!$B$6:$BE$43,'Occupancy Raw Data'!BA$1,FALSE)</f>
        <v>1.5205381039757999</v>
      </c>
      <c r="T12" s="60">
        <f>VLOOKUP($A12,'Occupancy Raw Data'!$B$6:$BE$43,'Occupancy Raw Data'!BB$1,FALSE)</f>
        <v>0.437352240237038</v>
      </c>
      <c r="U12" s="61">
        <f>VLOOKUP($A12,'Occupancy Raw Data'!$B$6:$BE$43,'Occupancy Raw Data'!BC$1,FALSE)</f>
        <v>0.97590161525770502</v>
      </c>
      <c r="V12" s="62">
        <f>VLOOKUP($A12,'Occupancy Raw Data'!$B$6:$BE$43,'Occupancy Raw Data'!BE$1,FALSE)</f>
        <v>7.1337581856663999</v>
      </c>
      <c r="X12" s="64">
        <f>VLOOKUP($A12,'ADR Raw Data'!$B$6:$BE$43,'ADR Raw Data'!AG$1,FALSE)</f>
        <v>91.996234600705307</v>
      </c>
      <c r="Y12" s="65">
        <f>VLOOKUP($A12,'ADR Raw Data'!$B$6:$BE$43,'ADR Raw Data'!AH$1,FALSE)</f>
        <v>92.872652320342894</v>
      </c>
      <c r="Z12" s="65">
        <f>VLOOKUP($A12,'ADR Raw Data'!$B$6:$BE$43,'ADR Raw Data'!AI$1,FALSE)</f>
        <v>95.923424505408605</v>
      </c>
      <c r="AA12" s="65">
        <f>VLOOKUP($A12,'ADR Raw Data'!$B$6:$BE$43,'ADR Raw Data'!AJ$1,FALSE)</f>
        <v>96.637214212152401</v>
      </c>
      <c r="AB12" s="65">
        <f>VLOOKUP($A12,'ADR Raw Data'!$B$6:$BE$43,'ADR Raw Data'!AK$1,FALSE)</f>
        <v>97.298361907045503</v>
      </c>
      <c r="AC12" s="66">
        <f>VLOOKUP($A12,'ADR Raw Data'!$B$6:$BE$43,'ADR Raw Data'!AL$1,FALSE)</f>
        <v>95.088737049702004</v>
      </c>
      <c r="AD12" s="65">
        <f>VLOOKUP($A12,'ADR Raw Data'!$B$6:$BE$43,'ADR Raw Data'!AN$1,FALSE)</f>
        <v>109.708070515871</v>
      </c>
      <c r="AE12" s="65">
        <f>VLOOKUP($A12,'ADR Raw Data'!$B$6:$BE$43,'ADR Raw Data'!AO$1,FALSE)</f>
        <v>110.56606323416401</v>
      </c>
      <c r="AF12" s="66">
        <f>VLOOKUP($A12,'ADR Raw Data'!$B$6:$BE$43,'ADR Raw Data'!AP$1,FALSE)</f>
        <v>110.137176793557</v>
      </c>
      <c r="AG12" s="67">
        <f>VLOOKUP($A12,'ADR Raw Data'!$B$6:$BE$43,'ADR Raw Data'!AR$1,FALSE)</f>
        <v>99.847550062505704</v>
      </c>
      <c r="AI12" s="59">
        <f>VLOOKUP($A12,'ADR Raw Data'!$B$6:$BE$43,'ADR Raw Data'!AT$1,FALSE)</f>
        <v>14.383751736769099</v>
      </c>
      <c r="AJ12" s="60">
        <f>VLOOKUP($A12,'ADR Raw Data'!$B$6:$BE$43,'ADR Raw Data'!AU$1,FALSE)</f>
        <v>16.458494469839099</v>
      </c>
      <c r="AK12" s="60">
        <f>VLOOKUP($A12,'ADR Raw Data'!$B$6:$BE$43,'ADR Raw Data'!AV$1,FALSE)</f>
        <v>18.719478820441601</v>
      </c>
      <c r="AL12" s="60">
        <f>VLOOKUP($A12,'ADR Raw Data'!$B$6:$BE$43,'ADR Raw Data'!AW$1,FALSE)</f>
        <v>19.131349524317201</v>
      </c>
      <c r="AM12" s="60">
        <f>VLOOKUP($A12,'ADR Raw Data'!$B$6:$BE$43,'ADR Raw Data'!AX$1,FALSE)</f>
        <v>16.519425474005502</v>
      </c>
      <c r="AN12" s="61">
        <f>VLOOKUP($A12,'ADR Raw Data'!$B$6:$BE$43,'ADR Raw Data'!AY$1,FALSE)</f>
        <v>17.1453084651246</v>
      </c>
      <c r="AO12" s="60">
        <f>VLOOKUP($A12,'ADR Raw Data'!$B$6:$BE$43,'ADR Raw Data'!BA$1,FALSE)</f>
        <v>17.4087542556179</v>
      </c>
      <c r="AP12" s="60">
        <f>VLOOKUP($A12,'ADR Raw Data'!$B$6:$BE$43,'ADR Raw Data'!BB$1,FALSE)</f>
        <v>16.377833168186999</v>
      </c>
      <c r="AQ12" s="61">
        <f>VLOOKUP($A12,'ADR Raw Data'!$B$6:$BE$43,'ADR Raw Data'!BC$1,FALSE)</f>
        <v>16.883674803404201</v>
      </c>
      <c r="AR12" s="62">
        <f>VLOOKUP($A12,'ADR Raw Data'!$B$6:$BE$43,'ADR Raw Data'!BE$1,FALSE)</f>
        <v>16.701229260230601</v>
      </c>
      <c r="AT12" s="64">
        <f>VLOOKUP($A12,'RevPAR Raw Data'!$B$6:$BE$43,'RevPAR Raw Data'!AG$1,FALSE)</f>
        <v>56.026540543721303</v>
      </c>
      <c r="AU12" s="65">
        <f>VLOOKUP($A12,'RevPAR Raw Data'!$B$6:$BE$43,'RevPAR Raw Data'!AH$1,FALSE)</f>
        <v>62.473445039425599</v>
      </c>
      <c r="AV12" s="65">
        <f>VLOOKUP($A12,'RevPAR Raw Data'!$B$6:$BE$43,'RevPAR Raw Data'!AI$1,FALSE)</f>
        <v>68.617930446039693</v>
      </c>
      <c r="AW12" s="65">
        <f>VLOOKUP($A12,'RevPAR Raw Data'!$B$6:$BE$43,'RevPAR Raw Data'!AJ$1,FALSE)</f>
        <v>71.781308402965706</v>
      </c>
      <c r="AX12" s="65">
        <f>VLOOKUP($A12,'RevPAR Raw Data'!$B$6:$BE$43,'RevPAR Raw Data'!AK$1,FALSE)</f>
        <v>71.634015240673094</v>
      </c>
      <c r="AY12" s="66">
        <f>VLOOKUP($A12,'RevPAR Raw Data'!$B$6:$BE$43,'RevPAR Raw Data'!AL$1,FALSE)</f>
        <v>66.106647934565103</v>
      </c>
      <c r="AZ12" s="65">
        <f>VLOOKUP($A12,'RevPAR Raw Data'!$B$6:$BE$43,'RevPAR Raw Data'!AN$1,FALSE)</f>
        <v>88.1621904789925</v>
      </c>
      <c r="BA12" s="65">
        <f>VLOOKUP($A12,'RevPAR Raw Data'!$B$6:$BE$43,'RevPAR Raw Data'!AO$1,FALSE)</f>
        <v>88.897222843356403</v>
      </c>
      <c r="BB12" s="66">
        <f>VLOOKUP($A12,'RevPAR Raw Data'!$B$6:$BE$43,'RevPAR Raw Data'!AP$1,FALSE)</f>
        <v>88.529706661174501</v>
      </c>
      <c r="BC12" s="67">
        <f>VLOOKUP($A12,'RevPAR Raw Data'!$B$6:$BE$43,'RevPAR Raw Data'!AR$1,FALSE)</f>
        <v>72.513236142167798</v>
      </c>
      <c r="BE12" s="59">
        <f>VLOOKUP($A12,'RevPAR Raw Data'!$B$6:$BE$43,'RevPAR Raw Data'!AT$1,FALSE)</f>
        <v>19.704458569198501</v>
      </c>
      <c r="BF12" s="60">
        <f>VLOOKUP($A12,'RevPAR Raw Data'!$B$6:$BE$43,'RevPAR Raw Data'!AU$1,FALSE)</f>
        <v>27.924737338633701</v>
      </c>
      <c r="BG12" s="60">
        <f>VLOOKUP($A12,'RevPAR Raw Data'!$B$6:$BE$43,'RevPAR Raw Data'!AV$1,FALSE)</f>
        <v>34.941101806457901</v>
      </c>
      <c r="BH12" s="60">
        <f>VLOOKUP($A12,'RevPAR Raw Data'!$B$6:$BE$43,'RevPAR Raw Data'!AW$1,FALSE)</f>
        <v>35.055562696872798</v>
      </c>
      <c r="BI12" s="60">
        <f>VLOOKUP($A12,'RevPAR Raw Data'!$B$6:$BE$43,'RevPAR Raw Data'!AX$1,FALSE)</f>
        <v>27.3453506996313</v>
      </c>
      <c r="BJ12" s="61">
        <f>VLOOKUP($A12,'RevPAR Raw Data'!$B$6:$BE$43,'RevPAR Raw Data'!AY$1,FALSE)</f>
        <v>29.163121160125499</v>
      </c>
      <c r="BK12" s="60">
        <f>VLOOKUP($A12,'RevPAR Raw Data'!$B$6:$BE$43,'RevPAR Raw Data'!BA$1,FALSE)</f>
        <v>19.1939991014779</v>
      </c>
      <c r="BL12" s="60">
        <f>VLOOKUP($A12,'RevPAR Raw Data'!$B$6:$BE$43,'RevPAR Raw Data'!BB$1,FALSE)</f>
        <v>16.886814228687399</v>
      </c>
      <c r="BM12" s="61">
        <f>VLOOKUP($A12,'RevPAR Raw Data'!$B$6:$BE$43,'RevPAR Raw Data'!BC$1,FALSE)</f>
        <v>18.024344473783199</v>
      </c>
      <c r="BN12" s="62">
        <f>VLOOKUP($A12,'RevPAR Raw Data'!$B$6:$BE$43,'RevPAR Raw Data'!BE$1,FALSE)</f>
        <v>25.026412755355601</v>
      </c>
    </row>
    <row r="13" spans="1:66" x14ac:dyDescent="0.25">
      <c r="A13" s="76" t="s">
        <v>91</v>
      </c>
      <c r="B13" s="59">
        <f>VLOOKUP($A13,'Occupancy Raw Data'!$B$6:$BE$43,'Occupancy Raw Data'!AG$1,FALSE)</f>
        <v>65.469187675070003</v>
      </c>
      <c r="C13" s="60">
        <f>VLOOKUP($A13,'Occupancy Raw Data'!$B$6:$BE$43,'Occupancy Raw Data'!AH$1,FALSE)</f>
        <v>78.837535014005596</v>
      </c>
      <c r="D13" s="60">
        <f>VLOOKUP($A13,'Occupancy Raw Data'!$B$6:$BE$43,'Occupancy Raw Data'!AI$1,FALSE)</f>
        <v>84.477124183006495</v>
      </c>
      <c r="E13" s="60">
        <f>VLOOKUP($A13,'Occupancy Raw Data'!$B$6:$BE$43,'Occupancy Raw Data'!AJ$1,FALSE)</f>
        <v>84.040616246498502</v>
      </c>
      <c r="F13" s="60">
        <f>VLOOKUP($A13,'Occupancy Raw Data'!$B$6:$BE$43,'Occupancy Raw Data'!AK$1,FALSE)</f>
        <v>78.272642390289406</v>
      </c>
      <c r="G13" s="61">
        <f>VLOOKUP($A13,'Occupancy Raw Data'!$B$6:$BE$43,'Occupancy Raw Data'!AL$1,FALSE)</f>
        <v>78.219421101774003</v>
      </c>
      <c r="H13" s="60">
        <f>VLOOKUP($A13,'Occupancy Raw Data'!$B$6:$BE$43,'Occupancy Raw Data'!AN$1,FALSE)</f>
        <v>78.576097105508794</v>
      </c>
      <c r="I13" s="60">
        <f>VLOOKUP($A13,'Occupancy Raw Data'!$B$6:$BE$43,'Occupancy Raw Data'!AO$1,FALSE)</f>
        <v>80.434173669467697</v>
      </c>
      <c r="J13" s="61">
        <f>VLOOKUP($A13,'Occupancy Raw Data'!$B$6:$BE$43,'Occupancy Raw Data'!AP$1,FALSE)</f>
        <v>79.505135387488295</v>
      </c>
      <c r="K13" s="62">
        <f>VLOOKUP($A13,'Occupancy Raw Data'!$B$6:$BE$43,'Occupancy Raw Data'!AR$1,FALSE)</f>
        <v>78.586768040549501</v>
      </c>
      <c r="M13" s="59">
        <f>VLOOKUP($A13,'Occupancy Raw Data'!$B$6:$BE$43,'Occupancy Raw Data'!AT$1,FALSE)</f>
        <v>28.5872373782368</v>
      </c>
      <c r="N13" s="60">
        <f>VLOOKUP($A13,'Occupancy Raw Data'!$B$6:$BE$43,'Occupancy Raw Data'!AU$1,FALSE)</f>
        <v>35.8996663756243</v>
      </c>
      <c r="O13" s="60">
        <f>VLOOKUP($A13,'Occupancy Raw Data'!$B$6:$BE$43,'Occupancy Raw Data'!AV$1,FALSE)</f>
        <v>37.691719708266596</v>
      </c>
      <c r="P13" s="60">
        <f>VLOOKUP($A13,'Occupancy Raw Data'!$B$6:$BE$43,'Occupancy Raw Data'!AW$1,FALSE)</f>
        <v>36.1761273731776</v>
      </c>
      <c r="Q13" s="60">
        <f>VLOOKUP($A13,'Occupancy Raw Data'!$B$6:$BE$43,'Occupancy Raw Data'!AX$1,FALSE)</f>
        <v>32.624613200997999</v>
      </c>
      <c r="R13" s="61">
        <f>VLOOKUP($A13,'Occupancy Raw Data'!$B$6:$BE$43,'Occupancy Raw Data'!AY$1,FALSE)</f>
        <v>34.392555209578397</v>
      </c>
      <c r="S13" s="60">
        <f>VLOOKUP($A13,'Occupancy Raw Data'!$B$6:$BE$43,'Occupancy Raw Data'!BA$1,FALSE)</f>
        <v>25.229703237827199</v>
      </c>
      <c r="T13" s="60">
        <f>VLOOKUP($A13,'Occupancy Raw Data'!$B$6:$BE$43,'Occupancy Raw Data'!BB$1,FALSE)</f>
        <v>25.487318666181199</v>
      </c>
      <c r="U13" s="61">
        <f>VLOOKUP($A13,'Occupancy Raw Data'!$B$6:$BE$43,'Occupancy Raw Data'!BC$1,FALSE)</f>
        <v>25.359883768464101</v>
      </c>
      <c r="V13" s="62">
        <f>VLOOKUP($A13,'Occupancy Raw Data'!$B$6:$BE$43,'Occupancy Raw Data'!BE$1,FALSE)</f>
        <v>31.650613434593399</v>
      </c>
      <c r="X13" s="64">
        <f>VLOOKUP($A13,'ADR Raw Data'!$B$6:$BE$43,'ADR Raw Data'!AG$1,FALSE)</f>
        <v>114.67508574892101</v>
      </c>
      <c r="Y13" s="65">
        <f>VLOOKUP($A13,'ADR Raw Data'!$B$6:$BE$43,'ADR Raw Data'!AH$1,FALSE)</f>
        <v>131.925080831408</v>
      </c>
      <c r="Z13" s="65">
        <f>VLOOKUP($A13,'ADR Raw Data'!$B$6:$BE$43,'ADR Raw Data'!AI$1,FALSE)</f>
        <v>137.97305167173201</v>
      </c>
      <c r="AA13" s="65">
        <f>VLOOKUP($A13,'ADR Raw Data'!$B$6:$BE$43,'ADR Raw Data'!AJ$1,FALSE)</f>
        <v>136.54286864983399</v>
      </c>
      <c r="AB13" s="65">
        <f>VLOOKUP($A13,'ADR Raw Data'!$B$6:$BE$43,'ADR Raw Data'!AK$1,FALSE)</f>
        <v>125.859173326971</v>
      </c>
      <c r="AC13" s="66">
        <f>VLOOKUP($A13,'ADR Raw Data'!$B$6:$BE$43,'ADR Raw Data'!AL$1,FALSE)</f>
        <v>130.12209930407101</v>
      </c>
      <c r="AD13" s="65">
        <f>VLOOKUP($A13,'ADR Raw Data'!$B$6:$BE$43,'ADR Raw Data'!AN$1,FALSE)</f>
        <v>114.73077357257399</v>
      </c>
      <c r="AE13" s="65">
        <f>VLOOKUP($A13,'ADR Raw Data'!$B$6:$BE$43,'ADR Raw Data'!AO$1,FALSE)</f>
        <v>114.427639445121</v>
      </c>
      <c r="AF13" s="66">
        <f>VLOOKUP($A13,'ADR Raw Data'!$B$6:$BE$43,'ADR Raw Data'!AP$1,FALSE)</f>
        <v>114.577435408103</v>
      </c>
      <c r="AG13" s="67">
        <f>VLOOKUP($A13,'ADR Raw Data'!$B$6:$BE$43,'ADR Raw Data'!AR$1,FALSE)</f>
        <v>125.628865216026</v>
      </c>
      <c r="AI13" s="59">
        <f>VLOOKUP($A13,'ADR Raw Data'!$B$6:$BE$43,'ADR Raw Data'!AT$1,FALSE)</f>
        <v>32.589874880993797</v>
      </c>
      <c r="AJ13" s="60">
        <f>VLOOKUP($A13,'ADR Raw Data'!$B$6:$BE$43,'ADR Raw Data'!AU$1,FALSE)</f>
        <v>41.547454734764102</v>
      </c>
      <c r="AK13" s="60">
        <f>VLOOKUP($A13,'ADR Raw Data'!$B$6:$BE$43,'ADR Raw Data'!AV$1,FALSE)</f>
        <v>44.563563179010103</v>
      </c>
      <c r="AL13" s="60">
        <f>VLOOKUP($A13,'ADR Raw Data'!$B$6:$BE$43,'ADR Raw Data'!AW$1,FALSE)</f>
        <v>45.1454906872668</v>
      </c>
      <c r="AM13" s="60">
        <f>VLOOKUP($A13,'ADR Raw Data'!$B$6:$BE$43,'ADR Raw Data'!AX$1,FALSE)</f>
        <v>40.089377624002502</v>
      </c>
      <c r="AN13" s="61">
        <f>VLOOKUP($A13,'ADR Raw Data'!$B$6:$BE$43,'ADR Raw Data'!AY$1,FALSE)</f>
        <v>41.432717389648701</v>
      </c>
      <c r="AO13" s="60">
        <f>VLOOKUP($A13,'ADR Raw Data'!$B$6:$BE$43,'ADR Raw Data'!BA$1,FALSE)</f>
        <v>29.007570366980701</v>
      </c>
      <c r="AP13" s="60">
        <f>VLOOKUP($A13,'ADR Raw Data'!$B$6:$BE$43,'ADR Raw Data'!BB$1,FALSE)</f>
        <v>28.000713851525699</v>
      </c>
      <c r="AQ13" s="61">
        <f>VLOOKUP($A13,'ADR Raw Data'!$B$6:$BE$43,'ADR Raw Data'!BC$1,FALSE)</f>
        <v>28.497295885894701</v>
      </c>
      <c r="AR13" s="62">
        <f>VLOOKUP($A13,'ADR Raw Data'!$B$6:$BE$43,'ADR Raw Data'!BE$1,FALSE)</f>
        <v>37.838536179584999</v>
      </c>
      <c r="AT13" s="64">
        <f>VLOOKUP($A13,'RevPAR Raw Data'!$B$6:$BE$43,'RevPAR Raw Data'!AG$1,FALSE)</f>
        <v>75.076847105508804</v>
      </c>
      <c r="AU13" s="65">
        <f>VLOOKUP($A13,'RevPAR Raw Data'!$B$6:$BE$43,'RevPAR Raw Data'!AH$1,FALSE)</f>
        <v>104.006481792717</v>
      </c>
      <c r="AV13" s="65">
        <f>VLOOKUP($A13,'RevPAR Raw Data'!$B$6:$BE$43,'RevPAR Raw Data'!AI$1,FALSE)</f>
        <v>116.555666199813</v>
      </c>
      <c r="AW13" s="65">
        <f>VLOOKUP($A13,'RevPAR Raw Data'!$B$6:$BE$43,'RevPAR Raw Data'!AJ$1,FALSE)</f>
        <v>114.751468253968</v>
      </c>
      <c r="AX13" s="65">
        <f>VLOOKUP($A13,'RevPAR Raw Data'!$B$6:$BE$43,'RevPAR Raw Data'!AK$1,FALSE)</f>
        <v>98.513300653594698</v>
      </c>
      <c r="AY13" s="66">
        <f>VLOOKUP($A13,'RevPAR Raw Data'!$B$6:$BE$43,'RevPAR Raw Data'!AL$1,FALSE)</f>
        <v>101.78075280112</v>
      </c>
      <c r="AZ13" s="65">
        <f>VLOOKUP($A13,'RevPAR Raw Data'!$B$6:$BE$43,'RevPAR Raw Data'!AN$1,FALSE)</f>
        <v>90.150964052287506</v>
      </c>
      <c r="BA13" s="65">
        <f>VLOOKUP($A13,'RevPAR Raw Data'!$B$6:$BE$43,'RevPAR Raw Data'!AO$1,FALSE)</f>
        <v>92.038926237161505</v>
      </c>
      <c r="BB13" s="66">
        <f>VLOOKUP($A13,'RevPAR Raw Data'!$B$6:$BE$43,'RevPAR Raw Data'!AP$1,FALSE)</f>
        <v>91.094945144724505</v>
      </c>
      <c r="BC13" s="67">
        <f>VLOOKUP($A13,'RevPAR Raw Data'!$B$6:$BE$43,'RevPAR Raw Data'!AR$1,FALSE)</f>
        <v>98.727664899293003</v>
      </c>
      <c r="BE13" s="59">
        <f>VLOOKUP($A13,'RevPAR Raw Data'!$B$6:$BE$43,'RevPAR Raw Data'!AT$1,FALSE)</f>
        <v>70.493657152730805</v>
      </c>
      <c r="BF13" s="60">
        <f>VLOOKUP($A13,'RevPAR Raw Data'!$B$6:$BE$43,'RevPAR Raw Data'!AU$1,FALSE)</f>
        <v>92.362518747732395</v>
      </c>
      <c r="BG13" s="60">
        <f>VLOOKUP($A13,'RevPAR Raw Data'!$B$6:$BE$43,'RevPAR Raw Data'!AV$1,FALSE)</f>
        <v>99.052056212725503</v>
      </c>
      <c r="BH13" s="60">
        <f>VLOOKUP($A13,'RevPAR Raw Data'!$B$6:$BE$43,'RevPAR Raw Data'!AW$1,FALSE)</f>
        <v>97.653508274716202</v>
      </c>
      <c r="BI13" s="60">
        <f>VLOOKUP($A13,'RevPAR Raw Data'!$B$6:$BE$43,'RevPAR Raw Data'!AX$1,FALSE)</f>
        <v>85.792995209518807</v>
      </c>
      <c r="BJ13" s="61">
        <f>VLOOKUP($A13,'RevPAR Raw Data'!$B$6:$BE$43,'RevPAR Raw Data'!AY$1,FALSE)</f>
        <v>90.075042802290696</v>
      </c>
      <c r="BK13" s="60">
        <f>VLOOKUP($A13,'RevPAR Raw Data'!$B$6:$BE$43,'RevPAR Raw Data'!BA$1,FALSE)</f>
        <v>61.555797524901102</v>
      </c>
      <c r="BL13" s="60">
        <f>VLOOKUP($A13,'RevPAR Raw Data'!$B$6:$BE$43,'RevPAR Raw Data'!BB$1,FALSE)</f>
        <v>60.624663685850898</v>
      </c>
      <c r="BM13" s="61">
        <f>VLOOKUP($A13,'RevPAR Raw Data'!$B$6:$BE$43,'RevPAR Raw Data'!BC$1,FALSE)</f>
        <v>61.084060768177103</v>
      </c>
      <c r="BN13" s="62">
        <f>VLOOKUP($A13,'RevPAR Raw Data'!$B$6:$BE$43,'RevPAR Raw Data'!BE$1,FALSE)</f>
        <v>81.4652784296877</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65.187784820072196</v>
      </c>
      <c r="C15" s="60">
        <f>VLOOKUP($A15,'Occupancy Raw Data'!$B$6:$BE$43,'Occupancy Raw Data'!AH$1,FALSE)</f>
        <v>71.233172699177601</v>
      </c>
      <c r="D15" s="60">
        <f>VLOOKUP($A15,'Occupancy Raw Data'!$B$6:$BE$43,'Occupancy Raw Data'!AI$1,FALSE)</f>
        <v>74.062385417212198</v>
      </c>
      <c r="E15" s="60">
        <f>VLOOKUP($A15,'Occupancy Raw Data'!$B$6:$BE$43,'Occupancy Raw Data'!AJ$1,FALSE)</f>
        <v>76.136006495207099</v>
      </c>
      <c r="F15" s="60">
        <f>VLOOKUP($A15,'Occupancy Raw Data'!$B$6:$BE$43,'Occupancy Raw Data'!AK$1,FALSE)</f>
        <v>74.7564297312869</v>
      </c>
      <c r="G15" s="61">
        <f>VLOOKUP($A15,'Occupancy Raw Data'!$B$6:$BE$43,'Occupancy Raw Data'!AL$1,FALSE)</f>
        <v>72.275155832591196</v>
      </c>
      <c r="H15" s="60">
        <f>VLOOKUP($A15,'Occupancy Raw Data'!$B$6:$BE$43,'Occupancy Raw Data'!AN$1,FALSE)</f>
        <v>83.814805599570406</v>
      </c>
      <c r="I15" s="60">
        <f>VLOOKUP($A15,'Occupancy Raw Data'!$B$6:$BE$43,'Occupancy Raw Data'!AO$1,FALSE)</f>
        <v>89.559734426358304</v>
      </c>
      <c r="J15" s="61">
        <f>VLOOKUP($A15,'Occupancy Raw Data'!$B$6:$BE$43,'Occupancy Raw Data'!AP$1,FALSE)</f>
        <v>86.687270012964305</v>
      </c>
      <c r="K15" s="62">
        <f>VLOOKUP($A15,'Occupancy Raw Data'!$B$6:$BE$43,'Occupancy Raw Data'!AR$1,FALSE)</f>
        <v>76.392864224968406</v>
      </c>
      <c r="M15" s="59">
        <f>VLOOKUP($A15,'Occupancy Raw Data'!$B$6:$BE$43,'Occupancy Raw Data'!AT$1,FALSE)</f>
        <v>-2.0797648913792801</v>
      </c>
      <c r="N15" s="60">
        <f>VLOOKUP($A15,'Occupancy Raw Data'!$B$6:$BE$43,'Occupancy Raw Data'!AU$1,FALSE)</f>
        <v>0.86774090108928903</v>
      </c>
      <c r="O15" s="60">
        <f>VLOOKUP($A15,'Occupancy Raw Data'!$B$6:$BE$43,'Occupancy Raw Data'!AV$1,FALSE)</f>
        <v>1.91926492725909</v>
      </c>
      <c r="P15" s="60">
        <f>VLOOKUP($A15,'Occupancy Raw Data'!$B$6:$BE$43,'Occupancy Raw Data'!AW$1,FALSE)</f>
        <v>2.9870524224752901</v>
      </c>
      <c r="Q15" s="60">
        <f>VLOOKUP($A15,'Occupancy Raw Data'!$B$6:$BE$43,'Occupancy Raw Data'!AX$1,FALSE)</f>
        <v>-0.85856281201978402</v>
      </c>
      <c r="R15" s="61">
        <f>VLOOKUP($A15,'Occupancy Raw Data'!$B$6:$BE$43,'Occupancy Raw Data'!AY$1,FALSE)</f>
        <v>0.60797876443299304</v>
      </c>
      <c r="S15" s="60">
        <f>VLOOKUP($A15,'Occupancy Raw Data'!$B$6:$BE$43,'Occupancy Raw Data'!BA$1,FALSE)</f>
        <v>-4.3372781030907799</v>
      </c>
      <c r="T15" s="60">
        <f>VLOOKUP($A15,'Occupancy Raw Data'!$B$6:$BE$43,'Occupancy Raw Data'!BB$1,FALSE)</f>
        <v>-2.3238925946056899</v>
      </c>
      <c r="U15" s="61">
        <f>VLOOKUP($A15,'Occupancy Raw Data'!$B$6:$BE$43,'Occupancy Raw Data'!BC$1,FALSE)</f>
        <v>-3.3077032031901399</v>
      </c>
      <c r="V15" s="62">
        <f>VLOOKUP($A15,'Occupancy Raw Data'!$B$6:$BE$43,'Occupancy Raw Data'!BE$1,FALSE)</f>
        <v>-0.69589012444599396</v>
      </c>
      <c r="X15" s="64">
        <f>VLOOKUP($A15,'ADR Raw Data'!$B$6:$BE$43,'ADR Raw Data'!AG$1,FALSE)</f>
        <v>137.845105041181</v>
      </c>
      <c r="Y15" s="65">
        <f>VLOOKUP($A15,'ADR Raw Data'!$B$6:$BE$43,'ADR Raw Data'!AH$1,FALSE)</f>
        <v>136.44319168420699</v>
      </c>
      <c r="Z15" s="65">
        <f>VLOOKUP($A15,'ADR Raw Data'!$B$6:$BE$43,'ADR Raw Data'!AI$1,FALSE)</f>
        <v>138.05121948299899</v>
      </c>
      <c r="AA15" s="65">
        <f>VLOOKUP($A15,'ADR Raw Data'!$B$6:$BE$43,'ADR Raw Data'!AJ$1,FALSE)</f>
        <v>139.81065484214901</v>
      </c>
      <c r="AB15" s="65">
        <f>VLOOKUP($A15,'ADR Raw Data'!$B$6:$BE$43,'ADR Raw Data'!AK$1,FALSE)</f>
        <v>141.02094459333901</v>
      </c>
      <c r="AC15" s="66">
        <f>VLOOKUP($A15,'ADR Raw Data'!$B$6:$BE$43,'ADR Raw Data'!AL$1,FALSE)</f>
        <v>138.68209010530401</v>
      </c>
      <c r="AD15" s="65">
        <f>VLOOKUP($A15,'ADR Raw Data'!$B$6:$BE$43,'ADR Raw Data'!AN$1,FALSE)</f>
        <v>185.81022401743601</v>
      </c>
      <c r="AE15" s="65">
        <f>VLOOKUP($A15,'ADR Raw Data'!$B$6:$BE$43,'ADR Raw Data'!AO$1,FALSE)</f>
        <v>200.10459493569999</v>
      </c>
      <c r="AF15" s="66">
        <f>VLOOKUP($A15,'ADR Raw Data'!$B$6:$BE$43,'ADR Raw Data'!AP$1,FALSE)</f>
        <v>193.19423820452499</v>
      </c>
      <c r="AG15" s="67">
        <f>VLOOKUP($A15,'ADR Raw Data'!$B$6:$BE$43,'ADR Raw Data'!AR$1,FALSE)</f>
        <v>156.355637228391</v>
      </c>
      <c r="AI15" s="59">
        <f>VLOOKUP($A15,'ADR Raw Data'!$B$6:$BE$43,'ADR Raw Data'!AT$1,FALSE)</f>
        <v>6.4075511094746798</v>
      </c>
      <c r="AJ15" s="60">
        <f>VLOOKUP($A15,'ADR Raw Data'!$B$6:$BE$43,'ADR Raw Data'!AU$1,FALSE)</f>
        <v>5.9723087907328498</v>
      </c>
      <c r="AK15" s="60">
        <f>VLOOKUP($A15,'ADR Raw Data'!$B$6:$BE$43,'ADR Raw Data'!AV$1,FALSE)</f>
        <v>6.2612023213736299</v>
      </c>
      <c r="AL15" s="60">
        <f>VLOOKUP($A15,'ADR Raw Data'!$B$6:$BE$43,'ADR Raw Data'!AW$1,FALSE)</f>
        <v>7.3069977053294304</v>
      </c>
      <c r="AM15" s="60">
        <f>VLOOKUP($A15,'ADR Raw Data'!$B$6:$BE$43,'ADR Raw Data'!AX$1,FALSE)</f>
        <v>4.7612903106253297</v>
      </c>
      <c r="AN15" s="61">
        <f>VLOOKUP($A15,'ADR Raw Data'!$B$6:$BE$43,'ADR Raw Data'!AY$1,FALSE)</f>
        <v>6.1221419278909899</v>
      </c>
      <c r="AO15" s="60">
        <f>VLOOKUP($A15,'ADR Raw Data'!$B$6:$BE$43,'ADR Raw Data'!BA$1,FALSE)</f>
        <v>3.8853810312047399</v>
      </c>
      <c r="AP15" s="60">
        <f>VLOOKUP($A15,'ADR Raw Data'!$B$6:$BE$43,'ADR Raw Data'!BB$1,FALSE)</f>
        <v>3.8817320906759898</v>
      </c>
      <c r="AQ15" s="61">
        <f>VLOOKUP($A15,'ADR Raw Data'!$B$6:$BE$43,'ADR Raw Data'!BC$1,FALSE)</f>
        <v>3.92345448866255</v>
      </c>
      <c r="AR15" s="62">
        <f>VLOOKUP($A15,'ADR Raw Data'!$B$6:$BE$43,'ADR Raw Data'!BE$1,FALSE)</f>
        <v>4.8887806744804303</v>
      </c>
      <c r="AT15" s="64">
        <f>VLOOKUP($A15,'RevPAR Raw Data'!$B$6:$BE$43,'RevPAR Raw Data'!AG$1,FALSE)</f>
        <v>89.858170459247802</v>
      </c>
      <c r="AU15" s="65">
        <f>VLOOKUP($A15,'RevPAR Raw Data'!$B$6:$BE$43,'RevPAR Raw Data'!AH$1,FALSE)</f>
        <v>97.192814368681496</v>
      </c>
      <c r="AV15" s="65">
        <f>VLOOKUP($A15,'RevPAR Raw Data'!$B$6:$BE$43,'RevPAR Raw Data'!AI$1,FALSE)</f>
        <v>102.24402624666</v>
      </c>
      <c r="AW15" s="65">
        <f>VLOOKUP($A15,'RevPAR Raw Data'!$B$6:$BE$43,'RevPAR Raw Data'!AJ$1,FALSE)</f>
        <v>106.44624925161</v>
      </c>
      <c r="AX15" s="65">
        <f>VLOOKUP($A15,'RevPAR Raw Data'!$B$6:$BE$43,'RevPAR Raw Data'!AK$1,FALSE)</f>
        <v>105.422223351317</v>
      </c>
      <c r="AY15" s="66">
        <f>VLOOKUP($A15,'RevPAR Raw Data'!$B$6:$BE$43,'RevPAR Raw Data'!AL$1,FALSE)</f>
        <v>100.232696735503</v>
      </c>
      <c r="AZ15" s="65">
        <f>VLOOKUP($A15,'RevPAR Raw Data'!$B$6:$BE$43,'RevPAR Raw Data'!AN$1,FALSE)</f>
        <v>155.73647804434</v>
      </c>
      <c r="BA15" s="65">
        <f>VLOOKUP($A15,'RevPAR Raw Data'!$B$6:$BE$43,'RevPAR Raw Data'!AO$1,FALSE)</f>
        <v>179.21314379935299</v>
      </c>
      <c r="BB15" s="66">
        <f>VLOOKUP($A15,'RevPAR Raw Data'!$B$6:$BE$43,'RevPAR Raw Data'!AP$1,FALSE)</f>
        <v>167.474810921846</v>
      </c>
      <c r="BC15" s="67">
        <f>VLOOKUP($A15,'RevPAR Raw Data'!$B$6:$BE$43,'RevPAR Raw Data'!AR$1,FALSE)</f>
        <v>119.444549655969</v>
      </c>
      <c r="BE15" s="59">
        <f>VLOOKUP($A15,'RevPAR Raw Data'!$B$6:$BE$43,'RevPAR Raw Data'!AT$1,FALSE)</f>
        <v>4.1945242197233599</v>
      </c>
      <c r="BF15" s="60">
        <f>VLOOKUP($A15,'RevPAR Raw Data'!$B$6:$BE$43,'RevPAR Raw Data'!AU$1,FALSE)</f>
        <v>6.8918738579386796</v>
      </c>
      <c r="BG15" s="60">
        <f>VLOOKUP($A15,'RevPAR Raw Data'!$B$6:$BE$43,'RevPAR Raw Data'!AV$1,FALSE)</f>
        <v>8.3006363088115904</v>
      </c>
      <c r="BH15" s="60">
        <f>VLOOKUP($A15,'RevPAR Raw Data'!$B$6:$BE$43,'RevPAR Raw Data'!AW$1,FALSE)</f>
        <v>10.5123139797719</v>
      </c>
      <c r="BI15" s="60">
        <f>VLOOKUP($A15,'RevPAR Raw Data'!$B$6:$BE$43,'RevPAR Raw Data'!AX$1,FALSE)</f>
        <v>3.86184883062622</v>
      </c>
      <c r="BJ15" s="61">
        <f>VLOOKUP($A15,'RevPAR Raw Data'!$B$6:$BE$43,'RevPAR Raw Data'!AY$1,FALSE)</f>
        <v>6.7673420151740098</v>
      </c>
      <c r="BK15" s="60">
        <f>VLOOKUP($A15,'RevPAR Raw Data'!$B$6:$BE$43,'RevPAR Raw Data'!BA$1,FALSE)</f>
        <v>-0.62041685257411805</v>
      </c>
      <c r="BL15" s="60">
        <f>VLOOKUP($A15,'RevPAR Raw Data'!$B$6:$BE$43,'RevPAR Raw Data'!BB$1,FALSE)</f>
        <v>1.4676322114726501</v>
      </c>
      <c r="BM15" s="61">
        <f>VLOOKUP($A15,'RevPAR Raw Data'!$B$6:$BE$43,'RevPAR Raw Data'!BC$1,FALSE)</f>
        <v>0.48597505567520899</v>
      </c>
      <c r="BN15" s="62">
        <f>VLOOKUP($A15,'RevPAR Raw Data'!$B$6:$BE$43,'RevPAR Raw Data'!BE$1,FALSE)</f>
        <v>4.1588700081149002</v>
      </c>
    </row>
    <row r="16" spans="1:66" x14ac:dyDescent="0.25">
      <c r="A16" s="76" t="s">
        <v>92</v>
      </c>
      <c r="B16" s="59">
        <f>VLOOKUP($A16,'Occupancy Raw Data'!$B$6:$BE$43,'Occupancy Raw Data'!AG$1,FALSE)</f>
        <v>69.008733624454095</v>
      </c>
      <c r="C16" s="60">
        <f>VLOOKUP($A16,'Occupancy Raw Data'!$B$6:$BE$43,'Occupancy Raw Data'!AH$1,FALSE)</f>
        <v>80.851528384279405</v>
      </c>
      <c r="D16" s="60">
        <f>VLOOKUP($A16,'Occupancy Raw Data'!$B$6:$BE$43,'Occupancy Raw Data'!AI$1,FALSE)</f>
        <v>84.895196506550207</v>
      </c>
      <c r="E16" s="60">
        <f>VLOOKUP($A16,'Occupancy Raw Data'!$B$6:$BE$43,'Occupancy Raw Data'!AJ$1,FALSE)</f>
        <v>85.371179039301296</v>
      </c>
      <c r="F16" s="60">
        <f>VLOOKUP($A16,'Occupancy Raw Data'!$B$6:$BE$43,'Occupancy Raw Data'!AK$1,FALSE)</f>
        <v>82.126637554585102</v>
      </c>
      <c r="G16" s="61">
        <f>VLOOKUP($A16,'Occupancy Raw Data'!$B$6:$BE$43,'Occupancy Raw Data'!AL$1,FALSE)</f>
        <v>80.450655021833995</v>
      </c>
      <c r="H16" s="60">
        <f>VLOOKUP($A16,'Occupancy Raw Data'!$B$6:$BE$43,'Occupancy Raw Data'!AN$1,FALSE)</f>
        <v>87.890829694323102</v>
      </c>
      <c r="I16" s="60">
        <f>VLOOKUP($A16,'Occupancy Raw Data'!$B$6:$BE$43,'Occupancy Raw Data'!AO$1,FALSE)</f>
        <v>90.864628820960604</v>
      </c>
      <c r="J16" s="61">
        <f>VLOOKUP($A16,'Occupancy Raw Data'!$B$6:$BE$43,'Occupancy Raw Data'!AP$1,FALSE)</f>
        <v>89.377729257641903</v>
      </c>
      <c r="K16" s="62">
        <f>VLOOKUP($A16,'Occupancy Raw Data'!$B$6:$BE$43,'Occupancy Raw Data'!AR$1,FALSE)</f>
        <v>83.001247660636295</v>
      </c>
      <c r="M16" s="59">
        <f>VLOOKUP($A16,'Occupancy Raw Data'!$B$6:$BE$43,'Occupancy Raw Data'!AT$1,FALSE)</f>
        <v>-6.6402788444496901</v>
      </c>
      <c r="N16" s="60">
        <f>VLOOKUP($A16,'Occupancy Raw Data'!$B$6:$BE$43,'Occupancy Raw Data'!AU$1,FALSE)</f>
        <v>-1.39007243289305</v>
      </c>
      <c r="O16" s="60">
        <f>VLOOKUP($A16,'Occupancy Raw Data'!$B$6:$BE$43,'Occupancy Raw Data'!AV$1,FALSE)</f>
        <v>0.80891884884625298</v>
      </c>
      <c r="P16" s="60">
        <f>VLOOKUP($A16,'Occupancy Raw Data'!$B$6:$BE$43,'Occupancy Raw Data'!AW$1,FALSE)</f>
        <v>-0.265279053157841</v>
      </c>
      <c r="Q16" s="60">
        <f>VLOOKUP($A16,'Occupancy Raw Data'!$B$6:$BE$43,'Occupancy Raw Data'!AX$1,FALSE)</f>
        <v>-0.56046105853116901</v>
      </c>
      <c r="R16" s="61">
        <f>VLOOKUP($A16,'Occupancy Raw Data'!$B$6:$BE$43,'Occupancy Raw Data'!AY$1,FALSE)</f>
        <v>-1.48337486497759</v>
      </c>
      <c r="S16" s="60">
        <f>VLOOKUP($A16,'Occupancy Raw Data'!$B$6:$BE$43,'Occupancy Raw Data'!BA$1,FALSE)</f>
        <v>-4.0612040612040596</v>
      </c>
      <c r="T16" s="60">
        <f>VLOOKUP($A16,'Occupancy Raw Data'!$B$6:$BE$43,'Occupancy Raw Data'!BB$1,FALSE)</f>
        <v>-3.38038632986627</v>
      </c>
      <c r="U16" s="61">
        <f>VLOOKUP($A16,'Occupancy Raw Data'!$B$6:$BE$43,'Occupancy Raw Data'!BC$1,FALSE)</f>
        <v>-3.7163354110314</v>
      </c>
      <c r="V16" s="62">
        <f>VLOOKUP($A16,'Occupancy Raw Data'!$B$6:$BE$43,'Occupancy Raw Data'!BE$1,FALSE)</f>
        <v>-2.1813289417577</v>
      </c>
      <c r="X16" s="64">
        <f>VLOOKUP($A16,'ADR Raw Data'!$B$6:$BE$43,'ADR Raw Data'!AG$1,FALSE)</f>
        <v>95.345312162247595</v>
      </c>
      <c r="Y16" s="65">
        <f>VLOOKUP($A16,'ADR Raw Data'!$B$6:$BE$43,'ADR Raw Data'!AH$1,FALSE)</f>
        <v>99.437800696732296</v>
      </c>
      <c r="Z16" s="65">
        <f>VLOOKUP($A16,'ADR Raw Data'!$B$6:$BE$43,'ADR Raw Data'!AI$1,FALSE)</f>
        <v>102.025670613651</v>
      </c>
      <c r="AA16" s="65">
        <f>VLOOKUP($A16,'ADR Raw Data'!$B$6:$BE$43,'ADR Raw Data'!AJ$1,FALSE)</f>
        <v>103.67184362148301</v>
      </c>
      <c r="AB16" s="65">
        <f>VLOOKUP($A16,'ADR Raw Data'!$B$6:$BE$43,'ADR Raw Data'!AK$1,FALSE)</f>
        <v>102.151087398309</v>
      </c>
      <c r="AC16" s="66">
        <f>VLOOKUP($A16,'ADR Raw Data'!$B$6:$BE$43,'ADR Raw Data'!AL$1,FALSE)</f>
        <v>100.73444302726899</v>
      </c>
      <c r="AD16" s="65">
        <f>VLOOKUP($A16,'ADR Raw Data'!$B$6:$BE$43,'ADR Raw Data'!AN$1,FALSE)</f>
        <v>130.71223347741801</v>
      </c>
      <c r="AE16" s="65">
        <f>VLOOKUP($A16,'ADR Raw Data'!$B$6:$BE$43,'ADR Raw Data'!AO$1,FALSE)</f>
        <v>135.44288736543601</v>
      </c>
      <c r="AF16" s="66">
        <f>VLOOKUP($A16,'ADR Raw Data'!$B$6:$BE$43,'ADR Raw Data'!AP$1,FALSE)</f>
        <v>133.116910309026</v>
      </c>
      <c r="AG16" s="67">
        <f>VLOOKUP($A16,'ADR Raw Data'!$B$6:$BE$43,'ADR Raw Data'!AR$1,FALSE)</f>
        <v>110.697361743992</v>
      </c>
      <c r="AI16" s="59">
        <f>VLOOKUP($A16,'ADR Raw Data'!$B$6:$BE$43,'ADR Raw Data'!AT$1,FALSE)</f>
        <v>10.5366353897114</v>
      </c>
      <c r="AJ16" s="60">
        <f>VLOOKUP($A16,'ADR Raw Data'!$B$6:$BE$43,'ADR Raw Data'!AU$1,FALSE)</f>
        <v>12.3143204668417</v>
      </c>
      <c r="AK16" s="60">
        <f>VLOOKUP($A16,'ADR Raw Data'!$B$6:$BE$43,'ADR Raw Data'!AV$1,FALSE)</f>
        <v>14.1112980070798</v>
      </c>
      <c r="AL16" s="60">
        <f>VLOOKUP($A16,'ADR Raw Data'!$B$6:$BE$43,'ADR Raw Data'!AW$1,FALSE)</f>
        <v>14.954451391437599</v>
      </c>
      <c r="AM16" s="60">
        <f>VLOOKUP($A16,'ADR Raw Data'!$B$6:$BE$43,'ADR Raw Data'!AX$1,FALSE)</f>
        <v>11.671051370951799</v>
      </c>
      <c r="AN16" s="61">
        <f>VLOOKUP($A16,'ADR Raw Data'!$B$6:$BE$43,'ADR Raw Data'!AY$1,FALSE)</f>
        <v>12.875967395243199</v>
      </c>
      <c r="AO16" s="60">
        <f>VLOOKUP($A16,'ADR Raw Data'!$B$6:$BE$43,'ADR Raw Data'!BA$1,FALSE)</f>
        <v>8.1385194570586492</v>
      </c>
      <c r="AP16" s="60">
        <f>VLOOKUP($A16,'ADR Raw Data'!$B$6:$BE$43,'ADR Raw Data'!BB$1,FALSE)</f>
        <v>4.21381324256902</v>
      </c>
      <c r="AQ16" s="61">
        <f>VLOOKUP($A16,'ADR Raw Data'!$B$6:$BE$43,'ADR Raw Data'!BC$1,FALSE)</f>
        <v>6.0860424215107196</v>
      </c>
      <c r="AR16" s="62">
        <f>VLOOKUP($A16,'ADR Raw Data'!$B$6:$BE$43,'ADR Raw Data'!BE$1,FALSE)</f>
        <v>10.0700356274588</v>
      </c>
      <c r="AT16" s="64">
        <f>VLOOKUP($A16,'RevPAR Raw Data'!$B$6:$BE$43,'RevPAR Raw Data'!AG$1,FALSE)</f>
        <v>65.796592493449694</v>
      </c>
      <c r="AU16" s="65">
        <f>VLOOKUP($A16,'RevPAR Raw Data'!$B$6:$BE$43,'RevPAR Raw Data'!AH$1,FALSE)</f>
        <v>80.396981655021804</v>
      </c>
      <c r="AV16" s="65">
        <f>VLOOKUP($A16,'RevPAR Raw Data'!$B$6:$BE$43,'RevPAR Raw Data'!AI$1,FALSE)</f>
        <v>86.614893554585095</v>
      </c>
      <c r="AW16" s="65">
        <f>VLOOKUP($A16,'RevPAR Raw Data'!$B$6:$BE$43,'RevPAR Raw Data'!AJ$1,FALSE)</f>
        <v>88.505875231440996</v>
      </c>
      <c r="AX16" s="65">
        <f>VLOOKUP($A16,'RevPAR Raw Data'!$B$6:$BE$43,'RevPAR Raw Data'!AK$1,FALSE)</f>
        <v>83.893253305676794</v>
      </c>
      <c r="AY16" s="66">
        <f>VLOOKUP($A16,'RevPAR Raw Data'!$B$6:$BE$43,'RevPAR Raw Data'!AL$1,FALSE)</f>
        <v>81.041519248034902</v>
      </c>
      <c r="AZ16" s="65">
        <f>VLOOKUP($A16,'RevPAR Raw Data'!$B$6:$BE$43,'RevPAR Raw Data'!AN$1,FALSE)</f>
        <v>114.884066515283</v>
      </c>
      <c r="BA16" s="65">
        <f>VLOOKUP($A16,'RevPAR Raw Data'!$B$6:$BE$43,'RevPAR Raw Data'!AO$1,FALSE)</f>
        <v>123.069676868995</v>
      </c>
      <c r="BB16" s="66">
        <f>VLOOKUP($A16,'RevPAR Raw Data'!$B$6:$BE$43,'RevPAR Raw Data'!AP$1,FALSE)</f>
        <v>118.976871692139</v>
      </c>
      <c r="BC16" s="67">
        <f>VLOOKUP($A16,'RevPAR Raw Data'!$B$6:$BE$43,'RevPAR Raw Data'!AR$1,FALSE)</f>
        <v>91.880191374922006</v>
      </c>
      <c r="BE16" s="59">
        <f>VLOOKUP($A16,'RevPAR Raw Data'!$B$6:$BE$43,'RevPAR Raw Data'!AT$1,FALSE)</f>
        <v>3.1966945745619699</v>
      </c>
      <c r="BF16" s="60">
        <f>VLOOKUP($A16,'RevPAR Raw Data'!$B$6:$BE$43,'RevPAR Raw Data'!AU$1,FALSE)</f>
        <v>10.753070059840899</v>
      </c>
      <c r="BG16" s="60">
        <f>VLOOKUP($A16,'RevPAR Raw Data'!$B$6:$BE$43,'RevPAR Raw Data'!AV$1,FALSE)</f>
        <v>15.034365805322199</v>
      </c>
      <c r="BH16" s="60">
        <f>VLOOKUP($A16,'RevPAR Raw Data'!$B$6:$BE$43,'RevPAR Raw Data'!AW$1,FALSE)</f>
        <v>14.649501311223601</v>
      </c>
      <c r="BI16" s="60">
        <f>VLOOKUP($A16,'RevPAR Raw Data'!$B$6:$BE$43,'RevPAR Raw Data'!AX$1,FALSE)</f>
        <v>11.0451786143653</v>
      </c>
      <c r="BJ16" s="61">
        <f>VLOOKUP($A16,'RevPAR Raw Data'!$B$6:$BE$43,'RevPAR Raw Data'!AY$1,FALSE)</f>
        <v>11.2015936663019</v>
      </c>
      <c r="BK16" s="60">
        <f>VLOOKUP($A16,'RevPAR Raw Data'!$B$6:$BE$43,'RevPAR Raw Data'!BA$1,FALSE)</f>
        <v>3.7467935131426402</v>
      </c>
      <c r="BL16" s="60">
        <f>VLOOKUP($A16,'RevPAR Raw Data'!$B$6:$BE$43,'RevPAR Raw Data'!BB$1,FALSE)</f>
        <v>0.69098374588486</v>
      </c>
      <c r="BM16" s="61">
        <f>VLOOKUP($A16,'RevPAR Raw Data'!$B$6:$BE$43,'RevPAR Raw Data'!BC$1,FALSE)</f>
        <v>2.1435292608383198</v>
      </c>
      <c r="BN16" s="62">
        <f>VLOOKUP($A16,'RevPAR Raw Data'!$B$6:$BE$43,'RevPAR Raw Data'!BE$1,FALSE)</f>
        <v>7.6690460841141004</v>
      </c>
    </row>
    <row r="17" spans="1:66" x14ac:dyDescent="0.25">
      <c r="A17" s="78" t="s">
        <v>32</v>
      </c>
      <c r="B17" s="59">
        <f>VLOOKUP($A17,'Occupancy Raw Data'!$B$6:$BE$43,'Occupancy Raw Data'!AG$1,FALSE)</f>
        <v>65.244518176572399</v>
      </c>
      <c r="C17" s="60">
        <f>VLOOKUP($A17,'Occupancy Raw Data'!$B$6:$BE$43,'Occupancy Raw Data'!AH$1,FALSE)</f>
        <v>71.627957299480599</v>
      </c>
      <c r="D17" s="60">
        <f>VLOOKUP($A17,'Occupancy Raw Data'!$B$6:$BE$43,'Occupancy Raw Data'!AI$1,FALSE)</f>
        <v>73.651182919792205</v>
      </c>
      <c r="E17" s="60">
        <f>VLOOKUP($A17,'Occupancy Raw Data'!$B$6:$BE$43,'Occupancy Raw Data'!AJ$1,FALSE)</f>
        <v>77.805828043854504</v>
      </c>
      <c r="F17" s="60">
        <f>VLOOKUP($A17,'Occupancy Raw Data'!$B$6:$BE$43,'Occupancy Raw Data'!AK$1,FALSE)</f>
        <v>77.841892671667594</v>
      </c>
      <c r="G17" s="61">
        <f>VLOOKUP($A17,'Occupancy Raw Data'!$B$6:$BE$43,'Occupancy Raw Data'!AL$1,FALSE)</f>
        <v>73.234275822273503</v>
      </c>
      <c r="H17" s="60">
        <f>VLOOKUP($A17,'Occupancy Raw Data'!$B$6:$BE$43,'Occupancy Raw Data'!AN$1,FALSE)</f>
        <v>85.765291402192702</v>
      </c>
      <c r="I17" s="60">
        <f>VLOOKUP($A17,'Occupancy Raw Data'!$B$6:$BE$43,'Occupancy Raw Data'!AO$1,FALSE)</f>
        <v>88.134737449509501</v>
      </c>
      <c r="J17" s="61">
        <f>VLOOKUP($A17,'Occupancy Raw Data'!$B$6:$BE$43,'Occupancy Raw Data'!AP$1,FALSE)</f>
        <v>86.950014425851094</v>
      </c>
      <c r="K17" s="62">
        <f>VLOOKUP($A17,'Occupancy Raw Data'!$B$6:$BE$43,'Occupancy Raw Data'!AR$1,FALSE)</f>
        <v>77.153058280438501</v>
      </c>
      <c r="M17" s="59">
        <f>VLOOKUP($A17,'Occupancy Raw Data'!$B$6:$BE$43,'Occupancy Raw Data'!AT$1,FALSE)</f>
        <v>1.47707472326655</v>
      </c>
      <c r="N17" s="60">
        <f>VLOOKUP($A17,'Occupancy Raw Data'!$B$6:$BE$43,'Occupancy Raw Data'!AU$1,FALSE)</f>
        <v>5.1791953844970502</v>
      </c>
      <c r="O17" s="60">
        <f>VLOOKUP($A17,'Occupancy Raw Data'!$B$6:$BE$43,'Occupancy Raw Data'!AV$1,FALSE)</f>
        <v>5.0690288875004299</v>
      </c>
      <c r="P17" s="60">
        <f>VLOOKUP($A17,'Occupancy Raw Data'!$B$6:$BE$43,'Occupancy Raw Data'!AW$1,FALSE)</f>
        <v>9.0589123558071094</v>
      </c>
      <c r="Q17" s="60">
        <f>VLOOKUP($A17,'Occupancy Raw Data'!$B$6:$BE$43,'Occupancy Raw Data'!AX$1,FALSE)</f>
        <v>7.9129936172135</v>
      </c>
      <c r="R17" s="61">
        <f>VLOOKUP($A17,'Occupancy Raw Data'!$B$6:$BE$43,'Occupancy Raw Data'!AY$1,FALSE)</f>
        <v>5.8389058389484303</v>
      </c>
      <c r="S17" s="60">
        <f>VLOOKUP($A17,'Occupancy Raw Data'!$B$6:$BE$43,'Occupancy Raw Data'!BA$1,FALSE)</f>
        <v>-1.4311008882748699</v>
      </c>
      <c r="T17" s="60">
        <f>VLOOKUP($A17,'Occupancy Raw Data'!$B$6:$BE$43,'Occupancy Raw Data'!BB$1,FALSE)</f>
        <v>-2.9719416519614001</v>
      </c>
      <c r="U17" s="61">
        <f>VLOOKUP($A17,'Occupancy Raw Data'!$B$6:$BE$43,'Occupancy Raw Data'!BC$1,FALSE)</f>
        <v>-2.2180858154056802</v>
      </c>
      <c r="V17" s="62">
        <f>VLOOKUP($A17,'Occupancy Raw Data'!$B$6:$BE$43,'Occupancy Raw Data'!BE$1,FALSE)</f>
        <v>3.1034111170203502</v>
      </c>
      <c r="X17" s="64">
        <f>VLOOKUP($A17,'ADR Raw Data'!$B$6:$BE$43,'ADR Raw Data'!AG$1,FALSE)</f>
        <v>84.982171997125604</v>
      </c>
      <c r="Y17" s="65">
        <f>VLOOKUP($A17,'ADR Raw Data'!$B$6:$BE$43,'ADR Raw Data'!AH$1,FALSE)</f>
        <v>87.312941493378901</v>
      </c>
      <c r="Z17" s="65">
        <f>VLOOKUP($A17,'ADR Raw Data'!$B$6:$BE$43,'ADR Raw Data'!AI$1,FALSE)</f>
        <v>87.841395744785004</v>
      </c>
      <c r="AA17" s="65">
        <f>VLOOKUP($A17,'ADR Raw Data'!$B$6:$BE$43,'ADR Raw Data'!AJ$1,FALSE)</f>
        <v>90.929679744136394</v>
      </c>
      <c r="AB17" s="65">
        <f>VLOOKUP($A17,'ADR Raw Data'!$B$6:$BE$43,'ADR Raw Data'!AK$1,FALSE)</f>
        <v>92.448690497590803</v>
      </c>
      <c r="AC17" s="66">
        <f>VLOOKUP($A17,'ADR Raw Data'!$B$6:$BE$43,'ADR Raw Data'!AL$1,FALSE)</f>
        <v>88.864212612772306</v>
      </c>
      <c r="AD17" s="65">
        <f>VLOOKUP($A17,'ADR Raw Data'!$B$6:$BE$43,'ADR Raw Data'!AN$1,FALSE)</f>
        <v>119.427375165047</v>
      </c>
      <c r="AE17" s="65">
        <f>VLOOKUP($A17,'ADR Raw Data'!$B$6:$BE$43,'ADR Raw Data'!AO$1,FALSE)</f>
        <v>122.434679732383</v>
      </c>
      <c r="AF17" s="66">
        <f>VLOOKUP($A17,'ADR Raw Data'!$B$6:$BE$43,'ADR Raw Data'!AP$1,FALSE)</f>
        <v>120.951515213919</v>
      </c>
      <c r="AG17" s="67">
        <f>VLOOKUP($A17,'ADR Raw Data'!$B$6:$BE$43,'ADR Raw Data'!AR$1,FALSE)</f>
        <v>99.196147919546405</v>
      </c>
      <c r="AI17" s="59">
        <f>VLOOKUP($A17,'ADR Raw Data'!$B$6:$BE$43,'ADR Raw Data'!AT$1,FALSE)</f>
        <v>14.7516082274153</v>
      </c>
      <c r="AJ17" s="60">
        <f>VLOOKUP($A17,'ADR Raw Data'!$B$6:$BE$43,'ADR Raw Data'!AU$1,FALSE)</f>
        <v>17.157166532583702</v>
      </c>
      <c r="AK17" s="60">
        <f>VLOOKUP($A17,'ADR Raw Data'!$B$6:$BE$43,'ADR Raw Data'!AV$1,FALSE)</f>
        <v>15.862168945808</v>
      </c>
      <c r="AL17" s="60">
        <f>VLOOKUP($A17,'ADR Raw Data'!$B$6:$BE$43,'ADR Raw Data'!AW$1,FALSE)</f>
        <v>19.0510192541804</v>
      </c>
      <c r="AM17" s="60">
        <f>VLOOKUP($A17,'ADR Raw Data'!$B$6:$BE$43,'ADR Raw Data'!AX$1,FALSE)</f>
        <v>17.124673880376001</v>
      </c>
      <c r="AN17" s="61">
        <f>VLOOKUP($A17,'ADR Raw Data'!$B$6:$BE$43,'ADR Raw Data'!AY$1,FALSE)</f>
        <v>16.925176363528301</v>
      </c>
      <c r="AO17" s="60">
        <f>VLOOKUP($A17,'ADR Raw Data'!$B$6:$BE$43,'ADR Raw Data'!BA$1,FALSE)</f>
        <v>10.029019498861899</v>
      </c>
      <c r="AP17" s="60">
        <f>VLOOKUP($A17,'ADR Raw Data'!$B$6:$BE$43,'ADR Raw Data'!BB$1,FALSE)</f>
        <v>5.21001037293997</v>
      </c>
      <c r="AQ17" s="61">
        <f>VLOOKUP($A17,'ADR Raw Data'!$B$6:$BE$43,'ADR Raw Data'!BC$1,FALSE)</f>
        <v>7.4734053198495403</v>
      </c>
      <c r="AR17" s="62">
        <f>VLOOKUP($A17,'ADR Raw Data'!$B$6:$BE$43,'ADR Raw Data'!BE$1,FALSE)</f>
        <v>12.204078821886601</v>
      </c>
      <c r="AT17" s="64">
        <f>VLOOKUP($A17,'RevPAR Raw Data'!$B$6:$BE$43,'RevPAR Raw Data'!AG$1,FALSE)</f>
        <v>55.446208655510603</v>
      </c>
      <c r="AU17" s="65">
        <f>VLOOKUP($A17,'RevPAR Raw Data'!$B$6:$BE$43,'RevPAR Raw Data'!AH$1,FALSE)</f>
        <v>62.540476449798</v>
      </c>
      <c r="AV17" s="65">
        <f>VLOOKUP($A17,'RevPAR Raw Data'!$B$6:$BE$43,'RevPAR Raw Data'!AI$1,FALSE)</f>
        <v>64.696227059290194</v>
      </c>
      <c r="AW17" s="65">
        <f>VLOOKUP($A17,'RevPAR Raw Data'!$B$6:$BE$43,'RevPAR Raw Data'!AJ$1,FALSE)</f>
        <v>70.748590262550394</v>
      </c>
      <c r="AX17" s="65">
        <f>VLOOKUP($A17,'RevPAR Raw Data'!$B$6:$BE$43,'RevPAR Raw Data'!AK$1,FALSE)</f>
        <v>71.963810433496803</v>
      </c>
      <c r="AY17" s="66">
        <f>VLOOKUP($A17,'RevPAR Raw Data'!$B$6:$BE$43,'RevPAR Raw Data'!AL$1,FALSE)</f>
        <v>65.079062572129203</v>
      </c>
      <c r="AZ17" s="65">
        <f>VLOOKUP($A17,'RevPAR Raw Data'!$B$6:$BE$43,'RevPAR Raw Data'!AN$1,FALSE)</f>
        <v>102.42723632429301</v>
      </c>
      <c r="BA17" s="65">
        <f>VLOOKUP($A17,'RevPAR Raw Data'!$B$6:$BE$43,'RevPAR Raw Data'!AO$1,FALSE)</f>
        <v>107.90748352928399</v>
      </c>
      <c r="BB17" s="66">
        <f>VLOOKUP($A17,'RevPAR Raw Data'!$B$6:$BE$43,'RevPAR Raw Data'!AP$1,FALSE)</f>
        <v>105.167359926788</v>
      </c>
      <c r="BC17" s="67">
        <f>VLOOKUP($A17,'RevPAR Raw Data'!$B$6:$BE$43,'RevPAR Raw Data'!AR$1,FALSE)</f>
        <v>76.532861816317606</v>
      </c>
      <c r="BE17" s="59">
        <f>VLOOKUP($A17,'RevPAR Raw Data'!$B$6:$BE$43,'RevPAR Raw Data'!AT$1,FALSE)</f>
        <v>16.446575227084399</v>
      </c>
      <c r="BF17" s="60">
        <f>VLOOKUP($A17,'RevPAR Raw Data'!$B$6:$BE$43,'RevPAR Raw Data'!AU$1,FALSE)</f>
        <v>23.224965094246802</v>
      </c>
      <c r="BG17" s="60">
        <f>VLOOKUP($A17,'RevPAR Raw Data'!$B$6:$BE$43,'RevPAR Raw Data'!AV$1,FALSE)</f>
        <v>21.7352557593555</v>
      </c>
      <c r="BH17" s="60">
        <f>VLOOKUP($A17,'RevPAR Raw Data'!$B$6:$BE$43,'RevPAR Raw Data'!AW$1,FALSE)</f>
        <v>29.835746747111699</v>
      </c>
      <c r="BI17" s="60">
        <f>VLOOKUP($A17,'RevPAR Raw Data'!$B$6:$BE$43,'RevPAR Raw Data'!AX$1,FALSE)</f>
        <v>26.392741848712198</v>
      </c>
      <c r="BJ17" s="61">
        <f>VLOOKUP($A17,'RevPAR Raw Data'!$B$6:$BE$43,'RevPAR Raw Data'!AY$1,FALSE)</f>
        <v>23.752327313419102</v>
      </c>
      <c r="BK17" s="60">
        <f>VLOOKUP($A17,'RevPAR Raw Data'!$B$6:$BE$43,'RevPAR Raw Data'!BA$1,FALSE)</f>
        <v>8.4543932234536392</v>
      </c>
      <c r="BL17" s="60">
        <f>VLOOKUP($A17,'RevPAR Raw Data'!$B$6:$BE$43,'RevPAR Raw Data'!BB$1,FALSE)</f>
        <v>2.0832302526336499</v>
      </c>
      <c r="BM17" s="61">
        <f>VLOOKUP($A17,'RevPAR Raw Data'!$B$6:$BE$43,'RevPAR Raw Data'!BC$1,FALSE)</f>
        <v>5.0895529611164996</v>
      </c>
      <c r="BN17" s="62">
        <f>VLOOKUP($A17,'RevPAR Raw Data'!$B$6:$BE$43,'RevPAR Raw Data'!BE$1,FALSE)</f>
        <v>15.686232677795299</v>
      </c>
    </row>
    <row r="18" spans="1:66" x14ac:dyDescent="0.25">
      <c r="A18" s="78" t="s">
        <v>93</v>
      </c>
      <c r="B18" s="59">
        <f>VLOOKUP($A18,'Occupancy Raw Data'!$B$6:$BE$43,'Occupancy Raw Data'!AG$1,FALSE)</f>
        <v>64.826041117553999</v>
      </c>
      <c r="C18" s="60">
        <f>VLOOKUP($A18,'Occupancy Raw Data'!$B$6:$BE$43,'Occupancy Raw Data'!AH$1,FALSE)</f>
        <v>72.807942365137905</v>
      </c>
      <c r="D18" s="60">
        <f>VLOOKUP($A18,'Occupancy Raw Data'!$B$6:$BE$43,'Occupancy Raw Data'!AI$1,FALSE)</f>
        <v>77.745563169917403</v>
      </c>
      <c r="E18" s="60">
        <f>VLOOKUP($A18,'Occupancy Raw Data'!$B$6:$BE$43,'Occupancy Raw Data'!AJ$1,FALSE)</f>
        <v>79.032683183974598</v>
      </c>
      <c r="F18" s="60">
        <f>VLOOKUP($A18,'Occupancy Raw Data'!$B$6:$BE$43,'Occupancy Raw Data'!AK$1,FALSE)</f>
        <v>78.075030750307505</v>
      </c>
      <c r="G18" s="61">
        <f>VLOOKUP($A18,'Occupancy Raw Data'!$B$6:$BE$43,'Occupancy Raw Data'!AL$1,FALSE)</f>
        <v>74.497452117378302</v>
      </c>
      <c r="H18" s="60">
        <f>VLOOKUP($A18,'Occupancy Raw Data'!$B$6:$BE$43,'Occupancy Raw Data'!AN$1,FALSE)</f>
        <v>81.267023987347301</v>
      </c>
      <c r="I18" s="60">
        <f>VLOOKUP($A18,'Occupancy Raw Data'!$B$6:$BE$43,'Occupancy Raw Data'!AO$1,FALSE)</f>
        <v>88.146911519198596</v>
      </c>
      <c r="J18" s="61">
        <f>VLOOKUP($A18,'Occupancy Raw Data'!$B$6:$BE$43,'Occupancy Raw Data'!AP$1,FALSE)</f>
        <v>84.706967753272906</v>
      </c>
      <c r="K18" s="62">
        <f>VLOOKUP($A18,'Occupancy Raw Data'!$B$6:$BE$43,'Occupancy Raw Data'!AR$1,FALSE)</f>
        <v>77.414273521437806</v>
      </c>
      <c r="M18" s="59">
        <f>VLOOKUP($A18,'Occupancy Raw Data'!$B$6:$BE$43,'Occupancy Raw Data'!AT$1,FALSE)</f>
        <v>-1.0609395257505301</v>
      </c>
      <c r="N18" s="60">
        <f>VLOOKUP($A18,'Occupancy Raw Data'!$B$6:$BE$43,'Occupancy Raw Data'!AU$1,FALSE)</f>
        <v>7.8516818422782704</v>
      </c>
      <c r="O18" s="60">
        <f>VLOOKUP($A18,'Occupancy Raw Data'!$B$6:$BE$43,'Occupancy Raw Data'!AV$1,FALSE)</f>
        <v>9.4991666457040704</v>
      </c>
      <c r="P18" s="60">
        <f>VLOOKUP($A18,'Occupancy Raw Data'!$B$6:$BE$43,'Occupancy Raw Data'!AW$1,FALSE)</f>
        <v>8.4786620745839993</v>
      </c>
      <c r="Q18" s="60">
        <f>VLOOKUP($A18,'Occupancy Raw Data'!$B$6:$BE$43,'Occupancy Raw Data'!AX$1,FALSE)</f>
        <v>2.7990163602382401</v>
      </c>
      <c r="R18" s="61">
        <f>VLOOKUP($A18,'Occupancy Raw Data'!$B$6:$BE$43,'Occupancy Raw Data'!AY$1,FALSE)</f>
        <v>5.5699904337385799</v>
      </c>
      <c r="S18" s="60">
        <f>VLOOKUP($A18,'Occupancy Raw Data'!$B$6:$BE$43,'Occupancy Raw Data'!BA$1,FALSE)</f>
        <v>-4.6942693333294203</v>
      </c>
      <c r="T18" s="60">
        <f>VLOOKUP($A18,'Occupancy Raw Data'!$B$6:$BE$43,'Occupancy Raw Data'!BB$1,FALSE)</f>
        <v>-3.0418059488164699</v>
      </c>
      <c r="U18" s="61">
        <f>VLOOKUP($A18,'Occupancy Raw Data'!$B$6:$BE$43,'Occupancy Raw Data'!BC$1,FALSE)</f>
        <v>-3.8415764644577202</v>
      </c>
      <c r="V18" s="62">
        <f>VLOOKUP($A18,'Occupancy Raw Data'!$B$6:$BE$43,'Occupancy Raw Data'!BE$1,FALSE)</f>
        <v>2.43534766351465</v>
      </c>
      <c r="X18" s="64">
        <f>VLOOKUP($A18,'ADR Raw Data'!$B$6:$BE$43,'ADR Raw Data'!AG$1,FALSE)</f>
        <v>104.52035981568</v>
      </c>
      <c r="Y18" s="65">
        <f>VLOOKUP($A18,'ADR Raw Data'!$B$6:$BE$43,'ADR Raw Data'!AH$1,FALSE)</f>
        <v>109.029161192228</v>
      </c>
      <c r="Z18" s="65">
        <f>VLOOKUP($A18,'ADR Raw Data'!$B$6:$BE$43,'ADR Raw Data'!AI$1,FALSE)</f>
        <v>113.458011368516</v>
      </c>
      <c r="AA18" s="65">
        <f>VLOOKUP($A18,'ADR Raw Data'!$B$6:$BE$43,'ADR Raw Data'!AJ$1,FALSE)</f>
        <v>117.117289739314</v>
      </c>
      <c r="AB18" s="65">
        <f>VLOOKUP($A18,'ADR Raw Data'!$B$6:$BE$43,'ADR Raw Data'!AK$1,FALSE)</f>
        <v>114.190836774883</v>
      </c>
      <c r="AC18" s="66">
        <f>VLOOKUP($A18,'ADR Raw Data'!$B$6:$BE$43,'ADR Raw Data'!AL$1,FALSE)</f>
        <v>111.966872905782</v>
      </c>
      <c r="AD18" s="65">
        <f>VLOOKUP($A18,'ADR Raw Data'!$B$6:$BE$43,'ADR Raw Data'!AN$1,FALSE)</f>
        <v>147.44205023245701</v>
      </c>
      <c r="AE18" s="65">
        <f>VLOOKUP($A18,'ADR Raw Data'!$B$6:$BE$43,'ADR Raw Data'!AO$1,FALSE)</f>
        <v>157.61662005582099</v>
      </c>
      <c r="AF18" s="66">
        <f>VLOOKUP($A18,'ADR Raw Data'!$B$6:$BE$43,'ADR Raw Data'!AP$1,FALSE)</f>
        <v>152.73592941237399</v>
      </c>
      <c r="AG18" s="67">
        <f>VLOOKUP($A18,'ADR Raw Data'!$B$6:$BE$43,'ADR Raw Data'!AR$1,FALSE)</f>
        <v>124.711685495521</v>
      </c>
      <c r="AI18" s="59">
        <f>VLOOKUP($A18,'ADR Raw Data'!$B$6:$BE$43,'ADR Raw Data'!AT$1,FALSE)</f>
        <v>3.7326740207234201</v>
      </c>
      <c r="AJ18" s="60">
        <f>VLOOKUP($A18,'ADR Raw Data'!$B$6:$BE$43,'ADR Raw Data'!AU$1,FALSE)</f>
        <v>7.9049283669676402</v>
      </c>
      <c r="AK18" s="60">
        <f>VLOOKUP($A18,'ADR Raw Data'!$B$6:$BE$43,'ADR Raw Data'!AV$1,FALSE)</f>
        <v>10.133942208228101</v>
      </c>
      <c r="AL18" s="60">
        <f>VLOOKUP($A18,'ADR Raw Data'!$B$6:$BE$43,'ADR Raw Data'!AW$1,FALSE)</f>
        <v>12.722847027815799</v>
      </c>
      <c r="AM18" s="60">
        <f>VLOOKUP($A18,'ADR Raw Data'!$B$6:$BE$43,'ADR Raw Data'!AX$1,FALSE)</f>
        <v>7.7558921659382003</v>
      </c>
      <c r="AN18" s="61">
        <f>VLOOKUP($A18,'ADR Raw Data'!$B$6:$BE$43,'ADR Raw Data'!AY$1,FALSE)</f>
        <v>8.6654697478392499</v>
      </c>
      <c r="AO18" s="60">
        <f>VLOOKUP($A18,'ADR Raw Data'!$B$6:$BE$43,'ADR Raw Data'!BA$1,FALSE)</f>
        <v>0.96804671393043795</v>
      </c>
      <c r="AP18" s="60">
        <f>VLOOKUP($A18,'ADR Raw Data'!$B$6:$BE$43,'ADR Raw Data'!BB$1,FALSE)</f>
        <v>-3.6104878220277001</v>
      </c>
      <c r="AQ18" s="61">
        <f>VLOOKUP($A18,'ADR Raw Data'!$B$6:$BE$43,'ADR Raw Data'!BC$1,FALSE)</f>
        <v>-1.4953714051151801</v>
      </c>
      <c r="AR18" s="62">
        <f>VLOOKUP($A18,'ADR Raw Data'!$B$6:$BE$43,'ADR Raw Data'!BE$1,FALSE)</f>
        <v>3.6142360609803501</v>
      </c>
      <c r="AT18" s="64">
        <f>VLOOKUP($A18,'RevPAR Raw Data'!$B$6:$BE$43,'RevPAR Raw Data'!AG$1,FALSE)</f>
        <v>67.756411430328498</v>
      </c>
      <c r="AU18" s="65">
        <f>VLOOKUP($A18,'RevPAR Raw Data'!$B$6:$BE$43,'RevPAR Raw Data'!AH$1,FALSE)</f>
        <v>79.381888842031202</v>
      </c>
      <c r="AV18" s="65">
        <f>VLOOKUP($A18,'RevPAR Raw Data'!$B$6:$BE$43,'RevPAR Raw Data'!AI$1,FALSE)</f>
        <v>88.208569899841805</v>
      </c>
      <c r="AW18" s="65">
        <f>VLOOKUP($A18,'RevPAR Raw Data'!$B$6:$BE$43,'RevPAR Raw Data'!AJ$1,FALSE)</f>
        <v>92.560936553329796</v>
      </c>
      <c r="AX18" s="65">
        <f>VLOOKUP($A18,'RevPAR Raw Data'!$B$6:$BE$43,'RevPAR Raw Data'!AK$1,FALSE)</f>
        <v>89.154530926023497</v>
      </c>
      <c r="AY18" s="66">
        <f>VLOOKUP($A18,'RevPAR Raw Data'!$B$6:$BE$43,'RevPAR Raw Data'!AL$1,FALSE)</f>
        <v>83.412467530311005</v>
      </c>
      <c r="AZ18" s="65">
        <f>VLOOKUP($A18,'RevPAR Raw Data'!$B$6:$BE$43,'RevPAR Raw Data'!AN$1,FALSE)</f>
        <v>119.82176632984699</v>
      </c>
      <c r="BA18" s="65">
        <f>VLOOKUP($A18,'RevPAR Raw Data'!$B$6:$BE$43,'RevPAR Raw Data'!AO$1,FALSE)</f>
        <v>138.93418262015601</v>
      </c>
      <c r="BB18" s="66">
        <f>VLOOKUP($A18,'RevPAR Raw Data'!$B$6:$BE$43,'RevPAR Raw Data'!AP$1,FALSE)</f>
        <v>129.37797447500199</v>
      </c>
      <c r="BC18" s="67">
        <f>VLOOKUP($A18,'RevPAR Raw Data'!$B$6:$BE$43,'RevPAR Raw Data'!AR$1,FALSE)</f>
        <v>96.544645322698003</v>
      </c>
      <c r="BE18" s="59">
        <f>VLOOKUP($A18,'RevPAR Raw Data'!$B$6:$BE$43,'RevPAR Raw Data'!AT$1,FALSE)</f>
        <v>2.6321330809196102</v>
      </c>
      <c r="BF18" s="60">
        <f>VLOOKUP($A18,'RevPAR Raw Data'!$B$6:$BE$43,'RevPAR Raw Data'!AU$1,FALSE)</f>
        <v>16.377280034480201</v>
      </c>
      <c r="BG18" s="60">
        <f>VLOOKUP($A18,'RevPAR Raw Data'!$B$6:$BE$43,'RevPAR Raw Data'!AV$1,FALSE)</f>
        <v>20.595748912071102</v>
      </c>
      <c r="BH18" s="60">
        <f>VLOOKUP($A18,'RevPAR Raw Data'!$B$6:$BE$43,'RevPAR Raw Data'!AW$1,FALSE)</f>
        <v>22.2802363081545</v>
      </c>
      <c r="BI18" s="60">
        <f>VLOOKUP($A18,'RevPAR Raw Data'!$B$6:$BE$43,'RevPAR Raw Data'!AX$1,FALSE)</f>
        <v>10.771997216783401</v>
      </c>
      <c r="BJ18" s="61">
        <f>VLOOKUP($A18,'RevPAR Raw Data'!$B$6:$BE$43,'RevPAR Raw Data'!AY$1,FALSE)</f>
        <v>14.718126017570899</v>
      </c>
      <c r="BK18" s="60">
        <f>VLOOKUP($A18,'RevPAR Raw Data'!$B$6:$BE$43,'RevPAR Raw Data'!BA$1,FALSE)</f>
        <v>-3.7716653394233202</v>
      </c>
      <c r="BL18" s="60">
        <f>VLOOKUP($A18,'RevPAR Raw Data'!$B$6:$BE$43,'RevPAR Raw Data'!BB$1,FALSE)</f>
        <v>-6.5424697374924401</v>
      </c>
      <c r="BM18" s="61">
        <f>VLOOKUP($A18,'RevPAR Raw Data'!$B$6:$BE$43,'RevPAR Raw Data'!BC$1,FALSE)</f>
        <v>-5.2795020336177698</v>
      </c>
      <c r="BN18" s="62">
        <f>VLOOKUP($A18,'RevPAR Raw Data'!$B$6:$BE$43,'RevPAR Raw Data'!BE$1,FALSE)</f>
        <v>6.1376029379599997</v>
      </c>
    </row>
    <row r="19" spans="1:66" x14ac:dyDescent="0.25">
      <c r="A19" s="78" t="s">
        <v>94</v>
      </c>
      <c r="B19" s="59">
        <f>VLOOKUP($A19,'Occupancy Raw Data'!$B$6:$BE$43,'Occupancy Raw Data'!AG$1,FALSE)</f>
        <v>69.103964401294405</v>
      </c>
      <c r="C19" s="60">
        <f>VLOOKUP($A19,'Occupancy Raw Data'!$B$6:$BE$43,'Occupancy Raw Data'!AH$1,FALSE)</f>
        <v>71.745550161812204</v>
      </c>
      <c r="D19" s="60">
        <f>VLOOKUP($A19,'Occupancy Raw Data'!$B$6:$BE$43,'Occupancy Raw Data'!AI$1,FALSE)</f>
        <v>76.324838187702198</v>
      </c>
      <c r="E19" s="60">
        <f>VLOOKUP($A19,'Occupancy Raw Data'!$B$6:$BE$43,'Occupancy Raw Data'!AJ$1,FALSE)</f>
        <v>78.642799352750799</v>
      </c>
      <c r="F19" s="60">
        <f>VLOOKUP($A19,'Occupancy Raw Data'!$B$6:$BE$43,'Occupancy Raw Data'!AK$1,FALSE)</f>
        <v>76.486650485436797</v>
      </c>
      <c r="G19" s="61">
        <f>VLOOKUP($A19,'Occupancy Raw Data'!$B$6:$BE$43,'Occupancy Raw Data'!AL$1,FALSE)</f>
        <v>74.460760517799301</v>
      </c>
      <c r="H19" s="60">
        <f>VLOOKUP($A19,'Occupancy Raw Data'!$B$6:$BE$43,'Occupancy Raw Data'!AN$1,FALSE)</f>
        <v>86.709142394821995</v>
      </c>
      <c r="I19" s="60">
        <f>VLOOKUP($A19,'Occupancy Raw Data'!$B$6:$BE$43,'Occupancy Raw Data'!AO$1,FALSE)</f>
        <v>94.959546925566301</v>
      </c>
      <c r="J19" s="61">
        <f>VLOOKUP($A19,'Occupancy Raw Data'!$B$6:$BE$43,'Occupancy Raw Data'!AP$1,FALSE)</f>
        <v>90.834344660194105</v>
      </c>
      <c r="K19" s="62">
        <f>VLOOKUP($A19,'Occupancy Raw Data'!$B$6:$BE$43,'Occupancy Raw Data'!AR$1,FALSE)</f>
        <v>79.138927415626398</v>
      </c>
      <c r="M19" s="59">
        <f>VLOOKUP($A19,'Occupancy Raw Data'!$B$6:$BE$43,'Occupancy Raw Data'!AT$1,FALSE)</f>
        <v>-7.9374655374992003</v>
      </c>
      <c r="N19" s="60">
        <f>VLOOKUP($A19,'Occupancy Raw Data'!$B$6:$BE$43,'Occupancy Raw Data'!AU$1,FALSE)</f>
        <v>-8.3898000835848698</v>
      </c>
      <c r="O19" s="60">
        <f>VLOOKUP($A19,'Occupancy Raw Data'!$B$6:$BE$43,'Occupancy Raw Data'!AV$1,FALSE)</f>
        <v>-5.22545619875853</v>
      </c>
      <c r="P19" s="60">
        <f>VLOOKUP($A19,'Occupancy Raw Data'!$B$6:$BE$43,'Occupancy Raw Data'!AW$1,FALSE)</f>
        <v>-3.6474410522190301</v>
      </c>
      <c r="Q19" s="60">
        <f>VLOOKUP($A19,'Occupancy Raw Data'!$B$6:$BE$43,'Occupancy Raw Data'!AX$1,FALSE)</f>
        <v>-7.2889085025007301</v>
      </c>
      <c r="R19" s="61">
        <f>VLOOKUP($A19,'Occupancy Raw Data'!$B$6:$BE$43,'Occupancy Raw Data'!AY$1,FALSE)</f>
        <v>-6.46361456286657</v>
      </c>
      <c r="S19" s="60">
        <f>VLOOKUP($A19,'Occupancy Raw Data'!$B$6:$BE$43,'Occupancy Raw Data'!BA$1,FALSE)</f>
        <v>-5.7593979181400901</v>
      </c>
      <c r="T19" s="60">
        <f>VLOOKUP($A19,'Occupancy Raw Data'!$B$6:$BE$43,'Occupancy Raw Data'!BB$1,FALSE)</f>
        <v>-1.4359409994121499</v>
      </c>
      <c r="U19" s="61">
        <f>VLOOKUP($A19,'Occupancy Raw Data'!$B$6:$BE$43,'Occupancy Raw Data'!BC$1,FALSE)</f>
        <v>-3.5479194937935001</v>
      </c>
      <c r="V19" s="62">
        <f>VLOOKUP($A19,'Occupancy Raw Data'!$B$6:$BE$43,'Occupancy Raw Data'!BE$1,FALSE)</f>
        <v>-5.5270671176240302</v>
      </c>
      <c r="X19" s="64">
        <f>VLOOKUP($A19,'ADR Raw Data'!$B$6:$BE$43,'ADR Raw Data'!AG$1,FALSE)</f>
        <v>198.42555470217999</v>
      </c>
      <c r="Y19" s="65">
        <f>VLOOKUP($A19,'ADR Raw Data'!$B$6:$BE$43,'ADR Raw Data'!AH$1,FALSE)</f>
        <v>195.0797678216</v>
      </c>
      <c r="Z19" s="65">
        <f>VLOOKUP($A19,'ADR Raw Data'!$B$6:$BE$43,'ADR Raw Data'!AI$1,FALSE)</f>
        <v>195.89645552139899</v>
      </c>
      <c r="AA19" s="65">
        <f>VLOOKUP($A19,'ADR Raw Data'!$B$6:$BE$43,'ADR Raw Data'!AJ$1,FALSE)</f>
        <v>196.82371241480399</v>
      </c>
      <c r="AB19" s="65">
        <f>VLOOKUP($A19,'ADR Raw Data'!$B$6:$BE$43,'ADR Raw Data'!AK$1,FALSE)</f>
        <v>200.57281897659601</v>
      </c>
      <c r="AC19" s="66">
        <f>VLOOKUP($A19,'ADR Raw Data'!$B$6:$BE$43,'ADR Raw Data'!AL$1,FALSE)</f>
        <v>197.36509087397499</v>
      </c>
      <c r="AD19" s="65">
        <f>VLOOKUP($A19,'ADR Raw Data'!$B$6:$BE$43,'ADR Raw Data'!AN$1,FALSE)</f>
        <v>267.44118567263001</v>
      </c>
      <c r="AE19" s="65">
        <f>VLOOKUP($A19,'ADR Raw Data'!$B$6:$BE$43,'ADR Raw Data'!AO$1,FALSE)</f>
        <v>291.40037448879599</v>
      </c>
      <c r="AF19" s="66">
        <f>VLOOKUP($A19,'ADR Raw Data'!$B$6:$BE$43,'ADR Raw Data'!AP$1,FALSE)</f>
        <v>279.96482815168599</v>
      </c>
      <c r="AG19" s="67">
        <f>VLOOKUP($A19,'ADR Raw Data'!$B$6:$BE$43,'ADR Raw Data'!AR$1,FALSE)</f>
        <v>224.45269220545899</v>
      </c>
      <c r="AI19" s="59">
        <f>VLOOKUP($A19,'ADR Raw Data'!$B$6:$BE$43,'ADR Raw Data'!AT$1,FALSE)</f>
        <v>4.5861481244696396</v>
      </c>
      <c r="AJ19" s="60">
        <f>VLOOKUP($A19,'ADR Raw Data'!$B$6:$BE$43,'ADR Raw Data'!AU$1,FALSE)</f>
        <v>4.6404194778985097</v>
      </c>
      <c r="AK19" s="60">
        <f>VLOOKUP($A19,'ADR Raw Data'!$B$6:$BE$43,'ADR Raw Data'!AV$1,FALSE)</f>
        <v>5.00485740120532</v>
      </c>
      <c r="AL19" s="60">
        <f>VLOOKUP($A19,'ADR Raw Data'!$B$6:$BE$43,'ADR Raw Data'!AW$1,FALSE)</f>
        <v>5.5463880474079499</v>
      </c>
      <c r="AM19" s="60">
        <f>VLOOKUP($A19,'ADR Raw Data'!$B$6:$BE$43,'ADR Raw Data'!AX$1,FALSE)</f>
        <v>3.04427338251047</v>
      </c>
      <c r="AN19" s="61">
        <f>VLOOKUP($A19,'ADR Raw Data'!$B$6:$BE$43,'ADR Raw Data'!AY$1,FALSE)</f>
        <v>4.5416808418952401</v>
      </c>
      <c r="AO19" s="60">
        <f>VLOOKUP($A19,'ADR Raw Data'!$B$6:$BE$43,'ADR Raw Data'!BA$1,FALSE)</f>
        <v>1.44670103362041</v>
      </c>
      <c r="AP19" s="60">
        <f>VLOOKUP($A19,'ADR Raw Data'!$B$6:$BE$43,'ADR Raw Data'!BB$1,FALSE)</f>
        <v>3.6407332861701298</v>
      </c>
      <c r="AQ19" s="61">
        <f>VLOOKUP($A19,'ADR Raw Data'!$B$6:$BE$43,'ADR Raw Data'!BC$1,FALSE)</f>
        <v>2.7026735036316998</v>
      </c>
      <c r="AR19" s="62">
        <f>VLOOKUP($A19,'ADR Raw Data'!$B$6:$BE$43,'ADR Raw Data'!BE$1,FALSE)</f>
        <v>4.05286559389031</v>
      </c>
      <c r="AT19" s="64">
        <f>VLOOKUP($A19,'RevPAR Raw Data'!$B$6:$BE$43,'RevPAR Raw Data'!AG$1,FALSE)</f>
        <v>137.11992468446601</v>
      </c>
      <c r="AU19" s="65">
        <f>VLOOKUP($A19,'RevPAR Raw Data'!$B$6:$BE$43,'RevPAR Raw Data'!AH$1,FALSE)</f>
        <v>139.961052677993</v>
      </c>
      <c r="AV19" s="65">
        <f>VLOOKUP($A19,'RevPAR Raw Data'!$B$6:$BE$43,'RevPAR Raw Data'!AI$1,FALSE)</f>
        <v>149.51765269215201</v>
      </c>
      <c r="AW19" s="65">
        <f>VLOOKUP($A19,'RevPAR Raw Data'!$B$6:$BE$43,'RevPAR Raw Data'!AJ$1,FALSE)</f>
        <v>154.78767723300899</v>
      </c>
      <c r="AX19" s="65">
        <f>VLOOKUP($A19,'RevPAR Raw Data'!$B$6:$BE$43,'RevPAR Raw Data'!AK$1,FALSE)</f>
        <v>153.41143101941699</v>
      </c>
      <c r="AY19" s="66">
        <f>VLOOKUP($A19,'RevPAR Raw Data'!$B$6:$BE$43,'RevPAR Raw Data'!AL$1,FALSE)</f>
        <v>146.95954766140699</v>
      </c>
      <c r="AZ19" s="65">
        <f>VLOOKUP($A19,'RevPAR Raw Data'!$B$6:$BE$43,'RevPAR Raw Data'!AN$1,FALSE)</f>
        <v>231.89595850728099</v>
      </c>
      <c r="BA19" s="65">
        <f>VLOOKUP($A19,'RevPAR Raw Data'!$B$6:$BE$43,'RevPAR Raw Data'!AO$1,FALSE)</f>
        <v>276.71247535396401</v>
      </c>
      <c r="BB19" s="66">
        <f>VLOOKUP($A19,'RevPAR Raw Data'!$B$6:$BE$43,'RevPAR Raw Data'!AP$1,FALSE)</f>
        <v>254.304216930622</v>
      </c>
      <c r="BC19" s="67">
        <f>VLOOKUP($A19,'RevPAR Raw Data'!$B$6:$BE$43,'RevPAR Raw Data'!AR$1,FALSE)</f>
        <v>177.62945316689701</v>
      </c>
      <c r="BE19" s="59">
        <f>VLOOKUP($A19,'RevPAR Raw Data'!$B$6:$BE$43,'RevPAR Raw Data'!AT$1,FALSE)</f>
        <v>-3.715341339908</v>
      </c>
      <c r="BF19" s="60">
        <f>VLOOKUP($A19,'RevPAR Raw Data'!$B$6:$BE$43,'RevPAR Raw Data'!AU$1,FALSE)</f>
        <v>-4.1387025229217702</v>
      </c>
      <c r="BG19" s="60">
        <f>VLOOKUP($A19,'RevPAR Raw Data'!$B$6:$BE$43,'RevPAR Raw Data'!AV$1,FALSE)</f>
        <v>-0.482125428863525</v>
      </c>
      <c r="BH19" s="60">
        <f>VLOOKUP($A19,'RevPAR Raw Data'!$B$6:$BE$43,'RevPAR Raw Data'!AW$1,FALSE)</f>
        <v>1.6966457606323899</v>
      </c>
      <c r="BI19" s="60">
        <f>VLOOKUP($A19,'RevPAR Raw Data'!$B$6:$BE$43,'RevPAR Raw Data'!AX$1,FALSE)</f>
        <v>-4.4665294214074303</v>
      </c>
      <c r="BJ19" s="61">
        <f>VLOOKUP($A19,'RevPAR Raw Data'!$B$6:$BE$43,'RevPAR Raw Data'!AY$1,FALSE)</f>
        <v>-2.2154904652669898</v>
      </c>
      <c r="BK19" s="60">
        <f>VLOOKUP($A19,'RevPAR Raw Data'!$B$6:$BE$43,'RevPAR Raw Data'!BA$1,FALSE)</f>
        <v>-4.3960181537317196</v>
      </c>
      <c r="BL19" s="60">
        <f>VLOOKUP($A19,'RevPAR Raw Data'!$B$6:$BE$43,'RevPAR Raw Data'!BB$1,FALSE)</f>
        <v>2.1525135048226001</v>
      </c>
      <c r="BM19" s="61">
        <f>VLOOKUP($A19,'RevPAR Raw Data'!$B$6:$BE$43,'RevPAR Raw Data'!BC$1,FALSE)</f>
        <v>-0.94113467025074304</v>
      </c>
      <c r="BN19" s="62">
        <f>VLOOKUP($A19,'RevPAR Raw Data'!$B$6:$BE$43,'RevPAR Raw Data'!BE$1,FALSE)</f>
        <v>-1.6982061252951299</v>
      </c>
    </row>
    <row r="20" spans="1:66" x14ac:dyDescent="0.25">
      <c r="A20" s="78" t="s">
        <v>29</v>
      </c>
      <c r="B20" s="59">
        <f>VLOOKUP($A20,'Occupancy Raw Data'!$B$6:$BE$43,'Occupancy Raw Data'!AG$1,FALSE)</f>
        <v>56.007492641155999</v>
      </c>
      <c r="C20" s="60">
        <f>VLOOKUP($A20,'Occupancy Raw Data'!$B$6:$BE$43,'Occupancy Raw Data'!AH$1,FALSE)</f>
        <v>61.453037195611401</v>
      </c>
      <c r="D20" s="60">
        <f>VLOOKUP($A20,'Occupancy Raw Data'!$B$6:$BE$43,'Occupancy Raw Data'!AI$1,FALSE)</f>
        <v>59.599946481134502</v>
      </c>
      <c r="E20" s="60">
        <f>VLOOKUP($A20,'Occupancy Raw Data'!$B$6:$BE$43,'Occupancy Raw Data'!AJ$1,FALSE)</f>
        <v>61.162028364998598</v>
      </c>
      <c r="F20" s="60">
        <f>VLOOKUP($A20,'Occupancy Raw Data'!$B$6:$BE$43,'Occupancy Raw Data'!AK$1,FALSE)</f>
        <v>60.860984747123297</v>
      </c>
      <c r="G20" s="61">
        <f>VLOOKUP($A20,'Occupancy Raw Data'!$B$6:$BE$43,'Occupancy Raw Data'!AL$1,FALSE)</f>
        <v>59.816697886004803</v>
      </c>
      <c r="H20" s="60">
        <f>VLOOKUP($A20,'Occupancy Raw Data'!$B$6:$BE$43,'Occupancy Raw Data'!AN$1,FALSE)</f>
        <v>76.036928017126002</v>
      </c>
      <c r="I20" s="60">
        <f>VLOOKUP($A20,'Occupancy Raw Data'!$B$6:$BE$43,'Occupancy Raw Data'!AO$1,FALSE)</f>
        <v>82.027696012844501</v>
      </c>
      <c r="J20" s="61">
        <f>VLOOKUP($A20,'Occupancy Raw Data'!$B$6:$BE$43,'Occupancy Raw Data'!AP$1,FALSE)</f>
        <v>79.032312014985195</v>
      </c>
      <c r="K20" s="62">
        <f>VLOOKUP($A20,'Occupancy Raw Data'!$B$6:$BE$43,'Occupancy Raw Data'!AR$1,FALSE)</f>
        <v>65.306873351427797</v>
      </c>
      <c r="M20" s="59">
        <f>VLOOKUP($A20,'Occupancy Raw Data'!$B$6:$BE$43,'Occupancy Raw Data'!AT$1,FALSE)</f>
        <v>11.4955040997386</v>
      </c>
      <c r="N20" s="60">
        <f>VLOOKUP($A20,'Occupancy Raw Data'!$B$6:$BE$43,'Occupancy Raw Data'!AU$1,FALSE)</f>
        <v>13.215258225244201</v>
      </c>
      <c r="O20" s="60">
        <f>VLOOKUP($A20,'Occupancy Raw Data'!$B$6:$BE$43,'Occupancy Raw Data'!AV$1,FALSE)</f>
        <v>8.6159141111797908</v>
      </c>
      <c r="P20" s="60">
        <f>VLOOKUP($A20,'Occupancy Raw Data'!$B$6:$BE$43,'Occupancy Raw Data'!AW$1,FALSE)</f>
        <v>9.4512910673265296</v>
      </c>
      <c r="Q20" s="60">
        <f>VLOOKUP($A20,'Occupancy Raw Data'!$B$6:$BE$43,'Occupancy Raw Data'!AX$1,FALSE)</f>
        <v>-0.47614314658161899</v>
      </c>
      <c r="R20" s="61">
        <f>VLOOKUP($A20,'Occupancy Raw Data'!$B$6:$BE$43,'Occupancy Raw Data'!AY$1,FALSE)</f>
        <v>8.1998204916246902</v>
      </c>
      <c r="S20" s="60">
        <f>VLOOKUP($A20,'Occupancy Raw Data'!$B$6:$BE$43,'Occupancy Raw Data'!BA$1,FALSE)</f>
        <v>-4.7581135912875396</v>
      </c>
      <c r="T20" s="60">
        <f>VLOOKUP($A20,'Occupancy Raw Data'!$B$6:$BE$43,'Occupancy Raw Data'!BB$1,FALSE)</f>
        <v>-2.1101628422910998</v>
      </c>
      <c r="U20" s="61">
        <f>VLOOKUP($A20,'Occupancy Raw Data'!$B$6:$BE$43,'Occupancy Raw Data'!BC$1,FALSE)</f>
        <v>-3.4020943936593802</v>
      </c>
      <c r="V20" s="62">
        <f>VLOOKUP($A20,'Occupancy Raw Data'!$B$6:$BE$43,'Occupancy Raw Data'!BE$1,FALSE)</f>
        <v>3.8856693331562502</v>
      </c>
      <c r="X20" s="64">
        <f>VLOOKUP($A20,'ADR Raw Data'!$B$6:$BE$43,'ADR Raw Data'!AG$1,FALSE)</f>
        <v>140.831831700907</v>
      </c>
      <c r="Y20" s="65">
        <f>VLOOKUP($A20,'ADR Raw Data'!$B$6:$BE$43,'ADR Raw Data'!AH$1,FALSE)</f>
        <v>138.369648377966</v>
      </c>
      <c r="Z20" s="65">
        <f>VLOOKUP($A20,'ADR Raw Data'!$B$6:$BE$43,'ADR Raw Data'!AI$1,FALSE)</f>
        <v>136.82876641598301</v>
      </c>
      <c r="AA20" s="65">
        <f>VLOOKUP($A20,'ADR Raw Data'!$B$6:$BE$43,'ADR Raw Data'!AJ$1,FALSE)</f>
        <v>137.21965436149799</v>
      </c>
      <c r="AB20" s="65">
        <f>VLOOKUP($A20,'ADR Raw Data'!$B$6:$BE$43,'ADR Raw Data'!AK$1,FALSE)</f>
        <v>141.25762022533601</v>
      </c>
      <c r="AC20" s="66">
        <f>VLOOKUP($A20,'ADR Raw Data'!$B$6:$BE$43,'ADR Raw Data'!AL$1,FALSE)</f>
        <v>138.87617274699701</v>
      </c>
      <c r="AD20" s="65">
        <f>VLOOKUP($A20,'ADR Raw Data'!$B$6:$BE$43,'ADR Raw Data'!AN$1,FALSE)</f>
        <v>181.31895917649101</v>
      </c>
      <c r="AE20" s="65">
        <f>VLOOKUP($A20,'ADR Raw Data'!$B$6:$BE$43,'ADR Raw Data'!AO$1,FALSE)</f>
        <v>192.352797373893</v>
      </c>
      <c r="AF20" s="66">
        <f>VLOOKUP($A20,'ADR Raw Data'!$B$6:$BE$43,'ADR Raw Data'!AP$1,FALSE)</f>
        <v>187.044973653581</v>
      </c>
      <c r="AG20" s="67">
        <f>VLOOKUP($A20,'ADR Raw Data'!$B$6:$BE$43,'ADR Raw Data'!AR$1,FALSE)</f>
        <v>155.53113244407999</v>
      </c>
      <c r="AI20" s="59">
        <f>VLOOKUP($A20,'ADR Raw Data'!$B$6:$BE$43,'ADR Raw Data'!AT$1,FALSE)</f>
        <v>9.7609018962359606</v>
      </c>
      <c r="AJ20" s="60">
        <f>VLOOKUP($A20,'ADR Raw Data'!$B$6:$BE$43,'ADR Raw Data'!AU$1,FALSE)</f>
        <v>5.6679374305317003</v>
      </c>
      <c r="AK20" s="60">
        <f>VLOOKUP($A20,'ADR Raw Data'!$B$6:$BE$43,'ADR Raw Data'!AV$1,FALSE)</f>
        <v>1.6594777274406101</v>
      </c>
      <c r="AL20" s="60">
        <f>VLOOKUP($A20,'ADR Raw Data'!$B$6:$BE$43,'ADR Raw Data'!AW$1,FALSE)</f>
        <v>1.2337335539403</v>
      </c>
      <c r="AM20" s="60">
        <f>VLOOKUP($A20,'ADR Raw Data'!$B$6:$BE$43,'ADR Raw Data'!AX$1,FALSE)</f>
        <v>3.02472160419922</v>
      </c>
      <c r="AN20" s="61">
        <f>VLOOKUP($A20,'ADR Raw Data'!$B$6:$BE$43,'ADR Raw Data'!AY$1,FALSE)</f>
        <v>4.0385792788982</v>
      </c>
      <c r="AO20" s="60">
        <f>VLOOKUP($A20,'ADR Raw Data'!$B$6:$BE$43,'ADR Raw Data'!BA$1,FALSE)</f>
        <v>6.2352806963935796</v>
      </c>
      <c r="AP20" s="60">
        <f>VLOOKUP($A20,'ADR Raw Data'!$B$6:$BE$43,'ADR Raw Data'!BB$1,FALSE)</f>
        <v>4.6944375434061696</v>
      </c>
      <c r="AQ20" s="61">
        <f>VLOOKUP($A20,'ADR Raw Data'!$B$6:$BE$43,'ADR Raw Data'!BC$1,FALSE)</f>
        <v>5.4604924161917099</v>
      </c>
      <c r="AR20" s="62">
        <f>VLOOKUP($A20,'ADR Raw Data'!$B$6:$BE$43,'ADR Raw Data'!BE$1,FALSE)</f>
        <v>3.8257923120542801</v>
      </c>
      <c r="AT20" s="64">
        <f>VLOOKUP($A20,'RevPAR Raw Data'!$B$6:$BE$43,'RevPAR Raw Data'!AG$1,FALSE)</f>
        <v>78.876377776291093</v>
      </c>
      <c r="AU20" s="65">
        <f>VLOOKUP($A20,'RevPAR Raw Data'!$B$6:$BE$43,'RevPAR Raw Data'!AH$1,FALSE)</f>
        <v>85.032351485148496</v>
      </c>
      <c r="AV20" s="65">
        <f>VLOOKUP($A20,'RevPAR Raw Data'!$B$6:$BE$43,'RevPAR Raw Data'!AI$1,FALSE)</f>
        <v>81.549871554722998</v>
      </c>
      <c r="AW20" s="65">
        <f>VLOOKUP($A20,'RevPAR Raw Data'!$B$6:$BE$43,'RevPAR Raw Data'!AJ$1,FALSE)</f>
        <v>83.926323922932795</v>
      </c>
      <c r="AX20" s="65">
        <f>VLOOKUP($A20,'RevPAR Raw Data'!$B$6:$BE$43,'RevPAR Raw Data'!AK$1,FALSE)</f>
        <v>85.970778699491504</v>
      </c>
      <c r="AY20" s="66">
        <f>VLOOKUP($A20,'RevPAR Raw Data'!$B$6:$BE$43,'RevPAR Raw Data'!AL$1,FALSE)</f>
        <v>83.071140687717403</v>
      </c>
      <c r="AZ20" s="65">
        <f>VLOOKUP($A20,'RevPAR Raw Data'!$B$6:$BE$43,'RevPAR Raw Data'!AN$1,FALSE)</f>
        <v>137.86936647043001</v>
      </c>
      <c r="BA20" s="65">
        <f>VLOOKUP($A20,'RevPAR Raw Data'!$B$6:$BE$43,'RevPAR Raw Data'!AO$1,FALSE)</f>
        <v>157.78256790206001</v>
      </c>
      <c r="BB20" s="66">
        <f>VLOOKUP($A20,'RevPAR Raw Data'!$B$6:$BE$43,'RevPAR Raw Data'!AP$1,FALSE)</f>
        <v>147.82596718624501</v>
      </c>
      <c r="BC20" s="67">
        <f>VLOOKUP($A20,'RevPAR Raw Data'!$B$6:$BE$43,'RevPAR Raw Data'!AR$1,FALSE)</f>
        <v>101.57251968729599</v>
      </c>
      <c r="BE20" s="59">
        <f>VLOOKUP($A20,'RevPAR Raw Data'!$B$6:$BE$43,'RevPAR Raw Data'!AT$1,FALSE)</f>
        <v>22.378470873627901</v>
      </c>
      <c r="BF20" s="60">
        <f>VLOOKUP($A20,'RevPAR Raw Data'!$B$6:$BE$43,'RevPAR Raw Data'!AU$1,FALSE)</f>
        <v>19.632228223265901</v>
      </c>
      <c r="BG20" s="60">
        <f>VLOOKUP($A20,'RevPAR Raw Data'!$B$6:$BE$43,'RevPAR Raw Data'!AV$1,FALSE)</f>
        <v>10.4183710143108</v>
      </c>
      <c r="BH20" s="60">
        <f>VLOOKUP($A20,'RevPAR Raw Data'!$B$6:$BE$43,'RevPAR Raw Data'!AW$1,FALSE)</f>
        <v>10.801628370445</v>
      </c>
      <c r="BI20" s="60">
        <f>VLOOKUP($A20,'RevPAR Raw Data'!$B$6:$BE$43,'RevPAR Raw Data'!AX$1,FALSE)</f>
        <v>2.53417645299603</v>
      </c>
      <c r="BJ20" s="61">
        <f>VLOOKUP($A20,'RevPAR Raw Data'!$B$6:$BE$43,'RevPAR Raw Data'!AY$1,FALSE)</f>
        <v>12.5695560218045</v>
      </c>
      <c r="BK20" s="60">
        <f>VLOOKUP($A20,'RevPAR Raw Data'!$B$6:$BE$43,'RevPAR Raw Data'!BA$1,FALSE)</f>
        <v>1.18048536683601</v>
      </c>
      <c r="BL20" s="60">
        <f>VLOOKUP($A20,'RevPAR Raw Data'!$B$6:$BE$43,'RevPAR Raw Data'!BB$1,FALSE)</f>
        <v>2.4852144244195502</v>
      </c>
      <c r="BM20" s="61">
        <f>VLOOKUP($A20,'RevPAR Raw Data'!$B$6:$BE$43,'RevPAR Raw Data'!BC$1,FALSE)</f>
        <v>1.8726269161748701</v>
      </c>
      <c r="BN20" s="62">
        <f>VLOOKUP($A20,'RevPAR Raw Data'!$B$6:$BE$43,'RevPAR Raw Data'!BE$1,FALSE)</f>
        <v>7.8601192838302802</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49.621914848648501</v>
      </c>
      <c r="C22" s="60">
        <f>VLOOKUP($A22,'Occupancy Raw Data'!$B$6:$BE$43,'Occupancy Raw Data'!AH$1,FALSE)</f>
        <v>60.308104173026699</v>
      </c>
      <c r="D22" s="60">
        <f>VLOOKUP($A22,'Occupancy Raw Data'!$B$6:$BE$43,'Occupancy Raw Data'!AI$1,FALSE)</f>
        <v>63.518892515792601</v>
      </c>
      <c r="E22" s="60">
        <f>VLOOKUP($A22,'Occupancy Raw Data'!$B$6:$BE$43,'Occupancy Raw Data'!AJ$1,FALSE)</f>
        <v>65.512058802808596</v>
      </c>
      <c r="F22" s="60">
        <f>VLOOKUP($A22,'Occupancy Raw Data'!$B$6:$BE$43,'Occupancy Raw Data'!AK$1,FALSE)</f>
        <v>64.414789939647207</v>
      </c>
      <c r="G22" s="61">
        <f>VLOOKUP($A22,'Occupancy Raw Data'!$B$6:$BE$43,'Occupancy Raw Data'!AL$1,FALSE)</f>
        <v>60.675152055984697</v>
      </c>
      <c r="H22" s="60">
        <f>VLOOKUP($A22,'Occupancy Raw Data'!$B$6:$BE$43,'Occupancy Raw Data'!AN$1,FALSE)</f>
        <v>72.727966559425099</v>
      </c>
      <c r="I22" s="60">
        <f>VLOOKUP($A22,'Occupancy Raw Data'!$B$6:$BE$43,'Occupancy Raw Data'!AO$1,FALSE)</f>
        <v>73.141864124180998</v>
      </c>
      <c r="J22" s="61">
        <f>VLOOKUP($A22,'Occupancy Raw Data'!$B$6:$BE$43,'Occupancy Raw Data'!AP$1,FALSE)</f>
        <v>72.934915341803006</v>
      </c>
      <c r="K22" s="62">
        <f>VLOOKUP($A22,'Occupancy Raw Data'!$B$6:$BE$43,'Occupancy Raw Data'!AR$1,FALSE)</f>
        <v>64.177941566218493</v>
      </c>
      <c r="M22" s="59">
        <f>VLOOKUP($A22,'Occupancy Raw Data'!$B$6:$BE$43,'Occupancy Raw Data'!AT$1,FALSE)</f>
        <v>1.8655295556284099</v>
      </c>
      <c r="N22" s="60">
        <f>VLOOKUP($A22,'Occupancy Raw Data'!$B$6:$BE$43,'Occupancy Raw Data'!AU$1,FALSE)</f>
        <v>3.7501942033778999</v>
      </c>
      <c r="O22" s="60">
        <f>VLOOKUP($A22,'Occupancy Raw Data'!$B$6:$BE$43,'Occupancy Raw Data'!AV$1,FALSE)</f>
        <v>4.2726695633676401</v>
      </c>
      <c r="P22" s="60">
        <f>VLOOKUP($A22,'Occupancy Raw Data'!$B$6:$BE$43,'Occupancy Raw Data'!AW$1,FALSE)</f>
        <v>4.3710170624930997</v>
      </c>
      <c r="Q22" s="60">
        <f>VLOOKUP($A22,'Occupancy Raw Data'!$B$6:$BE$43,'Occupancy Raw Data'!AX$1,FALSE)</f>
        <v>0.51548505605564998</v>
      </c>
      <c r="R22" s="61">
        <f>VLOOKUP($A22,'Occupancy Raw Data'!$B$6:$BE$43,'Occupancy Raw Data'!AY$1,FALSE)</f>
        <v>2.97414177537188</v>
      </c>
      <c r="S22" s="60">
        <f>VLOOKUP($A22,'Occupancy Raw Data'!$B$6:$BE$43,'Occupancy Raw Data'!BA$1,FALSE)</f>
        <v>-2.3554168794652499</v>
      </c>
      <c r="T22" s="60">
        <f>VLOOKUP($A22,'Occupancy Raw Data'!$B$6:$BE$43,'Occupancy Raw Data'!BB$1,FALSE)</f>
        <v>-2.0477023836517598</v>
      </c>
      <c r="U22" s="61">
        <f>VLOOKUP($A22,'Occupancy Raw Data'!$B$6:$BE$43,'Occupancy Raw Data'!BC$1,FALSE)</f>
        <v>-2.2013651186604899</v>
      </c>
      <c r="V22" s="62">
        <f>VLOOKUP($A22,'Occupancy Raw Data'!$B$6:$BE$43,'Occupancy Raw Data'!BE$1,FALSE)</f>
        <v>1.23211495987373</v>
      </c>
      <c r="X22" s="64">
        <f>VLOOKUP($A22,'ADR Raw Data'!$B$6:$BE$43,'ADR Raw Data'!AG$1,FALSE)</f>
        <v>105.498806701213</v>
      </c>
      <c r="Y22" s="65">
        <f>VLOOKUP($A22,'ADR Raw Data'!$B$6:$BE$43,'ADR Raw Data'!AH$1,FALSE)</f>
        <v>105.14961206728699</v>
      </c>
      <c r="Z22" s="65">
        <f>VLOOKUP($A22,'ADR Raw Data'!$B$6:$BE$43,'ADR Raw Data'!AI$1,FALSE)</f>
        <v>106.01278982928601</v>
      </c>
      <c r="AA22" s="65">
        <f>VLOOKUP($A22,'ADR Raw Data'!$B$6:$BE$43,'ADR Raw Data'!AJ$1,FALSE)</f>
        <v>106.33185969817499</v>
      </c>
      <c r="AB22" s="65">
        <f>VLOOKUP($A22,'ADR Raw Data'!$B$6:$BE$43,'ADR Raw Data'!AK$1,FALSE)</f>
        <v>109.53275221247</v>
      </c>
      <c r="AC22" s="66">
        <f>VLOOKUP($A22,'ADR Raw Data'!$B$6:$BE$43,'ADR Raw Data'!AL$1,FALSE)</f>
        <v>106.573411811605</v>
      </c>
      <c r="AD22" s="65">
        <f>VLOOKUP($A22,'ADR Raw Data'!$B$6:$BE$43,'ADR Raw Data'!AN$1,FALSE)</f>
        <v>133.391304902364</v>
      </c>
      <c r="AE22" s="65">
        <f>VLOOKUP($A22,'ADR Raw Data'!$B$6:$BE$43,'ADR Raw Data'!AO$1,FALSE)</f>
        <v>136.52829432350799</v>
      </c>
      <c r="AF22" s="66">
        <f>VLOOKUP($A22,'ADR Raw Data'!$B$6:$BE$43,'ADR Raw Data'!AP$1,FALSE)</f>
        <v>134.96425012979699</v>
      </c>
      <c r="AG22" s="67">
        <f>VLOOKUP($A22,'ADR Raw Data'!$B$6:$BE$43,'ADR Raw Data'!AR$1,FALSE)</f>
        <v>115.79190357144201</v>
      </c>
      <c r="AH22" s="94"/>
      <c r="AI22" s="59">
        <f>VLOOKUP($A22,'ADR Raw Data'!$B$6:$BE$43,'ADR Raw Data'!AT$1,FALSE)</f>
        <v>10.8079564901099</v>
      </c>
      <c r="AJ22" s="60">
        <f>VLOOKUP($A22,'ADR Raw Data'!$B$6:$BE$43,'ADR Raw Data'!AU$1,FALSE)</f>
        <v>12.050911681346699</v>
      </c>
      <c r="AK22" s="60">
        <f>VLOOKUP($A22,'ADR Raw Data'!$B$6:$BE$43,'ADR Raw Data'!AV$1,FALSE)</f>
        <v>11.9729682381214</v>
      </c>
      <c r="AL22" s="60">
        <f>VLOOKUP($A22,'ADR Raw Data'!$B$6:$BE$43,'ADR Raw Data'!AW$1,FALSE)</f>
        <v>12.626008946260299</v>
      </c>
      <c r="AM22" s="60">
        <f>VLOOKUP($A22,'ADR Raw Data'!$B$6:$BE$43,'ADR Raw Data'!AX$1,FALSE)</f>
        <v>12.5567903070699</v>
      </c>
      <c r="AN22" s="61">
        <f>VLOOKUP($A22,'ADR Raw Data'!$B$6:$BE$43,'ADR Raw Data'!AY$1,FALSE)</f>
        <v>12.044362594835199</v>
      </c>
      <c r="AO22" s="60">
        <f>VLOOKUP($A22,'ADR Raw Data'!$B$6:$BE$43,'ADR Raw Data'!BA$1,FALSE)</f>
        <v>14.4350191007677</v>
      </c>
      <c r="AP22" s="60">
        <f>VLOOKUP($A22,'ADR Raw Data'!$B$6:$BE$43,'ADR Raw Data'!BB$1,FALSE)</f>
        <v>14.772498378894101</v>
      </c>
      <c r="AQ22" s="61">
        <f>VLOOKUP($A22,'ADR Raw Data'!$B$6:$BE$43,'ADR Raw Data'!BC$1,FALSE)</f>
        <v>14.6077800867769</v>
      </c>
      <c r="AR22" s="62">
        <f>VLOOKUP($A22,'ADR Raw Data'!$B$6:$BE$43,'ADR Raw Data'!BE$1,FALSE)</f>
        <v>12.7140409903877</v>
      </c>
      <c r="AT22" s="64">
        <f>VLOOKUP($A22,'RevPAR Raw Data'!$B$6:$BE$43,'RevPAR Raw Data'!AG$1,FALSE)</f>
        <v>52.350528027616598</v>
      </c>
      <c r="AU22" s="65">
        <f>VLOOKUP($A22,'RevPAR Raw Data'!$B$6:$BE$43,'RevPAR Raw Data'!AH$1,FALSE)</f>
        <v>63.413737583073001</v>
      </c>
      <c r="AV22" s="65">
        <f>VLOOKUP($A22,'RevPAR Raw Data'!$B$6:$BE$43,'RevPAR Raw Data'!AI$1,FALSE)</f>
        <v>67.338150024657693</v>
      </c>
      <c r="AW22" s="65">
        <f>VLOOKUP($A22,'RevPAR Raw Data'!$B$6:$BE$43,'RevPAR Raw Data'!AJ$1,FALSE)</f>
        <v>69.660190451588605</v>
      </c>
      <c r="AX22" s="65">
        <f>VLOOKUP($A22,'RevPAR Raw Data'!$B$6:$BE$43,'RevPAR Raw Data'!AK$1,FALSE)</f>
        <v>70.555292252776894</v>
      </c>
      <c r="AY22" s="66">
        <f>VLOOKUP($A22,'RevPAR Raw Data'!$B$6:$BE$43,'RevPAR Raw Data'!AL$1,FALSE)</f>
        <v>64.663579667942599</v>
      </c>
      <c r="AZ22" s="65">
        <f>VLOOKUP($A22,'RevPAR Raw Data'!$B$6:$BE$43,'RevPAR Raw Data'!AN$1,FALSE)</f>
        <v>97.0127836225723</v>
      </c>
      <c r="BA22" s="65">
        <f>VLOOKUP($A22,'RevPAR Raw Data'!$B$6:$BE$43,'RevPAR Raw Data'!AO$1,FALSE)</f>
        <v>99.859339525162596</v>
      </c>
      <c r="BB22" s="66">
        <f>VLOOKUP($A22,'RevPAR Raw Data'!$B$6:$BE$43,'RevPAR Raw Data'!AP$1,FALSE)</f>
        <v>98.436061573867505</v>
      </c>
      <c r="BC22" s="67">
        <f>VLOOKUP($A22,'RevPAR Raw Data'!$B$6:$BE$43,'RevPAR Raw Data'!AR$1,FALSE)</f>
        <v>74.312860212492495</v>
      </c>
      <c r="BE22" s="59">
        <f>VLOOKUP($A22,'RevPAR Raw Data'!$B$6:$BE$43,'RevPAR Raw Data'!AT$1,FALSE)</f>
        <v>12.8751116684208</v>
      </c>
      <c r="BF22" s="60">
        <f>VLOOKUP($A22,'RevPAR Raw Data'!$B$6:$BE$43,'RevPAR Raw Data'!AU$1,FALSE)</f>
        <v>16.253038476052701</v>
      </c>
      <c r="BG22" s="60">
        <f>VLOOKUP($A22,'RevPAR Raw Data'!$B$6:$BE$43,'RevPAR Raw Data'!AV$1,FALSE)</f>
        <v>16.757203171230898</v>
      </c>
      <c r="BH22" s="60">
        <f>VLOOKUP($A22,'RevPAR Raw Data'!$B$6:$BE$43,'RevPAR Raw Data'!AW$1,FALSE)</f>
        <v>17.548911014106299</v>
      </c>
      <c r="BI22" s="60">
        <f>VLOOKUP($A22,'RevPAR Raw Data'!$B$6:$BE$43,'RevPAR Raw Data'!AX$1,FALSE)</f>
        <v>13.137003740678701</v>
      </c>
      <c r="BJ22" s="61">
        <f>VLOOKUP($A22,'RevPAR Raw Data'!$B$6:$BE$43,'RevPAR Raw Data'!AY$1,FALSE)</f>
        <v>15.3767207897174</v>
      </c>
      <c r="BK22" s="60">
        <f>VLOOKUP($A22,'RevPAR Raw Data'!$B$6:$BE$43,'RevPAR Raw Data'!BA$1,FALSE)</f>
        <v>11.739597344848899</v>
      </c>
      <c r="BL22" s="60">
        <f>VLOOKUP($A22,'RevPAR Raw Data'!$B$6:$BE$43,'RevPAR Raw Data'!BB$1,FALSE)</f>
        <v>12.422299193812799</v>
      </c>
      <c r="BM22" s="61">
        <f>VLOOKUP($A22,'RevPAR Raw Data'!$B$6:$BE$43,'RevPAR Raw Data'!BC$1,FALSE)</f>
        <v>12.0848443926755</v>
      </c>
      <c r="BN22" s="62">
        <f>VLOOKUP($A22,'RevPAR Raw Data'!$B$6:$BE$43,'RevPAR Raw Data'!BE$1,FALSE)</f>
        <v>14.1028075513085</v>
      </c>
    </row>
    <row r="23" spans="1:66" x14ac:dyDescent="0.25">
      <c r="A23" s="78" t="s">
        <v>71</v>
      </c>
      <c r="B23" s="59">
        <f>VLOOKUP($A23,'Occupancy Raw Data'!$B$6:$BE$43,'Occupancy Raw Data'!AG$1,FALSE)</f>
        <v>47.573360551161002</v>
      </c>
      <c r="C23" s="60">
        <f>VLOOKUP($A23,'Occupancy Raw Data'!$B$6:$BE$43,'Occupancy Raw Data'!AH$1,FALSE)</f>
        <v>57.6843582546568</v>
      </c>
      <c r="D23" s="60">
        <f>VLOOKUP($A23,'Occupancy Raw Data'!$B$6:$BE$43,'Occupancy Raw Data'!AI$1,FALSE)</f>
        <v>60.2640979841796</v>
      </c>
      <c r="E23" s="60">
        <f>VLOOKUP($A23,'Occupancy Raw Data'!$B$6:$BE$43,'Occupancy Raw Data'!AJ$1,FALSE)</f>
        <v>62.6843582546568</v>
      </c>
      <c r="F23" s="60">
        <f>VLOOKUP($A23,'Occupancy Raw Data'!$B$6:$BE$43,'Occupancy Raw Data'!AK$1,FALSE)</f>
        <v>61.4901760653227</v>
      </c>
      <c r="G23" s="61">
        <f>VLOOKUP($A23,'Occupancy Raw Data'!$B$6:$BE$43,'Occupancy Raw Data'!AL$1,FALSE)</f>
        <v>57.9392702219954</v>
      </c>
      <c r="H23" s="60">
        <f>VLOOKUP($A23,'Occupancy Raw Data'!$B$6:$BE$43,'Occupancy Raw Data'!AN$1,FALSE)</f>
        <v>70.643021178872104</v>
      </c>
      <c r="I23" s="60">
        <f>VLOOKUP($A23,'Occupancy Raw Data'!$B$6:$BE$43,'Occupancy Raw Data'!AO$1,FALSE)</f>
        <v>71.754274049502399</v>
      </c>
      <c r="J23" s="61">
        <f>VLOOKUP($A23,'Occupancy Raw Data'!$B$6:$BE$43,'Occupancy Raw Data'!AP$1,FALSE)</f>
        <v>71.198647614187195</v>
      </c>
      <c r="K23" s="62">
        <f>VLOOKUP($A23,'Occupancy Raw Data'!$B$6:$BE$43,'Occupancy Raw Data'!AR$1,FALSE)</f>
        <v>61.727663762621603</v>
      </c>
      <c r="M23" s="59">
        <f>VLOOKUP($A23,'Occupancy Raw Data'!$B$6:$BE$43,'Occupancy Raw Data'!AT$1,FALSE)</f>
        <v>-3.2596641151059198</v>
      </c>
      <c r="N23" s="60">
        <f>VLOOKUP($A23,'Occupancy Raw Data'!$B$6:$BE$43,'Occupancy Raw Data'!AU$1,FALSE)</f>
        <v>-1.5535730734031901</v>
      </c>
      <c r="O23" s="60">
        <f>VLOOKUP($A23,'Occupancy Raw Data'!$B$6:$BE$43,'Occupancy Raw Data'!AV$1,FALSE)</f>
        <v>-0.60898385953768297</v>
      </c>
      <c r="P23" s="60">
        <f>VLOOKUP($A23,'Occupancy Raw Data'!$B$6:$BE$43,'Occupancy Raw Data'!AW$1,FALSE)</f>
        <v>0.67920961391725498</v>
      </c>
      <c r="Q23" s="60">
        <f>VLOOKUP($A23,'Occupancy Raw Data'!$B$6:$BE$43,'Occupancy Raw Data'!AX$1,FALSE)</f>
        <v>-2.0037527527882002</v>
      </c>
      <c r="R23" s="61">
        <f>VLOOKUP($A23,'Occupancy Raw Data'!$B$6:$BE$43,'Occupancy Raw Data'!AY$1,FALSE)</f>
        <v>-1.2668001927219501</v>
      </c>
      <c r="S23" s="60">
        <f>VLOOKUP($A23,'Occupancy Raw Data'!$B$6:$BE$43,'Occupancy Raw Data'!BA$1,FALSE)</f>
        <v>-5.2681278095966704</v>
      </c>
      <c r="T23" s="60">
        <f>VLOOKUP($A23,'Occupancy Raw Data'!$B$6:$BE$43,'Occupancy Raw Data'!BB$1,FALSE)</f>
        <v>-5.1733625281844402</v>
      </c>
      <c r="U23" s="61">
        <f>VLOOKUP($A23,'Occupancy Raw Data'!$B$6:$BE$43,'Occupancy Raw Data'!BC$1,FALSE)</f>
        <v>-5.2203990864377898</v>
      </c>
      <c r="V23" s="62">
        <f>VLOOKUP($A23,'Occupancy Raw Data'!$B$6:$BE$43,'Occupancy Raw Data'!BE$1,FALSE)</f>
        <v>-2.6056606245804401</v>
      </c>
      <c r="X23" s="64">
        <f>VLOOKUP($A23,'ADR Raw Data'!$B$6:$BE$43,'ADR Raw Data'!AG$1,FALSE)</f>
        <v>108.17667158335099</v>
      </c>
      <c r="Y23" s="65">
        <f>VLOOKUP($A23,'ADR Raw Data'!$B$6:$BE$43,'ADR Raw Data'!AH$1,FALSE)</f>
        <v>107.75148275938299</v>
      </c>
      <c r="Z23" s="65">
        <f>VLOOKUP($A23,'ADR Raw Data'!$B$6:$BE$43,'ADR Raw Data'!AI$1,FALSE)</f>
        <v>107.26680597014899</v>
      </c>
      <c r="AA23" s="65">
        <f>VLOOKUP($A23,'ADR Raw Data'!$B$6:$BE$43,'ADR Raw Data'!AJ$1,FALSE)</f>
        <v>108.255557070748</v>
      </c>
      <c r="AB23" s="65">
        <f>VLOOKUP($A23,'ADR Raw Data'!$B$6:$BE$43,'ADR Raw Data'!AK$1,FALSE)</f>
        <v>112.422599800813</v>
      </c>
      <c r="AC23" s="66">
        <f>VLOOKUP($A23,'ADR Raw Data'!$B$6:$BE$43,'ADR Raw Data'!AL$1,FALSE)</f>
        <v>108.82103173554501</v>
      </c>
      <c r="AD23" s="65">
        <f>VLOOKUP($A23,'ADR Raw Data'!$B$6:$BE$43,'ADR Raw Data'!AN$1,FALSE)</f>
        <v>135.87391005959901</v>
      </c>
      <c r="AE23" s="65">
        <f>VLOOKUP($A23,'ADR Raw Data'!$B$6:$BE$43,'ADR Raw Data'!AO$1,FALSE)</f>
        <v>139.059884959371</v>
      </c>
      <c r="AF23" s="66">
        <f>VLOOKUP($A23,'ADR Raw Data'!$B$6:$BE$43,'ADR Raw Data'!AP$1,FALSE)</f>
        <v>137.47932900878899</v>
      </c>
      <c r="AG23" s="67">
        <f>VLOOKUP($A23,'ADR Raw Data'!$B$6:$BE$43,'ADR Raw Data'!AR$1,FALSE)</f>
        <v>118.26542892153201</v>
      </c>
      <c r="AH23" s="94"/>
      <c r="AI23" s="59">
        <f>VLOOKUP($A23,'ADR Raw Data'!$B$6:$BE$43,'ADR Raw Data'!AT$1,FALSE)</f>
        <v>7.8747342702267504</v>
      </c>
      <c r="AJ23" s="60">
        <f>VLOOKUP($A23,'ADR Raw Data'!$B$6:$BE$43,'ADR Raw Data'!AU$1,FALSE)</f>
        <v>8.9853393423534502</v>
      </c>
      <c r="AK23" s="60">
        <f>VLOOKUP($A23,'ADR Raw Data'!$B$6:$BE$43,'ADR Raw Data'!AV$1,FALSE)</f>
        <v>8.2908387520618092</v>
      </c>
      <c r="AL23" s="60">
        <f>VLOOKUP($A23,'ADR Raw Data'!$B$6:$BE$43,'ADR Raw Data'!AW$1,FALSE)</f>
        <v>10.1248884251454</v>
      </c>
      <c r="AM23" s="60">
        <f>VLOOKUP($A23,'ADR Raw Data'!$B$6:$BE$43,'ADR Raw Data'!AX$1,FALSE)</f>
        <v>11.475013110466801</v>
      </c>
      <c r="AN23" s="61">
        <f>VLOOKUP($A23,'ADR Raw Data'!$B$6:$BE$43,'ADR Raw Data'!AY$1,FALSE)</f>
        <v>9.4261597727952697</v>
      </c>
      <c r="AO23" s="60">
        <f>VLOOKUP($A23,'ADR Raw Data'!$B$6:$BE$43,'ADR Raw Data'!BA$1,FALSE)</f>
        <v>12.681049610549699</v>
      </c>
      <c r="AP23" s="60">
        <f>VLOOKUP($A23,'ADR Raw Data'!$B$6:$BE$43,'ADR Raw Data'!BB$1,FALSE)</f>
        <v>13.1081316669774</v>
      </c>
      <c r="AQ23" s="61">
        <f>VLOOKUP($A23,'ADR Raw Data'!$B$6:$BE$43,'ADR Raw Data'!BC$1,FALSE)</f>
        <v>12.8988747125199</v>
      </c>
      <c r="AR23" s="62">
        <f>VLOOKUP($A23,'ADR Raw Data'!$B$6:$BE$43,'ADR Raw Data'!BE$1,FALSE)</f>
        <v>10.5209518162024</v>
      </c>
      <c r="AT23" s="64">
        <f>VLOOKUP($A23,'RevPAR Raw Data'!$B$6:$BE$43,'RevPAR Raw Data'!AG$1,FALSE)</f>
        <v>51.463278004593001</v>
      </c>
      <c r="AU23" s="65">
        <f>VLOOKUP($A23,'RevPAR Raw Data'!$B$6:$BE$43,'RevPAR Raw Data'!AH$1,FALSE)</f>
        <v>62.1557513396274</v>
      </c>
      <c r="AV23" s="65">
        <f>VLOOKUP($A23,'RevPAR Raw Data'!$B$6:$BE$43,'RevPAR Raw Data'!AI$1,FALSE)</f>
        <v>64.643373054350505</v>
      </c>
      <c r="AW23" s="65">
        <f>VLOOKUP($A23,'RevPAR Raw Data'!$B$6:$BE$43,'RevPAR Raw Data'!AJ$1,FALSE)</f>
        <v>67.859301224802195</v>
      </c>
      <c r="AX23" s="65">
        <f>VLOOKUP($A23,'RevPAR Raw Data'!$B$6:$BE$43,'RevPAR Raw Data'!AK$1,FALSE)</f>
        <v>69.128854554733294</v>
      </c>
      <c r="AY23" s="66">
        <f>VLOOKUP($A23,'RevPAR Raw Data'!$B$6:$BE$43,'RevPAR Raw Data'!AL$1,FALSE)</f>
        <v>63.050111635621299</v>
      </c>
      <c r="AZ23" s="65">
        <f>VLOOKUP($A23,'RevPAR Raw Data'!$B$6:$BE$43,'RevPAR Raw Data'!AN$1,FALSE)</f>
        <v>95.985435059964203</v>
      </c>
      <c r="BA23" s="65">
        <f>VLOOKUP($A23,'RevPAR Raw Data'!$B$6:$BE$43,'RevPAR Raw Data'!AO$1,FALSE)</f>
        <v>99.781410946669993</v>
      </c>
      <c r="BB23" s="66">
        <f>VLOOKUP($A23,'RevPAR Raw Data'!$B$6:$BE$43,'RevPAR Raw Data'!AP$1,FALSE)</f>
        <v>97.883423003317105</v>
      </c>
      <c r="BC23" s="67">
        <f>VLOOKUP($A23,'RevPAR Raw Data'!$B$6:$BE$43,'RevPAR Raw Data'!AR$1,FALSE)</f>
        <v>73.002486312105802</v>
      </c>
      <c r="BE23" s="59">
        <f>VLOOKUP($A23,'RevPAR Raw Data'!$B$6:$BE$43,'RevPAR Raw Data'!AT$1,FALSE)</f>
        <v>4.3583802679543</v>
      </c>
      <c r="BF23" s="60">
        <f>VLOOKUP($A23,'RevPAR Raw Data'!$B$6:$BE$43,'RevPAR Raw Data'!AU$1,FALSE)</f>
        <v>7.2921724563735397</v>
      </c>
      <c r="BG23" s="60">
        <f>VLOOKUP($A23,'RevPAR Raw Data'!$B$6:$BE$43,'RevPAR Raw Data'!AV$1,FALSE)</f>
        <v>7.6313650227037799</v>
      </c>
      <c r="BH23" s="60">
        <f>VLOOKUP($A23,'RevPAR Raw Data'!$B$6:$BE$43,'RevPAR Raw Data'!AW$1,FALSE)</f>
        <v>10.8728672546446</v>
      </c>
      <c r="BI23" s="60">
        <f>VLOOKUP($A23,'RevPAR Raw Data'!$B$6:$BE$43,'RevPAR Raw Data'!AX$1,FALSE)</f>
        <v>9.2413294665948396</v>
      </c>
      <c r="BJ23" s="61">
        <f>VLOOKUP($A23,'RevPAR Raw Data'!$B$6:$BE$43,'RevPAR Raw Data'!AY$1,FALSE)</f>
        <v>8.0399489699052609</v>
      </c>
      <c r="BK23" s="60">
        <f>VLOOKUP($A23,'RevPAR Raw Data'!$B$6:$BE$43,'RevPAR Raw Data'!BA$1,FALSE)</f>
        <v>6.7448678998709299</v>
      </c>
      <c r="BL23" s="60">
        <f>VLOOKUP($A23,'RevPAR Raw Data'!$B$6:$BE$43,'RevPAR Raw Data'!BB$1,FALSE)</f>
        <v>7.2566379669884897</v>
      </c>
      <c r="BM23" s="61">
        <f>VLOOKUP($A23,'RevPAR Raw Data'!$B$6:$BE$43,'RevPAR Raw Data'!BC$1,FALSE)</f>
        <v>7.0051028884290201</v>
      </c>
      <c r="BN23" s="62">
        <f>VLOOKUP($A23,'RevPAR Raw Data'!$B$6:$BE$43,'RevPAR Raw Data'!BE$1,FALSE)</f>
        <v>7.6411508928161602</v>
      </c>
    </row>
    <row r="24" spans="1:66" x14ac:dyDescent="0.25">
      <c r="A24" s="78" t="s">
        <v>53</v>
      </c>
      <c r="B24" s="59">
        <f>VLOOKUP($A24,'Occupancy Raw Data'!$B$6:$BE$43,'Occupancy Raw Data'!AG$1,FALSE)</f>
        <v>46.221619789901702</v>
      </c>
      <c r="C24" s="60">
        <f>VLOOKUP($A24,'Occupancy Raw Data'!$B$6:$BE$43,'Occupancy Raw Data'!AH$1,FALSE)</f>
        <v>60.826838359878003</v>
      </c>
      <c r="D24" s="60">
        <f>VLOOKUP($A24,'Occupancy Raw Data'!$B$6:$BE$43,'Occupancy Raw Data'!AI$1,FALSE)</f>
        <v>64.266350389698403</v>
      </c>
      <c r="E24" s="60">
        <f>VLOOKUP($A24,'Occupancy Raw Data'!$B$6:$BE$43,'Occupancy Raw Data'!AJ$1,FALSE)</f>
        <v>62.368688580142297</v>
      </c>
      <c r="F24" s="60">
        <f>VLOOKUP($A24,'Occupancy Raw Data'!$B$6:$BE$43,'Occupancy Raw Data'!AK$1,FALSE)</f>
        <v>60.818366655371001</v>
      </c>
      <c r="G24" s="61">
        <f>VLOOKUP($A24,'Occupancy Raw Data'!$B$6:$BE$43,'Occupancy Raw Data'!AL$1,FALSE)</f>
        <v>58.900372754998301</v>
      </c>
      <c r="H24" s="60">
        <f>VLOOKUP($A24,'Occupancy Raw Data'!$B$6:$BE$43,'Occupancy Raw Data'!AN$1,FALSE)</f>
        <v>65.511690952219496</v>
      </c>
      <c r="I24" s="60">
        <f>VLOOKUP($A24,'Occupancy Raw Data'!$B$6:$BE$43,'Occupancy Raw Data'!AO$1,FALSE)</f>
        <v>70.569298542866804</v>
      </c>
      <c r="J24" s="61">
        <f>VLOOKUP($A24,'Occupancy Raw Data'!$B$6:$BE$43,'Occupancy Raw Data'!AP$1,FALSE)</f>
        <v>68.040494747543207</v>
      </c>
      <c r="K24" s="62">
        <f>VLOOKUP($A24,'Occupancy Raw Data'!$B$6:$BE$43,'Occupancy Raw Data'!AR$1,FALSE)</f>
        <v>61.511836181439698</v>
      </c>
      <c r="M24" s="59">
        <f>VLOOKUP($A24,'Occupancy Raw Data'!$B$6:$BE$43,'Occupancy Raw Data'!AT$1,FALSE)</f>
        <v>6.8337575876248202</v>
      </c>
      <c r="N24" s="60">
        <f>VLOOKUP($A24,'Occupancy Raw Data'!$B$6:$BE$43,'Occupancy Raw Data'!AU$1,FALSE)</f>
        <v>8.0836971247930105</v>
      </c>
      <c r="O24" s="60">
        <f>VLOOKUP($A24,'Occupancy Raw Data'!$B$6:$BE$43,'Occupancy Raw Data'!AV$1,FALSE)</f>
        <v>8.7754516776598699</v>
      </c>
      <c r="P24" s="60">
        <f>VLOOKUP($A24,'Occupancy Raw Data'!$B$6:$BE$43,'Occupancy Raw Data'!AW$1,FALSE)</f>
        <v>5.6999282124910202</v>
      </c>
      <c r="Q24" s="60">
        <f>VLOOKUP($A24,'Occupancy Raw Data'!$B$6:$BE$43,'Occupancy Raw Data'!AX$1,FALSE)</f>
        <v>3.0429166068609099</v>
      </c>
      <c r="R24" s="61">
        <f>VLOOKUP($A24,'Occupancy Raw Data'!$B$6:$BE$43,'Occupancy Raw Data'!AY$1,FALSE)</f>
        <v>6.4521068103870602</v>
      </c>
      <c r="S24" s="60">
        <f>VLOOKUP($A24,'Occupancy Raw Data'!$B$6:$BE$43,'Occupancy Raw Data'!BA$1,FALSE)</f>
        <v>-2.4103987884906601</v>
      </c>
      <c r="T24" s="60">
        <f>VLOOKUP($A24,'Occupancy Raw Data'!$B$6:$BE$43,'Occupancy Raw Data'!BB$1,FALSE)</f>
        <v>8.8604286461055892</v>
      </c>
      <c r="U24" s="61">
        <f>VLOOKUP($A24,'Occupancy Raw Data'!$B$6:$BE$43,'Occupancy Raw Data'!BC$1,FALSE)</f>
        <v>3.1266050333846902</v>
      </c>
      <c r="V24" s="62">
        <f>VLOOKUP($A24,'Occupancy Raw Data'!$B$6:$BE$43,'Occupancy Raw Data'!BE$1,FALSE)</f>
        <v>5.37817216785536</v>
      </c>
      <c r="X24" s="64">
        <f>VLOOKUP($A24,'ADR Raw Data'!$B$6:$BE$43,'ADR Raw Data'!AG$1,FALSE)</f>
        <v>98.664420821114305</v>
      </c>
      <c r="Y24" s="65">
        <f>VLOOKUP($A24,'ADR Raw Data'!$B$6:$BE$43,'ADR Raw Data'!AH$1,FALSE)</f>
        <v>101.416377437325</v>
      </c>
      <c r="Z24" s="65">
        <f>VLOOKUP($A24,'ADR Raw Data'!$B$6:$BE$43,'ADR Raw Data'!AI$1,FALSE)</f>
        <v>101.499696809912</v>
      </c>
      <c r="AA24" s="65">
        <f>VLOOKUP($A24,'ADR Raw Data'!$B$6:$BE$43,'ADR Raw Data'!AJ$1,FALSE)</f>
        <v>101.561942406954</v>
      </c>
      <c r="AB24" s="65">
        <f>VLOOKUP($A24,'ADR Raw Data'!$B$6:$BE$43,'ADR Raw Data'!AK$1,FALSE)</f>
        <v>102.85</v>
      </c>
      <c r="AC24" s="66">
        <f>VLOOKUP($A24,'ADR Raw Data'!$B$6:$BE$43,'ADR Raw Data'!AL$1,FALSE)</f>
        <v>101.329532548974</v>
      </c>
      <c r="AD24" s="65">
        <f>VLOOKUP($A24,'ADR Raw Data'!$B$6:$BE$43,'ADR Raw Data'!AN$1,FALSE)</f>
        <v>114.79276089486601</v>
      </c>
      <c r="AE24" s="65">
        <f>VLOOKUP($A24,'ADR Raw Data'!$B$6:$BE$43,'ADR Raw Data'!AO$1,FALSE)</f>
        <v>117.714797118847</v>
      </c>
      <c r="AF24" s="66">
        <f>VLOOKUP($A24,'ADR Raw Data'!$B$6:$BE$43,'ADR Raw Data'!AP$1,FALSE)</f>
        <v>116.308079437215</v>
      </c>
      <c r="AG24" s="67">
        <f>VLOOKUP($A24,'ADR Raw Data'!$B$6:$BE$43,'ADR Raw Data'!AR$1,FALSE)</f>
        <v>106.063338055326</v>
      </c>
      <c r="AH24" s="94"/>
      <c r="AI24" s="59">
        <f>VLOOKUP($A24,'ADR Raw Data'!$B$6:$BE$43,'ADR Raw Data'!AT$1,FALSE)</f>
        <v>7.9978083906104098</v>
      </c>
      <c r="AJ24" s="60">
        <f>VLOOKUP($A24,'ADR Raw Data'!$B$6:$BE$43,'ADR Raw Data'!AU$1,FALSE)</f>
        <v>10.396710257380001</v>
      </c>
      <c r="AK24" s="60">
        <f>VLOOKUP($A24,'ADR Raw Data'!$B$6:$BE$43,'ADR Raw Data'!AV$1,FALSE)</f>
        <v>8.44242531734821</v>
      </c>
      <c r="AL24" s="60">
        <f>VLOOKUP($A24,'ADR Raw Data'!$B$6:$BE$43,'ADR Raw Data'!AW$1,FALSE)</f>
        <v>8.8012946885235603</v>
      </c>
      <c r="AM24" s="60">
        <f>VLOOKUP($A24,'ADR Raw Data'!$B$6:$BE$43,'ADR Raw Data'!AX$1,FALSE)</f>
        <v>6.3459897045826201</v>
      </c>
      <c r="AN24" s="61">
        <f>VLOOKUP($A24,'ADR Raw Data'!$B$6:$BE$43,'ADR Raw Data'!AY$1,FALSE)</f>
        <v>8.3669253472031109</v>
      </c>
      <c r="AO24" s="60">
        <f>VLOOKUP($A24,'ADR Raw Data'!$B$6:$BE$43,'ADR Raw Data'!BA$1,FALSE)</f>
        <v>5.1085967787457598</v>
      </c>
      <c r="AP24" s="60">
        <f>VLOOKUP($A24,'ADR Raw Data'!$B$6:$BE$43,'ADR Raw Data'!BB$1,FALSE)</f>
        <v>7.8311247429267601</v>
      </c>
      <c r="AQ24" s="61">
        <f>VLOOKUP($A24,'ADR Raw Data'!$B$6:$BE$43,'ADR Raw Data'!BC$1,FALSE)</f>
        <v>6.5188889145487696</v>
      </c>
      <c r="AR24" s="62">
        <f>VLOOKUP($A24,'ADR Raw Data'!$B$6:$BE$43,'ADR Raw Data'!BE$1,FALSE)</f>
        <v>7.6009763532613599</v>
      </c>
      <c r="AT24" s="64">
        <f>VLOOKUP($A24,'RevPAR Raw Data'!$B$6:$BE$43,'RevPAR Raw Data'!AG$1,FALSE)</f>
        <v>45.604293459844101</v>
      </c>
      <c r="AU24" s="65">
        <f>VLOOKUP($A24,'RevPAR Raw Data'!$B$6:$BE$43,'RevPAR Raw Data'!AH$1,FALSE)</f>
        <v>61.688375974246</v>
      </c>
      <c r="AV24" s="65">
        <f>VLOOKUP($A24,'RevPAR Raw Data'!$B$6:$BE$43,'RevPAR Raw Data'!AI$1,FALSE)</f>
        <v>65.230150796340197</v>
      </c>
      <c r="AW24" s="65">
        <f>VLOOKUP($A24,'RevPAR Raw Data'!$B$6:$BE$43,'RevPAR Raw Data'!AJ$1,FALSE)</f>
        <v>63.342851575737001</v>
      </c>
      <c r="AX24" s="65">
        <f>VLOOKUP($A24,'RevPAR Raw Data'!$B$6:$BE$43,'RevPAR Raw Data'!AK$1,FALSE)</f>
        <v>62.551690105049097</v>
      </c>
      <c r="AY24" s="66">
        <f>VLOOKUP($A24,'RevPAR Raw Data'!$B$6:$BE$43,'RevPAR Raw Data'!AL$1,FALSE)</f>
        <v>59.683472382243302</v>
      </c>
      <c r="AZ24" s="65">
        <f>VLOOKUP($A24,'RevPAR Raw Data'!$B$6:$BE$43,'RevPAR Raw Data'!AN$1,FALSE)</f>
        <v>75.202678752964999</v>
      </c>
      <c r="BA24" s="65">
        <f>VLOOKUP($A24,'RevPAR Raw Data'!$B$6:$BE$43,'RevPAR Raw Data'!AO$1,FALSE)</f>
        <v>83.070506607929502</v>
      </c>
      <c r="BB24" s="66">
        <f>VLOOKUP($A24,'RevPAR Raw Data'!$B$6:$BE$43,'RevPAR Raw Data'!AP$1,FALSE)</f>
        <v>79.136592680447293</v>
      </c>
      <c r="BC24" s="67">
        <f>VLOOKUP($A24,'RevPAR Raw Data'!$B$6:$BE$43,'RevPAR Raw Data'!AR$1,FALSE)</f>
        <v>65.241506753158703</v>
      </c>
      <c r="BE24" s="59">
        <f>VLOOKUP($A24,'RevPAR Raw Data'!$B$6:$BE$43,'RevPAR Raw Data'!AT$1,FALSE)</f>
        <v>15.3781168159722</v>
      </c>
      <c r="BF24" s="60">
        <f>VLOOKUP($A24,'RevPAR Raw Data'!$B$6:$BE$43,'RevPAR Raw Data'!AU$1,FALSE)</f>
        <v>19.3208459503219</v>
      </c>
      <c r="BG24" s="60">
        <f>VLOOKUP($A24,'RevPAR Raw Data'!$B$6:$BE$43,'RevPAR Raw Data'!AV$1,FALSE)</f>
        <v>17.9587379491545</v>
      </c>
      <c r="BH24" s="60">
        <f>VLOOKUP($A24,'RevPAR Raw Data'!$B$6:$BE$43,'RevPAR Raw Data'!AW$1,FALSE)</f>
        <v>15.0028903800302</v>
      </c>
      <c r="BI24" s="60">
        <f>VLOOKUP($A24,'RevPAR Raw Data'!$B$6:$BE$43,'RevPAR Raw Data'!AX$1,FALSE)</f>
        <v>9.5820094860339697</v>
      </c>
      <c r="BJ24" s="61">
        <f>VLOOKUP($A24,'RevPAR Raw Data'!$B$6:$BE$43,'RevPAR Raw Data'!AY$1,FALSE)</f>
        <v>15.358875117737</v>
      </c>
      <c r="BK24" s="60">
        <f>VLOOKUP($A24,'RevPAR Raw Data'!$B$6:$BE$43,'RevPAR Raw Data'!BA$1,FALSE)</f>
        <v>2.57506043539134</v>
      </c>
      <c r="BL24" s="60">
        <f>VLOOKUP($A24,'RevPAR Raw Data'!$B$6:$BE$43,'RevPAR Raw Data'!BB$1,FALSE)</f>
        <v>17.385424609066899</v>
      </c>
      <c r="BM24" s="61">
        <f>VLOOKUP($A24,'RevPAR Raw Data'!$B$6:$BE$43,'RevPAR Raw Data'!BC$1,FALSE)</f>
        <v>9.8493138568565008</v>
      </c>
      <c r="BN24" s="62">
        <f>VLOOKUP($A24,'RevPAR Raw Data'!$B$6:$BE$43,'RevPAR Raw Data'!BE$1,FALSE)</f>
        <v>13.3879421158331</v>
      </c>
    </row>
    <row r="25" spans="1:66" x14ac:dyDescent="0.25">
      <c r="A25" s="78" t="s">
        <v>52</v>
      </c>
      <c r="B25" s="59">
        <f>VLOOKUP($A25,'Occupancy Raw Data'!$B$6:$BE$43,'Occupancy Raw Data'!AG$1,FALSE)</f>
        <v>46.220533800896099</v>
      </c>
      <c r="C25" s="60">
        <f>VLOOKUP($A25,'Occupancy Raw Data'!$B$6:$BE$43,'Occupancy Raw Data'!AH$1,FALSE)</f>
        <v>56.925774400935097</v>
      </c>
      <c r="D25" s="60">
        <f>VLOOKUP($A25,'Occupancy Raw Data'!$B$6:$BE$43,'Occupancy Raw Data'!AI$1,FALSE)</f>
        <v>59.677576466004197</v>
      </c>
      <c r="E25" s="60">
        <f>VLOOKUP($A25,'Occupancy Raw Data'!$B$6:$BE$43,'Occupancy Raw Data'!AJ$1,FALSE)</f>
        <v>62.103058640171398</v>
      </c>
      <c r="F25" s="60">
        <f>VLOOKUP($A25,'Occupancy Raw Data'!$B$6:$BE$43,'Occupancy Raw Data'!AK$1,FALSE)</f>
        <v>62.726475745178199</v>
      </c>
      <c r="G25" s="61">
        <f>VLOOKUP($A25,'Occupancy Raw Data'!$B$6:$BE$43,'Occupancy Raw Data'!AL$1,FALSE)</f>
        <v>57.530683810637001</v>
      </c>
      <c r="H25" s="60">
        <f>VLOOKUP($A25,'Occupancy Raw Data'!$B$6:$BE$43,'Occupancy Raw Data'!AN$1,FALSE)</f>
        <v>75.789012273524193</v>
      </c>
      <c r="I25" s="60">
        <f>VLOOKUP($A25,'Occupancy Raw Data'!$B$6:$BE$43,'Occupancy Raw Data'!AO$1,FALSE)</f>
        <v>68.814533411260399</v>
      </c>
      <c r="J25" s="61">
        <f>VLOOKUP($A25,'Occupancy Raw Data'!$B$6:$BE$43,'Occupancy Raw Data'!AP$1,FALSE)</f>
        <v>72.301772842392296</v>
      </c>
      <c r="K25" s="62">
        <f>VLOOKUP($A25,'Occupancy Raw Data'!$B$6:$BE$43,'Occupancy Raw Data'!AR$1,FALSE)</f>
        <v>61.750994962567098</v>
      </c>
      <c r="M25" s="59">
        <f>VLOOKUP($A25,'Occupancy Raw Data'!$B$6:$BE$43,'Occupancy Raw Data'!AT$1,FALSE)</f>
        <v>3.06518232007434</v>
      </c>
      <c r="N25" s="60">
        <f>VLOOKUP($A25,'Occupancy Raw Data'!$B$6:$BE$43,'Occupancy Raw Data'!AU$1,FALSE)</f>
        <v>2.9617566475022201</v>
      </c>
      <c r="O25" s="60">
        <f>VLOOKUP($A25,'Occupancy Raw Data'!$B$6:$BE$43,'Occupancy Raw Data'!AV$1,FALSE)</f>
        <v>2.3015113313458402</v>
      </c>
      <c r="P25" s="60">
        <f>VLOOKUP($A25,'Occupancy Raw Data'!$B$6:$BE$43,'Occupancy Raw Data'!AW$1,FALSE)</f>
        <v>-0.37366131077584303</v>
      </c>
      <c r="Q25" s="60">
        <f>VLOOKUP($A25,'Occupancy Raw Data'!$B$6:$BE$43,'Occupancy Raw Data'!AX$1,FALSE)</f>
        <v>-3.6227382620620001</v>
      </c>
      <c r="R25" s="61">
        <f>VLOOKUP($A25,'Occupancy Raw Data'!$B$6:$BE$43,'Occupancy Raw Data'!AY$1,FALSE)</f>
        <v>0.602772309901078</v>
      </c>
      <c r="S25" s="60">
        <f>VLOOKUP($A25,'Occupancy Raw Data'!$B$6:$BE$43,'Occupancy Raw Data'!BA$1,FALSE)</f>
        <v>-1.3655193250864901</v>
      </c>
      <c r="T25" s="60">
        <f>VLOOKUP($A25,'Occupancy Raw Data'!$B$6:$BE$43,'Occupancy Raw Data'!BB$1,FALSE)</f>
        <v>-1.5537415693321599</v>
      </c>
      <c r="U25" s="61">
        <f>VLOOKUP($A25,'Occupancy Raw Data'!$B$6:$BE$43,'Occupancy Raw Data'!BC$1,FALSE)</f>
        <v>-1.4551809811827601</v>
      </c>
      <c r="V25" s="62">
        <f>VLOOKUP($A25,'Occupancy Raw Data'!$B$6:$BE$43,'Occupancy Raw Data'!BE$1,FALSE)</f>
        <v>-0.116989010561296</v>
      </c>
      <c r="X25" s="64">
        <f>VLOOKUP($A25,'ADR Raw Data'!$B$6:$BE$43,'ADR Raw Data'!AG$1,FALSE)</f>
        <v>94.233280295047393</v>
      </c>
      <c r="Y25" s="65">
        <f>VLOOKUP($A25,'ADR Raw Data'!$B$6:$BE$43,'ADR Raw Data'!AH$1,FALSE)</f>
        <v>93.558927104722699</v>
      </c>
      <c r="Z25" s="65">
        <f>VLOOKUP($A25,'ADR Raw Data'!$B$6:$BE$43,'ADR Raw Data'!AI$1,FALSE)</f>
        <v>93.943236758344796</v>
      </c>
      <c r="AA25" s="65">
        <f>VLOOKUP($A25,'ADR Raw Data'!$B$6:$BE$43,'ADR Raw Data'!AJ$1,FALSE)</f>
        <v>93.893018586777501</v>
      </c>
      <c r="AB25" s="65">
        <f>VLOOKUP($A25,'ADR Raw Data'!$B$6:$BE$43,'ADR Raw Data'!AK$1,FALSE)</f>
        <v>95.877912881434796</v>
      </c>
      <c r="AC25" s="66">
        <f>VLOOKUP($A25,'ADR Raw Data'!$B$6:$BE$43,'ADR Raw Data'!AL$1,FALSE)</f>
        <v>94.324826365960604</v>
      </c>
      <c r="AD25" s="65">
        <f>VLOOKUP($A25,'ADR Raw Data'!$B$6:$BE$43,'ADR Raw Data'!AN$1,FALSE)</f>
        <v>121.86501831501801</v>
      </c>
      <c r="AE25" s="65">
        <f>VLOOKUP($A25,'ADR Raw Data'!$B$6:$BE$43,'ADR Raw Data'!AO$1,FALSE)</f>
        <v>119.529670889659</v>
      </c>
      <c r="AF25" s="66">
        <f>VLOOKUP($A25,'ADR Raw Data'!$B$6:$BE$43,'ADR Raw Data'!AP$1,FALSE)</f>
        <v>120.753663523071</v>
      </c>
      <c r="AG25" s="67">
        <f>VLOOKUP($A25,'ADR Raw Data'!$B$6:$BE$43,'ADR Raw Data'!AR$1,FALSE)</f>
        <v>103.166103367849</v>
      </c>
      <c r="AI25" s="59">
        <f>VLOOKUP($A25,'ADR Raw Data'!$B$6:$BE$43,'ADR Raw Data'!AT$1,FALSE)</f>
        <v>17.744503219989902</v>
      </c>
      <c r="AJ25" s="60">
        <f>VLOOKUP($A25,'ADR Raw Data'!$B$6:$BE$43,'ADR Raw Data'!AU$1,FALSE)</f>
        <v>18.571924948475399</v>
      </c>
      <c r="AK25" s="60">
        <f>VLOOKUP($A25,'ADR Raw Data'!$B$6:$BE$43,'ADR Raw Data'!AV$1,FALSE)</f>
        <v>18.557451620554101</v>
      </c>
      <c r="AL25" s="60">
        <f>VLOOKUP($A25,'ADR Raw Data'!$B$6:$BE$43,'ADR Raw Data'!AW$1,FALSE)</f>
        <v>16.250399280677101</v>
      </c>
      <c r="AM25" s="60">
        <f>VLOOKUP($A25,'ADR Raw Data'!$B$6:$BE$43,'ADR Raw Data'!AX$1,FALSE)</f>
        <v>13.2193922274184</v>
      </c>
      <c r="AN25" s="61">
        <f>VLOOKUP($A25,'ADR Raw Data'!$B$6:$BE$43,'ADR Raw Data'!AY$1,FALSE)</f>
        <v>16.629087206117099</v>
      </c>
      <c r="AO25" s="60">
        <f>VLOOKUP($A25,'ADR Raw Data'!$B$6:$BE$43,'ADR Raw Data'!BA$1,FALSE)</f>
        <v>20.1256523644699</v>
      </c>
      <c r="AP25" s="60">
        <f>VLOOKUP($A25,'ADR Raw Data'!$B$6:$BE$43,'ADR Raw Data'!BB$1,FALSE)</f>
        <v>21.604014028343499</v>
      </c>
      <c r="AQ25" s="61">
        <f>VLOOKUP($A25,'ADR Raw Data'!$B$6:$BE$43,'ADR Raw Data'!BC$1,FALSE)</f>
        <v>20.819362507051899</v>
      </c>
      <c r="AR25" s="62">
        <f>VLOOKUP($A25,'ADR Raw Data'!$B$6:$BE$43,'ADR Raw Data'!BE$1,FALSE)</f>
        <v>18.091950052855999</v>
      </c>
      <c r="AT25" s="64">
        <f>VLOOKUP($A25,'RevPAR Raw Data'!$B$6:$BE$43,'RevPAR Raw Data'!AG$1,FALSE)</f>
        <v>43.555125170465601</v>
      </c>
      <c r="AU25" s="65">
        <f>VLOOKUP($A25,'RevPAR Raw Data'!$B$6:$BE$43,'RevPAR Raw Data'!AH$1,FALSE)</f>
        <v>53.259143775569797</v>
      </c>
      <c r="AV25" s="65">
        <f>VLOOKUP($A25,'RevPAR Raw Data'!$B$6:$BE$43,'RevPAR Raw Data'!AI$1,FALSE)</f>
        <v>56.063046951100702</v>
      </c>
      <c r="AW25" s="65">
        <f>VLOOKUP($A25,'RevPAR Raw Data'!$B$6:$BE$43,'RevPAR Raw Data'!AJ$1,FALSE)</f>
        <v>58.310436391973496</v>
      </c>
      <c r="AX25" s="65">
        <f>VLOOKUP($A25,'RevPAR Raw Data'!$B$6:$BE$43,'RevPAR Raw Data'!AK$1,FALSE)</f>
        <v>60.1408357685563</v>
      </c>
      <c r="AY25" s="66">
        <f>VLOOKUP($A25,'RevPAR Raw Data'!$B$6:$BE$43,'RevPAR Raw Data'!AL$1,FALSE)</f>
        <v>54.265717611533198</v>
      </c>
      <c r="AZ25" s="65">
        <f>VLOOKUP($A25,'RevPAR Raw Data'!$B$6:$BE$43,'RevPAR Raw Data'!AN$1,FALSE)</f>
        <v>92.360293687901802</v>
      </c>
      <c r="BA25" s="65">
        <f>VLOOKUP($A25,'RevPAR Raw Data'!$B$6:$BE$43,'RevPAR Raw Data'!AO$1,FALSE)</f>
        <v>82.253785310734401</v>
      </c>
      <c r="BB25" s="66">
        <f>VLOOKUP($A25,'RevPAR Raw Data'!$B$6:$BE$43,'RevPAR Raw Data'!AP$1,FALSE)</f>
        <v>87.307039499318094</v>
      </c>
      <c r="BC25" s="67">
        <f>VLOOKUP($A25,'RevPAR Raw Data'!$B$6:$BE$43,'RevPAR Raw Data'!AR$1,FALSE)</f>
        <v>63.7060952937574</v>
      </c>
      <c r="BE25" s="59">
        <f>VLOOKUP($A25,'RevPAR Raw Data'!$B$6:$BE$43,'RevPAR Raw Data'!AT$1,FALSE)</f>
        <v>21.353586915548401</v>
      </c>
      <c r="BF25" s="60">
        <f>VLOOKUP($A25,'RevPAR Raw Data'!$B$6:$BE$43,'RevPAR Raw Data'!AU$1,FALSE)</f>
        <v>22.083736817708299</v>
      </c>
      <c r="BG25" s="60">
        <f>VLOOKUP($A25,'RevPAR Raw Data'!$B$6:$BE$43,'RevPAR Raw Data'!AV$1,FALSE)</f>
        <v>21.286064803755998</v>
      </c>
      <c r="BH25" s="60">
        <f>VLOOKUP($A25,'RevPAR Raw Data'!$B$6:$BE$43,'RevPAR Raw Data'!AW$1,FALSE)</f>
        <v>15.816016514942801</v>
      </c>
      <c r="BI25" s="60">
        <f>VLOOKUP($A25,'RevPAR Raw Data'!$B$6:$BE$43,'RevPAR Raw Data'!AX$1,FALSE)</f>
        <v>9.1177499851216801</v>
      </c>
      <c r="BJ25" s="61">
        <f>VLOOKUP($A25,'RevPAR Raw Data'!$B$6:$BE$43,'RevPAR Raw Data'!AY$1,FALSE)</f>
        <v>17.332095049086</v>
      </c>
      <c r="BK25" s="60">
        <f>VLOOKUP($A25,'RevPAR Raw Data'!$B$6:$BE$43,'RevPAR Raw Data'!BA$1,FALSE)</f>
        <v>18.485313367046899</v>
      </c>
      <c r="BL25" s="60">
        <f>VLOOKUP($A25,'RevPAR Raw Data'!$B$6:$BE$43,'RevPAR Raw Data'!BB$1,FALSE)</f>
        <v>19.7146019124086</v>
      </c>
      <c r="BM25" s="61">
        <f>VLOOKUP($A25,'RevPAR Raw Data'!$B$6:$BE$43,'RevPAR Raw Data'!BC$1,FALSE)</f>
        <v>19.061222122263001</v>
      </c>
      <c r="BN25" s="62">
        <f>VLOOKUP($A25,'RevPAR Raw Data'!$B$6:$BE$43,'RevPAR Raw Data'!BE$1,FALSE)</f>
        <v>17.953795448936699</v>
      </c>
    </row>
    <row r="26" spans="1:66" x14ac:dyDescent="0.25">
      <c r="A26" s="78" t="s">
        <v>51</v>
      </c>
      <c r="B26" s="59">
        <f>VLOOKUP($A26,'Occupancy Raw Data'!$B$6:$BE$43,'Occupancy Raw Data'!AG$1,FALSE)</f>
        <v>53.418007061592697</v>
      </c>
      <c r="C26" s="60">
        <f>VLOOKUP($A26,'Occupancy Raw Data'!$B$6:$BE$43,'Occupancy Raw Data'!AH$1,FALSE)</f>
        <v>64.554727344056403</v>
      </c>
      <c r="D26" s="60">
        <f>VLOOKUP($A26,'Occupancy Raw Data'!$B$6:$BE$43,'Occupancy Raw Data'!AI$1,FALSE)</f>
        <v>68.051196547665697</v>
      </c>
      <c r="E26" s="60">
        <f>VLOOKUP($A26,'Occupancy Raw Data'!$B$6:$BE$43,'Occupancy Raw Data'!AJ$1,FALSE)</f>
        <v>70.027461749705694</v>
      </c>
      <c r="F26" s="60">
        <f>VLOOKUP($A26,'Occupancy Raw Data'!$B$6:$BE$43,'Occupancy Raw Data'!AK$1,FALSE)</f>
        <v>67.604943114947005</v>
      </c>
      <c r="G26" s="61">
        <f>VLOOKUP($A26,'Occupancy Raw Data'!$B$6:$BE$43,'Occupancy Raw Data'!AL$1,FALSE)</f>
        <v>64.7312671635935</v>
      </c>
      <c r="H26" s="60">
        <f>VLOOKUP($A26,'Occupancy Raw Data'!$B$6:$BE$43,'Occupancy Raw Data'!AN$1,FALSE)</f>
        <v>78.844644958807294</v>
      </c>
      <c r="I26" s="60">
        <f>VLOOKUP($A26,'Occupancy Raw Data'!$B$6:$BE$43,'Occupancy Raw Data'!AO$1,FALSE)</f>
        <v>81.105335425657103</v>
      </c>
      <c r="J26" s="61">
        <f>VLOOKUP($A26,'Occupancy Raw Data'!$B$6:$BE$43,'Occupancy Raw Data'!AP$1,FALSE)</f>
        <v>79.974990192232198</v>
      </c>
      <c r="K26" s="62">
        <f>VLOOKUP($A26,'Occupancy Raw Data'!$B$6:$BE$43,'Occupancy Raw Data'!AR$1,FALSE)</f>
        <v>69.086616600347398</v>
      </c>
      <c r="M26" s="59">
        <f>VLOOKUP($A26,'Occupancy Raw Data'!$B$6:$BE$43,'Occupancy Raw Data'!AT$1,FALSE)</f>
        <v>5.4984065150196599</v>
      </c>
      <c r="N26" s="60">
        <f>VLOOKUP($A26,'Occupancy Raw Data'!$B$6:$BE$43,'Occupancy Raw Data'!AU$1,FALSE)</f>
        <v>8.5158531153098096</v>
      </c>
      <c r="O26" s="60">
        <f>VLOOKUP($A26,'Occupancy Raw Data'!$B$6:$BE$43,'Occupancy Raw Data'!AV$1,FALSE)</f>
        <v>8.8374002021538907</v>
      </c>
      <c r="P26" s="60">
        <f>VLOOKUP($A26,'Occupancy Raw Data'!$B$6:$BE$43,'Occupancy Raw Data'!AW$1,FALSE)</f>
        <v>8.0149161599435992</v>
      </c>
      <c r="Q26" s="60">
        <f>VLOOKUP($A26,'Occupancy Raw Data'!$B$6:$BE$43,'Occupancy Raw Data'!AX$1,FALSE)</f>
        <v>-0.34270198746219999</v>
      </c>
      <c r="R26" s="61">
        <f>VLOOKUP($A26,'Occupancy Raw Data'!$B$6:$BE$43,'Occupancy Raw Data'!AY$1,FALSE)</f>
        <v>6.0066632384368797</v>
      </c>
      <c r="S26" s="60">
        <f>VLOOKUP($A26,'Occupancy Raw Data'!$B$6:$BE$43,'Occupancy Raw Data'!BA$1,FALSE)</f>
        <v>1.4472605837568899</v>
      </c>
      <c r="T26" s="60">
        <f>VLOOKUP($A26,'Occupancy Raw Data'!$B$6:$BE$43,'Occupancy Raw Data'!BB$1,FALSE)</f>
        <v>2.4686966106351398</v>
      </c>
      <c r="U26" s="61">
        <f>VLOOKUP($A26,'Occupancy Raw Data'!$B$6:$BE$43,'Occupancy Raw Data'!BC$1,FALSE)</f>
        <v>1.96263904054639</v>
      </c>
      <c r="V26" s="62">
        <f>VLOOKUP($A26,'Occupancy Raw Data'!$B$6:$BE$43,'Occupancy Raw Data'!BE$1,FALSE)</f>
        <v>4.6340819534486997</v>
      </c>
      <c r="X26" s="64">
        <f>VLOOKUP($A26,'ADR Raw Data'!$B$6:$BE$43,'ADR Raw Data'!AG$1,FALSE)</f>
        <v>91.528785458551297</v>
      </c>
      <c r="Y26" s="65">
        <f>VLOOKUP($A26,'ADR Raw Data'!$B$6:$BE$43,'ADR Raw Data'!AH$1,FALSE)</f>
        <v>92.813677453661498</v>
      </c>
      <c r="Z26" s="65">
        <f>VLOOKUP($A26,'ADR Raw Data'!$B$6:$BE$43,'ADR Raw Data'!AI$1,FALSE)</f>
        <v>95.913399149672102</v>
      </c>
      <c r="AA26" s="65">
        <f>VLOOKUP($A26,'ADR Raw Data'!$B$6:$BE$43,'ADR Raw Data'!AJ$1,FALSE)</f>
        <v>94.664420168067196</v>
      </c>
      <c r="AB26" s="65">
        <f>VLOOKUP($A26,'ADR Raw Data'!$B$6:$BE$43,'ADR Raw Data'!AK$1,FALSE)</f>
        <v>95.399086029304996</v>
      </c>
      <c r="AC26" s="66">
        <f>VLOOKUP($A26,'ADR Raw Data'!$B$6:$BE$43,'ADR Raw Data'!AL$1,FALSE)</f>
        <v>94.193822272727203</v>
      </c>
      <c r="AD26" s="65">
        <f>VLOOKUP($A26,'ADR Raw Data'!$B$6:$BE$43,'ADR Raw Data'!AN$1,FALSE)</f>
        <v>115.61243065057801</v>
      </c>
      <c r="AE26" s="65">
        <f>VLOOKUP($A26,'ADR Raw Data'!$B$6:$BE$43,'ADR Raw Data'!AO$1,FALSE)</f>
        <v>119.537563335147</v>
      </c>
      <c r="AF26" s="66">
        <f>VLOOKUP($A26,'ADR Raw Data'!$B$6:$BE$43,'ADR Raw Data'!AP$1,FALSE)</f>
        <v>117.602735383389</v>
      </c>
      <c r="AG26" s="67">
        <f>VLOOKUP($A26,'ADR Raw Data'!$B$6:$BE$43,'ADR Raw Data'!AR$1,FALSE)</f>
        <v>101.936184329273</v>
      </c>
      <c r="AI26" s="59">
        <f>VLOOKUP($A26,'ADR Raw Data'!$B$6:$BE$43,'ADR Raw Data'!AT$1,FALSE)</f>
        <v>7.86914409066679</v>
      </c>
      <c r="AJ26" s="60">
        <f>VLOOKUP($A26,'ADR Raw Data'!$B$6:$BE$43,'ADR Raw Data'!AU$1,FALSE)</f>
        <v>7.20804972397735</v>
      </c>
      <c r="AK26" s="60">
        <f>VLOOKUP($A26,'ADR Raw Data'!$B$6:$BE$43,'ADR Raw Data'!AV$1,FALSE)</f>
        <v>9.4579934990284507</v>
      </c>
      <c r="AL26" s="60">
        <f>VLOOKUP($A26,'ADR Raw Data'!$B$6:$BE$43,'ADR Raw Data'!AW$1,FALSE)</f>
        <v>7.2230230721416904</v>
      </c>
      <c r="AM26" s="60">
        <f>VLOOKUP($A26,'ADR Raw Data'!$B$6:$BE$43,'ADR Raw Data'!AX$1,FALSE)</f>
        <v>4.9246179273520401</v>
      </c>
      <c r="AN26" s="61">
        <f>VLOOKUP($A26,'ADR Raw Data'!$B$6:$BE$43,'ADR Raw Data'!AY$1,FALSE)</f>
        <v>7.2414136961785696</v>
      </c>
      <c r="AO26" s="60">
        <f>VLOOKUP($A26,'ADR Raw Data'!$B$6:$BE$43,'ADR Raw Data'!BA$1,FALSE)</f>
        <v>9.3510732215716406</v>
      </c>
      <c r="AP26" s="60">
        <f>VLOOKUP($A26,'ADR Raw Data'!$B$6:$BE$43,'ADR Raw Data'!BB$1,FALSE)</f>
        <v>11.938498826523499</v>
      </c>
      <c r="AQ26" s="61">
        <f>VLOOKUP($A26,'ADR Raw Data'!$B$6:$BE$43,'ADR Raw Data'!BC$1,FALSE)</f>
        <v>10.672310095677201</v>
      </c>
      <c r="AR26" s="62">
        <f>VLOOKUP($A26,'ADR Raw Data'!$B$6:$BE$43,'ADR Raw Data'!BE$1,FALSE)</f>
        <v>8.34096496998181</v>
      </c>
      <c r="AT26" s="64">
        <f>VLOOKUP($A26,'RevPAR Raw Data'!$B$6:$BE$43,'RevPAR Raw Data'!AG$1,FALSE)</f>
        <v>48.892853079639004</v>
      </c>
      <c r="AU26" s="65">
        <f>VLOOKUP($A26,'RevPAR Raw Data'!$B$6:$BE$43,'RevPAR Raw Data'!AH$1,FALSE)</f>
        <v>59.9156164182032</v>
      </c>
      <c r="AV26" s="65">
        <f>VLOOKUP($A26,'RevPAR Raw Data'!$B$6:$BE$43,'RevPAR Raw Data'!AI$1,FALSE)</f>
        <v>65.270215770890502</v>
      </c>
      <c r="AW26" s="65">
        <f>VLOOKUP($A26,'RevPAR Raw Data'!$B$6:$BE$43,'RevPAR Raw Data'!AJ$1,FALSE)</f>
        <v>66.291090623773997</v>
      </c>
      <c r="AX26" s="65">
        <f>VLOOKUP($A26,'RevPAR Raw Data'!$B$6:$BE$43,'RevPAR Raw Data'!AK$1,FALSE)</f>
        <v>64.494497842290997</v>
      </c>
      <c r="AY26" s="66">
        <f>VLOOKUP($A26,'RevPAR Raw Data'!$B$6:$BE$43,'RevPAR Raw Data'!AL$1,FALSE)</f>
        <v>60.972854746959499</v>
      </c>
      <c r="AZ26" s="65">
        <f>VLOOKUP($A26,'RevPAR Raw Data'!$B$6:$BE$43,'RevPAR Raw Data'!AN$1,FALSE)</f>
        <v>91.154210474695901</v>
      </c>
      <c r="BA26" s="65">
        <f>VLOOKUP($A26,'RevPAR Raw Data'!$B$6:$BE$43,'RevPAR Raw Data'!AO$1,FALSE)</f>
        <v>96.951341702628397</v>
      </c>
      <c r="BB26" s="66">
        <f>VLOOKUP($A26,'RevPAR Raw Data'!$B$6:$BE$43,'RevPAR Raw Data'!AP$1,FALSE)</f>
        <v>94.052776088662199</v>
      </c>
      <c r="BC26" s="67">
        <f>VLOOKUP($A26,'RevPAR Raw Data'!$B$6:$BE$43,'RevPAR Raw Data'!AR$1,FALSE)</f>
        <v>70.4242608445889</v>
      </c>
      <c r="BE26" s="59">
        <f>VLOOKUP($A26,'RevPAR Raw Data'!$B$6:$BE$43,'RevPAR Raw Data'!AT$1,FALSE)</f>
        <v>13.8002281370439</v>
      </c>
      <c r="BF26" s="60">
        <f>VLOOKUP($A26,'RevPAR Raw Data'!$B$6:$BE$43,'RevPAR Raw Data'!AU$1,FALSE)</f>
        <v>16.3377297662595</v>
      </c>
      <c r="BG26" s="60">
        <f>VLOOKUP($A26,'RevPAR Raw Data'!$B$6:$BE$43,'RevPAR Raw Data'!AV$1,FALSE)</f>
        <v>19.1312344377851</v>
      </c>
      <c r="BH26" s="60">
        <f>VLOOKUP($A26,'RevPAR Raw Data'!$B$6:$BE$43,'RevPAR Raw Data'!AW$1,FALSE)</f>
        <v>15.8168584755308</v>
      </c>
      <c r="BI26" s="60">
        <f>VLOOKUP($A26,'RevPAR Raw Data'!$B$6:$BE$43,'RevPAR Raw Data'!AX$1,FALSE)</f>
        <v>4.5650391763778897</v>
      </c>
      <c r="BJ26" s="61">
        <f>VLOOKUP($A26,'RevPAR Raw Data'!$B$6:$BE$43,'RevPAR Raw Data'!AY$1,FALSE)</f>
        <v>13.683044269046899</v>
      </c>
      <c r="BK26" s="60">
        <f>VLOOKUP($A26,'RevPAR Raw Data'!$B$6:$BE$43,'RevPAR Raw Data'!BA$1,FALSE)</f>
        <v>10.933668202222499</v>
      </c>
      <c r="BL26" s="60">
        <f>VLOOKUP($A26,'RevPAR Raw Data'!$B$6:$BE$43,'RevPAR Raw Data'!BB$1,FALSE)</f>
        <v>14.7019207530497</v>
      </c>
      <c r="BM26" s="61">
        <f>VLOOKUP($A26,'RevPAR Raw Data'!$B$6:$BE$43,'RevPAR Raw Data'!BC$1,FALSE)</f>
        <v>12.844408060689499</v>
      </c>
      <c r="BN26" s="62">
        <f>VLOOKUP($A26,'RevPAR Raw Data'!$B$6:$BE$43,'RevPAR Raw Data'!BE$1,FALSE)</f>
        <v>13.3615740758479</v>
      </c>
    </row>
    <row r="27" spans="1:66" x14ac:dyDescent="0.25">
      <c r="A27" s="78" t="s">
        <v>48</v>
      </c>
      <c r="B27" s="59">
        <f>VLOOKUP($A27,'Occupancy Raw Data'!$B$6:$BE$43,'Occupancy Raw Data'!AG$1,FALSE)</f>
        <v>52.269534679543398</v>
      </c>
      <c r="C27" s="60">
        <f>VLOOKUP($A27,'Occupancy Raw Data'!$B$6:$BE$43,'Occupancy Raw Data'!AH$1,FALSE)</f>
        <v>62.129060579455597</v>
      </c>
      <c r="D27" s="60">
        <f>VLOOKUP($A27,'Occupancy Raw Data'!$B$6:$BE$43,'Occupancy Raw Data'!AI$1,FALSE)</f>
        <v>67.941176470588204</v>
      </c>
      <c r="E27" s="60">
        <f>VLOOKUP($A27,'Occupancy Raw Data'!$B$6:$BE$43,'Occupancy Raw Data'!AJ$1,FALSE)</f>
        <v>69.345917471466095</v>
      </c>
      <c r="F27" s="60">
        <f>VLOOKUP($A27,'Occupancy Raw Data'!$B$6:$BE$43,'Occupancy Raw Data'!AK$1,FALSE)</f>
        <v>67.928007023705007</v>
      </c>
      <c r="G27" s="61">
        <f>VLOOKUP($A27,'Occupancy Raw Data'!$B$6:$BE$43,'Occupancy Raw Data'!AL$1,FALSE)</f>
        <v>63.9227392449517</v>
      </c>
      <c r="H27" s="60">
        <f>VLOOKUP($A27,'Occupancy Raw Data'!$B$6:$BE$43,'Occupancy Raw Data'!AN$1,FALSE)</f>
        <v>71.988586479367797</v>
      </c>
      <c r="I27" s="60">
        <f>VLOOKUP($A27,'Occupancy Raw Data'!$B$6:$BE$43,'Occupancy Raw Data'!AO$1,FALSE)</f>
        <v>70.618964003511806</v>
      </c>
      <c r="J27" s="61">
        <f>VLOOKUP($A27,'Occupancy Raw Data'!$B$6:$BE$43,'Occupancy Raw Data'!AP$1,FALSE)</f>
        <v>71.303775241439794</v>
      </c>
      <c r="K27" s="62">
        <f>VLOOKUP($A27,'Occupancy Raw Data'!$B$6:$BE$43,'Occupancy Raw Data'!AR$1,FALSE)</f>
        <v>66.0316066725197</v>
      </c>
      <c r="M27" s="59">
        <f>VLOOKUP($A27,'Occupancy Raw Data'!$B$6:$BE$43,'Occupancy Raw Data'!AT$1,FALSE)</f>
        <v>4.8252248690323203</v>
      </c>
      <c r="N27" s="60">
        <f>VLOOKUP($A27,'Occupancy Raw Data'!$B$6:$BE$43,'Occupancy Raw Data'!AU$1,FALSE)</f>
        <v>9.6321361106826906</v>
      </c>
      <c r="O27" s="60">
        <f>VLOOKUP($A27,'Occupancy Raw Data'!$B$6:$BE$43,'Occupancy Raw Data'!AV$1,FALSE)</f>
        <v>11.833599072329299</v>
      </c>
      <c r="P27" s="60">
        <f>VLOOKUP($A27,'Occupancy Raw Data'!$B$6:$BE$43,'Occupancy Raw Data'!AW$1,FALSE)</f>
        <v>10.9065895086219</v>
      </c>
      <c r="Q27" s="60">
        <f>VLOOKUP($A27,'Occupancy Raw Data'!$B$6:$BE$43,'Occupancy Raw Data'!AX$1,FALSE)</f>
        <v>4.0521275728325303</v>
      </c>
      <c r="R27" s="61">
        <f>VLOOKUP($A27,'Occupancy Raw Data'!$B$6:$BE$43,'Occupancy Raw Data'!AY$1,FALSE)</f>
        <v>8.3087086129437502</v>
      </c>
      <c r="S27" s="60">
        <f>VLOOKUP($A27,'Occupancy Raw Data'!$B$6:$BE$43,'Occupancy Raw Data'!BA$1,FALSE)</f>
        <v>-0.70419190335218096</v>
      </c>
      <c r="T27" s="60">
        <f>VLOOKUP($A27,'Occupancy Raw Data'!$B$6:$BE$43,'Occupancy Raw Data'!BB$1,FALSE)</f>
        <v>-3.1462614463912302</v>
      </c>
      <c r="U27" s="61">
        <f>VLOOKUP($A27,'Occupancy Raw Data'!$B$6:$BE$43,'Occupancy Raw Data'!BC$1,FALSE)</f>
        <v>-1.92870203575473</v>
      </c>
      <c r="V27" s="62">
        <f>VLOOKUP($A27,'Occupancy Raw Data'!$B$6:$BE$43,'Occupancy Raw Data'!BE$1,FALSE)</f>
        <v>4.9293234769698602</v>
      </c>
      <c r="X27" s="64">
        <f>VLOOKUP($A27,'ADR Raw Data'!$B$6:$BE$43,'ADR Raw Data'!AG$1,FALSE)</f>
        <v>95.070365331317703</v>
      </c>
      <c r="Y27" s="65">
        <f>VLOOKUP($A27,'ADR Raw Data'!$B$6:$BE$43,'ADR Raw Data'!AH$1,FALSE)</f>
        <v>96.328885042040497</v>
      </c>
      <c r="Z27" s="65">
        <f>VLOOKUP($A27,'ADR Raw Data'!$B$6:$BE$43,'ADR Raw Data'!AI$1,FALSE)</f>
        <v>100.433841829811</v>
      </c>
      <c r="AA27" s="65">
        <f>VLOOKUP($A27,'ADR Raw Data'!$B$6:$BE$43,'ADR Raw Data'!AJ$1,FALSE)</f>
        <v>100.919953788694</v>
      </c>
      <c r="AB27" s="65">
        <f>VLOOKUP($A27,'ADR Raw Data'!$B$6:$BE$43,'ADR Raw Data'!AK$1,FALSE)</f>
        <v>99.862737495153098</v>
      </c>
      <c r="AC27" s="66">
        <f>VLOOKUP($A27,'ADR Raw Data'!$B$6:$BE$43,'ADR Raw Data'!AL$1,FALSE)</f>
        <v>98.742839111086596</v>
      </c>
      <c r="AD27" s="65">
        <f>VLOOKUP($A27,'ADR Raw Data'!$B$6:$BE$43,'ADR Raw Data'!AN$1,FALSE)</f>
        <v>108.78724861272001</v>
      </c>
      <c r="AE27" s="65">
        <f>VLOOKUP($A27,'ADR Raw Data'!$B$6:$BE$43,'ADR Raw Data'!AO$1,FALSE)</f>
        <v>110.17164418474501</v>
      </c>
      <c r="AF27" s="66">
        <f>VLOOKUP($A27,'ADR Raw Data'!$B$6:$BE$43,'ADR Raw Data'!AP$1,FALSE)</f>
        <v>109.47279843624899</v>
      </c>
      <c r="AG27" s="67">
        <f>VLOOKUP($A27,'ADR Raw Data'!$B$6:$BE$43,'ADR Raw Data'!AR$1,FALSE)</f>
        <v>102.053316998119</v>
      </c>
      <c r="AI27" s="59">
        <f>VLOOKUP($A27,'ADR Raw Data'!$B$6:$BE$43,'ADR Raw Data'!AT$1,FALSE)</f>
        <v>10.334444492524</v>
      </c>
      <c r="AJ27" s="60">
        <f>VLOOKUP($A27,'ADR Raw Data'!$B$6:$BE$43,'ADR Raw Data'!AU$1,FALSE)</f>
        <v>17.4498269167186</v>
      </c>
      <c r="AK27" s="60">
        <f>VLOOKUP($A27,'ADR Raw Data'!$B$6:$BE$43,'ADR Raw Data'!AV$1,FALSE)</f>
        <v>18.2598436723516</v>
      </c>
      <c r="AL27" s="60">
        <f>VLOOKUP($A27,'ADR Raw Data'!$B$6:$BE$43,'ADR Raw Data'!AW$1,FALSE)</f>
        <v>20.431423455530901</v>
      </c>
      <c r="AM27" s="60">
        <f>VLOOKUP($A27,'ADR Raw Data'!$B$6:$BE$43,'ADR Raw Data'!AX$1,FALSE)</f>
        <v>17.0574784252718</v>
      </c>
      <c r="AN27" s="61">
        <f>VLOOKUP($A27,'ADR Raw Data'!$B$6:$BE$43,'ADR Raw Data'!AY$1,FALSE)</f>
        <v>16.961747821529201</v>
      </c>
      <c r="AO27" s="60">
        <f>VLOOKUP($A27,'ADR Raw Data'!$B$6:$BE$43,'ADR Raw Data'!BA$1,FALSE)</f>
        <v>16.921213755392099</v>
      </c>
      <c r="AP27" s="60">
        <f>VLOOKUP($A27,'ADR Raw Data'!$B$6:$BE$43,'ADR Raw Data'!BB$1,FALSE)</f>
        <v>14.9859619862996</v>
      </c>
      <c r="AQ27" s="61">
        <f>VLOOKUP($A27,'ADR Raw Data'!$B$6:$BE$43,'ADR Raw Data'!BC$1,FALSE)</f>
        <v>15.9275162441054</v>
      </c>
      <c r="AR27" s="62">
        <f>VLOOKUP($A27,'ADR Raw Data'!$B$6:$BE$43,'ADR Raw Data'!BE$1,FALSE)</f>
        <v>16.330368688971799</v>
      </c>
      <c r="AT27" s="64">
        <f>VLOOKUP($A27,'RevPAR Raw Data'!$B$6:$BE$43,'RevPAR Raw Data'!AG$1,FALSE)</f>
        <v>49.692837576821702</v>
      </c>
      <c r="AU27" s="65">
        <f>VLOOKUP($A27,'RevPAR Raw Data'!$B$6:$BE$43,'RevPAR Raw Data'!AH$1,FALSE)</f>
        <v>59.848231343283501</v>
      </c>
      <c r="AV27" s="65">
        <f>VLOOKUP($A27,'RevPAR Raw Data'!$B$6:$BE$43,'RevPAR Raw Data'!AI$1,FALSE)</f>
        <v>68.235933713783993</v>
      </c>
      <c r="AW27" s="65">
        <f>VLOOKUP($A27,'RevPAR Raw Data'!$B$6:$BE$43,'RevPAR Raw Data'!AJ$1,FALSE)</f>
        <v>69.983867866549602</v>
      </c>
      <c r="AX27" s="65">
        <f>VLOOKUP($A27,'RevPAR Raw Data'!$B$6:$BE$43,'RevPAR Raw Data'!AK$1,FALSE)</f>
        <v>67.834767339771702</v>
      </c>
      <c r="AY27" s="66">
        <f>VLOOKUP($A27,'RevPAR Raw Data'!$B$6:$BE$43,'RevPAR Raw Data'!AL$1,FALSE)</f>
        <v>63.119127568042103</v>
      </c>
      <c r="AZ27" s="65">
        <f>VLOOKUP($A27,'RevPAR Raw Data'!$B$6:$BE$43,'RevPAR Raw Data'!AN$1,FALSE)</f>
        <v>78.314402546093007</v>
      </c>
      <c r="BA27" s="65">
        <f>VLOOKUP($A27,'RevPAR Raw Data'!$B$6:$BE$43,'RevPAR Raw Data'!AO$1,FALSE)</f>
        <v>77.802073748902501</v>
      </c>
      <c r="BB27" s="66">
        <f>VLOOKUP($A27,'RevPAR Raw Data'!$B$6:$BE$43,'RevPAR Raw Data'!AP$1,FALSE)</f>
        <v>78.058238147497804</v>
      </c>
      <c r="BC27" s="67">
        <f>VLOOKUP($A27,'RevPAR Raw Data'!$B$6:$BE$43,'RevPAR Raw Data'!AR$1,FALSE)</f>
        <v>67.387444876458005</v>
      </c>
      <c r="BE27" s="59">
        <f>VLOOKUP($A27,'RevPAR Raw Data'!$B$6:$BE$43,'RevPAR Raw Data'!AT$1,FALSE)</f>
        <v>15.6583295472859</v>
      </c>
      <c r="BF27" s="60">
        <f>VLOOKUP($A27,'RevPAR Raw Data'!$B$6:$BE$43,'RevPAR Raw Data'!AU$1,FALSE)</f>
        <v>28.7627541070981</v>
      </c>
      <c r="BG27" s="60">
        <f>VLOOKUP($A27,'RevPAR Raw Data'!$B$6:$BE$43,'RevPAR Raw Data'!AV$1,FALSE)</f>
        <v>32.254239436101102</v>
      </c>
      <c r="BH27" s="60">
        <f>VLOOKUP($A27,'RevPAR Raw Data'!$B$6:$BE$43,'RevPAR Raw Data'!AW$1,FALSE)</f>
        <v>33.566384451215903</v>
      </c>
      <c r="BI27" s="60">
        <f>VLOOKUP($A27,'RevPAR Raw Data'!$B$6:$BE$43,'RevPAR Raw Data'!AX$1,FALSE)</f>
        <v>21.800796784604799</v>
      </c>
      <c r="BJ27" s="61">
        <f>VLOOKUP($A27,'RevPAR Raw Data'!$B$6:$BE$43,'RevPAR Raw Data'!AY$1,FALSE)</f>
        <v>26.6797586366262</v>
      </c>
      <c r="BK27" s="60">
        <f>VLOOKUP($A27,'RevPAR Raw Data'!$B$6:$BE$43,'RevPAR Raw Data'!BA$1,FALSE)</f>
        <v>16.097864034825498</v>
      </c>
      <c r="BL27" s="60">
        <f>VLOOKUP($A27,'RevPAR Raw Data'!$B$6:$BE$43,'RevPAR Raw Data'!BB$1,FALSE)</f>
        <v>11.3682029955626</v>
      </c>
      <c r="BM27" s="61">
        <f>VLOOKUP($A27,'RevPAR Raw Data'!$B$6:$BE$43,'RevPAR Raw Data'!BC$1,FALSE)</f>
        <v>13.691619878305399</v>
      </c>
      <c r="BN27" s="62">
        <f>VLOOKUP($A27,'RevPAR Raw Data'!$B$6:$BE$43,'RevPAR Raw Data'!BE$1,FALSE)</f>
        <v>22.0646688636029</v>
      </c>
    </row>
    <row r="28" spans="1:66" x14ac:dyDescent="0.25">
      <c r="A28" s="78" t="s">
        <v>49</v>
      </c>
      <c r="B28" s="59">
        <f>VLOOKUP($A28,'Occupancy Raw Data'!$B$6:$BE$43,'Occupancy Raw Data'!AG$1,FALSE)</f>
        <v>57.698856725857397</v>
      </c>
      <c r="C28" s="60">
        <f>VLOOKUP($A28,'Occupancy Raw Data'!$B$6:$BE$43,'Occupancy Raw Data'!AH$1,FALSE)</f>
        <v>68.876185842860593</v>
      </c>
      <c r="D28" s="60">
        <f>VLOOKUP($A28,'Occupancy Raw Data'!$B$6:$BE$43,'Occupancy Raw Data'!AI$1,FALSE)</f>
        <v>71.545852590610494</v>
      </c>
      <c r="E28" s="60">
        <f>VLOOKUP($A28,'Occupancy Raw Data'!$B$6:$BE$43,'Occupancy Raw Data'!AJ$1,FALSE)</f>
        <v>74.592556555582505</v>
      </c>
      <c r="F28" s="60">
        <f>VLOOKUP($A28,'Occupancy Raw Data'!$B$6:$BE$43,'Occupancy Raw Data'!AK$1,FALSE)</f>
        <v>74.2216005837995</v>
      </c>
      <c r="G28" s="61">
        <f>VLOOKUP($A28,'Occupancy Raw Data'!$B$6:$BE$43,'Occupancy Raw Data'!AL$1,FALSE)</f>
        <v>69.3870104597421</v>
      </c>
      <c r="H28" s="60">
        <f>VLOOKUP($A28,'Occupancy Raw Data'!$B$6:$BE$43,'Occupancy Raw Data'!AN$1,FALSE)</f>
        <v>77.462904402821593</v>
      </c>
      <c r="I28" s="60">
        <f>VLOOKUP($A28,'Occupancy Raw Data'!$B$6:$BE$43,'Occupancy Raw Data'!AO$1,FALSE)</f>
        <v>80.625152031135897</v>
      </c>
      <c r="J28" s="61">
        <f>VLOOKUP($A28,'Occupancy Raw Data'!$B$6:$BE$43,'Occupancy Raw Data'!AP$1,FALSE)</f>
        <v>79.044028216978802</v>
      </c>
      <c r="K28" s="62">
        <f>VLOOKUP($A28,'Occupancy Raw Data'!$B$6:$BE$43,'Occupancy Raw Data'!AR$1,FALSE)</f>
        <v>72.146158390381203</v>
      </c>
      <c r="M28" s="59">
        <f>VLOOKUP($A28,'Occupancy Raw Data'!$B$6:$BE$43,'Occupancy Raw Data'!AT$1,FALSE)</f>
        <v>12.222947527050501</v>
      </c>
      <c r="N28" s="60">
        <f>VLOOKUP($A28,'Occupancy Raw Data'!$B$6:$BE$43,'Occupancy Raw Data'!AU$1,FALSE)</f>
        <v>12.4238954877616</v>
      </c>
      <c r="O28" s="60">
        <f>VLOOKUP($A28,'Occupancy Raw Data'!$B$6:$BE$43,'Occupancy Raw Data'!AV$1,FALSE)</f>
        <v>9.62365410176516</v>
      </c>
      <c r="P28" s="60">
        <f>VLOOKUP($A28,'Occupancy Raw Data'!$B$6:$BE$43,'Occupancy Raw Data'!AW$1,FALSE)</f>
        <v>12.2120261529387</v>
      </c>
      <c r="Q28" s="60">
        <f>VLOOKUP($A28,'Occupancy Raw Data'!$B$6:$BE$43,'Occupancy Raw Data'!AX$1,FALSE)</f>
        <v>11.002037668352999</v>
      </c>
      <c r="R28" s="61">
        <f>VLOOKUP($A28,'Occupancy Raw Data'!$B$6:$BE$43,'Occupancy Raw Data'!AY$1,FALSE)</f>
        <v>11.4529301349862</v>
      </c>
      <c r="S28" s="60">
        <f>VLOOKUP($A28,'Occupancy Raw Data'!$B$6:$BE$43,'Occupancy Raw Data'!BA$1,FALSE)</f>
        <v>2.7751713985806901</v>
      </c>
      <c r="T28" s="60">
        <f>VLOOKUP($A28,'Occupancy Raw Data'!$B$6:$BE$43,'Occupancy Raw Data'!BB$1,FALSE)</f>
        <v>0.485591523170748</v>
      </c>
      <c r="U28" s="61">
        <f>VLOOKUP($A28,'Occupancy Raw Data'!$B$6:$BE$43,'Occupancy Raw Data'!BC$1,FALSE)</f>
        <v>1.59459500346144</v>
      </c>
      <c r="V28" s="62">
        <f>VLOOKUP($A28,'Occupancy Raw Data'!$B$6:$BE$43,'Occupancy Raw Data'!BE$1,FALSE)</f>
        <v>8.1673139517624005</v>
      </c>
      <c r="X28" s="64">
        <f>VLOOKUP($A28,'ADR Raw Data'!$B$6:$BE$43,'ADR Raw Data'!AG$1,FALSE)</f>
        <v>139.29865092748699</v>
      </c>
      <c r="Y28" s="65">
        <f>VLOOKUP($A28,'ADR Raw Data'!$B$6:$BE$43,'ADR Raw Data'!AH$1,FALSE)</f>
        <v>134.45105686032099</v>
      </c>
      <c r="Z28" s="65">
        <f>VLOOKUP($A28,'ADR Raw Data'!$B$6:$BE$43,'ADR Raw Data'!AI$1,FALSE)</f>
        <v>135.709834254143</v>
      </c>
      <c r="AA28" s="65">
        <f>VLOOKUP($A28,'ADR Raw Data'!$B$6:$BE$43,'ADR Raw Data'!AJ$1,FALSE)</f>
        <v>134.97294961682701</v>
      </c>
      <c r="AB28" s="65">
        <f>VLOOKUP($A28,'ADR Raw Data'!$B$6:$BE$43,'ADR Raw Data'!AK$1,FALSE)</f>
        <v>144.685360917656</v>
      </c>
      <c r="AC28" s="66">
        <f>VLOOKUP($A28,'ADR Raw Data'!$B$6:$BE$43,'ADR Raw Data'!AL$1,FALSE)</f>
        <v>137.81853637160299</v>
      </c>
      <c r="AD28" s="65">
        <f>VLOOKUP($A28,'ADR Raw Data'!$B$6:$BE$43,'ADR Raw Data'!AN$1,FALSE)</f>
        <v>202.08748155126301</v>
      </c>
      <c r="AE28" s="65">
        <f>VLOOKUP($A28,'ADR Raw Data'!$B$6:$BE$43,'ADR Raw Data'!AO$1,FALSE)</f>
        <v>208.9011955046</v>
      </c>
      <c r="AF28" s="66">
        <f>VLOOKUP($A28,'ADR Raw Data'!$B$6:$BE$43,'ADR Raw Data'!AP$1,FALSE)</f>
        <v>205.56248615171501</v>
      </c>
      <c r="AG28" s="67">
        <f>VLOOKUP($A28,'ADR Raw Data'!$B$6:$BE$43,'ADR Raw Data'!AR$1,FALSE)</f>
        <v>159.024515208438</v>
      </c>
      <c r="AI28" s="59">
        <f>VLOOKUP($A28,'ADR Raw Data'!$B$6:$BE$43,'ADR Raw Data'!AT$1,FALSE)</f>
        <v>20.1379040238116</v>
      </c>
      <c r="AJ28" s="60">
        <f>VLOOKUP($A28,'ADR Raw Data'!$B$6:$BE$43,'ADR Raw Data'!AU$1,FALSE)</f>
        <v>18.727736340072099</v>
      </c>
      <c r="AK28" s="60">
        <f>VLOOKUP($A28,'ADR Raw Data'!$B$6:$BE$43,'ADR Raw Data'!AV$1,FALSE)</f>
        <v>18.538267179764699</v>
      </c>
      <c r="AL28" s="60">
        <f>VLOOKUP($A28,'ADR Raw Data'!$B$6:$BE$43,'ADR Raw Data'!AW$1,FALSE)</f>
        <v>17.009845143573099</v>
      </c>
      <c r="AM28" s="60">
        <f>VLOOKUP($A28,'ADR Raw Data'!$B$6:$BE$43,'ADR Raw Data'!AX$1,FALSE)</f>
        <v>18.4293784095617</v>
      </c>
      <c r="AN28" s="61">
        <f>VLOOKUP($A28,'ADR Raw Data'!$B$6:$BE$43,'ADR Raw Data'!AY$1,FALSE)</f>
        <v>18.483732595260001</v>
      </c>
      <c r="AO28" s="60">
        <f>VLOOKUP($A28,'ADR Raw Data'!$B$6:$BE$43,'ADR Raw Data'!BA$1,FALSE)</f>
        <v>19.968850954498901</v>
      </c>
      <c r="AP28" s="60">
        <f>VLOOKUP($A28,'ADR Raw Data'!$B$6:$BE$43,'ADR Raw Data'!BB$1,FALSE)</f>
        <v>19.370297057690198</v>
      </c>
      <c r="AQ28" s="61">
        <f>VLOOKUP($A28,'ADR Raw Data'!$B$6:$BE$43,'ADR Raw Data'!BC$1,FALSE)</f>
        <v>19.632197908192701</v>
      </c>
      <c r="AR28" s="62">
        <f>VLOOKUP($A28,'ADR Raw Data'!$B$6:$BE$43,'ADR Raw Data'!BE$1,FALSE)</f>
        <v>17.953960616175301</v>
      </c>
      <c r="AT28" s="64">
        <f>VLOOKUP($A28,'RevPAR Raw Data'!$B$6:$BE$43,'RevPAR Raw Data'!AG$1,FALSE)</f>
        <v>80.373729019703205</v>
      </c>
      <c r="AU28" s="65">
        <f>VLOOKUP($A28,'RevPAR Raw Data'!$B$6:$BE$43,'RevPAR Raw Data'!AH$1,FALSE)</f>
        <v>92.604759790805105</v>
      </c>
      <c r="AV28" s="65">
        <f>VLOOKUP($A28,'RevPAR Raw Data'!$B$6:$BE$43,'RevPAR Raw Data'!AI$1,FALSE)</f>
        <v>97.094757966431501</v>
      </c>
      <c r="AW28" s="65">
        <f>VLOOKUP($A28,'RevPAR Raw Data'!$B$6:$BE$43,'RevPAR Raw Data'!AJ$1,FALSE)</f>
        <v>100.679773777669</v>
      </c>
      <c r="AX28" s="65">
        <f>VLOOKUP($A28,'RevPAR Raw Data'!$B$6:$BE$43,'RevPAR Raw Data'!AK$1,FALSE)</f>
        <v>107.38779068353099</v>
      </c>
      <c r="AY28" s="66">
        <f>VLOOKUP($A28,'RevPAR Raw Data'!$B$6:$BE$43,'RevPAR Raw Data'!AL$1,FALSE)</f>
        <v>95.628162247628296</v>
      </c>
      <c r="AZ28" s="65">
        <f>VLOOKUP($A28,'RevPAR Raw Data'!$B$6:$BE$43,'RevPAR Raw Data'!AN$1,FALSE)</f>
        <v>156.54283264412501</v>
      </c>
      <c r="BA28" s="65">
        <f>VLOOKUP($A28,'RevPAR Raw Data'!$B$6:$BE$43,'RevPAR Raw Data'!AO$1,FALSE)</f>
        <v>168.426906470445</v>
      </c>
      <c r="BB28" s="66">
        <f>VLOOKUP($A28,'RevPAR Raw Data'!$B$6:$BE$43,'RevPAR Raw Data'!AP$1,FALSE)</f>
        <v>162.48486955728501</v>
      </c>
      <c r="BC28" s="67">
        <f>VLOOKUP($A28,'RevPAR Raw Data'!$B$6:$BE$43,'RevPAR Raw Data'!AR$1,FALSE)</f>
        <v>114.73007862181601</v>
      </c>
      <c r="BE28" s="59">
        <f>VLOOKUP($A28,'RevPAR Raw Data'!$B$6:$BE$43,'RevPAR Raw Data'!AT$1,FALSE)</f>
        <v>34.822296992740398</v>
      </c>
      <c r="BF28" s="60">
        <f>VLOOKUP($A28,'RevPAR Raw Data'!$B$6:$BE$43,'RevPAR Raw Data'!AU$1,FALSE)</f>
        <v>33.478346217947902</v>
      </c>
      <c r="BG28" s="60">
        <f>VLOOKUP($A28,'RevPAR Raw Data'!$B$6:$BE$43,'RevPAR Raw Data'!AV$1,FALSE)</f>
        <v>29.945979991371502</v>
      </c>
      <c r="BH28" s="60">
        <f>VLOOKUP($A28,'RevPAR Raw Data'!$B$6:$BE$43,'RevPAR Raw Data'!AW$1,FALSE)</f>
        <v>31.2991180340195</v>
      </c>
      <c r="BI28" s="60">
        <f>VLOOKUP($A28,'RevPAR Raw Data'!$B$6:$BE$43,'RevPAR Raw Data'!AX$1,FALSE)</f>
        <v>31.459023232578101</v>
      </c>
      <c r="BJ28" s="61">
        <f>VLOOKUP($A28,'RevPAR Raw Data'!$B$6:$BE$43,'RevPAR Raw Data'!AY$1,FALSE)</f>
        <v>32.053591710719097</v>
      </c>
      <c r="BK28" s="60">
        <f>VLOOKUP($A28,'RevPAR Raw Data'!$B$6:$BE$43,'RevPAR Raw Data'!BA$1,FALSE)</f>
        <v>23.298192193394101</v>
      </c>
      <c r="BL28" s="60">
        <f>VLOOKUP($A28,'RevPAR Raw Data'!$B$6:$BE$43,'RevPAR Raw Data'!BB$1,FALSE)</f>
        <v>19.9499491013861</v>
      </c>
      <c r="BM28" s="61">
        <f>VLOOKUP($A28,'RevPAR Raw Data'!$B$6:$BE$43,'RevPAR Raw Data'!BC$1,FALSE)</f>
        <v>21.5398469585679</v>
      </c>
      <c r="BN28" s="62">
        <f>VLOOKUP($A28,'RevPAR Raw Data'!$B$6:$BE$43,'RevPAR Raw Data'!BE$1,FALSE)</f>
        <v>27.587630898236501</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54.154898171547401</v>
      </c>
      <c r="C30" s="60">
        <f>VLOOKUP($A30,'Occupancy Raw Data'!$B$6:$BE$43,'Occupancy Raw Data'!AH$1,FALSE)</f>
        <v>63.806302958228002</v>
      </c>
      <c r="D30" s="60">
        <f>VLOOKUP($A30,'Occupancy Raw Data'!$B$6:$BE$43,'Occupancy Raw Data'!AI$1,FALSE)</f>
        <v>69.020365690500896</v>
      </c>
      <c r="E30" s="60">
        <f>VLOOKUP($A30,'Occupancy Raw Data'!$B$6:$BE$43,'Occupancy Raw Data'!AJ$1,FALSE)</f>
        <v>70.934294633566196</v>
      </c>
      <c r="F30" s="60">
        <f>VLOOKUP($A30,'Occupancy Raw Data'!$B$6:$BE$43,'Occupancy Raw Data'!AK$1,FALSE)</f>
        <v>71.740746246469399</v>
      </c>
      <c r="G30" s="61">
        <f>VLOOKUP($A30,'Occupancy Raw Data'!$B$6:$BE$43,'Occupancy Raw Data'!AL$1,FALSE)</f>
        <v>65.931321540062399</v>
      </c>
      <c r="H30" s="60">
        <f>VLOOKUP($A30,'Occupancy Raw Data'!$B$6:$BE$43,'Occupancy Raw Data'!AN$1,FALSE)</f>
        <v>81.607700312174799</v>
      </c>
      <c r="I30" s="60">
        <f>VLOOKUP($A30,'Occupancy Raw Data'!$B$6:$BE$43,'Occupancy Raw Data'!AO$1,FALSE)</f>
        <v>81.629998513453202</v>
      </c>
      <c r="J30" s="61">
        <f>VLOOKUP($A30,'Occupancy Raw Data'!$B$6:$BE$43,'Occupancy Raw Data'!AP$1,FALSE)</f>
        <v>81.618849412814001</v>
      </c>
      <c r="K30" s="62">
        <f>VLOOKUP($A30,'Occupancy Raw Data'!$B$6:$BE$43,'Occupancy Raw Data'!AR$1,FALSE)</f>
        <v>70.413472360848601</v>
      </c>
      <c r="M30" s="59">
        <f>VLOOKUP($A30,'Occupancy Raw Data'!$B$6:$BE$43,'Occupancy Raw Data'!AT$1,FALSE)</f>
        <v>9.2610331977133207</v>
      </c>
      <c r="N30" s="60">
        <f>VLOOKUP($A30,'Occupancy Raw Data'!$B$6:$BE$43,'Occupancy Raw Data'!AU$1,FALSE)</f>
        <v>3.04911280187034</v>
      </c>
      <c r="O30" s="60">
        <f>VLOOKUP($A30,'Occupancy Raw Data'!$B$6:$BE$43,'Occupancy Raw Data'!AV$1,FALSE)</f>
        <v>4.4912342302277999</v>
      </c>
      <c r="P30" s="60">
        <f>VLOOKUP($A30,'Occupancy Raw Data'!$B$6:$BE$43,'Occupancy Raw Data'!AW$1,FALSE)</f>
        <v>4.2038083459356503</v>
      </c>
      <c r="Q30" s="60">
        <f>VLOOKUP($A30,'Occupancy Raw Data'!$B$6:$BE$43,'Occupancy Raw Data'!AX$1,FALSE)</f>
        <v>4.3296025855596696</v>
      </c>
      <c r="R30" s="61">
        <f>VLOOKUP($A30,'Occupancy Raw Data'!$B$6:$BE$43,'Occupancy Raw Data'!AY$1,FALSE)</f>
        <v>4.8549919000969002</v>
      </c>
      <c r="S30" s="60">
        <f>VLOOKUP($A30,'Occupancy Raw Data'!$B$6:$BE$43,'Occupancy Raw Data'!BA$1,FALSE)</f>
        <v>2.88211094096516</v>
      </c>
      <c r="T30" s="60">
        <f>VLOOKUP($A30,'Occupancy Raw Data'!$B$6:$BE$43,'Occupancy Raw Data'!BB$1,FALSE)</f>
        <v>4.5868465308693702</v>
      </c>
      <c r="U30" s="61">
        <f>VLOOKUP($A30,'Occupancy Raw Data'!$B$6:$BE$43,'Occupancy Raw Data'!BC$1,FALSE)</f>
        <v>3.7275914064271798</v>
      </c>
      <c r="V30" s="62">
        <f>VLOOKUP($A30,'Occupancy Raw Data'!$B$6:$BE$43,'Occupancy Raw Data'!BE$1,FALSE)</f>
        <v>4.4654217786797696</v>
      </c>
      <c r="X30" s="64">
        <f>VLOOKUP($A30,'ADR Raw Data'!$B$6:$BE$43,'ADR Raw Data'!AG$1,FALSE)</f>
        <v>91.872760774087197</v>
      </c>
      <c r="Y30" s="65">
        <f>VLOOKUP($A30,'ADR Raw Data'!$B$6:$BE$43,'ADR Raw Data'!AH$1,FALSE)</f>
        <v>94.686306715591996</v>
      </c>
      <c r="Z30" s="65">
        <f>VLOOKUP($A30,'ADR Raw Data'!$B$6:$BE$43,'ADR Raw Data'!AI$1,FALSE)</f>
        <v>97.200569136334195</v>
      </c>
      <c r="AA30" s="65">
        <f>VLOOKUP($A30,'ADR Raw Data'!$B$6:$BE$43,'ADR Raw Data'!AJ$1,FALSE)</f>
        <v>98.566626499711802</v>
      </c>
      <c r="AB30" s="65">
        <f>VLOOKUP($A30,'ADR Raw Data'!$B$6:$BE$43,'ADR Raw Data'!AK$1,FALSE)</f>
        <v>100.311790302527</v>
      </c>
      <c r="AC30" s="66">
        <f>VLOOKUP($A30,'ADR Raw Data'!$B$6:$BE$43,'ADR Raw Data'!AL$1,FALSE)</f>
        <v>96.809704635642106</v>
      </c>
      <c r="AD30" s="65">
        <f>VLOOKUP($A30,'ADR Raw Data'!$B$6:$BE$43,'ADR Raw Data'!AN$1,FALSE)</f>
        <v>114.804694658226</v>
      </c>
      <c r="AE30" s="65">
        <f>VLOOKUP($A30,'ADR Raw Data'!$B$6:$BE$43,'ADR Raw Data'!AO$1,FALSE)</f>
        <v>116.787786933758</v>
      </c>
      <c r="AF30" s="66">
        <f>VLOOKUP($A30,'ADR Raw Data'!$B$6:$BE$43,'ADR Raw Data'!AP$1,FALSE)</f>
        <v>115.796376240779</v>
      </c>
      <c r="AG30" s="67">
        <f>VLOOKUP($A30,'ADR Raw Data'!$B$6:$BE$43,'ADR Raw Data'!AR$1,FALSE)</f>
        <v>103.097747609856</v>
      </c>
      <c r="AI30" s="59">
        <f>VLOOKUP($A30,'ADR Raw Data'!$B$6:$BE$43,'ADR Raw Data'!AT$1,FALSE)</f>
        <v>14.9661980143992</v>
      </c>
      <c r="AJ30" s="60">
        <f>VLOOKUP($A30,'ADR Raw Data'!$B$6:$BE$43,'ADR Raw Data'!AU$1,FALSE)</f>
        <v>11.7795085814953</v>
      </c>
      <c r="AK30" s="60">
        <f>VLOOKUP($A30,'ADR Raw Data'!$B$6:$BE$43,'ADR Raw Data'!AV$1,FALSE)</f>
        <v>11.966526637827201</v>
      </c>
      <c r="AL30" s="60">
        <f>VLOOKUP($A30,'ADR Raw Data'!$B$6:$BE$43,'ADR Raw Data'!AW$1,FALSE)</f>
        <v>12.7387834173587</v>
      </c>
      <c r="AM30" s="60">
        <f>VLOOKUP($A30,'ADR Raw Data'!$B$6:$BE$43,'ADR Raw Data'!AX$1,FALSE)</f>
        <v>11.9948675584513</v>
      </c>
      <c r="AN30" s="61">
        <f>VLOOKUP($A30,'ADR Raw Data'!$B$6:$BE$43,'ADR Raw Data'!AY$1,FALSE)</f>
        <v>12.5052707229143</v>
      </c>
      <c r="AO30" s="60">
        <f>VLOOKUP($A30,'ADR Raw Data'!$B$6:$BE$43,'ADR Raw Data'!BA$1,FALSE)</f>
        <v>16.8178004069444</v>
      </c>
      <c r="AP30" s="60">
        <f>VLOOKUP($A30,'ADR Raw Data'!$B$6:$BE$43,'ADR Raw Data'!BB$1,FALSE)</f>
        <v>17.943228746756098</v>
      </c>
      <c r="AQ30" s="61">
        <f>VLOOKUP($A30,'ADR Raw Data'!$B$6:$BE$43,'ADR Raw Data'!BC$1,FALSE)</f>
        <v>17.386347791259698</v>
      </c>
      <c r="AR30" s="62">
        <f>VLOOKUP($A30,'ADR Raw Data'!$B$6:$BE$43,'ADR Raw Data'!BE$1,FALSE)</f>
        <v>14.224925239754</v>
      </c>
      <c r="AT30" s="64">
        <f>VLOOKUP($A30,'RevPAR Raw Data'!$B$6:$BE$43,'RevPAR Raw Data'!AG$1,FALSE)</f>
        <v>49.753600044596404</v>
      </c>
      <c r="AU30" s="65">
        <f>VLOOKUP($A30,'RevPAR Raw Data'!$B$6:$BE$43,'RevPAR Raw Data'!AH$1,FALSE)</f>
        <v>60.415831722907598</v>
      </c>
      <c r="AV30" s="65">
        <f>VLOOKUP($A30,'RevPAR Raw Data'!$B$6:$BE$43,'RevPAR Raw Data'!AI$1,FALSE)</f>
        <v>67.088188271146095</v>
      </c>
      <c r="AW30" s="65">
        <f>VLOOKUP($A30,'RevPAR Raw Data'!$B$6:$BE$43,'RevPAR Raw Data'!AJ$1,FALSE)</f>
        <v>69.917541251672304</v>
      </c>
      <c r="AX30" s="65">
        <f>VLOOKUP($A30,'RevPAR Raw Data'!$B$6:$BE$43,'RevPAR Raw Data'!AK$1,FALSE)</f>
        <v>71.964426936227099</v>
      </c>
      <c r="AY30" s="66">
        <f>VLOOKUP($A30,'RevPAR Raw Data'!$B$6:$BE$43,'RevPAR Raw Data'!AL$1,FALSE)</f>
        <v>63.827917645309903</v>
      </c>
      <c r="AZ30" s="65">
        <f>VLOOKUP($A30,'RevPAR Raw Data'!$B$6:$BE$43,'RevPAR Raw Data'!AN$1,FALSE)</f>
        <v>93.689471160992994</v>
      </c>
      <c r="BA30" s="65">
        <f>VLOOKUP($A30,'RevPAR Raw Data'!$B$6:$BE$43,'RevPAR Raw Data'!AO$1,FALSE)</f>
        <v>95.333868737921804</v>
      </c>
      <c r="BB30" s="66">
        <f>VLOOKUP($A30,'RevPAR Raw Data'!$B$6:$BE$43,'RevPAR Raw Data'!AP$1,FALSE)</f>
        <v>94.511669949457399</v>
      </c>
      <c r="BC30" s="67">
        <f>VLOOKUP($A30,'RevPAR Raw Data'!$B$6:$BE$43,'RevPAR Raw Data'!AR$1,FALSE)</f>
        <v>72.594704017923505</v>
      </c>
      <c r="BE30" s="59">
        <f>VLOOKUP($A30,'RevPAR Raw Data'!$B$6:$BE$43,'RevPAR Raw Data'!AT$1,FALSE)</f>
        <v>25.6132557786615</v>
      </c>
      <c r="BF30" s="60">
        <f>VLOOKUP($A30,'RevPAR Raw Data'!$B$6:$BE$43,'RevPAR Raw Data'!AU$1,FALSE)</f>
        <v>15.187791887521501</v>
      </c>
      <c r="BG30" s="60">
        <f>VLOOKUP($A30,'RevPAR Raw Data'!$B$6:$BE$43,'RevPAR Raw Data'!AV$1,FALSE)</f>
        <v>16.995205608582399</v>
      </c>
      <c r="BH30" s="60">
        <f>VLOOKUP($A30,'RevPAR Raw Data'!$B$6:$BE$43,'RevPAR Raw Data'!AW$1,FALSE)</f>
        <v>17.478105803763999</v>
      </c>
      <c r="BI30" s="60">
        <f>VLOOKUP($A30,'RevPAR Raw Data'!$B$6:$BE$43,'RevPAR Raw Data'!AX$1,FALSE)</f>
        <v>16.843800239956199</v>
      </c>
      <c r="BJ30" s="61">
        <f>VLOOKUP($A30,'RevPAR Raw Data'!$B$6:$BE$43,'RevPAR Raw Data'!AY$1,FALSE)</f>
        <v>17.967392503693901</v>
      </c>
      <c r="BK30" s="60">
        <f>VLOOKUP($A30,'RevPAR Raw Data'!$B$6:$BE$43,'RevPAR Raw Data'!BA$1,FALSE)</f>
        <v>20.184619013467799</v>
      </c>
      <c r="BL30" s="60">
        <f>VLOOKUP($A30,'RevPAR Raw Data'!$B$6:$BE$43,'RevPAR Raw Data'!BB$1,FALSE)</f>
        <v>23.353103642922001</v>
      </c>
      <c r="BM30" s="61">
        <f>VLOOKUP($A30,'RevPAR Raw Data'!$B$6:$BE$43,'RevPAR Raw Data'!BC$1,FALSE)</f>
        <v>21.7620312038454</v>
      </c>
      <c r="BN30" s="62">
        <f>VLOOKUP($A30,'RevPAR Raw Data'!$B$6:$BE$43,'RevPAR Raw Data'!BE$1,FALSE)</f>
        <v>19.325549928090599</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52.506153501901899</v>
      </c>
      <c r="C32" s="60">
        <f>VLOOKUP($A32,'Occupancy Raw Data'!$B$6:$BE$43,'Occupancy Raw Data'!AH$1,FALSE)</f>
        <v>63.422465876034899</v>
      </c>
      <c r="D32" s="60">
        <f>VLOOKUP($A32,'Occupancy Raw Data'!$B$6:$BE$43,'Occupancy Raw Data'!AI$1,FALSE)</f>
        <v>69.233609308570095</v>
      </c>
      <c r="E32" s="60">
        <f>VLOOKUP($A32,'Occupancy Raw Data'!$B$6:$BE$43,'Occupancy Raw Data'!AJ$1,FALSE)</f>
        <v>69.8288207652718</v>
      </c>
      <c r="F32" s="60">
        <f>VLOOKUP($A32,'Occupancy Raw Data'!$B$6:$BE$43,'Occupancy Raw Data'!AK$1,FALSE)</f>
        <v>68.636160214813103</v>
      </c>
      <c r="G32" s="61">
        <f>VLOOKUP($A32,'Occupancy Raw Data'!$B$6:$BE$43,'Occupancy Raw Data'!AL$1,FALSE)</f>
        <v>64.725441933318393</v>
      </c>
      <c r="H32" s="60">
        <f>VLOOKUP($A32,'Occupancy Raw Data'!$B$6:$BE$43,'Occupancy Raw Data'!AN$1,FALSE)</f>
        <v>75.001118818527601</v>
      </c>
      <c r="I32" s="60">
        <f>VLOOKUP($A32,'Occupancy Raw Data'!$B$6:$BE$43,'Occupancy Raw Data'!AO$1,FALSE)</f>
        <v>75.723875587379695</v>
      </c>
      <c r="J32" s="61">
        <f>VLOOKUP($A32,'Occupancy Raw Data'!$B$6:$BE$43,'Occupancy Raw Data'!AP$1,FALSE)</f>
        <v>75.362497202953605</v>
      </c>
      <c r="K32" s="62">
        <f>VLOOKUP($A32,'Occupancy Raw Data'!$B$6:$BE$43,'Occupancy Raw Data'!AR$1,FALSE)</f>
        <v>67.764600581785601</v>
      </c>
      <c r="M32" s="59">
        <f>VLOOKUP($A32,'Occupancy Raw Data'!$B$6:$BE$43,'Occupancy Raw Data'!AT$1,FALSE)</f>
        <v>1.26089543178904</v>
      </c>
      <c r="N32" s="60">
        <f>VLOOKUP($A32,'Occupancy Raw Data'!$B$6:$BE$43,'Occupancy Raw Data'!AU$1,FALSE)</f>
        <v>8.1883431655919097</v>
      </c>
      <c r="O32" s="60">
        <f>VLOOKUP($A32,'Occupancy Raw Data'!$B$6:$BE$43,'Occupancy Raw Data'!AV$1,FALSE)</f>
        <v>12.0720698025932</v>
      </c>
      <c r="P32" s="60">
        <f>VLOOKUP($A32,'Occupancy Raw Data'!$B$6:$BE$43,'Occupancy Raw Data'!AW$1,FALSE)</f>
        <v>11.3221757502705</v>
      </c>
      <c r="Q32" s="60">
        <f>VLOOKUP($A32,'Occupancy Raw Data'!$B$6:$BE$43,'Occupancy Raw Data'!AX$1,FALSE)</f>
        <v>9.7146440727013292</v>
      </c>
      <c r="R32" s="61">
        <f>VLOOKUP($A32,'Occupancy Raw Data'!$B$6:$BE$43,'Occupancy Raw Data'!AY$1,FALSE)</f>
        <v>8.7690299671379393</v>
      </c>
      <c r="S32" s="60">
        <f>VLOOKUP($A32,'Occupancy Raw Data'!$B$6:$BE$43,'Occupancy Raw Data'!BA$1,FALSE)</f>
        <v>-0.55388234049612295</v>
      </c>
      <c r="T32" s="60">
        <f>VLOOKUP($A32,'Occupancy Raw Data'!$B$6:$BE$43,'Occupancy Raw Data'!BB$1,FALSE)</f>
        <v>-3.3016375071747799</v>
      </c>
      <c r="U32" s="61">
        <f>VLOOKUP($A32,'Occupancy Raw Data'!$B$6:$BE$43,'Occupancy Raw Data'!BC$1,FALSE)</f>
        <v>-1.95359262974873</v>
      </c>
      <c r="V32" s="62">
        <f>VLOOKUP($A32,'Occupancy Raw Data'!$B$6:$BE$43,'Occupancy Raw Data'!BE$1,FALSE)</f>
        <v>5.11624970787833</v>
      </c>
      <c r="X32" s="64">
        <f>VLOOKUP($A32,'ADR Raw Data'!$B$6:$BE$43,'ADR Raw Data'!AG$1,FALSE)</f>
        <v>95.393384534412903</v>
      </c>
      <c r="Y32" s="65">
        <f>VLOOKUP($A32,'ADR Raw Data'!$B$6:$BE$43,'ADR Raw Data'!AH$1,FALSE)</f>
        <v>100.814363212023</v>
      </c>
      <c r="Z32" s="65">
        <f>VLOOKUP($A32,'ADR Raw Data'!$B$6:$BE$43,'ADR Raw Data'!AI$1,FALSE)</f>
        <v>104.254337787042</v>
      </c>
      <c r="AA32" s="65">
        <f>VLOOKUP($A32,'ADR Raw Data'!$B$6:$BE$43,'ADR Raw Data'!AJ$1,FALSE)</f>
        <v>103.46847326999099</v>
      </c>
      <c r="AB32" s="65">
        <f>VLOOKUP($A32,'ADR Raw Data'!$B$6:$BE$43,'ADR Raw Data'!AK$1,FALSE)</f>
        <v>102.93976835542</v>
      </c>
      <c r="AC32" s="66">
        <f>VLOOKUP($A32,'ADR Raw Data'!$B$6:$BE$43,'ADR Raw Data'!AL$1,FALSE)</f>
        <v>101.694203139411</v>
      </c>
      <c r="AD32" s="65">
        <f>VLOOKUP($A32,'ADR Raw Data'!$B$6:$BE$43,'ADR Raw Data'!AN$1,FALSE)</f>
        <v>116.745479272331</v>
      </c>
      <c r="AE32" s="65">
        <f>VLOOKUP($A32,'ADR Raw Data'!$B$6:$BE$43,'ADR Raw Data'!AO$1,FALSE)</f>
        <v>118.50283575248901</v>
      </c>
      <c r="AF32" s="66">
        <f>VLOOKUP($A32,'ADR Raw Data'!$B$6:$BE$43,'ADR Raw Data'!AP$1,FALSE)</f>
        <v>117.62837095191399</v>
      </c>
      <c r="AG32" s="67">
        <f>VLOOKUP($A32,'ADR Raw Data'!$B$6:$BE$43,'ADR Raw Data'!AR$1,FALSE)</f>
        <v>106.7572709059</v>
      </c>
      <c r="AI32" s="59">
        <f>VLOOKUP($A32,'ADR Raw Data'!$B$6:$BE$43,'ADR Raw Data'!AT$1,FALSE)</f>
        <v>15.2789587288636</v>
      </c>
      <c r="AJ32" s="60">
        <f>VLOOKUP($A32,'ADR Raw Data'!$B$6:$BE$43,'ADR Raw Data'!AU$1,FALSE)</f>
        <v>20.087162784160299</v>
      </c>
      <c r="AK32" s="60">
        <f>VLOOKUP($A32,'ADR Raw Data'!$B$6:$BE$43,'ADR Raw Data'!AV$1,FALSE)</f>
        <v>20.912641221957799</v>
      </c>
      <c r="AL32" s="60">
        <f>VLOOKUP($A32,'ADR Raw Data'!$B$6:$BE$43,'ADR Raw Data'!AW$1,FALSE)</f>
        <v>20.090272998836099</v>
      </c>
      <c r="AM32" s="60">
        <f>VLOOKUP($A32,'ADR Raw Data'!$B$6:$BE$43,'ADR Raw Data'!AX$1,FALSE)</f>
        <v>18.620670035060201</v>
      </c>
      <c r="AN32" s="61">
        <f>VLOOKUP($A32,'ADR Raw Data'!$B$6:$BE$43,'ADR Raw Data'!AY$1,FALSE)</f>
        <v>19.256065421642301</v>
      </c>
      <c r="AO32" s="60">
        <f>VLOOKUP($A32,'ADR Raw Data'!$B$6:$BE$43,'ADR Raw Data'!BA$1,FALSE)</f>
        <v>15.7785205432049</v>
      </c>
      <c r="AP32" s="60">
        <f>VLOOKUP($A32,'ADR Raw Data'!$B$6:$BE$43,'ADR Raw Data'!BB$1,FALSE)</f>
        <v>14.2996713238312</v>
      </c>
      <c r="AQ32" s="61">
        <f>VLOOKUP($A32,'ADR Raw Data'!$B$6:$BE$43,'ADR Raw Data'!BC$1,FALSE)</f>
        <v>15.0028896995242</v>
      </c>
      <c r="AR32" s="62">
        <f>VLOOKUP($A32,'ADR Raw Data'!$B$6:$BE$43,'ADR Raw Data'!BE$1,FALSE)</f>
        <v>17.227857053787599</v>
      </c>
      <c r="AT32" s="64">
        <f>VLOOKUP($A32,'RevPAR Raw Data'!$B$6:$BE$43,'RevPAR Raw Data'!AG$1,FALSE)</f>
        <v>50.087396914298502</v>
      </c>
      <c r="AU32" s="65">
        <f>VLOOKUP($A32,'RevPAR Raw Data'!$B$6:$BE$43,'RevPAR Raw Data'!AH$1,FALSE)</f>
        <v>63.9389551062877</v>
      </c>
      <c r="AV32" s="65">
        <f>VLOOKUP($A32,'RevPAR Raw Data'!$B$6:$BE$43,'RevPAR Raw Data'!AI$1,FALSE)</f>
        <v>72.1790409107182</v>
      </c>
      <c r="AW32" s="65">
        <f>VLOOKUP($A32,'RevPAR Raw Data'!$B$6:$BE$43,'RevPAR Raw Data'!AJ$1,FALSE)</f>
        <v>72.250814748265796</v>
      </c>
      <c r="AX32" s="65">
        <f>VLOOKUP($A32,'RevPAR Raw Data'!$B$6:$BE$43,'RevPAR Raw Data'!AK$1,FALSE)</f>
        <v>70.653904333184101</v>
      </c>
      <c r="AY32" s="66">
        <f>VLOOKUP($A32,'RevPAR Raw Data'!$B$6:$BE$43,'RevPAR Raw Data'!AL$1,FALSE)</f>
        <v>65.8220224025509</v>
      </c>
      <c r="AZ32" s="65">
        <f>VLOOKUP($A32,'RevPAR Raw Data'!$B$6:$BE$43,'RevPAR Raw Data'!AN$1,FALSE)</f>
        <v>87.560415624300703</v>
      </c>
      <c r="BA32" s="65">
        <f>VLOOKUP($A32,'RevPAR Raw Data'!$B$6:$BE$43,'RevPAR Raw Data'!AO$1,FALSE)</f>
        <v>89.734939912732102</v>
      </c>
      <c r="BB32" s="66">
        <f>VLOOKUP($A32,'RevPAR Raw Data'!$B$6:$BE$43,'RevPAR Raw Data'!AP$1,FALSE)</f>
        <v>88.647677768516402</v>
      </c>
      <c r="BC32" s="67">
        <f>VLOOKUP($A32,'RevPAR Raw Data'!$B$6:$BE$43,'RevPAR Raw Data'!AR$1,FALSE)</f>
        <v>72.343638221398194</v>
      </c>
      <c r="BE32" s="59">
        <f>VLOOKUP($A32,'RevPAR Raw Data'!$B$6:$BE$43,'RevPAR Raw Data'!AT$1,FALSE)</f>
        <v>16.732505853289801</v>
      </c>
      <c r="BF32" s="60">
        <f>VLOOKUP($A32,'RevPAR Raw Data'!$B$6:$BE$43,'RevPAR Raw Data'!AU$1,FALSE)</f>
        <v>29.920311770750299</v>
      </c>
      <c r="BG32" s="60">
        <f>VLOOKUP($A32,'RevPAR Raw Data'!$B$6:$BE$43,'RevPAR Raw Data'!AV$1,FALSE)</f>
        <v>35.509299670431702</v>
      </c>
      <c r="BH32" s="60">
        <f>VLOOKUP($A32,'RevPAR Raw Data'!$B$6:$BE$43,'RevPAR Raw Data'!AW$1,FALSE)</f>
        <v>33.687104766744099</v>
      </c>
      <c r="BI32" s="60">
        <f>VLOOKUP($A32,'RevPAR Raw Data'!$B$6:$BE$43,'RevPAR Raw Data'!AX$1,FALSE)</f>
        <v>30.144245925619799</v>
      </c>
      <c r="BJ32" s="61">
        <f>VLOOKUP($A32,'RevPAR Raw Data'!$B$6:$BE$43,'RevPAR Raw Data'!AY$1,FALSE)</f>
        <v>29.7136655360958</v>
      </c>
      <c r="BK32" s="60">
        <f>VLOOKUP($A32,'RevPAR Raw Data'!$B$6:$BE$43,'RevPAR Raw Data'!BA$1,FALSE)</f>
        <v>15.137243763828399</v>
      </c>
      <c r="BL32" s="60">
        <f>VLOOKUP($A32,'RevPAR Raw Data'!$B$6:$BE$43,'RevPAR Raw Data'!BB$1,FALSE)</f>
        <v>10.525910504826101</v>
      </c>
      <c r="BM32" s="61">
        <f>VLOOKUP($A32,'RevPAR Raw Data'!$B$6:$BE$43,'RevPAR Raw Data'!BC$1,FALSE)</f>
        <v>12.7562017223563</v>
      </c>
      <c r="BN32" s="62">
        <f>VLOOKUP($A32,'RevPAR Raw Data'!$B$6:$BE$43,'RevPAR Raw Data'!BE$1,FALSE)</f>
        <v>23.2255269478541</v>
      </c>
    </row>
    <row r="33" spans="1:66" x14ac:dyDescent="0.25">
      <c r="A33" s="78" t="s">
        <v>46</v>
      </c>
      <c r="B33" s="59">
        <f>VLOOKUP($A33,'Occupancy Raw Data'!$B$6:$BE$43,'Occupancy Raw Data'!AG$1,FALSE)</f>
        <v>57.781231785506101</v>
      </c>
      <c r="C33" s="60">
        <f>VLOOKUP($A33,'Occupancy Raw Data'!$B$6:$BE$43,'Occupancy Raw Data'!AH$1,FALSE)</f>
        <v>68.102778317466402</v>
      </c>
      <c r="D33" s="60">
        <f>VLOOKUP($A33,'Occupancy Raw Data'!$B$6:$BE$43,'Occupancy Raw Data'!AI$1,FALSE)</f>
        <v>71.259957256654303</v>
      </c>
      <c r="E33" s="60">
        <f>VLOOKUP($A33,'Occupancy Raw Data'!$B$6:$BE$43,'Occupancy Raw Data'!AJ$1,FALSE)</f>
        <v>73.416553332038006</v>
      </c>
      <c r="F33" s="60">
        <f>VLOOKUP($A33,'Occupancy Raw Data'!$B$6:$BE$43,'Occupancy Raw Data'!AK$1,FALSE)</f>
        <v>70.128230036914701</v>
      </c>
      <c r="G33" s="61">
        <f>VLOOKUP($A33,'Occupancy Raw Data'!$B$6:$BE$43,'Occupancy Raw Data'!AL$1,FALSE)</f>
        <v>68.137750145715898</v>
      </c>
      <c r="H33" s="60">
        <f>VLOOKUP($A33,'Occupancy Raw Data'!$B$6:$BE$43,'Occupancy Raw Data'!AN$1,FALSE)</f>
        <v>73.610841266757305</v>
      </c>
      <c r="I33" s="60">
        <f>VLOOKUP($A33,'Occupancy Raw Data'!$B$6:$BE$43,'Occupancy Raw Data'!AO$1,FALSE)</f>
        <v>71.201670876238495</v>
      </c>
      <c r="J33" s="61">
        <f>VLOOKUP($A33,'Occupancy Raw Data'!$B$6:$BE$43,'Occupancy Raw Data'!AP$1,FALSE)</f>
        <v>72.406256071497907</v>
      </c>
      <c r="K33" s="62">
        <f>VLOOKUP($A33,'Occupancy Raw Data'!$B$6:$BE$43,'Occupancy Raw Data'!AR$1,FALSE)</f>
        <v>69.357323267367903</v>
      </c>
      <c r="M33" s="59">
        <f>VLOOKUP($A33,'Occupancy Raw Data'!$B$6:$BE$43,'Occupancy Raw Data'!AT$1,FALSE)</f>
        <v>-3.3709690520672502</v>
      </c>
      <c r="N33" s="60">
        <f>VLOOKUP($A33,'Occupancy Raw Data'!$B$6:$BE$43,'Occupancy Raw Data'!AU$1,FALSE)</f>
        <v>1.3297680132976799</v>
      </c>
      <c r="O33" s="60">
        <f>VLOOKUP($A33,'Occupancy Raw Data'!$B$6:$BE$43,'Occupancy Raw Data'!AV$1,FALSE)</f>
        <v>3.9022662889518398</v>
      </c>
      <c r="P33" s="60">
        <f>VLOOKUP($A33,'Occupancy Raw Data'!$B$6:$BE$43,'Occupancy Raw Data'!AW$1,FALSE)</f>
        <v>5.0309221040928298</v>
      </c>
      <c r="Q33" s="60">
        <f>VLOOKUP($A33,'Occupancy Raw Data'!$B$6:$BE$43,'Occupancy Raw Data'!AX$1,FALSE)</f>
        <v>4.5625724217844699</v>
      </c>
      <c r="R33" s="61">
        <f>VLOOKUP($A33,'Occupancy Raw Data'!$B$6:$BE$43,'Occupancy Raw Data'!AY$1,FALSE)</f>
        <v>2.4449734908788101</v>
      </c>
      <c r="S33" s="60">
        <f>VLOOKUP($A33,'Occupancy Raw Data'!$B$6:$BE$43,'Occupancy Raw Data'!BA$1,FALSE)</f>
        <v>-6.0562856434416004</v>
      </c>
      <c r="T33" s="60">
        <f>VLOOKUP($A33,'Occupancy Raw Data'!$B$6:$BE$43,'Occupancy Raw Data'!BB$1,FALSE)</f>
        <v>-9.9570024570024493</v>
      </c>
      <c r="U33" s="61">
        <f>VLOOKUP($A33,'Occupancy Raw Data'!$B$6:$BE$43,'Occupancy Raw Data'!BC$1,FALSE)</f>
        <v>-8.0155497963717099</v>
      </c>
      <c r="V33" s="62">
        <f>VLOOKUP($A33,'Occupancy Raw Data'!$B$6:$BE$43,'Occupancy Raw Data'!BE$1,FALSE)</f>
        <v>-0.91594880996044703</v>
      </c>
      <c r="X33" s="64">
        <f>VLOOKUP($A33,'ADR Raw Data'!$B$6:$BE$43,'ADR Raw Data'!AG$1,FALSE)</f>
        <v>82.526781035642202</v>
      </c>
      <c r="Y33" s="65">
        <f>VLOOKUP($A33,'ADR Raw Data'!$B$6:$BE$43,'ADR Raw Data'!AH$1,FALSE)</f>
        <v>87.569263675914598</v>
      </c>
      <c r="Z33" s="65">
        <f>VLOOKUP($A33,'ADR Raw Data'!$B$6:$BE$43,'ADR Raw Data'!AI$1,FALSE)</f>
        <v>88.184856901369997</v>
      </c>
      <c r="AA33" s="65">
        <f>VLOOKUP($A33,'ADR Raw Data'!$B$6:$BE$43,'ADR Raw Data'!AJ$1,FALSE)</f>
        <v>88.465850267945697</v>
      </c>
      <c r="AB33" s="65">
        <f>VLOOKUP($A33,'ADR Raw Data'!$B$6:$BE$43,'ADR Raw Data'!AK$1,FALSE)</f>
        <v>87.838239139769996</v>
      </c>
      <c r="AC33" s="66">
        <f>VLOOKUP($A33,'ADR Raw Data'!$B$6:$BE$43,'ADR Raw Data'!AL$1,FALSE)</f>
        <v>87.091388664261899</v>
      </c>
      <c r="AD33" s="65">
        <f>VLOOKUP($A33,'ADR Raw Data'!$B$6:$BE$43,'ADR Raw Data'!AN$1,FALSE)</f>
        <v>93.495513401517599</v>
      </c>
      <c r="AE33" s="65">
        <f>VLOOKUP($A33,'ADR Raw Data'!$B$6:$BE$43,'ADR Raw Data'!AO$1,FALSE)</f>
        <v>92.127802087454796</v>
      </c>
      <c r="AF33" s="66">
        <f>VLOOKUP($A33,'ADR Raw Data'!$B$6:$BE$43,'ADR Raw Data'!AP$1,FALSE)</f>
        <v>92.823034695109598</v>
      </c>
      <c r="AG33" s="67">
        <f>VLOOKUP($A33,'ADR Raw Data'!$B$6:$BE$43,'ADR Raw Data'!AR$1,FALSE)</f>
        <v>88.800990932919802</v>
      </c>
      <c r="AI33" s="59">
        <f>VLOOKUP($A33,'ADR Raw Data'!$B$6:$BE$43,'ADR Raw Data'!AT$1,FALSE)</f>
        <v>15.901142698612199</v>
      </c>
      <c r="AJ33" s="60">
        <f>VLOOKUP($A33,'ADR Raw Data'!$B$6:$BE$43,'ADR Raw Data'!AU$1,FALSE)</f>
        <v>18.904283782804502</v>
      </c>
      <c r="AK33" s="60">
        <f>VLOOKUP($A33,'ADR Raw Data'!$B$6:$BE$43,'ADR Raw Data'!AV$1,FALSE)</f>
        <v>17.257028560085299</v>
      </c>
      <c r="AL33" s="60">
        <f>VLOOKUP($A33,'ADR Raw Data'!$B$6:$BE$43,'ADR Raw Data'!AW$1,FALSE)</f>
        <v>18.5048111072784</v>
      </c>
      <c r="AM33" s="60">
        <f>VLOOKUP($A33,'ADR Raw Data'!$B$6:$BE$43,'ADR Raw Data'!AX$1,FALSE)</f>
        <v>17.9738817976306</v>
      </c>
      <c r="AN33" s="61">
        <f>VLOOKUP($A33,'ADR Raw Data'!$B$6:$BE$43,'ADR Raw Data'!AY$1,FALSE)</f>
        <v>17.8445037136132</v>
      </c>
      <c r="AO33" s="60">
        <f>VLOOKUP($A33,'ADR Raw Data'!$B$6:$BE$43,'ADR Raw Data'!BA$1,FALSE)</f>
        <v>15.350466116759099</v>
      </c>
      <c r="AP33" s="60">
        <f>VLOOKUP($A33,'ADR Raw Data'!$B$6:$BE$43,'ADR Raw Data'!BB$1,FALSE)</f>
        <v>11.5222629577124</v>
      </c>
      <c r="AQ33" s="61">
        <f>VLOOKUP($A33,'ADR Raw Data'!$B$6:$BE$43,'ADR Raw Data'!BC$1,FALSE)</f>
        <v>13.427146682152401</v>
      </c>
      <c r="AR33" s="62">
        <f>VLOOKUP($A33,'ADR Raw Data'!$B$6:$BE$43,'ADR Raw Data'!BE$1,FALSE)</f>
        <v>16.1526995328732</v>
      </c>
      <c r="AT33" s="64">
        <f>VLOOKUP($A33,'RevPAR Raw Data'!$B$6:$BE$43,'RevPAR Raw Data'!AG$1,FALSE)</f>
        <v>47.684990635321498</v>
      </c>
      <c r="AU33" s="65">
        <f>VLOOKUP($A33,'RevPAR Raw Data'!$B$6:$BE$43,'RevPAR Raw Data'!AH$1,FALSE)</f>
        <v>59.637101515445799</v>
      </c>
      <c r="AV33" s="65">
        <f>VLOOKUP($A33,'RevPAR Raw Data'!$B$6:$BE$43,'RevPAR Raw Data'!AI$1,FALSE)</f>
        <v>62.840491334758099</v>
      </c>
      <c r="AW33" s="65">
        <f>VLOOKUP($A33,'RevPAR Raw Data'!$B$6:$BE$43,'RevPAR Raw Data'!AJ$1,FALSE)</f>
        <v>64.948578142607303</v>
      </c>
      <c r="AX33" s="65">
        <f>VLOOKUP($A33,'RevPAR Raw Data'!$B$6:$BE$43,'RevPAR Raw Data'!AK$1,FALSE)</f>
        <v>61.599402404313103</v>
      </c>
      <c r="AY33" s="66">
        <f>VLOOKUP($A33,'RevPAR Raw Data'!$B$6:$BE$43,'RevPAR Raw Data'!AL$1,FALSE)</f>
        <v>59.342112806489197</v>
      </c>
      <c r="AZ33" s="65">
        <f>VLOOKUP($A33,'RevPAR Raw Data'!$B$6:$BE$43,'RevPAR Raw Data'!AN$1,FALSE)</f>
        <v>68.822833961530904</v>
      </c>
      <c r="BA33" s="65">
        <f>VLOOKUP($A33,'RevPAR Raw Data'!$B$6:$BE$43,'RevPAR Raw Data'!AO$1,FALSE)</f>
        <v>65.596534427821993</v>
      </c>
      <c r="BB33" s="66">
        <f>VLOOKUP($A33,'RevPAR Raw Data'!$B$6:$BE$43,'RevPAR Raw Data'!AP$1,FALSE)</f>
        <v>67.209684194676498</v>
      </c>
      <c r="BC33" s="67">
        <f>VLOOKUP($A33,'RevPAR Raw Data'!$B$6:$BE$43,'RevPAR Raw Data'!AR$1,FALSE)</f>
        <v>61.589990345971302</v>
      </c>
      <c r="BE33" s="59">
        <f>VLOOKUP($A33,'RevPAR Raw Data'!$B$6:$BE$43,'RevPAR Raw Data'!AT$1,FALSE)</f>
        <v>11.9941510472497</v>
      </c>
      <c r="BF33" s="60">
        <f>VLOOKUP($A33,'RevPAR Raw Data'!$B$6:$BE$43,'RevPAR Raw Data'!AU$1,FALSE)</f>
        <v>20.4854349149889</v>
      </c>
      <c r="BG33" s="60">
        <f>VLOOKUP($A33,'RevPAR Raw Data'!$B$6:$BE$43,'RevPAR Raw Data'!AV$1,FALSE)</f>
        <v>21.8327100570121</v>
      </c>
      <c r="BH33" s="60">
        <f>VLOOKUP($A33,'RevPAR Raw Data'!$B$6:$BE$43,'RevPAR Raw Data'!AW$1,FALSE)</f>
        <v>24.466695843687901</v>
      </c>
      <c r="BI33" s="60">
        <f>VLOOKUP($A33,'RevPAR Raw Data'!$B$6:$BE$43,'RevPAR Raw Data'!AX$1,FALSE)</f>
        <v>23.356525593438</v>
      </c>
      <c r="BJ33" s="61">
        <f>VLOOKUP($A33,'RevPAR Raw Data'!$B$6:$BE$43,'RevPAR Raw Data'!AY$1,FALSE)</f>
        <v>20.725770589868699</v>
      </c>
      <c r="BK33" s="60">
        <f>VLOOKUP($A33,'RevPAR Raw Data'!$B$6:$BE$43,'RevPAR Raw Data'!BA$1,FALSE)</f>
        <v>8.3645123976869193</v>
      </c>
      <c r="BL33" s="60">
        <f>VLOOKUP($A33,'RevPAR Raw Data'!$B$6:$BE$43,'RevPAR Raw Data'!BB$1,FALSE)</f>
        <v>0.41798849490830497</v>
      </c>
      <c r="BM33" s="61">
        <f>VLOOKUP($A33,'RevPAR Raw Data'!$B$6:$BE$43,'RevPAR Raw Data'!BC$1,FALSE)</f>
        <v>4.3353372572408801</v>
      </c>
      <c r="BN33" s="62">
        <f>VLOOKUP($A33,'RevPAR Raw Data'!$B$6:$BE$43,'RevPAR Raw Data'!BE$1,FALSE)</f>
        <v>15.088800263765</v>
      </c>
    </row>
    <row r="34" spans="1:66" x14ac:dyDescent="0.25">
      <c r="A34" s="78" t="s">
        <v>95</v>
      </c>
      <c r="B34" s="59">
        <f>VLOOKUP($A34,'Occupancy Raw Data'!$B$6:$BE$43,'Occupancy Raw Data'!AG$1,FALSE)</f>
        <v>50.158379727394802</v>
      </c>
      <c r="C34" s="60">
        <f>VLOOKUP($A34,'Occupancy Raw Data'!$B$6:$BE$43,'Occupancy Raw Data'!AH$1,FALSE)</f>
        <v>61.009790746784397</v>
      </c>
      <c r="D34" s="60">
        <f>VLOOKUP($A34,'Occupancy Raw Data'!$B$6:$BE$43,'Occupancy Raw Data'!AI$1,FALSE)</f>
        <v>68.348051449414399</v>
      </c>
      <c r="E34" s="60">
        <f>VLOOKUP($A34,'Occupancy Raw Data'!$B$6:$BE$43,'Occupancy Raw Data'!AJ$1,FALSE)</f>
        <v>69.389518141677797</v>
      </c>
      <c r="F34" s="60">
        <f>VLOOKUP($A34,'Occupancy Raw Data'!$B$6:$BE$43,'Occupancy Raw Data'!AK$1,FALSE)</f>
        <v>68.722403532347798</v>
      </c>
      <c r="G34" s="61">
        <f>VLOOKUP($A34,'Occupancy Raw Data'!$B$6:$BE$43,'Occupancy Raw Data'!AL$1,FALSE)</f>
        <v>63.525628719523901</v>
      </c>
      <c r="H34" s="60">
        <f>VLOOKUP($A34,'Occupancy Raw Data'!$B$6:$BE$43,'Occupancy Raw Data'!AN$1,FALSE)</f>
        <v>71.338068727202895</v>
      </c>
      <c r="I34" s="60">
        <f>VLOOKUP($A34,'Occupancy Raw Data'!$B$6:$BE$43,'Occupancy Raw Data'!AO$1,FALSE)</f>
        <v>73.003455557688596</v>
      </c>
      <c r="J34" s="61">
        <f>VLOOKUP($A34,'Occupancy Raw Data'!$B$6:$BE$43,'Occupancy Raw Data'!AP$1,FALSE)</f>
        <v>72.170762142445696</v>
      </c>
      <c r="K34" s="62">
        <f>VLOOKUP($A34,'Occupancy Raw Data'!$B$6:$BE$43,'Occupancy Raw Data'!AR$1,FALSE)</f>
        <v>65.995666840358695</v>
      </c>
      <c r="M34" s="59">
        <f>VLOOKUP($A34,'Occupancy Raw Data'!$B$6:$BE$43,'Occupancy Raw Data'!AT$1,FALSE)</f>
        <v>13.708141144691799</v>
      </c>
      <c r="N34" s="60">
        <f>VLOOKUP($A34,'Occupancy Raw Data'!$B$6:$BE$43,'Occupancy Raw Data'!AU$1,FALSE)</f>
        <v>23.0110416242402</v>
      </c>
      <c r="O34" s="60">
        <f>VLOOKUP($A34,'Occupancy Raw Data'!$B$6:$BE$43,'Occupancy Raw Data'!AV$1,FALSE)</f>
        <v>30.155028997025099</v>
      </c>
      <c r="P34" s="60">
        <f>VLOOKUP($A34,'Occupancy Raw Data'!$B$6:$BE$43,'Occupancy Raw Data'!AW$1,FALSE)</f>
        <v>30.3610685529767</v>
      </c>
      <c r="Q34" s="60">
        <f>VLOOKUP($A34,'Occupancy Raw Data'!$B$6:$BE$43,'Occupancy Raw Data'!AX$1,FALSE)</f>
        <v>26.8591751535341</v>
      </c>
      <c r="R34" s="61">
        <f>VLOOKUP($A34,'Occupancy Raw Data'!$B$6:$BE$43,'Occupancy Raw Data'!AY$1,FALSE)</f>
        <v>25.236714486876799</v>
      </c>
      <c r="S34" s="60">
        <f>VLOOKUP($A34,'Occupancy Raw Data'!$B$6:$BE$43,'Occupancy Raw Data'!BA$1,FALSE)</f>
        <v>4.1288958888694696</v>
      </c>
      <c r="T34" s="60">
        <f>VLOOKUP($A34,'Occupancy Raw Data'!$B$6:$BE$43,'Occupancy Raw Data'!BB$1,FALSE)</f>
        <v>7.7270546130786696E-2</v>
      </c>
      <c r="U34" s="61">
        <f>VLOOKUP($A34,'Occupancy Raw Data'!$B$6:$BE$43,'Occupancy Raw Data'!BC$1,FALSE)</f>
        <v>2.0395304403047398</v>
      </c>
      <c r="V34" s="62">
        <f>VLOOKUP($A34,'Occupancy Raw Data'!$B$6:$BE$43,'Occupancy Raw Data'!BE$1,FALSE)</f>
        <v>16.931048061657499</v>
      </c>
      <c r="X34" s="64">
        <f>VLOOKUP($A34,'ADR Raw Data'!$B$6:$BE$43,'ADR Raw Data'!AG$1,FALSE)</f>
        <v>120.259955028226</v>
      </c>
      <c r="Y34" s="65">
        <f>VLOOKUP($A34,'ADR Raw Data'!$B$6:$BE$43,'ADR Raw Data'!AH$1,FALSE)</f>
        <v>126.542935022026</v>
      </c>
      <c r="Z34" s="65">
        <f>VLOOKUP($A34,'ADR Raw Data'!$B$6:$BE$43,'ADR Raw Data'!AI$1,FALSE)</f>
        <v>131.90752053928699</v>
      </c>
      <c r="AA34" s="65">
        <f>VLOOKUP($A34,'ADR Raw Data'!$B$6:$BE$43,'ADR Raw Data'!AJ$1,FALSE)</f>
        <v>130.904692903582</v>
      </c>
      <c r="AB34" s="65">
        <f>VLOOKUP($A34,'ADR Raw Data'!$B$6:$BE$43,'ADR Raw Data'!AK$1,FALSE)</f>
        <v>130.360859696906</v>
      </c>
      <c r="AC34" s="66">
        <f>VLOOKUP($A34,'ADR Raw Data'!$B$6:$BE$43,'ADR Raw Data'!AL$1,FALSE)</f>
        <v>128.48404798960399</v>
      </c>
      <c r="AD34" s="65">
        <f>VLOOKUP($A34,'ADR Raw Data'!$B$6:$BE$43,'ADR Raw Data'!AN$1,FALSE)</f>
        <v>143.34918662540301</v>
      </c>
      <c r="AE34" s="65">
        <f>VLOOKUP($A34,'ADR Raw Data'!$B$6:$BE$43,'ADR Raw Data'!AO$1,FALSE)</f>
        <v>144.97439813292999</v>
      </c>
      <c r="AF34" s="66">
        <f>VLOOKUP($A34,'ADR Raw Data'!$B$6:$BE$43,'ADR Raw Data'!AP$1,FALSE)</f>
        <v>144.1711680798</v>
      </c>
      <c r="AG34" s="67">
        <f>VLOOKUP($A34,'ADR Raw Data'!$B$6:$BE$43,'ADR Raw Data'!AR$1,FALSE)</f>
        <v>133.38545815325699</v>
      </c>
      <c r="AI34" s="59">
        <f>VLOOKUP($A34,'ADR Raw Data'!$B$6:$BE$43,'ADR Raw Data'!AT$1,FALSE)</f>
        <v>10.437011368316799</v>
      </c>
      <c r="AJ34" s="60">
        <f>VLOOKUP($A34,'ADR Raw Data'!$B$6:$BE$43,'ADR Raw Data'!AU$1,FALSE)</f>
        <v>16.632662895923399</v>
      </c>
      <c r="AK34" s="60">
        <f>VLOOKUP($A34,'ADR Raw Data'!$B$6:$BE$43,'ADR Raw Data'!AV$1,FALSE)</f>
        <v>20.3943251418724</v>
      </c>
      <c r="AL34" s="60">
        <f>VLOOKUP($A34,'ADR Raw Data'!$B$6:$BE$43,'ADR Raw Data'!AW$1,FALSE)</f>
        <v>17.761667421235099</v>
      </c>
      <c r="AM34" s="60">
        <f>VLOOKUP($A34,'ADR Raw Data'!$B$6:$BE$43,'ADR Raw Data'!AX$1,FALSE)</f>
        <v>17.680999757555501</v>
      </c>
      <c r="AN34" s="61">
        <f>VLOOKUP($A34,'ADR Raw Data'!$B$6:$BE$43,'ADR Raw Data'!AY$1,FALSE)</f>
        <v>16.981906059713399</v>
      </c>
      <c r="AO34" s="60">
        <f>VLOOKUP($A34,'ADR Raw Data'!$B$6:$BE$43,'ADR Raw Data'!BA$1,FALSE)</f>
        <v>9.8384971878621208</v>
      </c>
      <c r="AP34" s="60">
        <f>VLOOKUP($A34,'ADR Raw Data'!$B$6:$BE$43,'ADR Raw Data'!BB$1,FALSE)</f>
        <v>7.6804084438653604</v>
      </c>
      <c r="AQ34" s="61">
        <f>VLOOKUP($A34,'ADR Raw Data'!$B$6:$BE$43,'ADR Raw Data'!BC$1,FALSE)</f>
        <v>8.6966880371549404</v>
      </c>
      <c r="AR34" s="62">
        <f>VLOOKUP($A34,'ADR Raw Data'!$B$6:$BE$43,'ADR Raw Data'!BE$1,FALSE)</f>
        <v>13.041179704588201</v>
      </c>
      <c r="AT34" s="64">
        <f>VLOOKUP($A34,'RevPAR Raw Data'!$B$6:$BE$43,'RevPAR Raw Data'!AG$1,FALSE)</f>
        <v>60.320444903052397</v>
      </c>
      <c r="AU34" s="65">
        <f>VLOOKUP($A34,'RevPAR Raw Data'!$B$6:$BE$43,'RevPAR Raw Data'!AH$1,FALSE)</f>
        <v>77.203579861777598</v>
      </c>
      <c r="AV34" s="65">
        <f>VLOOKUP($A34,'RevPAR Raw Data'!$B$6:$BE$43,'RevPAR Raw Data'!AI$1,FALSE)</f>
        <v>90.156220003839493</v>
      </c>
      <c r="AW34" s="65">
        <f>VLOOKUP($A34,'RevPAR Raw Data'!$B$6:$BE$43,'RevPAR Raw Data'!AJ$1,FALSE)</f>
        <v>90.834135630639196</v>
      </c>
      <c r="AX34" s="65">
        <f>VLOOKUP($A34,'RevPAR Raw Data'!$B$6:$BE$43,'RevPAR Raw Data'!AK$1,FALSE)</f>
        <v>89.587116049145706</v>
      </c>
      <c r="AY34" s="66">
        <f>VLOOKUP($A34,'RevPAR Raw Data'!$B$6:$BE$43,'RevPAR Raw Data'!AL$1,FALSE)</f>
        <v>81.620299289690905</v>
      </c>
      <c r="AZ34" s="65">
        <f>VLOOKUP($A34,'RevPAR Raw Data'!$B$6:$BE$43,'RevPAR Raw Data'!AN$1,FALSE)</f>
        <v>102.262541274716</v>
      </c>
      <c r="BA34" s="65">
        <f>VLOOKUP($A34,'RevPAR Raw Data'!$B$6:$BE$43,'RevPAR Raw Data'!AO$1,FALSE)</f>
        <v>105.83632031099999</v>
      </c>
      <c r="BB34" s="66">
        <f>VLOOKUP($A34,'RevPAR Raw Data'!$B$6:$BE$43,'RevPAR Raw Data'!AP$1,FALSE)</f>
        <v>104.049430792858</v>
      </c>
      <c r="BC34" s="67">
        <f>VLOOKUP($A34,'RevPAR Raw Data'!$B$6:$BE$43,'RevPAR Raw Data'!AR$1,FALSE)</f>
        <v>88.028622576310198</v>
      </c>
      <c r="BE34" s="59">
        <f>VLOOKUP($A34,'RevPAR Raw Data'!$B$6:$BE$43,'RevPAR Raw Data'!AT$1,FALSE)</f>
        <v>25.575872762665</v>
      </c>
      <c r="BF34" s="60">
        <f>VLOOKUP($A34,'RevPAR Raw Data'!$B$6:$BE$43,'RevPAR Raw Data'!AU$1,FALSE)</f>
        <v>43.4710535023641</v>
      </c>
      <c r="BG34" s="60">
        <f>VLOOKUP($A34,'RevPAR Raw Data'!$B$6:$BE$43,'RevPAR Raw Data'!AV$1,FALSE)</f>
        <v>56.6992687991767</v>
      </c>
      <c r="BH34" s="60">
        <f>VLOOKUP($A34,'RevPAR Raw Data'!$B$6:$BE$43,'RevPAR Raw Data'!AW$1,FALSE)</f>
        <v>53.515367996124802</v>
      </c>
      <c r="BI34" s="60">
        <f>VLOOKUP($A34,'RevPAR Raw Data'!$B$6:$BE$43,'RevPAR Raw Data'!AX$1,FALSE)</f>
        <v>49.2891456048674</v>
      </c>
      <c r="BJ34" s="61">
        <f>VLOOKUP($A34,'RevPAR Raw Data'!$B$6:$BE$43,'RevPAR Raw Data'!AY$1,FALSE)</f>
        <v>46.5042956933098</v>
      </c>
      <c r="BK34" s="60">
        <f>VLOOKUP($A34,'RevPAR Raw Data'!$B$6:$BE$43,'RevPAR Raw Data'!BA$1,FALSE)</f>
        <v>14.3736143826477</v>
      </c>
      <c r="BL34" s="60">
        <f>VLOOKUP($A34,'RevPAR Raw Data'!$B$6:$BE$43,'RevPAR Raw Data'!BB$1,FALSE)</f>
        <v>7.7636136835457998</v>
      </c>
      <c r="BM34" s="61">
        <f>VLOOKUP($A34,'RevPAR Raw Data'!$B$6:$BE$43,'RevPAR Raw Data'!BC$1,FALSE)</f>
        <v>10.913590077275799</v>
      </c>
      <c r="BN34" s="62">
        <f>VLOOKUP($A34,'RevPAR Raw Data'!$B$6:$BE$43,'RevPAR Raw Data'!BE$1,FALSE)</f>
        <v>32.180236169836697</v>
      </c>
    </row>
    <row r="35" spans="1:66" x14ac:dyDescent="0.25">
      <c r="A35" s="78" t="s">
        <v>96</v>
      </c>
      <c r="B35" s="59">
        <f>VLOOKUP($A35,'Occupancy Raw Data'!$B$6:$BE$43,'Occupancy Raw Data'!AG$1,FALSE)</f>
        <v>50.645320738137002</v>
      </c>
      <c r="C35" s="60">
        <f>VLOOKUP($A35,'Occupancy Raw Data'!$B$6:$BE$43,'Occupancy Raw Data'!AH$1,FALSE)</f>
        <v>62.110061511423503</v>
      </c>
      <c r="D35" s="60">
        <f>VLOOKUP($A35,'Occupancy Raw Data'!$B$6:$BE$43,'Occupancy Raw Data'!AI$1,FALSE)</f>
        <v>68.879064147627403</v>
      </c>
      <c r="E35" s="60">
        <f>VLOOKUP($A35,'Occupancy Raw Data'!$B$6:$BE$43,'Occupancy Raw Data'!AJ$1,FALSE)</f>
        <v>68.233743409490302</v>
      </c>
      <c r="F35" s="60">
        <f>VLOOKUP($A35,'Occupancy Raw Data'!$B$6:$BE$43,'Occupancy Raw Data'!AK$1,FALSE)</f>
        <v>67.769661687170398</v>
      </c>
      <c r="G35" s="61">
        <f>VLOOKUP($A35,'Occupancy Raw Data'!$B$6:$BE$43,'Occupancy Raw Data'!AL$1,FALSE)</f>
        <v>63.527570298769703</v>
      </c>
      <c r="H35" s="60">
        <f>VLOOKUP($A35,'Occupancy Raw Data'!$B$6:$BE$43,'Occupancy Raw Data'!AN$1,FALSE)</f>
        <v>76.738246924428793</v>
      </c>
      <c r="I35" s="60">
        <f>VLOOKUP($A35,'Occupancy Raw Data'!$B$6:$BE$43,'Occupancy Raw Data'!AO$1,FALSE)</f>
        <v>77.7158391915641</v>
      </c>
      <c r="J35" s="61">
        <f>VLOOKUP($A35,'Occupancy Raw Data'!$B$6:$BE$43,'Occupancy Raw Data'!AP$1,FALSE)</f>
        <v>77.227043057996397</v>
      </c>
      <c r="K35" s="62">
        <f>VLOOKUP($A35,'Occupancy Raw Data'!$B$6:$BE$43,'Occupancy Raw Data'!AR$1,FALSE)</f>
        <v>67.441705372834505</v>
      </c>
      <c r="M35" s="59">
        <f>VLOOKUP($A35,'Occupancy Raw Data'!$B$6:$BE$43,'Occupancy Raw Data'!AT$1,FALSE)</f>
        <v>-2.7946147884388099</v>
      </c>
      <c r="N35" s="60">
        <f>VLOOKUP($A35,'Occupancy Raw Data'!$B$6:$BE$43,'Occupancy Raw Data'!AU$1,FALSE)</f>
        <v>5.7057862156201997</v>
      </c>
      <c r="O35" s="60">
        <f>VLOOKUP($A35,'Occupancy Raw Data'!$B$6:$BE$43,'Occupancy Raw Data'!AV$1,FALSE)</f>
        <v>8.6118902751012403</v>
      </c>
      <c r="P35" s="60">
        <f>VLOOKUP($A35,'Occupancy Raw Data'!$B$6:$BE$43,'Occupancy Raw Data'!AW$1,FALSE)</f>
        <v>5.8681058224928</v>
      </c>
      <c r="Q35" s="60">
        <f>VLOOKUP($A35,'Occupancy Raw Data'!$B$6:$BE$43,'Occupancy Raw Data'!AX$1,FALSE)</f>
        <v>4.2467904639493899</v>
      </c>
      <c r="R35" s="61">
        <f>VLOOKUP($A35,'Occupancy Raw Data'!$B$6:$BE$43,'Occupancy Raw Data'!AY$1,FALSE)</f>
        <v>4.5766180413832602</v>
      </c>
      <c r="S35" s="60">
        <f>VLOOKUP($A35,'Occupancy Raw Data'!$B$6:$BE$43,'Occupancy Raw Data'!BA$1,FALSE)</f>
        <v>-0.65668809008051598</v>
      </c>
      <c r="T35" s="60">
        <f>VLOOKUP($A35,'Occupancy Raw Data'!$B$6:$BE$43,'Occupancy Raw Data'!BB$1,FALSE)</f>
        <v>-2.7453338658073898</v>
      </c>
      <c r="U35" s="61">
        <f>VLOOKUP($A35,'Occupancy Raw Data'!$B$6:$BE$43,'Occupancy Raw Data'!BC$1,FALSE)</f>
        <v>-1.71871448824113</v>
      </c>
      <c r="V35" s="62">
        <f>VLOOKUP($A35,'Occupancy Raw Data'!$B$6:$BE$43,'Occupancy Raw Data'!BE$1,FALSE)</f>
        <v>2.4300335841290899</v>
      </c>
      <c r="X35" s="64">
        <f>VLOOKUP($A35,'ADR Raw Data'!$B$6:$BE$43,'ADR Raw Data'!AG$1,FALSE)</f>
        <v>92.9425039310307</v>
      </c>
      <c r="Y35" s="65">
        <f>VLOOKUP($A35,'ADR Raw Data'!$B$6:$BE$43,'ADR Raw Data'!AH$1,FALSE)</f>
        <v>98.356460783446806</v>
      </c>
      <c r="Z35" s="65">
        <f>VLOOKUP($A35,'ADR Raw Data'!$B$6:$BE$43,'ADR Raw Data'!AI$1,FALSE)</f>
        <v>102.026079017661</v>
      </c>
      <c r="AA35" s="65">
        <f>VLOOKUP($A35,'ADR Raw Data'!$B$6:$BE$43,'ADR Raw Data'!AJ$1,FALSE)</f>
        <v>100.66884658725</v>
      </c>
      <c r="AB35" s="65">
        <f>VLOOKUP($A35,'ADR Raw Data'!$B$6:$BE$43,'ADR Raw Data'!AK$1,FALSE)</f>
        <v>99.715480367924101</v>
      </c>
      <c r="AC35" s="66">
        <f>VLOOKUP($A35,'ADR Raw Data'!$B$6:$BE$43,'ADR Raw Data'!AL$1,FALSE)</f>
        <v>99.075680248290396</v>
      </c>
      <c r="AD35" s="65">
        <f>VLOOKUP($A35,'ADR Raw Data'!$B$6:$BE$43,'ADR Raw Data'!AN$1,FALSE)</f>
        <v>117.213822866344</v>
      </c>
      <c r="AE35" s="65">
        <f>VLOOKUP($A35,'ADR Raw Data'!$B$6:$BE$43,'ADR Raw Data'!AO$1,FALSE)</f>
        <v>119.23723508003199</v>
      </c>
      <c r="AF35" s="66">
        <f>VLOOKUP($A35,'ADR Raw Data'!$B$6:$BE$43,'ADR Raw Data'!AP$1,FALSE)</f>
        <v>118.231932404082</v>
      </c>
      <c r="AG35" s="67">
        <f>VLOOKUP($A35,'ADR Raw Data'!$B$6:$BE$43,'ADR Raw Data'!AR$1,FALSE)</f>
        <v>105.34302180703401</v>
      </c>
      <c r="AI35" s="59">
        <f>VLOOKUP($A35,'ADR Raw Data'!$B$6:$BE$43,'ADR Raw Data'!AT$1,FALSE)</f>
        <v>16.6857094125739</v>
      </c>
      <c r="AJ35" s="60">
        <f>VLOOKUP($A35,'ADR Raw Data'!$B$6:$BE$43,'ADR Raw Data'!AU$1,FALSE)</f>
        <v>21.8514212889432</v>
      </c>
      <c r="AK35" s="60">
        <f>VLOOKUP($A35,'ADR Raw Data'!$B$6:$BE$43,'ADR Raw Data'!AV$1,FALSE)</f>
        <v>21.517653854769001</v>
      </c>
      <c r="AL35" s="60">
        <f>VLOOKUP($A35,'ADR Raw Data'!$B$6:$BE$43,'ADR Raw Data'!AW$1,FALSE)</f>
        <v>20.398098222064</v>
      </c>
      <c r="AM35" s="60">
        <f>VLOOKUP($A35,'ADR Raw Data'!$B$6:$BE$43,'ADR Raw Data'!AX$1,FALSE)</f>
        <v>17.943354810501599</v>
      </c>
      <c r="AN35" s="61">
        <f>VLOOKUP($A35,'ADR Raw Data'!$B$6:$BE$43,'ADR Raw Data'!AY$1,FALSE)</f>
        <v>19.880154285915001</v>
      </c>
      <c r="AO35" s="60">
        <f>VLOOKUP($A35,'ADR Raw Data'!$B$6:$BE$43,'ADR Raw Data'!BA$1,FALSE)</f>
        <v>18.653918500046199</v>
      </c>
      <c r="AP35" s="60">
        <f>VLOOKUP($A35,'ADR Raw Data'!$B$6:$BE$43,'ADR Raw Data'!BB$1,FALSE)</f>
        <v>17.7533393612715</v>
      </c>
      <c r="AQ35" s="61">
        <f>VLOOKUP($A35,'ADR Raw Data'!$B$6:$BE$43,'ADR Raw Data'!BC$1,FALSE)</f>
        <v>18.179687430132098</v>
      </c>
      <c r="AR35" s="62">
        <f>VLOOKUP($A35,'ADR Raw Data'!$B$6:$BE$43,'ADR Raw Data'!BE$1,FALSE)</f>
        <v>18.926595198822799</v>
      </c>
      <c r="AT35" s="64">
        <f>VLOOKUP($A35,'RevPAR Raw Data'!$B$6:$BE$43,'RevPAR Raw Data'!AG$1,FALSE)</f>
        <v>47.071029217926103</v>
      </c>
      <c r="AU35" s="65">
        <f>VLOOKUP($A35,'RevPAR Raw Data'!$B$6:$BE$43,'RevPAR Raw Data'!AH$1,FALSE)</f>
        <v>61.089258293057902</v>
      </c>
      <c r="AV35" s="65">
        <f>VLOOKUP($A35,'RevPAR Raw Data'!$B$6:$BE$43,'RevPAR Raw Data'!AI$1,FALSE)</f>
        <v>70.274608413883996</v>
      </c>
      <c r="AW35" s="65">
        <f>VLOOKUP($A35,'RevPAR Raw Data'!$B$6:$BE$43,'RevPAR Raw Data'!AJ$1,FALSE)</f>
        <v>68.690122473637899</v>
      </c>
      <c r="AX35" s="65">
        <f>VLOOKUP($A35,'RevPAR Raw Data'!$B$6:$BE$43,'RevPAR Raw Data'!AK$1,FALSE)</f>
        <v>67.576843695079006</v>
      </c>
      <c r="AY35" s="66">
        <f>VLOOKUP($A35,'RevPAR Raw Data'!$B$6:$BE$43,'RevPAR Raw Data'!AL$1,FALSE)</f>
        <v>62.940372418716997</v>
      </c>
      <c r="AZ35" s="65">
        <f>VLOOKUP($A35,'RevPAR Raw Data'!$B$6:$BE$43,'RevPAR Raw Data'!AN$1,FALSE)</f>
        <v>89.9478328207381</v>
      </c>
      <c r="BA35" s="65">
        <f>VLOOKUP($A35,'RevPAR Raw Data'!$B$6:$BE$43,'RevPAR Raw Data'!AO$1,FALSE)</f>
        <v>92.666217871265303</v>
      </c>
      <c r="BB35" s="66">
        <f>VLOOKUP($A35,'RevPAR Raw Data'!$B$6:$BE$43,'RevPAR Raw Data'!AP$1,FALSE)</f>
        <v>91.307025346001694</v>
      </c>
      <c r="BC35" s="67">
        <f>VLOOKUP($A35,'RevPAR Raw Data'!$B$6:$BE$43,'RevPAR Raw Data'!AR$1,FALSE)</f>
        <v>71.045130397941193</v>
      </c>
      <c r="BE35" s="59">
        <f>VLOOKUP($A35,'RevPAR Raw Data'!$B$6:$BE$43,'RevPAR Raw Data'!AT$1,FALSE)</f>
        <v>13.4247933213354</v>
      </c>
      <c r="BF35" s="60">
        <f>VLOOKUP($A35,'RevPAR Raw Data'!$B$6:$BE$43,'RevPAR Raw Data'!AU$1,FALSE)</f>
        <v>28.804002888385</v>
      </c>
      <c r="BG35" s="60">
        <f>VLOOKUP($A35,'RevPAR Raw Data'!$B$6:$BE$43,'RevPAR Raw Data'!AV$1,FALSE)</f>
        <v>31.982620869619101</v>
      </c>
      <c r="BH35" s="60">
        <f>VLOOKUP($A35,'RevPAR Raw Data'!$B$6:$BE$43,'RevPAR Raw Data'!AW$1,FALSE)</f>
        <v>27.463186034003598</v>
      </c>
      <c r="BI35" s="60">
        <f>VLOOKUP($A35,'RevPAR Raw Data'!$B$6:$BE$43,'RevPAR Raw Data'!AX$1,FALSE)</f>
        <v>22.952161955455999</v>
      </c>
      <c r="BJ35" s="61">
        <f>VLOOKUP($A35,'RevPAR Raw Data'!$B$6:$BE$43,'RevPAR Raw Data'!AY$1,FALSE)</f>
        <v>25.366611055002299</v>
      </c>
      <c r="BK35" s="60">
        <f>VLOOKUP($A35,'RevPAR Raw Data'!$B$6:$BE$43,'RevPAR Raw Data'!BA$1,FALSE)</f>
        <v>17.8747323488425</v>
      </c>
      <c r="BL35" s="60">
        <f>VLOOKUP($A35,'RevPAR Raw Data'!$B$6:$BE$43,'RevPAR Raw Data'!BB$1,FALSE)</f>
        <v>14.520617057667399</v>
      </c>
      <c r="BM35" s="61">
        <f>VLOOKUP($A35,'RevPAR Raw Data'!$B$6:$BE$43,'RevPAR Raw Data'!BC$1,FALSE)</f>
        <v>16.1485160201123</v>
      </c>
      <c r="BN35" s="62">
        <f>VLOOKUP($A35,'RevPAR Raw Data'!$B$6:$BE$43,'RevPAR Raw Data'!BE$1,FALSE)</f>
        <v>21.816551402615499</v>
      </c>
    </row>
    <row r="36" spans="1:66" x14ac:dyDescent="0.25">
      <c r="A36" s="78" t="s">
        <v>45</v>
      </c>
      <c r="B36" s="59">
        <f>VLOOKUP($A36,'Occupancy Raw Data'!$B$6:$BE$43,'Occupancy Raw Data'!AG$1,FALSE)</f>
        <v>53.206239168110898</v>
      </c>
      <c r="C36" s="60">
        <f>VLOOKUP($A36,'Occupancy Raw Data'!$B$6:$BE$43,'Occupancy Raw Data'!AH$1,FALSE)</f>
        <v>63.570190641247798</v>
      </c>
      <c r="D36" s="60">
        <f>VLOOKUP($A36,'Occupancy Raw Data'!$B$6:$BE$43,'Occupancy Raw Data'!AI$1,FALSE)</f>
        <v>68.336221837088303</v>
      </c>
      <c r="E36" s="60">
        <f>VLOOKUP($A36,'Occupancy Raw Data'!$B$6:$BE$43,'Occupancy Raw Data'!AJ$1,FALSE)</f>
        <v>69.2547660311958</v>
      </c>
      <c r="F36" s="60">
        <f>VLOOKUP($A36,'Occupancy Raw Data'!$B$6:$BE$43,'Occupancy Raw Data'!AK$1,FALSE)</f>
        <v>68.552859618717505</v>
      </c>
      <c r="G36" s="61">
        <f>VLOOKUP($A36,'Occupancy Raw Data'!$B$6:$BE$43,'Occupancy Raw Data'!AL$1,FALSE)</f>
        <v>64.584055459271994</v>
      </c>
      <c r="H36" s="60">
        <f>VLOOKUP($A36,'Occupancy Raw Data'!$B$6:$BE$43,'Occupancy Raw Data'!AN$1,FALSE)</f>
        <v>78.613518197573597</v>
      </c>
      <c r="I36" s="60">
        <f>VLOOKUP($A36,'Occupancy Raw Data'!$B$6:$BE$43,'Occupancy Raw Data'!AO$1,FALSE)</f>
        <v>82.417677642980905</v>
      </c>
      <c r="J36" s="61">
        <f>VLOOKUP($A36,'Occupancy Raw Data'!$B$6:$BE$43,'Occupancy Raw Data'!AP$1,FALSE)</f>
        <v>80.515597920277202</v>
      </c>
      <c r="K36" s="62">
        <f>VLOOKUP($A36,'Occupancy Raw Data'!$B$6:$BE$43,'Occupancy Raw Data'!AR$1,FALSE)</f>
        <v>69.135924733845002</v>
      </c>
      <c r="M36" s="59">
        <f>VLOOKUP($A36,'Occupancy Raw Data'!$B$6:$BE$43,'Occupancy Raw Data'!AT$1,FALSE)</f>
        <v>4.2267866236632097</v>
      </c>
      <c r="N36" s="60">
        <f>VLOOKUP($A36,'Occupancy Raw Data'!$B$6:$BE$43,'Occupancy Raw Data'!AU$1,FALSE)</f>
        <v>7.0636310566258</v>
      </c>
      <c r="O36" s="60">
        <f>VLOOKUP($A36,'Occupancy Raw Data'!$B$6:$BE$43,'Occupancy Raw Data'!AV$1,FALSE)</f>
        <v>11.242770489490701</v>
      </c>
      <c r="P36" s="60">
        <f>VLOOKUP($A36,'Occupancy Raw Data'!$B$6:$BE$43,'Occupancy Raw Data'!AW$1,FALSE)</f>
        <v>11.8857622847543</v>
      </c>
      <c r="Q36" s="60">
        <f>VLOOKUP($A36,'Occupancy Raw Data'!$B$6:$BE$43,'Occupancy Raw Data'!AX$1,FALSE)</f>
        <v>10.2424749163879</v>
      </c>
      <c r="R36" s="61">
        <f>VLOOKUP($A36,'Occupancy Raw Data'!$B$6:$BE$43,'Occupancy Raw Data'!AY$1,FALSE)</f>
        <v>9.1183274281865803</v>
      </c>
      <c r="S36" s="60">
        <f>VLOOKUP($A36,'Occupancy Raw Data'!$B$6:$BE$43,'Occupancy Raw Data'!BA$1,FALSE)</f>
        <v>1.9669551534225</v>
      </c>
      <c r="T36" s="60">
        <f>VLOOKUP($A36,'Occupancy Raw Data'!$B$6:$BE$43,'Occupancy Raw Data'!BB$1,FALSE)</f>
        <v>0.82688434220290397</v>
      </c>
      <c r="U36" s="61">
        <f>VLOOKUP($A36,'Occupancy Raw Data'!$B$6:$BE$43,'Occupancy Raw Data'!BC$1,FALSE)</f>
        <v>1.38025095471903</v>
      </c>
      <c r="V36" s="62">
        <f>VLOOKUP($A36,'Occupancy Raw Data'!$B$6:$BE$43,'Occupancy Raw Data'!BE$1,FALSE)</f>
        <v>6.4156551894971496</v>
      </c>
      <c r="X36" s="64">
        <f>VLOOKUP($A36,'ADR Raw Data'!$B$6:$BE$43,'ADR Raw Data'!AG$1,FALSE)</f>
        <v>85.357908631921802</v>
      </c>
      <c r="Y36" s="65">
        <f>VLOOKUP($A36,'ADR Raw Data'!$B$6:$BE$43,'ADR Raw Data'!AH$1,FALSE)</f>
        <v>89.124174127589896</v>
      </c>
      <c r="Z36" s="65">
        <f>VLOOKUP($A36,'ADR Raw Data'!$B$6:$BE$43,'ADR Raw Data'!AI$1,FALSE)</f>
        <v>91.299454856707996</v>
      </c>
      <c r="AA36" s="65">
        <f>VLOOKUP($A36,'ADR Raw Data'!$B$6:$BE$43,'ADR Raw Data'!AJ$1,FALSE)</f>
        <v>90.913031206206199</v>
      </c>
      <c r="AB36" s="65">
        <f>VLOOKUP($A36,'ADR Raw Data'!$B$6:$BE$43,'ADR Raw Data'!AK$1,FALSE)</f>
        <v>90.926808570345003</v>
      </c>
      <c r="AC36" s="66">
        <f>VLOOKUP($A36,'ADR Raw Data'!$B$6:$BE$43,'ADR Raw Data'!AL$1,FALSE)</f>
        <v>89.730281212934301</v>
      </c>
      <c r="AD36" s="65">
        <f>VLOOKUP($A36,'ADR Raw Data'!$B$6:$BE$43,'ADR Raw Data'!AN$1,FALSE)</f>
        <v>110.55366544312101</v>
      </c>
      <c r="AE36" s="65">
        <f>VLOOKUP($A36,'ADR Raw Data'!$B$6:$BE$43,'ADR Raw Data'!AO$1,FALSE)</f>
        <v>114.632417053937</v>
      </c>
      <c r="AF36" s="66">
        <f>VLOOKUP($A36,'ADR Raw Data'!$B$6:$BE$43,'ADR Raw Data'!AP$1,FALSE)</f>
        <v>112.641218936662</v>
      </c>
      <c r="AG36" s="67">
        <f>VLOOKUP($A36,'ADR Raw Data'!$B$6:$BE$43,'ADR Raw Data'!AR$1,FALSE)</f>
        <v>97.353722620326593</v>
      </c>
      <c r="AI36" s="59">
        <f>VLOOKUP($A36,'ADR Raw Data'!$B$6:$BE$43,'ADR Raw Data'!AT$1,FALSE)</f>
        <v>13.101825725264399</v>
      </c>
      <c r="AJ36" s="60">
        <f>VLOOKUP($A36,'ADR Raw Data'!$B$6:$BE$43,'ADR Raw Data'!AU$1,FALSE)</f>
        <v>15.320218162481799</v>
      </c>
      <c r="AK36" s="60">
        <f>VLOOKUP($A36,'ADR Raw Data'!$B$6:$BE$43,'ADR Raw Data'!AV$1,FALSE)</f>
        <v>15.5672751395968</v>
      </c>
      <c r="AL36" s="60">
        <f>VLOOKUP($A36,'ADR Raw Data'!$B$6:$BE$43,'ADR Raw Data'!AW$1,FALSE)</f>
        <v>16.062111281874699</v>
      </c>
      <c r="AM36" s="60">
        <f>VLOOKUP($A36,'ADR Raw Data'!$B$6:$BE$43,'ADR Raw Data'!AX$1,FALSE)</f>
        <v>14.2347509484153</v>
      </c>
      <c r="AN36" s="61">
        <f>VLOOKUP($A36,'ADR Raw Data'!$B$6:$BE$43,'ADR Raw Data'!AY$1,FALSE)</f>
        <v>14.990897521175899</v>
      </c>
      <c r="AO36" s="60">
        <f>VLOOKUP($A36,'ADR Raw Data'!$B$6:$BE$43,'ADR Raw Data'!BA$1,FALSE)</f>
        <v>16.4636324059576</v>
      </c>
      <c r="AP36" s="60">
        <f>VLOOKUP($A36,'ADR Raw Data'!$B$6:$BE$43,'ADR Raw Data'!BB$1,FALSE)</f>
        <v>18.261850219167702</v>
      </c>
      <c r="AQ36" s="61">
        <f>VLOOKUP($A36,'ADR Raw Data'!$B$6:$BE$43,'ADR Raw Data'!BC$1,FALSE)</f>
        <v>17.3864807883634</v>
      </c>
      <c r="AR36" s="62">
        <f>VLOOKUP($A36,'ADR Raw Data'!$B$6:$BE$43,'ADR Raw Data'!BE$1,FALSE)</f>
        <v>15.494183331109101</v>
      </c>
      <c r="AT36" s="64">
        <f>VLOOKUP($A36,'RevPAR Raw Data'!$B$6:$BE$43,'RevPAR Raw Data'!AG$1,FALSE)</f>
        <v>45.415733015597901</v>
      </c>
      <c r="AU36" s="65">
        <f>VLOOKUP($A36,'RevPAR Raw Data'!$B$6:$BE$43,'RevPAR Raw Data'!AH$1,FALSE)</f>
        <v>56.656407400346602</v>
      </c>
      <c r="AV36" s="65">
        <f>VLOOKUP($A36,'RevPAR Raw Data'!$B$6:$BE$43,'RevPAR Raw Data'!AI$1,FALSE)</f>
        <v>62.3905980069324</v>
      </c>
      <c r="AW36" s="65">
        <f>VLOOKUP($A36,'RevPAR Raw Data'!$B$6:$BE$43,'RevPAR Raw Data'!AJ$1,FALSE)</f>
        <v>62.961607053726098</v>
      </c>
      <c r="AX36" s="65">
        <f>VLOOKUP($A36,'RevPAR Raw Data'!$B$6:$BE$43,'RevPAR Raw Data'!AK$1,FALSE)</f>
        <v>62.3329274350086</v>
      </c>
      <c r="AY36" s="66">
        <f>VLOOKUP($A36,'RevPAR Raw Data'!$B$6:$BE$43,'RevPAR Raw Data'!AL$1,FALSE)</f>
        <v>57.951454582322299</v>
      </c>
      <c r="AZ36" s="65">
        <f>VLOOKUP($A36,'RevPAR Raw Data'!$B$6:$BE$43,'RevPAR Raw Data'!AN$1,FALSE)</f>
        <v>86.910125901213107</v>
      </c>
      <c r="BA36" s="65">
        <f>VLOOKUP($A36,'RevPAR Raw Data'!$B$6:$BE$43,'RevPAR Raw Data'!AO$1,FALSE)</f>
        <v>94.477375961871701</v>
      </c>
      <c r="BB36" s="66">
        <f>VLOOKUP($A36,'RevPAR Raw Data'!$B$6:$BE$43,'RevPAR Raw Data'!AP$1,FALSE)</f>
        <v>90.693750931542397</v>
      </c>
      <c r="BC36" s="67">
        <f>VLOOKUP($A36,'RevPAR Raw Data'!$B$6:$BE$43,'RevPAR Raw Data'!AR$1,FALSE)</f>
        <v>67.306396396385196</v>
      </c>
      <c r="BE36" s="59">
        <f>VLOOKUP($A36,'RevPAR Raw Data'!$B$6:$BE$43,'RevPAR Raw Data'!AT$1,FALSE)</f>
        <v>17.8823985661388</v>
      </c>
      <c r="BF36" s="60">
        <f>VLOOKUP($A36,'RevPAR Raw Data'!$B$6:$BE$43,'RevPAR Raw Data'!AU$1,FALSE)</f>
        <v>23.4660129071755</v>
      </c>
      <c r="BG36" s="60">
        <f>VLOOKUP($A36,'RevPAR Raw Data'!$B$6:$BE$43,'RevPAR Raw Data'!AV$1,FALSE)</f>
        <v>28.5602386445</v>
      </c>
      <c r="BH36" s="60">
        <f>VLOOKUP($A36,'RevPAR Raw Data'!$B$6:$BE$43,'RevPAR Raw Data'!AW$1,FALSE)</f>
        <v>29.856977931505298</v>
      </c>
      <c r="BI36" s="60">
        <f>VLOOKUP($A36,'RevPAR Raw Data'!$B$6:$BE$43,'RevPAR Raw Data'!AX$1,FALSE)</f>
        <v>25.935216660104999</v>
      </c>
      <c r="BJ36" s="61">
        <f>VLOOKUP($A36,'RevPAR Raw Data'!$B$6:$BE$43,'RevPAR Raw Data'!AY$1,FALSE)</f>
        <v>25.476144069767201</v>
      </c>
      <c r="BK36" s="60">
        <f>VLOOKUP($A36,'RevPAR Raw Data'!$B$6:$BE$43,'RevPAR Raw Data'!BA$1,FALSE)</f>
        <v>18.754419825429601</v>
      </c>
      <c r="BL36" s="60">
        <f>VLOOKUP($A36,'RevPAR Raw Data'!$B$6:$BE$43,'RevPAR Raw Data'!BB$1,FALSE)</f>
        <v>19.239738941429401</v>
      </c>
      <c r="BM36" s="61">
        <f>VLOOKUP($A36,'RevPAR Raw Data'!$B$6:$BE$43,'RevPAR Raw Data'!BC$1,FALSE)</f>
        <v>19.006708810155899</v>
      </c>
      <c r="BN36" s="62">
        <f>VLOOKUP($A36,'RevPAR Raw Data'!$B$6:$BE$43,'RevPAR Raw Data'!BE$1,FALSE)</f>
        <v>22.9038918975588</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52.4984943790149</v>
      </c>
      <c r="C39" s="60">
        <f>VLOOKUP($A39,'Occupancy Raw Data'!$B$6:$BE$43,'Occupancy Raw Data'!AH$1,FALSE)</f>
        <v>63.793161134903599</v>
      </c>
      <c r="D39" s="60">
        <f>VLOOKUP($A39,'Occupancy Raw Data'!$B$6:$BE$43,'Occupancy Raw Data'!AI$1,FALSE)</f>
        <v>68.648788811563094</v>
      </c>
      <c r="E39" s="60">
        <f>VLOOKUP($A39,'Occupancy Raw Data'!$B$6:$BE$43,'Occupancy Raw Data'!AJ$1,FALSE)</f>
        <v>69.550488490364003</v>
      </c>
      <c r="F39" s="60">
        <f>VLOOKUP($A39,'Occupancy Raw Data'!$B$6:$BE$43,'Occupancy Raw Data'!AK$1,FALSE)</f>
        <v>68.695630353319004</v>
      </c>
      <c r="G39" s="61">
        <f>VLOOKUP($A39,'Occupancy Raw Data'!$B$6:$BE$43,'Occupancy Raw Data'!AL$1,FALSE)</f>
        <v>64.637312633832906</v>
      </c>
      <c r="H39" s="60">
        <f>VLOOKUP($A39,'Occupancy Raw Data'!$B$6:$BE$43,'Occupancy Raw Data'!AN$1,FALSE)</f>
        <v>74.512346092076996</v>
      </c>
      <c r="I39" s="60">
        <f>VLOOKUP($A39,'Occupancy Raw Data'!$B$6:$BE$43,'Occupancy Raw Data'!AO$1,FALSE)</f>
        <v>75.898353854389697</v>
      </c>
      <c r="J39" s="61">
        <f>VLOOKUP($A39,'Occupancy Raw Data'!$B$6:$BE$43,'Occupancy Raw Data'!AP$1,FALSE)</f>
        <v>75.205349973233396</v>
      </c>
      <c r="K39" s="62">
        <f>VLOOKUP($A39,'Occupancy Raw Data'!$B$6:$BE$43,'Occupancy Raw Data'!AR$1,FALSE)</f>
        <v>67.656751873661605</v>
      </c>
      <c r="M39" s="59">
        <f>VLOOKUP($A39,'Occupancy Raw Data'!$B$6:$BE$43,'Occupancy Raw Data'!AT$1,FALSE)</f>
        <v>3.1368734443458401</v>
      </c>
      <c r="N39" s="60">
        <f>VLOOKUP($A39,'Occupancy Raw Data'!$B$6:$BE$43,'Occupancy Raw Data'!AU$1,FALSE)</f>
        <v>7.8528897442299899</v>
      </c>
      <c r="O39" s="60">
        <f>VLOOKUP($A39,'Occupancy Raw Data'!$B$6:$BE$43,'Occupancy Raw Data'!AV$1,FALSE)</f>
        <v>10.2018322889397</v>
      </c>
      <c r="P39" s="60">
        <f>VLOOKUP($A39,'Occupancy Raw Data'!$B$6:$BE$43,'Occupancy Raw Data'!AW$1,FALSE)</f>
        <v>9.9909897310873195</v>
      </c>
      <c r="Q39" s="60">
        <f>VLOOKUP($A39,'Occupancy Raw Data'!$B$6:$BE$43,'Occupancy Raw Data'!AX$1,FALSE)</f>
        <v>8.7549629067796193</v>
      </c>
      <c r="R39" s="61">
        <f>VLOOKUP($A39,'Occupancy Raw Data'!$B$6:$BE$43,'Occupancy Raw Data'!AY$1,FALSE)</f>
        <v>8.1824344088723606</v>
      </c>
      <c r="S39" s="60">
        <f>VLOOKUP($A39,'Occupancy Raw Data'!$B$6:$BE$43,'Occupancy Raw Data'!BA$1,FALSE)</f>
        <v>-0.52000156560116195</v>
      </c>
      <c r="T39" s="60">
        <f>VLOOKUP($A39,'Occupancy Raw Data'!$B$6:$BE$43,'Occupancy Raw Data'!BB$1,FALSE)</f>
        <v>-2.0842975795951801</v>
      </c>
      <c r="U39" s="61">
        <f>VLOOKUP($A39,'Occupancy Raw Data'!$B$6:$BE$43,'Occupancy Raw Data'!BC$1,FALSE)</f>
        <v>-1.3155542137974701</v>
      </c>
      <c r="V39" s="62">
        <f>VLOOKUP($A39,'Occupancy Raw Data'!$B$6:$BE$43,'Occupancy Raw Data'!BE$1,FALSE)</f>
        <v>4.9737055888758297</v>
      </c>
      <c r="X39" s="64">
        <f>VLOOKUP($A39,'ADR Raw Data'!$B$6:$BE$43,'ADR Raw Data'!AG$1,FALSE)</f>
        <v>102.748654780682</v>
      </c>
      <c r="Y39" s="65">
        <f>VLOOKUP($A39,'ADR Raw Data'!$B$6:$BE$43,'ADR Raw Data'!AH$1,FALSE)</f>
        <v>105.96223703878501</v>
      </c>
      <c r="Z39" s="65">
        <f>VLOOKUP($A39,'ADR Raw Data'!$B$6:$BE$43,'ADR Raw Data'!AI$1,FALSE)</f>
        <v>108.45229630441899</v>
      </c>
      <c r="AA39" s="65">
        <f>VLOOKUP($A39,'ADR Raw Data'!$B$6:$BE$43,'ADR Raw Data'!AJ$1,FALSE)</f>
        <v>108.032788728667</v>
      </c>
      <c r="AB39" s="65">
        <f>VLOOKUP($A39,'ADR Raw Data'!$B$6:$BE$43,'ADR Raw Data'!AK$1,FALSE)</f>
        <v>109.50329915862</v>
      </c>
      <c r="AC39" s="66">
        <f>VLOOKUP($A39,'ADR Raw Data'!$B$6:$BE$43,'ADR Raw Data'!AL$1,FALSE)</f>
        <v>107.16740687827399</v>
      </c>
      <c r="AD39" s="65">
        <f>VLOOKUP($A39,'ADR Raw Data'!$B$6:$BE$43,'ADR Raw Data'!AN$1,FALSE)</f>
        <v>129.73783230992001</v>
      </c>
      <c r="AE39" s="65">
        <f>VLOOKUP($A39,'ADR Raw Data'!$B$6:$BE$43,'ADR Raw Data'!AO$1,FALSE)</f>
        <v>132.88185997046401</v>
      </c>
      <c r="AF39" s="66">
        <f>VLOOKUP($A39,'ADR Raw Data'!$B$6:$BE$43,'ADR Raw Data'!AP$1,FALSE)</f>
        <v>131.32433196714399</v>
      </c>
      <c r="AG39" s="67">
        <f>VLOOKUP($A39,'ADR Raw Data'!$B$6:$BE$43,'ADR Raw Data'!AR$1,FALSE)</f>
        <v>114.83945292699499</v>
      </c>
      <c r="AI39" s="59">
        <f>VLOOKUP($A39,'ADR Raw Data'!$B$6:$BE$43,'ADR Raw Data'!AT$1,FALSE)</f>
        <v>15.3333854591929</v>
      </c>
      <c r="AJ39" s="60">
        <f>VLOOKUP($A39,'ADR Raw Data'!$B$6:$BE$43,'ADR Raw Data'!AU$1,FALSE)</f>
        <v>18.069072551305201</v>
      </c>
      <c r="AK39" s="60">
        <f>VLOOKUP($A39,'ADR Raw Data'!$B$6:$BE$43,'ADR Raw Data'!AV$1,FALSE)</f>
        <v>18.289072588914699</v>
      </c>
      <c r="AL39" s="60">
        <f>VLOOKUP($A39,'ADR Raw Data'!$B$6:$BE$43,'ADR Raw Data'!AW$1,FALSE)</f>
        <v>17.797777877809501</v>
      </c>
      <c r="AM39" s="60">
        <f>VLOOKUP($A39,'ADR Raw Data'!$B$6:$BE$43,'ADR Raw Data'!AX$1,FALSE)</f>
        <v>17.043356421271401</v>
      </c>
      <c r="AN39" s="61">
        <f>VLOOKUP($A39,'ADR Raw Data'!$B$6:$BE$43,'ADR Raw Data'!AY$1,FALSE)</f>
        <v>17.431056382106799</v>
      </c>
      <c r="AO39" s="60">
        <f>VLOOKUP($A39,'ADR Raw Data'!$B$6:$BE$43,'ADR Raw Data'!BA$1,FALSE)</f>
        <v>15.701803272483399</v>
      </c>
      <c r="AP39" s="60">
        <f>VLOOKUP($A39,'ADR Raw Data'!$B$6:$BE$43,'ADR Raw Data'!BB$1,FALSE)</f>
        <v>15.0034787524396</v>
      </c>
      <c r="AQ39" s="61">
        <f>VLOOKUP($A39,'ADR Raw Data'!$B$6:$BE$43,'ADR Raw Data'!BC$1,FALSE)</f>
        <v>15.3304843222814</v>
      </c>
      <c r="AR39" s="62">
        <f>VLOOKUP($A39,'ADR Raw Data'!$B$6:$BE$43,'ADR Raw Data'!BE$1,FALSE)</f>
        <v>16.119597751611501</v>
      </c>
      <c r="AT39" s="64">
        <f>VLOOKUP($A39,'RevPAR Raw Data'!$B$6:$BE$43,'RevPAR Raw Data'!AG$1,FALSE)</f>
        <v>53.9414967545503</v>
      </c>
      <c r="AU39" s="65">
        <f>VLOOKUP($A39,'RevPAR Raw Data'!$B$6:$BE$43,'RevPAR Raw Data'!AH$1,FALSE)</f>
        <v>67.596660616300795</v>
      </c>
      <c r="AV39" s="65">
        <f>VLOOKUP($A39,'RevPAR Raw Data'!$B$6:$BE$43,'RevPAR Raw Data'!AI$1,FALSE)</f>
        <v>74.451187851311502</v>
      </c>
      <c r="AW39" s="65">
        <f>VLOOKUP($A39,'RevPAR Raw Data'!$B$6:$BE$43,'RevPAR Raw Data'!AJ$1,FALSE)</f>
        <v>75.137332290551299</v>
      </c>
      <c r="AX39" s="65">
        <f>VLOOKUP($A39,'RevPAR Raw Data'!$B$6:$BE$43,'RevPAR Raw Data'!AK$1,FALSE)</f>
        <v>75.223981614694793</v>
      </c>
      <c r="AY39" s="66">
        <f>VLOOKUP($A39,'RevPAR Raw Data'!$B$6:$BE$43,'RevPAR Raw Data'!AL$1,FALSE)</f>
        <v>69.270131825481698</v>
      </c>
      <c r="AZ39" s="65">
        <f>VLOOKUP($A39,'RevPAR Raw Data'!$B$6:$BE$43,'RevPAR Raw Data'!AN$1,FALSE)</f>
        <v>96.670702623126303</v>
      </c>
      <c r="BA39" s="65">
        <f>VLOOKUP($A39,'RevPAR Raw Data'!$B$6:$BE$43,'RevPAR Raw Data'!AO$1,FALSE)</f>
        <v>100.855144288677</v>
      </c>
      <c r="BB39" s="66">
        <f>VLOOKUP($A39,'RevPAR Raw Data'!$B$6:$BE$43,'RevPAR Raw Data'!AP$1,FALSE)</f>
        <v>98.762923455901998</v>
      </c>
      <c r="BC39" s="67">
        <f>VLOOKUP($A39,'RevPAR Raw Data'!$B$6:$BE$43,'RevPAR Raw Data'!AR$1,FALSE)</f>
        <v>77.696643719887504</v>
      </c>
      <c r="BE39" s="59">
        <f>VLOOKUP($A39,'RevPAR Raw Data'!$B$6:$BE$43,'RevPAR Raw Data'!AT$1,FALSE)</f>
        <v>18.951247800127401</v>
      </c>
      <c r="BF39" s="60">
        <f>VLOOKUP($A39,'RevPAR Raw Data'!$B$6:$BE$43,'RevPAR Raw Data'!AU$1,FALSE)</f>
        <v>27.340906640794199</v>
      </c>
      <c r="BG39" s="60">
        <f>VLOOKUP($A39,'RevPAR Raw Data'!$B$6:$BE$43,'RevPAR Raw Data'!AV$1,FALSE)</f>
        <v>30.356725390577999</v>
      </c>
      <c r="BH39" s="60">
        <f>VLOOKUP($A39,'RevPAR Raw Data'!$B$6:$BE$43,'RevPAR Raw Data'!AW$1,FALSE)</f>
        <v>29.5669417690305</v>
      </c>
      <c r="BI39" s="60">
        <f>VLOOKUP($A39,'RevPAR Raw Data'!$B$6:$BE$43,'RevPAR Raw Data'!AX$1,FALSE)</f>
        <v>27.2904588608036</v>
      </c>
      <c r="BJ39" s="61">
        <f>VLOOKUP($A39,'RevPAR Raw Data'!$B$6:$BE$43,'RevPAR Raw Data'!AY$1,FALSE)</f>
        <v>27.039775546218699</v>
      </c>
      <c r="BK39" s="60">
        <f>VLOOKUP($A39,'RevPAR Raw Data'!$B$6:$BE$43,'RevPAR Raw Data'!BA$1,FALSE)</f>
        <v>15.100152084037701</v>
      </c>
      <c r="BL39" s="60">
        <f>VLOOKUP($A39,'RevPAR Raw Data'!$B$6:$BE$43,'RevPAR Raw Data'!BB$1,FALSE)</f>
        <v>12.6064640283522</v>
      </c>
      <c r="BM39" s="61">
        <f>VLOOKUP($A39,'RevPAR Raw Data'!$B$6:$BE$43,'RevPAR Raw Data'!BC$1,FALSE)</f>
        <v>13.8132492759866</v>
      </c>
      <c r="BN39" s="62">
        <f>VLOOKUP($A39,'RevPAR Raw Data'!$B$6:$BE$43,'RevPAR Raw Data'!BE$1,FALSE)</f>
        <v>21.895044674763501</v>
      </c>
    </row>
    <row r="40" spans="1:66" x14ac:dyDescent="0.25">
      <c r="A40" s="81" t="s">
        <v>79</v>
      </c>
      <c r="B40" s="59">
        <f>VLOOKUP($A40,'Occupancy Raw Data'!$B$6:$BE$43,'Occupancy Raw Data'!AG$1,FALSE)</f>
        <v>48.6731843575418</v>
      </c>
      <c r="C40" s="60">
        <f>VLOOKUP($A40,'Occupancy Raw Data'!$B$6:$BE$43,'Occupancy Raw Data'!AH$1,FALSE)</f>
        <v>62.593109869646099</v>
      </c>
      <c r="D40" s="60">
        <f>VLOOKUP($A40,'Occupancy Raw Data'!$B$6:$BE$43,'Occupancy Raw Data'!AI$1,FALSE)</f>
        <v>66.270949720670302</v>
      </c>
      <c r="E40" s="60">
        <f>VLOOKUP($A40,'Occupancy Raw Data'!$B$6:$BE$43,'Occupancy Raw Data'!AJ$1,FALSE)</f>
        <v>68.272811918063297</v>
      </c>
      <c r="F40" s="60">
        <f>VLOOKUP($A40,'Occupancy Raw Data'!$B$6:$BE$43,'Occupancy Raw Data'!AK$1,FALSE)</f>
        <v>62.593109869646099</v>
      </c>
      <c r="G40" s="61">
        <f>VLOOKUP($A40,'Occupancy Raw Data'!$B$6:$BE$43,'Occupancy Raw Data'!AL$1,FALSE)</f>
        <v>61.680633147113497</v>
      </c>
      <c r="H40" s="60">
        <f>VLOOKUP($A40,'Occupancy Raw Data'!$B$6:$BE$43,'Occupancy Raw Data'!AN$1,FALSE)</f>
        <v>75.861266294227093</v>
      </c>
      <c r="I40" s="60">
        <f>VLOOKUP($A40,'Occupancy Raw Data'!$B$6:$BE$43,'Occupancy Raw Data'!AO$1,FALSE)</f>
        <v>80.516759776536304</v>
      </c>
      <c r="J40" s="61">
        <f>VLOOKUP($A40,'Occupancy Raw Data'!$B$6:$BE$43,'Occupancy Raw Data'!AP$1,FALSE)</f>
        <v>78.189013035381706</v>
      </c>
      <c r="K40" s="62">
        <f>VLOOKUP($A40,'Occupancy Raw Data'!$B$6:$BE$43,'Occupancy Raw Data'!AR$1,FALSE)</f>
        <v>66.397313115190201</v>
      </c>
      <c r="M40" s="59">
        <f>VLOOKUP($A40,'Occupancy Raw Data'!$B$6:$BE$43,'Occupancy Raw Data'!AT$1,FALSE)</f>
        <v>-17.2863924050632</v>
      </c>
      <c r="N40" s="60">
        <f>VLOOKUP($A40,'Occupancy Raw Data'!$B$6:$BE$43,'Occupancy Raw Data'!AU$1,FALSE)</f>
        <v>-11.2834048168921</v>
      </c>
      <c r="O40" s="60">
        <f>VLOOKUP($A40,'Occupancy Raw Data'!$B$6:$BE$43,'Occupancy Raw Data'!AV$1,FALSE)</f>
        <v>-8.0426356589147208</v>
      </c>
      <c r="P40" s="60">
        <f>VLOOKUP($A40,'Occupancy Raw Data'!$B$6:$BE$43,'Occupancy Raw Data'!AW$1,FALSE)</f>
        <v>-4.9270664505672599</v>
      </c>
      <c r="Q40" s="60">
        <f>VLOOKUP($A40,'Occupancy Raw Data'!$B$6:$BE$43,'Occupancy Raw Data'!AX$1,FALSE)</f>
        <v>-10.9307717787346</v>
      </c>
      <c r="R40" s="61">
        <f>VLOOKUP($A40,'Occupancy Raw Data'!$B$6:$BE$43,'Occupancy Raw Data'!AY$1,FALSE)</f>
        <v>-10.231045463784801</v>
      </c>
      <c r="S40" s="60">
        <f>VLOOKUP($A40,'Occupancy Raw Data'!$B$6:$BE$43,'Occupancy Raw Data'!BA$1,FALSE)</f>
        <v>-5.6183029249927499</v>
      </c>
      <c r="T40" s="60">
        <f>VLOOKUP($A40,'Occupancy Raw Data'!$B$6:$BE$43,'Occupancy Raw Data'!BB$1,FALSE)</f>
        <v>-5.1809210526315699</v>
      </c>
      <c r="U40" s="61">
        <f>VLOOKUP($A40,'Occupancy Raw Data'!$B$6:$BE$43,'Occupancy Raw Data'!BC$1,FALSE)</f>
        <v>-5.3936065342909396</v>
      </c>
      <c r="V40" s="62">
        <f>VLOOKUP($A40,'Occupancy Raw Data'!$B$6:$BE$43,'Occupancy Raw Data'!BE$1,FALSE)</f>
        <v>-8.6596523330283599</v>
      </c>
      <c r="X40" s="64">
        <f>VLOOKUP($A40,'ADR Raw Data'!$B$6:$BE$43,'ADR Raw Data'!AG$1,FALSE)</f>
        <v>119.630731707317</v>
      </c>
      <c r="Y40" s="65">
        <f>VLOOKUP($A40,'ADR Raw Data'!$B$6:$BE$43,'ADR Raw Data'!AH$1,FALSE)</f>
        <v>115.61159910747401</v>
      </c>
      <c r="Z40" s="65">
        <f>VLOOKUP($A40,'ADR Raw Data'!$B$6:$BE$43,'ADR Raw Data'!AI$1,FALSE)</f>
        <v>111.262058306989</v>
      </c>
      <c r="AA40" s="65">
        <f>VLOOKUP($A40,'ADR Raw Data'!$B$6:$BE$43,'ADR Raw Data'!AJ$1,FALSE)</f>
        <v>109.33563245823299</v>
      </c>
      <c r="AB40" s="65">
        <f>VLOOKUP($A40,'ADR Raw Data'!$B$6:$BE$43,'ADR Raw Data'!AK$1,FALSE)</f>
        <v>115.347259204165</v>
      </c>
      <c r="AC40" s="66">
        <f>VLOOKUP($A40,'ADR Raw Data'!$B$6:$BE$43,'ADR Raw Data'!AL$1,FALSE)</f>
        <v>113.868270812891</v>
      </c>
      <c r="AD40" s="65">
        <f>VLOOKUP($A40,'ADR Raw Data'!$B$6:$BE$43,'ADR Raw Data'!AN$1,FALSE)</f>
        <v>147.13378643755701</v>
      </c>
      <c r="AE40" s="65">
        <f>VLOOKUP($A40,'ADR Raw Data'!$B$6:$BE$43,'ADR Raw Data'!AO$1,FALSE)</f>
        <v>154.375501590054</v>
      </c>
      <c r="AF40" s="66">
        <f>VLOOKUP($A40,'ADR Raw Data'!$B$6:$BE$43,'ADR Raw Data'!AP$1,FALSE)</f>
        <v>150.86243971420001</v>
      </c>
      <c r="AG40" s="67">
        <f>VLOOKUP($A40,'ADR Raw Data'!$B$6:$BE$43,'ADR Raw Data'!AR$1,FALSE)</f>
        <v>126.31514949666899</v>
      </c>
      <c r="AI40" s="59">
        <f>VLOOKUP($A40,'ADR Raw Data'!$B$6:$BE$43,'ADR Raw Data'!AT$1,FALSE)</f>
        <v>3.0021929494286299</v>
      </c>
      <c r="AJ40" s="60">
        <f>VLOOKUP($A40,'ADR Raw Data'!$B$6:$BE$43,'ADR Raw Data'!AU$1,FALSE)</f>
        <v>0.69217767239915995</v>
      </c>
      <c r="AK40" s="60">
        <f>VLOOKUP($A40,'ADR Raw Data'!$B$6:$BE$43,'ADR Raw Data'!AV$1,FALSE)</f>
        <v>-1.45199931989982</v>
      </c>
      <c r="AL40" s="60">
        <f>VLOOKUP($A40,'ADR Raw Data'!$B$6:$BE$43,'ADR Raw Data'!AW$1,FALSE)</f>
        <v>3.4677721866622302</v>
      </c>
      <c r="AM40" s="60">
        <f>VLOOKUP($A40,'ADR Raw Data'!$B$6:$BE$43,'ADR Raw Data'!AX$1,FALSE)</f>
        <v>5.4969122199777498</v>
      </c>
      <c r="AN40" s="61">
        <f>VLOOKUP($A40,'ADR Raw Data'!$B$6:$BE$43,'ADR Raw Data'!AY$1,FALSE)</f>
        <v>2.0235669540345098</v>
      </c>
      <c r="AO40" s="60">
        <f>VLOOKUP($A40,'ADR Raw Data'!$B$6:$BE$43,'ADR Raw Data'!BA$1,FALSE)</f>
        <v>5.5387800807940097</v>
      </c>
      <c r="AP40" s="60">
        <f>VLOOKUP($A40,'ADR Raw Data'!$B$6:$BE$43,'ADR Raw Data'!BB$1,FALSE)</f>
        <v>4.6254824162693904</v>
      </c>
      <c r="AQ40" s="61">
        <f>VLOOKUP($A40,'ADR Raw Data'!$B$6:$BE$43,'ADR Raw Data'!BC$1,FALSE)</f>
        <v>5.0624846465655002</v>
      </c>
      <c r="AR40" s="62">
        <f>VLOOKUP($A40,'ADR Raw Data'!$B$6:$BE$43,'ADR Raw Data'!BE$1,FALSE)</f>
        <v>3.5376689387839</v>
      </c>
      <c r="AT40" s="64">
        <f>VLOOKUP($A40,'RevPAR Raw Data'!$B$6:$BE$43,'RevPAR Raw Data'!AG$1,FALSE)</f>
        <v>58.228086592178698</v>
      </c>
      <c r="AU40" s="65">
        <f>VLOOKUP($A40,'RevPAR Raw Data'!$B$6:$BE$43,'RevPAR Raw Data'!AH$1,FALSE)</f>
        <v>72.364895251396604</v>
      </c>
      <c r="AV40" s="65">
        <f>VLOOKUP($A40,'RevPAR Raw Data'!$B$6:$BE$43,'RevPAR Raw Data'!AI$1,FALSE)</f>
        <v>73.734422718808105</v>
      </c>
      <c r="AW40" s="65">
        <f>VLOOKUP($A40,'RevPAR Raw Data'!$B$6:$BE$43,'RevPAR Raw Data'!AJ$1,FALSE)</f>
        <v>74.646510707635002</v>
      </c>
      <c r="AX40" s="65">
        <f>VLOOKUP($A40,'RevPAR Raw Data'!$B$6:$BE$43,'RevPAR Raw Data'!AK$1,FALSE)</f>
        <v>72.199436685288603</v>
      </c>
      <c r="AY40" s="66">
        <f>VLOOKUP($A40,'RevPAR Raw Data'!$B$6:$BE$43,'RevPAR Raw Data'!AL$1,FALSE)</f>
        <v>70.2346703910614</v>
      </c>
      <c r="AZ40" s="65">
        <f>VLOOKUP($A40,'RevPAR Raw Data'!$B$6:$BE$43,'RevPAR Raw Data'!AN$1,FALSE)</f>
        <v>111.617553538175</v>
      </c>
      <c r="BA40" s="65">
        <f>VLOOKUP($A40,'RevPAR Raw Data'!$B$6:$BE$43,'RevPAR Raw Data'!AO$1,FALSE)</f>
        <v>124.298151769087</v>
      </c>
      <c r="BB40" s="66">
        <f>VLOOKUP($A40,'RevPAR Raw Data'!$B$6:$BE$43,'RevPAR Raw Data'!AP$1,FALSE)</f>
        <v>117.95785265363099</v>
      </c>
      <c r="BC40" s="67">
        <f>VLOOKUP($A40,'RevPAR Raw Data'!$B$6:$BE$43,'RevPAR Raw Data'!AR$1,FALSE)</f>
        <v>83.869865323224204</v>
      </c>
      <c r="BE40" s="59">
        <f>VLOOKUP($A40,'RevPAR Raw Data'!$B$6:$BE$43,'RevPAR Raw Data'!AT$1,FALSE)</f>
        <v>-14.80317030963</v>
      </c>
      <c r="BF40" s="60">
        <f>VLOOKUP($A40,'RevPAR Raw Data'!$B$6:$BE$43,'RevPAR Raw Data'!AU$1,FALSE)</f>
        <v>-10.6693283533218</v>
      </c>
      <c r="BG40" s="60">
        <f>VLOOKUP($A40,'RevPAR Raw Data'!$B$6:$BE$43,'RevPAR Raw Data'!AV$1,FALSE)</f>
        <v>-9.3778559637450805</v>
      </c>
      <c r="BH40" s="60">
        <f>VLOOKUP($A40,'RevPAR Raw Data'!$B$6:$BE$43,'RevPAR Raw Data'!AW$1,FALSE)</f>
        <v>-1.63015370389616</v>
      </c>
      <c r="BI40" s="60">
        <f>VLOOKUP($A40,'RevPAR Raw Data'!$B$6:$BE$43,'RevPAR Raw Data'!AX$1,FALSE)</f>
        <v>-6.0347144884000699</v>
      </c>
      <c r="BJ40" s="61">
        <f>VLOOKUP($A40,'RevPAR Raw Data'!$B$6:$BE$43,'RevPAR Raw Data'!AY$1,FALSE)</f>
        <v>-8.4145105648076903</v>
      </c>
      <c r="BK40" s="60">
        <f>VLOOKUP($A40,'RevPAR Raw Data'!$B$6:$BE$43,'RevPAR Raw Data'!BA$1,FALSE)</f>
        <v>-0.390708287486914</v>
      </c>
      <c r="BL40" s="60">
        <f>VLOOKUP($A40,'RevPAR Raw Data'!$B$6:$BE$43,'RevPAR Raw Data'!BB$1,FALSE)</f>
        <v>-0.79508122865245601</v>
      </c>
      <c r="BM40" s="61">
        <f>VLOOKUP($A40,'RevPAR Raw Data'!$B$6:$BE$43,'RevPAR Raw Data'!BC$1,FALSE)</f>
        <v>-0.60417239042007098</v>
      </c>
      <c r="BN40" s="62">
        <f>VLOOKUP($A40,'RevPAR Raw Data'!$B$6:$BE$43,'RevPAR Raw Data'!BE$1,FALSE)</f>
        <v>-5.4283332250366696</v>
      </c>
    </row>
    <row r="41" spans="1:66" x14ac:dyDescent="0.25">
      <c r="A41" s="81" t="s">
        <v>80</v>
      </c>
      <c r="B41" s="59">
        <f>VLOOKUP($A41,'Occupancy Raw Data'!$B$6:$BE$43,'Occupancy Raw Data'!AG$1,FALSE)</f>
        <v>54.111033028812301</v>
      </c>
      <c r="C41" s="60">
        <f>VLOOKUP($A41,'Occupancy Raw Data'!$B$6:$BE$43,'Occupancy Raw Data'!AH$1,FALSE)</f>
        <v>63.598032326071603</v>
      </c>
      <c r="D41" s="60">
        <f>VLOOKUP($A41,'Occupancy Raw Data'!$B$6:$BE$43,'Occupancy Raw Data'!AI$1,FALSE)</f>
        <v>66.7076598735066</v>
      </c>
      <c r="E41" s="60">
        <f>VLOOKUP($A41,'Occupancy Raw Data'!$B$6:$BE$43,'Occupancy Raw Data'!AJ$1,FALSE)</f>
        <v>68.482080112438496</v>
      </c>
      <c r="F41" s="60">
        <f>VLOOKUP($A41,'Occupancy Raw Data'!$B$6:$BE$43,'Occupancy Raw Data'!AK$1,FALSE)</f>
        <v>66.356289529163703</v>
      </c>
      <c r="G41" s="61">
        <f>VLOOKUP($A41,'Occupancy Raw Data'!$B$6:$BE$43,'Occupancy Raw Data'!AL$1,FALSE)</f>
        <v>63.851018973998499</v>
      </c>
      <c r="H41" s="60">
        <f>VLOOKUP($A41,'Occupancy Raw Data'!$B$6:$BE$43,'Occupancy Raw Data'!AN$1,FALSE)</f>
        <v>76.475755446240299</v>
      </c>
      <c r="I41" s="60">
        <f>VLOOKUP($A41,'Occupancy Raw Data'!$B$6:$BE$43,'Occupancy Raw Data'!AO$1,FALSE)</f>
        <v>79.515108924806697</v>
      </c>
      <c r="J41" s="61">
        <f>VLOOKUP($A41,'Occupancy Raw Data'!$B$6:$BE$43,'Occupancy Raw Data'!AP$1,FALSE)</f>
        <v>77.995432185523498</v>
      </c>
      <c r="K41" s="62">
        <f>VLOOKUP($A41,'Occupancy Raw Data'!$B$6:$BE$43,'Occupancy Raw Data'!AR$1,FALSE)</f>
        <v>67.892279891577104</v>
      </c>
      <c r="M41" s="59">
        <f>VLOOKUP($A41,'Occupancy Raw Data'!$B$6:$BE$43,'Occupancy Raw Data'!AT$1,FALSE)</f>
        <v>-4.9042634757258803</v>
      </c>
      <c r="N41" s="60">
        <f>VLOOKUP($A41,'Occupancy Raw Data'!$B$6:$BE$43,'Occupancy Raw Data'!AU$1,FALSE)</f>
        <v>-4.7512896663301598</v>
      </c>
      <c r="O41" s="60">
        <f>VLOOKUP($A41,'Occupancy Raw Data'!$B$6:$BE$43,'Occupancy Raw Data'!AV$1,FALSE)</f>
        <v>-3.5056378400780801</v>
      </c>
      <c r="P41" s="60">
        <f>VLOOKUP($A41,'Occupancy Raw Data'!$B$6:$BE$43,'Occupancy Raw Data'!AW$1,FALSE)</f>
        <v>-1.2433360080673901</v>
      </c>
      <c r="Q41" s="60">
        <f>VLOOKUP($A41,'Occupancy Raw Data'!$B$6:$BE$43,'Occupancy Raw Data'!AX$1,FALSE)</f>
        <v>-3.1179114102683498</v>
      </c>
      <c r="R41" s="61">
        <f>VLOOKUP($A41,'Occupancy Raw Data'!$B$6:$BE$43,'Occupancy Raw Data'!AY$1,FALSE)</f>
        <v>-3.4431018539859601</v>
      </c>
      <c r="S41" s="60">
        <f>VLOOKUP($A41,'Occupancy Raw Data'!$B$6:$BE$43,'Occupancy Raw Data'!BA$1,FALSE)</f>
        <v>-6.2307320156651098</v>
      </c>
      <c r="T41" s="60">
        <f>VLOOKUP($A41,'Occupancy Raw Data'!$B$6:$BE$43,'Occupancy Raw Data'!BB$1,FALSE)</f>
        <v>-6.63288461187273</v>
      </c>
      <c r="U41" s="61">
        <f>VLOOKUP($A41,'Occupancy Raw Data'!$B$6:$BE$43,'Occupancy Raw Data'!BC$1,FALSE)</f>
        <v>-6.4361580468645796</v>
      </c>
      <c r="V41" s="62">
        <f>VLOOKUP($A41,'Occupancy Raw Data'!$B$6:$BE$43,'Occupancy Raw Data'!BE$1,FALSE)</f>
        <v>-4.4464105154967397</v>
      </c>
      <c r="X41" s="64">
        <f>VLOOKUP($A41,'ADR Raw Data'!$B$6:$BE$43,'ADR Raw Data'!AG$1,FALSE)</f>
        <v>139.82369805194801</v>
      </c>
      <c r="Y41" s="65">
        <f>VLOOKUP($A41,'ADR Raw Data'!$B$6:$BE$43,'ADR Raw Data'!AH$1,FALSE)</f>
        <v>135.684508287292</v>
      </c>
      <c r="Z41" s="65">
        <f>VLOOKUP($A41,'ADR Raw Data'!$B$6:$BE$43,'ADR Raw Data'!AI$1,FALSE)</f>
        <v>134.290226494601</v>
      </c>
      <c r="AA41" s="65">
        <f>VLOOKUP($A41,'ADR Raw Data'!$B$6:$BE$43,'ADR Raw Data'!AJ$1,FALSE)</f>
        <v>134.01896613648</v>
      </c>
      <c r="AB41" s="65">
        <f>VLOOKUP($A41,'ADR Raw Data'!$B$6:$BE$43,'ADR Raw Data'!AK$1,FALSE)</f>
        <v>140.58315594387</v>
      </c>
      <c r="AC41" s="66">
        <f>VLOOKUP($A41,'ADR Raw Data'!$B$6:$BE$43,'ADR Raw Data'!AL$1,FALSE)</f>
        <v>136.75563559322001</v>
      </c>
      <c r="AD41" s="65">
        <f>VLOOKUP($A41,'ADR Raw Data'!$B$6:$BE$43,'ADR Raw Data'!AN$1,FALSE)</f>
        <v>183.31592694693299</v>
      </c>
      <c r="AE41" s="65">
        <f>VLOOKUP($A41,'ADR Raw Data'!$B$6:$BE$43,'ADR Raw Data'!AO$1,FALSE)</f>
        <v>193.07101193106399</v>
      </c>
      <c r="AF41" s="66">
        <f>VLOOKUP($A41,'ADR Raw Data'!$B$6:$BE$43,'ADR Raw Data'!AP$1,FALSE)</f>
        <v>188.288504336073</v>
      </c>
      <c r="AG41" s="67">
        <f>VLOOKUP($A41,'ADR Raw Data'!$B$6:$BE$43,'ADR Raw Data'!AR$1,FALSE)</f>
        <v>153.670364866363</v>
      </c>
      <c r="AI41" s="59">
        <f>VLOOKUP($A41,'ADR Raw Data'!$B$6:$BE$43,'ADR Raw Data'!AT$1,FALSE)</f>
        <v>6.4120706669295604</v>
      </c>
      <c r="AJ41" s="60">
        <f>VLOOKUP($A41,'ADR Raw Data'!$B$6:$BE$43,'ADR Raw Data'!AU$1,FALSE)</f>
        <v>7.1035613667365798</v>
      </c>
      <c r="AK41" s="60">
        <f>VLOOKUP($A41,'ADR Raw Data'!$B$6:$BE$43,'ADR Raw Data'!AV$1,FALSE)</f>
        <v>4.7034866713963499</v>
      </c>
      <c r="AL41" s="60">
        <f>VLOOKUP($A41,'ADR Raw Data'!$B$6:$BE$43,'ADR Raw Data'!AW$1,FALSE)</f>
        <v>4.9332444650811</v>
      </c>
      <c r="AM41" s="60">
        <f>VLOOKUP($A41,'ADR Raw Data'!$B$6:$BE$43,'ADR Raw Data'!AX$1,FALSE)</f>
        <v>7.0700428814143104</v>
      </c>
      <c r="AN41" s="61">
        <f>VLOOKUP($A41,'ADR Raw Data'!$B$6:$BE$43,'ADR Raw Data'!AY$1,FALSE)</f>
        <v>6.0139497195092897</v>
      </c>
      <c r="AO41" s="60">
        <f>VLOOKUP($A41,'ADR Raw Data'!$B$6:$BE$43,'ADR Raw Data'!BA$1,FALSE)</f>
        <v>8.8691146302161208</v>
      </c>
      <c r="AP41" s="60">
        <f>VLOOKUP($A41,'ADR Raw Data'!$B$6:$BE$43,'ADR Raw Data'!BB$1,FALSE)</f>
        <v>9.7041311868480999</v>
      </c>
      <c r="AQ41" s="61">
        <f>VLOOKUP($A41,'ADR Raw Data'!$B$6:$BE$43,'ADR Raw Data'!BC$1,FALSE)</f>
        <v>9.2987906477498896</v>
      </c>
      <c r="AR41" s="62">
        <f>VLOOKUP($A41,'ADR Raw Data'!$B$6:$BE$43,'ADR Raw Data'!BE$1,FALSE)</f>
        <v>7.0851325896099002</v>
      </c>
      <c r="AT41" s="64">
        <f>VLOOKUP($A41,'RevPAR Raw Data'!$B$6:$BE$43,'RevPAR Raw Data'!AG$1,FALSE)</f>
        <v>75.6600474349964</v>
      </c>
      <c r="AU41" s="65">
        <f>VLOOKUP($A41,'RevPAR Raw Data'!$B$6:$BE$43,'RevPAR Raw Data'!AH$1,FALSE)</f>
        <v>86.292677442023802</v>
      </c>
      <c r="AV41" s="65">
        <f>VLOOKUP($A41,'RevPAR Raw Data'!$B$6:$BE$43,'RevPAR Raw Data'!AI$1,FALSE)</f>
        <v>89.581867533380105</v>
      </c>
      <c r="AW41" s="65">
        <f>VLOOKUP($A41,'RevPAR Raw Data'!$B$6:$BE$43,'RevPAR Raw Data'!AJ$1,FALSE)</f>
        <v>91.778975755446197</v>
      </c>
      <c r="AX41" s="65">
        <f>VLOOKUP($A41,'RevPAR Raw Data'!$B$6:$BE$43,'RevPAR Raw Data'!AK$1,FALSE)</f>
        <v>93.285765987350601</v>
      </c>
      <c r="AY41" s="66">
        <f>VLOOKUP($A41,'RevPAR Raw Data'!$B$6:$BE$43,'RevPAR Raw Data'!AL$1,FALSE)</f>
        <v>87.319866830639398</v>
      </c>
      <c r="AZ41" s="65">
        <f>VLOOKUP($A41,'RevPAR Raw Data'!$B$6:$BE$43,'RevPAR Raw Data'!AN$1,FALSE)</f>
        <v>140.19223998594501</v>
      </c>
      <c r="BA41" s="65">
        <f>VLOOKUP($A41,'RevPAR Raw Data'!$B$6:$BE$43,'RevPAR Raw Data'!AO$1,FALSE)</f>
        <v>153.52062543921201</v>
      </c>
      <c r="BB41" s="66">
        <f>VLOOKUP($A41,'RevPAR Raw Data'!$B$6:$BE$43,'RevPAR Raw Data'!AP$1,FALSE)</f>
        <v>146.85643271257899</v>
      </c>
      <c r="BC41" s="67">
        <f>VLOOKUP($A41,'RevPAR Raw Data'!$B$6:$BE$43,'RevPAR Raw Data'!AR$1,FALSE)</f>
        <v>104.330314225479</v>
      </c>
      <c r="BE41" s="59">
        <f>VLOOKUP($A41,'RevPAR Raw Data'!$B$6:$BE$43,'RevPAR Raw Data'!AT$1,FALSE)</f>
        <v>1.1933423514477099</v>
      </c>
      <c r="BF41" s="60">
        <f>VLOOKUP($A41,'RevPAR Raw Data'!$B$6:$BE$43,'RevPAR Raw Data'!AU$1,FALSE)</f>
        <v>2.0147609232472399</v>
      </c>
      <c r="BG41" s="60">
        <f>VLOOKUP($A41,'RevPAR Raw Data'!$B$6:$BE$43,'RevPAR Raw Data'!AV$1,FALSE)</f>
        <v>1.03296162276276</v>
      </c>
      <c r="BH41" s="60">
        <f>VLOOKUP($A41,'RevPAR Raw Data'!$B$6:$BE$43,'RevPAR Raw Data'!AW$1,FALSE)</f>
        <v>3.62857165221335</v>
      </c>
      <c r="BI41" s="60">
        <f>VLOOKUP($A41,'RevPAR Raw Data'!$B$6:$BE$43,'RevPAR Raw Data'!AX$1,FALSE)</f>
        <v>3.73169379743547</v>
      </c>
      <c r="BJ41" s="61">
        <f>VLOOKUP($A41,'RevPAR Raw Data'!$B$6:$BE$43,'RevPAR Raw Data'!AY$1,FALSE)</f>
        <v>2.3637814512331201</v>
      </c>
      <c r="BK41" s="60">
        <f>VLOOKUP($A41,'RevPAR Raw Data'!$B$6:$BE$43,'RevPAR Raw Data'!BA$1,FALSE)</f>
        <v>2.0857718497800901</v>
      </c>
      <c r="BL41" s="60">
        <f>VLOOKUP($A41,'RevPAR Raw Data'!$B$6:$BE$43,'RevPAR Raw Data'!BB$1,FALSE)</f>
        <v>2.4275827507669798</v>
      </c>
      <c r="BM41" s="61">
        <f>VLOOKUP($A41,'RevPAR Raw Data'!$B$6:$BE$43,'RevPAR Raw Data'!BC$1,FALSE)</f>
        <v>2.26414773834906</v>
      </c>
      <c r="BN41" s="62">
        <f>VLOOKUP($A41,'RevPAR Raw Data'!$B$6:$BE$43,'RevPAR Raw Data'!BE$1,FALSE)</f>
        <v>2.3236879936118502</v>
      </c>
    </row>
    <row r="42" spans="1:66" x14ac:dyDescent="0.25">
      <c r="A42" s="81" t="s">
        <v>81</v>
      </c>
      <c r="B42" s="59">
        <f>VLOOKUP($A42,'Occupancy Raw Data'!$B$6:$BE$43,'Occupancy Raw Data'!AG$1,FALSE)</f>
        <v>65.070655240039699</v>
      </c>
      <c r="C42" s="60">
        <f>VLOOKUP($A42,'Occupancy Raw Data'!$B$6:$BE$43,'Occupancy Raw Data'!AH$1,FALSE)</f>
        <v>71.162318996319399</v>
      </c>
      <c r="D42" s="60">
        <f>VLOOKUP($A42,'Occupancy Raw Data'!$B$6:$BE$43,'Occupancy Raw Data'!AI$1,FALSE)</f>
        <v>73.984498831367702</v>
      </c>
      <c r="E42" s="60">
        <f>VLOOKUP($A42,'Occupancy Raw Data'!$B$6:$BE$43,'Occupancy Raw Data'!AJ$1,FALSE)</f>
        <v>76.049754184240896</v>
      </c>
      <c r="F42" s="60">
        <f>VLOOKUP($A42,'Occupancy Raw Data'!$B$6:$BE$43,'Occupancy Raw Data'!AK$1,FALSE)</f>
        <v>74.700454020363694</v>
      </c>
      <c r="G42" s="61">
        <f>VLOOKUP($A42,'Occupancy Raw Data'!$B$6:$BE$43,'Occupancy Raw Data'!AL$1,FALSE)</f>
        <v>72.193536254466295</v>
      </c>
      <c r="H42" s="60">
        <f>VLOOKUP($A42,'Occupancy Raw Data'!$B$6:$BE$43,'Occupancy Raw Data'!AN$1,FALSE)</f>
        <v>83.788031432601201</v>
      </c>
      <c r="I42" s="60">
        <f>VLOOKUP($A42,'Occupancy Raw Data'!$B$6:$BE$43,'Occupancy Raw Data'!AO$1,FALSE)</f>
        <v>89.539928806501393</v>
      </c>
      <c r="J42" s="61">
        <f>VLOOKUP($A42,'Occupancy Raw Data'!$B$6:$BE$43,'Occupancy Raw Data'!AP$1,FALSE)</f>
        <v>86.663980119551297</v>
      </c>
      <c r="K42" s="62">
        <f>VLOOKUP($A42,'Occupancy Raw Data'!$B$6:$BE$43,'Occupancy Raw Data'!AR$1,FALSE)</f>
        <v>76.327909118820997</v>
      </c>
      <c r="M42" s="59">
        <f>VLOOKUP($A42,'Occupancy Raw Data'!$B$6:$BE$43,'Occupancy Raw Data'!AT$1,FALSE)</f>
        <v>-2.10690417181788</v>
      </c>
      <c r="N42" s="60">
        <f>VLOOKUP($A42,'Occupancy Raw Data'!$B$6:$BE$43,'Occupancy Raw Data'!AU$1,FALSE)</f>
        <v>0.93410316847436503</v>
      </c>
      <c r="O42" s="60">
        <f>VLOOKUP($A42,'Occupancy Raw Data'!$B$6:$BE$43,'Occupancy Raw Data'!AV$1,FALSE)</f>
        <v>1.9893146535192201</v>
      </c>
      <c r="P42" s="60">
        <f>VLOOKUP($A42,'Occupancy Raw Data'!$B$6:$BE$43,'Occupancy Raw Data'!AW$1,FALSE)</f>
        <v>3.0417684849162301</v>
      </c>
      <c r="Q42" s="60">
        <f>VLOOKUP($A42,'Occupancy Raw Data'!$B$6:$BE$43,'Occupancy Raw Data'!AX$1,FALSE)</f>
        <v>-0.84807784328846203</v>
      </c>
      <c r="R42" s="61">
        <f>VLOOKUP($A42,'Occupancy Raw Data'!$B$6:$BE$43,'Occupancy Raw Data'!AY$1,FALSE)</f>
        <v>0.64328403805693102</v>
      </c>
      <c r="S42" s="60">
        <f>VLOOKUP($A42,'Occupancy Raw Data'!$B$6:$BE$43,'Occupancy Raw Data'!BA$1,FALSE)</f>
        <v>-4.3729456966369904</v>
      </c>
      <c r="T42" s="60">
        <f>VLOOKUP($A42,'Occupancy Raw Data'!$B$6:$BE$43,'Occupancy Raw Data'!BB$1,FALSE)</f>
        <v>-2.3544749280016299</v>
      </c>
      <c r="U42" s="61">
        <f>VLOOKUP($A42,'Occupancy Raw Data'!$B$6:$BE$43,'Occupancy Raw Data'!BC$1,FALSE)</f>
        <v>-3.3407509255119399</v>
      </c>
      <c r="V42" s="62">
        <f>VLOOKUP($A42,'Occupancy Raw Data'!$B$6:$BE$43,'Occupancy Raw Data'!BE$1,FALSE)</f>
        <v>-0.68472150987722702</v>
      </c>
      <c r="X42" s="64">
        <f>VLOOKUP($A42,'ADR Raw Data'!$B$6:$BE$43,'ADR Raw Data'!AG$1,FALSE)</f>
        <v>137.954840480982</v>
      </c>
      <c r="Y42" s="65">
        <f>VLOOKUP($A42,'ADR Raw Data'!$B$6:$BE$43,'ADR Raw Data'!AH$1,FALSE)</f>
        <v>136.63397262989</v>
      </c>
      <c r="Z42" s="65">
        <f>VLOOKUP($A42,'ADR Raw Data'!$B$6:$BE$43,'ADR Raw Data'!AI$1,FALSE)</f>
        <v>138.201351979447</v>
      </c>
      <c r="AA42" s="65">
        <f>VLOOKUP($A42,'ADR Raw Data'!$B$6:$BE$43,'ADR Raw Data'!AJ$1,FALSE)</f>
        <v>139.87722410625901</v>
      </c>
      <c r="AB42" s="65">
        <f>VLOOKUP($A42,'ADR Raw Data'!$B$6:$BE$43,'ADR Raw Data'!AK$1,FALSE)</f>
        <v>141.040066263272</v>
      </c>
      <c r="AC42" s="66">
        <f>VLOOKUP($A42,'ADR Raw Data'!$B$6:$BE$43,'ADR Raw Data'!AL$1,FALSE)</f>
        <v>138.78845134077</v>
      </c>
      <c r="AD42" s="65">
        <f>VLOOKUP($A42,'ADR Raw Data'!$B$6:$BE$43,'ADR Raw Data'!AN$1,FALSE)</f>
        <v>185.86450918622501</v>
      </c>
      <c r="AE42" s="65">
        <f>VLOOKUP($A42,'ADR Raw Data'!$B$6:$BE$43,'ADR Raw Data'!AO$1,FALSE)</f>
        <v>200.164989123586</v>
      </c>
      <c r="AF42" s="66">
        <f>VLOOKUP($A42,'ADR Raw Data'!$B$6:$BE$43,'ADR Raw Data'!AP$1,FALSE)</f>
        <v>193.25203024009099</v>
      </c>
      <c r="AG42" s="67">
        <f>VLOOKUP($A42,'ADR Raw Data'!$B$6:$BE$43,'ADR Raw Data'!AR$1,FALSE)</f>
        <v>156.45652615898999</v>
      </c>
      <c r="AI42" s="59">
        <f>VLOOKUP($A42,'ADR Raw Data'!$B$6:$BE$43,'ADR Raw Data'!AT$1,FALSE)</f>
        <v>5.9744719191332596</v>
      </c>
      <c r="AJ42" s="60">
        <f>VLOOKUP($A42,'ADR Raw Data'!$B$6:$BE$43,'ADR Raw Data'!AU$1,FALSE)</f>
        <v>5.5919353153863502</v>
      </c>
      <c r="AK42" s="60">
        <f>VLOOKUP($A42,'ADR Raw Data'!$B$6:$BE$43,'ADR Raw Data'!AV$1,FALSE)</f>
        <v>5.8636949799540297</v>
      </c>
      <c r="AL42" s="60">
        <f>VLOOKUP($A42,'ADR Raw Data'!$B$6:$BE$43,'ADR Raw Data'!AW$1,FALSE)</f>
        <v>6.8509830789062098</v>
      </c>
      <c r="AM42" s="60">
        <f>VLOOKUP($A42,'ADR Raw Data'!$B$6:$BE$43,'ADR Raw Data'!AX$1,FALSE)</f>
        <v>4.2716835523047099</v>
      </c>
      <c r="AN42" s="61">
        <f>VLOOKUP($A42,'ADR Raw Data'!$B$6:$BE$43,'ADR Raw Data'!AY$1,FALSE)</f>
        <v>5.6892802748304199</v>
      </c>
      <c r="AO42" s="60">
        <f>VLOOKUP($A42,'ADR Raw Data'!$B$6:$BE$43,'ADR Raw Data'!BA$1,FALSE)</f>
        <v>3.4408310070994399</v>
      </c>
      <c r="AP42" s="60">
        <f>VLOOKUP($A42,'ADR Raw Data'!$B$6:$BE$43,'ADR Raw Data'!BB$1,FALSE)</f>
        <v>3.4508185038134398</v>
      </c>
      <c r="AQ42" s="61">
        <f>VLOOKUP($A42,'ADR Raw Data'!$B$6:$BE$43,'ADR Raw Data'!BC$1,FALSE)</f>
        <v>3.4860807680477701</v>
      </c>
      <c r="AR42" s="62">
        <f>VLOOKUP($A42,'ADR Raw Data'!$B$6:$BE$43,'ADR Raw Data'!BE$1,FALSE)</f>
        <v>4.4495329864832902</v>
      </c>
      <c r="AT42" s="64">
        <f>VLOOKUP($A42,'RevPAR Raw Data'!$B$6:$BE$43,'RevPAR Raw Data'!AG$1,FALSE)</f>
        <v>89.768118636327003</v>
      </c>
      <c r="AU42" s="65">
        <f>VLOOKUP($A42,'RevPAR Raw Data'!$B$6:$BE$43,'RevPAR Raw Data'!AH$1,FALSE)</f>
        <v>97.231903460226206</v>
      </c>
      <c r="AV42" s="65">
        <f>VLOOKUP($A42,'RevPAR Raw Data'!$B$6:$BE$43,'RevPAR Raw Data'!AI$1,FALSE)</f>
        <v>102.247577640168</v>
      </c>
      <c r="AW42" s="65">
        <f>VLOOKUP($A42,'RevPAR Raw Data'!$B$6:$BE$43,'RevPAR Raw Data'!AJ$1,FALSE)</f>
        <v>106.37628509255001</v>
      </c>
      <c r="AX42" s="65">
        <f>VLOOKUP($A42,'RevPAR Raw Data'!$B$6:$BE$43,'RevPAR Raw Data'!AK$1,FALSE)</f>
        <v>105.35756984928599</v>
      </c>
      <c r="AY42" s="66">
        <f>VLOOKUP($A42,'RevPAR Raw Data'!$B$6:$BE$43,'RevPAR Raw Data'!AL$1,FALSE)</f>
        <v>100.196290935711</v>
      </c>
      <c r="AZ42" s="65">
        <f>VLOOKUP($A42,'RevPAR Raw Data'!$B$6:$BE$43,'RevPAR Raw Data'!AN$1,FALSE)</f>
        <v>155.73221337900401</v>
      </c>
      <c r="BA42" s="65">
        <f>VLOOKUP($A42,'RevPAR Raw Data'!$B$6:$BE$43,'RevPAR Raw Data'!AO$1,FALSE)</f>
        <v>179.2275887568</v>
      </c>
      <c r="BB42" s="66">
        <f>VLOOKUP($A42,'RevPAR Raw Data'!$B$6:$BE$43,'RevPAR Raw Data'!AP$1,FALSE)</f>
        <v>167.47990106790201</v>
      </c>
      <c r="BC42" s="67">
        <f>VLOOKUP($A42,'RevPAR Raw Data'!$B$6:$BE$43,'RevPAR Raw Data'!AR$1,FALSE)</f>
        <v>119.419995097098</v>
      </c>
      <c r="BE42" s="59">
        <f>VLOOKUP($A42,'RevPAR Raw Data'!$B$6:$BE$43,'RevPAR Raw Data'!AT$1,FALSE)</f>
        <v>3.74169134920706</v>
      </c>
      <c r="BF42" s="60">
        <f>VLOOKUP($A42,'RevPAR Raw Data'!$B$6:$BE$43,'RevPAR Raw Data'!AU$1,FALSE)</f>
        <v>6.5782729288207697</v>
      </c>
      <c r="BG42" s="60">
        <f>VLOOKUP($A42,'RevPAR Raw Data'!$B$6:$BE$43,'RevPAR Raw Data'!AV$1,FALSE)</f>
        <v>7.9696569769471601</v>
      </c>
      <c r="BH42" s="60">
        <f>VLOOKUP($A42,'RevPAR Raw Data'!$B$6:$BE$43,'RevPAR Raw Data'!AW$1,FALSE)</f>
        <v>10.101142608023499</v>
      </c>
      <c r="BI42" s="60">
        <f>VLOOKUP($A42,'RevPAR Raw Data'!$B$6:$BE$43,'RevPAR Raw Data'!AX$1,FALSE)</f>
        <v>3.3873785072737501</v>
      </c>
      <c r="BJ42" s="61">
        <f>VLOOKUP($A42,'RevPAR Raw Data'!$B$6:$BE$43,'RevPAR Raw Data'!AY$1,FALSE)</f>
        <v>6.3691625447756604</v>
      </c>
      <c r="BK42" s="60">
        <f>VLOOKUP($A42,'RevPAR Raw Data'!$B$6:$BE$43,'RevPAR Raw Data'!BA$1,FALSE)</f>
        <v>-1.08258036099105</v>
      </c>
      <c r="BL42" s="60">
        <f>VLOOKUP($A42,'RevPAR Raw Data'!$B$6:$BE$43,'RevPAR Raw Data'!BB$1,FALSE)</f>
        <v>1.01509491932868</v>
      </c>
      <c r="BM42" s="61">
        <f>VLOOKUP($A42,'RevPAR Raw Data'!$B$6:$BE$43,'RevPAR Raw Data'!BC$1,FALSE)</f>
        <v>2.8868567013180999E-2</v>
      </c>
      <c r="BN42" s="62">
        <f>VLOOKUP($A42,'RevPAR Raw Data'!$B$6:$BE$43,'RevPAR Raw Data'!BE$1,FALSE)</f>
        <v>3.73434456715853</v>
      </c>
    </row>
    <row r="43" spans="1:66" x14ac:dyDescent="0.25">
      <c r="A43" s="82" t="s">
        <v>82</v>
      </c>
      <c r="B43" s="59">
        <f>VLOOKUP($A43,'Occupancy Raw Data'!$B$6:$BE$43,'Occupancy Raw Data'!AG$1,FALSE)</f>
        <v>61.970754470301898</v>
      </c>
      <c r="C43" s="60">
        <f>VLOOKUP($A43,'Occupancy Raw Data'!$B$6:$BE$43,'Occupancy Raw Data'!AH$1,FALSE)</f>
        <v>72.478226763481302</v>
      </c>
      <c r="D43" s="60">
        <f>VLOOKUP($A43,'Occupancy Raw Data'!$B$6:$BE$43,'Occupancy Raw Data'!AI$1,FALSE)</f>
        <v>78.416839310497394</v>
      </c>
      <c r="E43" s="60">
        <f>VLOOKUP($A43,'Occupancy Raw Data'!$B$6:$BE$43,'Occupancy Raw Data'!AJ$1,FALSE)</f>
        <v>78.905605728422799</v>
      </c>
      <c r="F43" s="60">
        <f>VLOOKUP($A43,'Occupancy Raw Data'!$B$6:$BE$43,'Occupancy Raw Data'!AK$1,FALSE)</f>
        <v>74.282941448599004</v>
      </c>
      <c r="G43" s="61">
        <f>VLOOKUP($A43,'Occupancy Raw Data'!$B$6:$BE$43,'Occupancy Raw Data'!AL$1,FALSE)</f>
        <v>73.210873544260494</v>
      </c>
      <c r="H43" s="60">
        <f>VLOOKUP($A43,'Occupancy Raw Data'!$B$6:$BE$43,'Occupancy Raw Data'!AN$1,FALSE)</f>
        <v>77.320131946818904</v>
      </c>
      <c r="I43" s="60">
        <f>VLOOKUP($A43,'Occupancy Raw Data'!$B$6:$BE$43,'Occupancy Raw Data'!AO$1,FALSE)</f>
        <v>79.801174648510496</v>
      </c>
      <c r="J43" s="61">
        <f>VLOOKUP($A43,'Occupancy Raw Data'!$B$6:$BE$43,'Occupancy Raw Data'!AP$1,FALSE)</f>
        <v>78.5606532976647</v>
      </c>
      <c r="K43" s="62">
        <f>VLOOKUP($A43,'Occupancy Raw Data'!$B$6:$BE$43,'Occupancy Raw Data'!AR$1,FALSE)</f>
        <v>74.7393820452331</v>
      </c>
      <c r="M43" s="59">
        <f>VLOOKUP($A43,'Occupancy Raw Data'!$B$6:$BE$43,'Occupancy Raw Data'!AT$1,FALSE)</f>
        <v>28.006764918362201</v>
      </c>
      <c r="N43" s="60">
        <f>VLOOKUP($A43,'Occupancy Raw Data'!$B$6:$BE$43,'Occupancy Raw Data'!AU$1,FALSE)</f>
        <v>37.684342452460101</v>
      </c>
      <c r="O43" s="60">
        <f>VLOOKUP($A43,'Occupancy Raw Data'!$B$6:$BE$43,'Occupancy Raw Data'!AV$1,FALSE)</f>
        <v>42.319659171697701</v>
      </c>
      <c r="P43" s="60">
        <f>VLOOKUP($A43,'Occupancy Raw Data'!$B$6:$BE$43,'Occupancy Raw Data'!AW$1,FALSE)</f>
        <v>41.829649350012303</v>
      </c>
      <c r="Q43" s="60">
        <f>VLOOKUP($A43,'Occupancy Raw Data'!$B$6:$BE$43,'Occupancy Raw Data'!AX$1,FALSE)</f>
        <v>33.711027029890403</v>
      </c>
      <c r="R43" s="61">
        <f>VLOOKUP($A43,'Occupancy Raw Data'!$B$6:$BE$43,'Occupancy Raw Data'!AY$1,FALSE)</f>
        <v>36.924175574093802</v>
      </c>
      <c r="S43" s="60">
        <f>VLOOKUP($A43,'Occupancy Raw Data'!$B$6:$BE$43,'Occupancy Raw Data'!BA$1,FALSE)</f>
        <v>20.6399421371861</v>
      </c>
      <c r="T43" s="60">
        <f>VLOOKUP($A43,'Occupancy Raw Data'!$B$6:$BE$43,'Occupancy Raw Data'!BB$1,FALSE)</f>
        <v>17.292746003163501</v>
      </c>
      <c r="U43" s="61">
        <f>VLOOKUP($A43,'Occupancy Raw Data'!$B$6:$BE$43,'Occupancy Raw Data'!BC$1,FALSE)</f>
        <v>18.916384128934101</v>
      </c>
      <c r="V43" s="62">
        <f>VLOOKUP($A43,'Occupancy Raw Data'!$B$6:$BE$43,'Occupancy Raw Data'!BE$1,FALSE)</f>
        <v>30.967965158950399</v>
      </c>
      <c r="X43" s="64">
        <f>VLOOKUP($A43,'ADR Raw Data'!$B$6:$BE$43,'ADR Raw Data'!AG$1,FALSE)</f>
        <v>130.72620399221</v>
      </c>
      <c r="Y43" s="65">
        <f>VLOOKUP($A43,'ADR Raw Data'!$B$6:$BE$43,'ADR Raw Data'!AH$1,FALSE)</f>
        <v>146.56271389521001</v>
      </c>
      <c r="Z43" s="65">
        <f>VLOOKUP($A43,'ADR Raw Data'!$B$6:$BE$43,'ADR Raw Data'!AI$1,FALSE)</f>
        <v>153.11062714016299</v>
      </c>
      <c r="AA43" s="65">
        <f>VLOOKUP($A43,'ADR Raw Data'!$B$6:$BE$43,'ADR Raw Data'!AJ$1,FALSE)</f>
        <v>151.30154150575399</v>
      </c>
      <c r="AB43" s="65">
        <f>VLOOKUP($A43,'ADR Raw Data'!$B$6:$BE$43,'ADR Raw Data'!AK$1,FALSE)</f>
        <v>140.56470807243099</v>
      </c>
      <c r="AC43" s="66">
        <f>VLOOKUP($A43,'ADR Raw Data'!$B$6:$BE$43,'ADR Raw Data'!AL$1,FALSE)</f>
        <v>145.08871629817301</v>
      </c>
      <c r="AD43" s="65">
        <f>VLOOKUP($A43,'ADR Raw Data'!$B$6:$BE$43,'ADR Raw Data'!AN$1,FALSE)</f>
        <v>131.747484538093</v>
      </c>
      <c r="AE43" s="65">
        <f>VLOOKUP($A43,'ADR Raw Data'!$B$6:$BE$43,'ADR Raw Data'!AO$1,FALSE)</f>
        <v>133.07868549896301</v>
      </c>
      <c r="AF43" s="66">
        <f>VLOOKUP($A43,'ADR Raw Data'!$B$6:$BE$43,'ADR Raw Data'!AP$1,FALSE)</f>
        <v>132.42359526217399</v>
      </c>
      <c r="AG43" s="67">
        <f>VLOOKUP($A43,'ADR Raw Data'!$B$6:$BE$43,'ADR Raw Data'!AR$1,FALSE)</f>
        <v>141.285098387299</v>
      </c>
      <c r="AI43" s="59">
        <f>VLOOKUP($A43,'ADR Raw Data'!$B$6:$BE$43,'ADR Raw Data'!AT$1,FALSE)</f>
        <v>33.049060775107101</v>
      </c>
      <c r="AJ43" s="60">
        <f>VLOOKUP($A43,'ADR Raw Data'!$B$6:$BE$43,'ADR Raw Data'!AU$1,FALSE)</f>
        <v>41.936592862035504</v>
      </c>
      <c r="AK43" s="60">
        <f>VLOOKUP($A43,'ADR Raw Data'!$B$6:$BE$43,'ADR Raw Data'!AV$1,FALSE)</f>
        <v>45.394869900906698</v>
      </c>
      <c r="AL43" s="60">
        <f>VLOOKUP($A43,'ADR Raw Data'!$B$6:$BE$43,'ADR Raw Data'!AW$1,FALSE)</f>
        <v>44.587205265771601</v>
      </c>
      <c r="AM43" s="60">
        <f>VLOOKUP($A43,'ADR Raw Data'!$B$6:$BE$43,'ADR Raw Data'!AX$1,FALSE)</f>
        <v>37.565065799677299</v>
      </c>
      <c r="AN43" s="61">
        <f>VLOOKUP($A43,'ADR Raw Data'!$B$6:$BE$43,'ADR Raw Data'!AY$1,FALSE)</f>
        <v>41.083569099550999</v>
      </c>
      <c r="AO43" s="60">
        <f>VLOOKUP($A43,'ADR Raw Data'!$B$6:$BE$43,'ADR Raw Data'!BA$1,FALSE)</f>
        <v>26.3934737364226</v>
      </c>
      <c r="AP43" s="60">
        <f>VLOOKUP($A43,'ADR Raw Data'!$B$6:$BE$43,'ADR Raw Data'!BB$1,FALSE)</f>
        <v>25.1677477478928</v>
      </c>
      <c r="AQ43" s="61">
        <f>VLOOKUP($A43,'ADR Raw Data'!$B$6:$BE$43,'ADR Raw Data'!BC$1,FALSE)</f>
        <v>25.7473688855974</v>
      </c>
      <c r="AR43" s="62">
        <f>VLOOKUP($A43,'ADR Raw Data'!$B$6:$BE$43,'ADR Raw Data'!BE$1,FALSE)</f>
        <v>36.301969306608697</v>
      </c>
      <c r="AT43" s="64">
        <f>VLOOKUP($A43,'RevPAR Raw Data'!$B$6:$BE$43,'RevPAR Raw Data'!AG$1,FALSE)</f>
        <v>81.012014904358594</v>
      </c>
      <c r="AU43" s="65">
        <f>VLOOKUP($A43,'RevPAR Raw Data'!$B$6:$BE$43,'RevPAR Raw Data'!AH$1,FALSE)</f>
        <v>106.226056127682</v>
      </c>
      <c r="AV43" s="65">
        <f>VLOOKUP($A43,'RevPAR Raw Data'!$B$6:$BE$43,'RevPAR Raw Data'!AI$1,FALSE)</f>
        <v>120.064514451797</v>
      </c>
      <c r="AW43" s="65">
        <f>VLOOKUP($A43,'RevPAR Raw Data'!$B$6:$BE$43,'RevPAR Raw Data'!AJ$1,FALSE)</f>
        <v>119.385397801556</v>
      </c>
      <c r="AX43" s="65">
        <f>VLOOKUP($A43,'RevPAR Raw Data'!$B$6:$BE$43,'RevPAR Raw Data'!AK$1,FALSE)</f>
        <v>104.415599794838</v>
      </c>
      <c r="AY43" s="66">
        <f>VLOOKUP($A43,'RevPAR Raw Data'!$B$6:$BE$43,'RevPAR Raw Data'!AL$1,FALSE)</f>
        <v>106.220716616046</v>
      </c>
      <c r="AZ43" s="65">
        <f>VLOOKUP($A43,'RevPAR Raw Data'!$B$6:$BE$43,'RevPAR Raw Data'!AN$1,FALSE)</f>
        <v>101.86732888146901</v>
      </c>
      <c r="BA43" s="65">
        <f>VLOOKUP($A43,'RevPAR Raw Data'!$B$6:$BE$43,'RevPAR Raw Data'!AO$1,FALSE)</f>
        <v>106.198354234969</v>
      </c>
      <c r="BB43" s="66">
        <f>VLOOKUP($A43,'RevPAR Raw Data'!$B$6:$BE$43,'RevPAR Raw Data'!AP$1,FALSE)</f>
        <v>104.032841558219</v>
      </c>
      <c r="BC43" s="67">
        <f>VLOOKUP($A43,'RevPAR Raw Data'!$B$6:$BE$43,'RevPAR Raw Data'!AR$1,FALSE)</f>
        <v>105.59560945666701</v>
      </c>
      <c r="BE43" s="59">
        <f>VLOOKUP($A43,'RevPAR Raw Data'!$B$6:$BE$43,'RevPAR Raw Data'!AT$1,FALSE)</f>
        <v>70.311798452480303</v>
      </c>
      <c r="BF43" s="60">
        <f>VLOOKUP($A43,'RevPAR Raw Data'!$B$6:$BE$43,'RevPAR Raw Data'!AU$1,FALSE)</f>
        <v>95.424464581519103</v>
      </c>
      <c r="BG43" s="60">
        <f>VLOOKUP($A43,'RevPAR Raw Data'!$B$6:$BE$43,'RevPAR Raw Data'!AV$1,FALSE)</f>
        <v>106.925483296103</v>
      </c>
      <c r="BH43" s="60">
        <f>VLOOKUP($A43,'RevPAR Raw Data'!$B$6:$BE$43,'RevPAR Raw Data'!AW$1,FALSE)</f>
        <v>105.06752623342599</v>
      </c>
      <c r="BI43" s="60">
        <f>VLOOKUP($A43,'RevPAR Raw Data'!$B$6:$BE$43,'RevPAR Raw Data'!AX$1,FALSE)</f>
        <v>83.939662315093102</v>
      </c>
      <c r="BJ43" s="61">
        <f>VLOOKUP($A43,'RevPAR Raw Data'!$B$6:$BE$43,'RevPAR Raw Data'!AY$1,FALSE)</f>
        <v>93.177513860067194</v>
      </c>
      <c r="BK43" s="60">
        <f>VLOOKUP($A43,'RevPAR Raw Data'!$B$6:$BE$43,'RevPAR Raw Data'!BA$1,FALSE)</f>
        <v>52.481013580799797</v>
      </c>
      <c r="BL43" s="60">
        <f>VLOOKUP($A43,'RevPAR Raw Data'!$B$6:$BE$43,'RevPAR Raw Data'!BB$1,FALSE)</f>
        <v>46.812688443816299</v>
      </c>
      <c r="BM43" s="61">
        <f>VLOOKUP($A43,'RevPAR Raw Data'!$B$6:$BE$43,'RevPAR Raw Data'!BC$1,FALSE)</f>
        <v>49.534224216024803</v>
      </c>
      <c r="BN43" s="62">
        <f>VLOOKUP($A43,'RevPAR Raw Data'!$B$6:$BE$43,'RevPAR Raw Data'!BE$1,FALSE)</f>
        <v>78.511915672442598</v>
      </c>
    </row>
    <row r="44" spans="1:66" x14ac:dyDescent="0.25">
      <c r="A44" s="81" t="s">
        <v>83</v>
      </c>
      <c r="B44" s="59">
        <f>VLOOKUP($A44,'Occupancy Raw Data'!$B$6:$BE$43,'Occupancy Raw Data'!AG$1,FALSE)</f>
        <v>51.607291956582202</v>
      </c>
      <c r="C44" s="60">
        <f>VLOOKUP($A44,'Occupancy Raw Data'!$B$6:$BE$43,'Occupancy Raw Data'!AH$1,FALSE)</f>
        <v>60.024120975971698</v>
      </c>
      <c r="D44" s="60">
        <f>VLOOKUP($A44,'Occupancy Raw Data'!$B$6:$BE$43,'Occupancy Raw Data'!AI$1,FALSE)</f>
        <v>62.869932275721297</v>
      </c>
      <c r="E44" s="60">
        <f>VLOOKUP($A44,'Occupancy Raw Data'!$B$6:$BE$43,'Occupancy Raw Data'!AJ$1,FALSE)</f>
        <v>65.783003989238296</v>
      </c>
      <c r="F44" s="60">
        <f>VLOOKUP($A44,'Occupancy Raw Data'!$B$6:$BE$43,'Occupancy Raw Data'!AK$1,FALSE)</f>
        <v>65.725020873921494</v>
      </c>
      <c r="G44" s="61">
        <f>VLOOKUP($A44,'Occupancy Raw Data'!$B$6:$BE$43,'Occupancy Raw Data'!AL$1,FALSE)</f>
        <v>61.201874014287</v>
      </c>
      <c r="H44" s="60">
        <f>VLOOKUP($A44,'Occupancy Raw Data'!$B$6:$BE$43,'Occupancy Raw Data'!AN$1,FALSE)</f>
        <v>76.143427034047605</v>
      </c>
      <c r="I44" s="60">
        <f>VLOOKUP($A44,'Occupancy Raw Data'!$B$6:$BE$43,'Occupancy Raw Data'!AO$1,FALSE)</f>
        <v>78.523054086649907</v>
      </c>
      <c r="J44" s="61">
        <f>VLOOKUP($A44,'Occupancy Raw Data'!$B$6:$BE$43,'Occupancy Raw Data'!AP$1,FALSE)</f>
        <v>77.333240560348798</v>
      </c>
      <c r="K44" s="62">
        <f>VLOOKUP($A44,'Occupancy Raw Data'!$B$6:$BE$43,'Occupancy Raw Data'!AR$1,FALSE)</f>
        <v>65.810835884590404</v>
      </c>
      <c r="M44" s="59">
        <f>VLOOKUP($A44,'Occupancy Raw Data'!$B$6:$BE$43,'Occupancy Raw Data'!AT$1,FALSE)</f>
        <v>1.0941861343829899</v>
      </c>
      <c r="N44" s="60">
        <f>VLOOKUP($A44,'Occupancy Raw Data'!$B$6:$BE$43,'Occupancy Raw Data'!AU$1,FALSE)</f>
        <v>2.9216905658968901</v>
      </c>
      <c r="O44" s="60">
        <f>VLOOKUP($A44,'Occupancy Raw Data'!$B$6:$BE$43,'Occupancy Raw Data'!AV$1,FALSE)</f>
        <v>4.5164730804438902</v>
      </c>
      <c r="P44" s="60">
        <f>VLOOKUP($A44,'Occupancy Raw Data'!$B$6:$BE$43,'Occupancy Raw Data'!AW$1,FALSE)</f>
        <v>4.1451466329772302</v>
      </c>
      <c r="Q44" s="60">
        <f>VLOOKUP($A44,'Occupancy Raw Data'!$B$6:$BE$43,'Occupancy Raw Data'!AX$1,FALSE)</f>
        <v>-0.91474344447104605</v>
      </c>
      <c r="R44" s="61">
        <f>VLOOKUP($A44,'Occupancy Raw Data'!$B$6:$BE$43,'Occupancy Raw Data'!AY$1,FALSE)</f>
        <v>2.33791793786988</v>
      </c>
      <c r="S44" s="60">
        <f>VLOOKUP($A44,'Occupancy Raw Data'!$B$6:$BE$43,'Occupancy Raw Data'!BA$1,FALSE)</f>
        <v>-3.7741766554037399</v>
      </c>
      <c r="T44" s="60">
        <f>VLOOKUP($A44,'Occupancy Raw Data'!$B$6:$BE$43,'Occupancy Raw Data'!BB$1,FALSE)</f>
        <v>-2.3559252413556302</v>
      </c>
      <c r="U44" s="61">
        <f>VLOOKUP($A44,'Occupancy Raw Data'!$B$6:$BE$43,'Occupancy Raw Data'!BC$1,FALSE)</f>
        <v>-3.0593276186712801</v>
      </c>
      <c r="V44" s="62">
        <f>VLOOKUP($A44,'Occupancy Raw Data'!$B$6:$BE$43,'Occupancy Raw Data'!BE$1,FALSE)</f>
        <v>0.460070159080184</v>
      </c>
      <c r="X44" s="64">
        <f>VLOOKUP($A44,'ADR Raw Data'!$B$6:$BE$43,'ADR Raw Data'!AG$1,FALSE)</f>
        <v>95.630240888049897</v>
      </c>
      <c r="Y44" s="65">
        <f>VLOOKUP($A44,'ADR Raw Data'!$B$6:$BE$43,'ADR Raw Data'!AH$1,FALSE)</f>
        <v>96.553167310664605</v>
      </c>
      <c r="Z44" s="65">
        <f>VLOOKUP($A44,'ADR Raw Data'!$B$6:$BE$43,'ADR Raw Data'!AI$1,FALSE)</f>
        <v>98.523216881248302</v>
      </c>
      <c r="AA44" s="65">
        <f>VLOOKUP($A44,'ADR Raw Data'!$B$6:$BE$43,'ADR Raw Data'!AJ$1,FALSE)</f>
        <v>98.066333956210499</v>
      </c>
      <c r="AB44" s="65">
        <f>VLOOKUP($A44,'ADR Raw Data'!$B$6:$BE$43,'ADR Raw Data'!AK$1,FALSE)</f>
        <v>99.558524948831902</v>
      </c>
      <c r="AC44" s="66">
        <f>VLOOKUP($A44,'ADR Raw Data'!$B$6:$BE$43,'ADR Raw Data'!AL$1,FALSE)</f>
        <v>97.773048226832003</v>
      </c>
      <c r="AD44" s="65">
        <f>VLOOKUP($A44,'ADR Raw Data'!$B$6:$BE$43,'ADR Raw Data'!AN$1,FALSE)</f>
        <v>120.102459945172</v>
      </c>
      <c r="AE44" s="65">
        <f>VLOOKUP($A44,'ADR Raw Data'!$B$6:$BE$43,'ADR Raw Data'!AO$1,FALSE)</f>
        <v>124.043922495274</v>
      </c>
      <c r="AF44" s="66">
        <f>VLOOKUP($A44,'ADR Raw Data'!$B$6:$BE$43,'ADR Raw Data'!AP$1,FALSE)</f>
        <v>122.103511981525</v>
      </c>
      <c r="AG44" s="67">
        <f>VLOOKUP($A44,'ADR Raw Data'!$B$6:$BE$43,'ADR Raw Data'!AR$1,FALSE)</f>
        <v>105.94171433606</v>
      </c>
      <c r="AI44" s="59">
        <f>VLOOKUP($A44,'ADR Raw Data'!$B$6:$BE$43,'ADR Raw Data'!AT$1,FALSE)</f>
        <v>7.8907617977222797</v>
      </c>
      <c r="AJ44" s="60">
        <f>VLOOKUP($A44,'ADR Raw Data'!$B$6:$BE$43,'ADR Raw Data'!AU$1,FALSE)</f>
        <v>8.1636919199684606</v>
      </c>
      <c r="AK44" s="60">
        <f>VLOOKUP($A44,'ADR Raw Data'!$B$6:$BE$43,'ADR Raw Data'!AV$1,FALSE)</f>
        <v>9.3719326109098393</v>
      </c>
      <c r="AL44" s="60">
        <f>VLOOKUP($A44,'ADR Raw Data'!$B$6:$BE$43,'ADR Raw Data'!AW$1,FALSE)</f>
        <v>8.3284345014001708</v>
      </c>
      <c r="AM44" s="60">
        <f>VLOOKUP($A44,'ADR Raw Data'!$B$6:$BE$43,'ADR Raw Data'!AX$1,FALSE)</f>
        <v>6.44129162358223</v>
      </c>
      <c r="AN44" s="61">
        <f>VLOOKUP($A44,'ADR Raw Data'!$B$6:$BE$43,'ADR Raw Data'!AY$1,FALSE)</f>
        <v>7.9942383627276099</v>
      </c>
      <c r="AO44" s="60">
        <f>VLOOKUP($A44,'ADR Raw Data'!$B$6:$BE$43,'ADR Raw Data'!BA$1,FALSE)</f>
        <v>9.5134252700012993</v>
      </c>
      <c r="AP44" s="60">
        <f>VLOOKUP($A44,'ADR Raw Data'!$B$6:$BE$43,'ADR Raw Data'!BB$1,FALSE)</f>
        <v>11.178641848349599</v>
      </c>
      <c r="AQ44" s="61">
        <f>VLOOKUP($A44,'ADR Raw Data'!$B$6:$BE$43,'ADR Raw Data'!BC$1,FALSE)</f>
        <v>10.372942728209001</v>
      </c>
      <c r="AR44" s="62">
        <f>VLOOKUP($A44,'ADR Raw Data'!$B$6:$BE$43,'ADR Raw Data'!BE$1,FALSE)</f>
        <v>8.6289548333448103</v>
      </c>
      <c r="AT44" s="64">
        <f>VLOOKUP($A44,'RevPAR Raw Data'!$B$6:$BE$43,'RevPAR Raw Data'!AG$1,FALSE)</f>
        <v>49.352177613878801</v>
      </c>
      <c r="AU44" s="65">
        <f>VLOOKUP($A44,'RevPAR Raw Data'!$B$6:$BE$43,'RevPAR Raw Data'!AH$1,FALSE)</f>
        <v>57.9551899526857</v>
      </c>
      <c r="AV44" s="65">
        <f>VLOOKUP($A44,'RevPAR Raw Data'!$B$6:$BE$43,'RevPAR Raw Data'!AI$1,FALSE)</f>
        <v>61.941479729102802</v>
      </c>
      <c r="AW44" s="65">
        <f>VLOOKUP($A44,'RevPAR Raw Data'!$B$6:$BE$43,'RevPAR Raw Data'!AJ$1,FALSE)</f>
        <v>64.510980378513693</v>
      </c>
      <c r="AX44" s="65">
        <f>VLOOKUP($A44,'RevPAR Raw Data'!$B$6:$BE$43,'RevPAR Raw Data'!AK$1,FALSE)</f>
        <v>65.434861304388093</v>
      </c>
      <c r="AY44" s="66">
        <f>VLOOKUP($A44,'RevPAR Raw Data'!$B$6:$BE$43,'RevPAR Raw Data'!AL$1,FALSE)</f>
        <v>59.838937795713797</v>
      </c>
      <c r="AZ44" s="65">
        <f>VLOOKUP($A44,'RevPAR Raw Data'!$B$6:$BE$43,'RevPAR Raw Data'!AN$1,FALSE)</f>
        <v>91.450128954448402</v>
      </c>
      <c r="BA44" s="65">
        <f>VLOOKUP($A44,'RevPAR Raw Data'!$B$6:$BE$43,'RevPAR Raw Data'!AO$1,FALSE)</f>
        <v>97.403076352166195</v>
      </c>
      <c r="BB44" s="66">
        <f>VLOOKUP($A44,'RevPAR Raw Data'!$B$6:$BE$43,'RevPAR Raw Data'!AP$1,FALSE)</f>
        <v>94.426602653307299</v>
      </c>
      <c r="BC44" s="67">
        <f>VLOOKUP($A44,'RevPAR Raw Data'!$B$6:$BE$43,'RevPAR Raw Data'!AR$1,FALSE)</f>
        <v>69.721127755026302</v>
      </c>
      <c r="BE44" s="59">
        <f>VLOOKUP($A44,'RevPAR Raw Data'!$B$6:$BE$43,'RevPAR Raw Data'!AT$1,FALSE)</f>
        <v>9.0712875535931499</v>
      </c>
      <c r="BF44" s="60">
        <f>VLOOKUP($A44,'RevPAR Raw Data'!$B$6:$BE$43,'RevPAR Raw Data'!AU$1,FALSE)</f>
        <v>11.323900302519901</v>
      </c>
      <c r="BG44" s="60">
        <f>VLOOKUP($A44,'RevPAR Raw Data'!$B$6:$BE$43,'RevPAR Raw Data'!AV$1,FALSE)</f>
        <v>14.3116865048428</v>
      </c>
      <c r="BH44" s="60">
        <f>VLOOKUP($A44,'RevPAR Raw Data'!$B$6:$BE$43,'RevPAR Raw Data'!AW$1,FALSE)</f>
        <v>12.818806956691899</v>
      </c>
      <c r="BI44" s="60">
        <f>VLOOKUP($A44,'RevPAR Raw Data'!$B$6:$BE$43,'RevPAR Raw Data'!AX$1,FALSE)</f>
        <v>5.4676268862452098</v>
      </c>
      <c r="BJ44" s="61">
        <f>VLOOKUP($A44,'RevPAR Raw Data'!$B$6:$BE$43,'RevPAR Raw Data'!AY$1,FALSE)</f>
        <v>10.5190550332757</v>
      </c>
      <c r="BK44" s="60">
        <f>VLOOKUP($A44,'RevPAR Raw Data'!$B$6:$BE$43,'RevPAR Raw Data'!BA$1,FALSE)</f>
        <v>5.3801951389278804</v>
      </c>
      <c r="BL44" s="60">
        <f>VLOOKUP($A44,'RevPAR Raw Data'!$B$6:$BE$43,'RevPAR Raw Data'!BB$1,FALSE)</f>
        <v>8.5593561620479495</v>
      </c>
      <c r="BM44" s="61">
        <f>VLOOKUP($A44,'RevPAR Raw Data'!$B$6:$BE$43,'RevPAR Raw Data'!BC$1,FALSE)</f>
        <v>6.9962728077846901</v>
      </c>
      <c r="BN44" s="62">
        <f>VLOOKUP($A44,'RevPAR Raw Data'!$B$6:$BE$43,'RevPAR Raw Data'!BE$1,FALSE)</f>
        <v>9.1287242386537208</v>
      </c>
    </row>
    <row r="45" spans="1:66" x14ac:dyDescent="0.25">
      <c r="A45" s="83" t="s">
        <v>84</v>
      </c>
      <c r="B45" s="59">
        <f>VLOOKUP($A45,'Occupancy Raw Data'!$B$6:$BE$43,'Occupancy Raw Data'!AG$1,FALSE)</f>
        <v>47.050277918140402</v>
      </c>
      <c r="C45" s="60">
        <f>VLOOKUP($A45,'Occupancy Raw Data'!$B$6:$BE$43,'Occupancy Raw Data'!AH$1,FALSE)</f>
        <v>60.024002021222799</v>
      </c>
      <c r="D45" s="60">
        <f>VLOOKUP($A45,'Occupancy Raw Data'!$B$6:$BE$43,'Occupancy Raw Data'!AI$1,FALSE)</f>
        <v>63.523244062657902</v>
      </c>
      <c r="E45" s="60">
        <f>VLOOKUP($A45,'Occupancy Raw Data'!$B$6:$BE$43,'Occupancy Raw Data'!AJ$1,FALSE)</f>
        <v>64.413845376452699</v>
      </c>
      <c r="F45" s="60">
        <f>VLOOKUP($A45,'Occupancy Raw Data'!$B$6:$BE$43,'Occupancy Raw Data'!AK$1,FALSE)</f>
        <v>60.699848408286996</v>
      </c>
      <c r="G45" s="61">
        <f>VLOOKUP($A45,'Occupancy Raw Data'!$B$6:$BE$43,'Occupancy Raw Data'!AL$1,FALSE)</f>
        <v>59.142243557352103</v>
      </c>
      <c r="H45" s="60">
        <f>VLOOKUP($A45,'Occupancy Raw Data'!$B$6:$BE$43,'Occupancy Raw Data'!AN$1,FALSE)</f>
        <v>68.203638201111602</v>
      </c>
      <c r="I45" s="60">
        <f>VLOOKUP($A45,'Occupancy Raw Data'!$B$6:$BE$43,'Occupancy Raw Data'!AO$1,FALSE)</f>
        <v>68.841586659929206</v>
      </c>
      <c r="J45" s="61">
        <f>VLOOKUP($A45,'Occupancy Raw Data'!$B$6:$BE$43,'Occupancy Raw Data'!AP$1,FALSE)</f>
        <v>68.522612430520397</v>
      </c>
      <c r="K45" s="62">
        <f>VLOOKUP($A45,'Occupancy Raw Data'!$B$6:$BE$43,'Occupancy Raw Data'!AR$1,FALSE)</f>
        <v>61.822348949685903</v>
      </c>
      <c r="M45" s="59">
        <f>VLOOKUP($A45,'Occupancy Raw Data'!$B$6:$BE$43,'Occupancy Raw Data'!AT$1,FALSE)</f>
        <v>-3.9553674936765399</v>
      </c>
      <c r="N45" s="60">
        <f>VLOOKUP($A45,'Occupancy Raw Data'!$B$6:$BE$43,'Occupancy Raw Data'!AU$1,FALSE)</f>
        <v>1.13990299265045</v>
      </c>
      <c r="O45" s="60">
        <f>VLOOKUP($A45,'Occupancy Raw Data'!$B$6:$BE$43,'Occupancy Raw Data'!AV$1,FALSE)</f>
        <v>1.7753818661256899</v>
      </c>
      <c r="P45" s="60">
        <f>VLOOKUP($A45,'Occupancy Raw Data'!$B$6:$BE$43,'Occupancy Raw Data'!AW$1,FALSE)</f>
        <v>1.6562948659335699</v>
      </c>
      <c r="Q45" s="60">
        <f>VLOOKUP($A45,'Occupancy Raw Data'!$B$6:$BE$43,'Occupancy Raw Data'!AX$1,FALSE)</f>
        <v>-1.24635012486911</v>
      </c>
      <c r="R45" s="61">
        <f>VLOOKUP($A45,'Occupancy Raw Data'!$B$6:$BE$43,'Occupancy Raw Data'!AY$1,FALSE)</f>
        <v>4.4109069390141302E-2</v>
      </c>
      <c r="S45" s="60">
        <f>VLOOKUP($A45,'Occupancy Raw Data'!$B$6:$BE$43,'Occupancy Raw Data'!BA$1,FALSE)</f>
        <v>-3.4798081573450301</v>
      </c>
      <c r="T45" s="60">
        <f>VLOOKUP($A45,'Occupancy Raw Data'!$B$6:$BE$43,'Occupancy Raw Data'!BB$1,FALSE)</f>
        <v>-3.84300987038768</v>
      </c>
      <c r="U45" s="61">
        <f>VLOOKUP($A45,'Occupancy Raw Data'!$B$6:$BE$43,'Occupancy Raw Data'!BC$1,FALSE)</f>
        <v>-3.6625966818630502</v>
      </c>
      <c r="V45" s="62">
        <f>VLOOKUP($A45,'Occupancy Raw Data'!$B$6:$BE$43,'Occupancy Raw Data'!BE$1,FALSE)</f>
        <v>-1.1602203896393</v>
      </c>
      <c r="X45" s="64">
        <f>VLOOKUP($A45,'ADR Raw Data'!$B$6:$BE$43,'ADR Raw Data'!AG$1,FALSE)</f>
        <v>89.6762021747885</v>
      </c>
      <c r="Y45" s="65">
        <f>VLOOKUP($A45,'ADR Raw Data'!$B$6:$BE$43,'ADR Raw Data'!AH$1,FALSE)</f>
        <v>91.681829948437297</v>
      </c>
      <c r="Z45" s="65">
        <f>VLOOKUP($A45,'ADR Raw Data'!$B$6:$BE$43,'ADR Raw Data'!AI$1,FALSE)</f>
        <v>94.675149647012006</v>
      </c>
      <c r="AA45" s="65">
        <f>VLOOKUP($A45,'ADR Raw Data'!$B$6:$BE$43,'ADR Raw Data'!AJ$1,FALSE)</f>
        <v>96.490717787801501</v>
      </c>
      <c r="AB45" s="65">
        <f>VLOOKUP($A45,'ADR Raw Data'!$B$6:$BE$43,'ADR Raw Data'!AK$1,FALSE)</f>
        <v>99.170790842871995</v>
      </c>
      <c r="AC45" s="66">
        <f>VLOOKUP($A45,'ADR Raw Data'!$B$6:$BE$43,'ADR Raw Data'!AL$1,FALSE)</f>
        <v>94.590470982762596</v>
      </c>
      <c r="AD45" s="65">
        <f>VLOOKUP($A45,'ADR Raw Data'!$B$6:$BE$43,'ADR Raw Data'!AN$1,FALSE)</f>
        <v>113.116377106871</v>
      </c>
      <c r="AE45" s="65">
        <f>VLOOKUP($A45,'ADR Raw Data'!$B$6:$BE$43,'ADR Raw Data'!AO$1,FALSE)</f>
        <v>114.32203137902501</v>
      </c>
      <c r="AF45" s="66">
        <f>VLOOKUP($A45,'ADR Raw Data'!$B$6:$BE$43,'ADR Raw Data'!AP$1,FALSE)</f>
        <v>113.722010416186</v>
      </c>
      <c r="AG45" s="67">
        <f>VLOOKUP($A45,'ADR Raw Data'!$B$6:$BE$43,'ADR Raw Data'!AR$1,FALSE)</f>
        <v>100.64904311527501</v>
      </c>
      <c r="AI45" s="59">
        <f>VLOOKUP($A45,'ADR Raw Data'!$B$6:$BE$43,'ADR Raw Data'!AT$1,FALSE)</f>
        <v>9.4873039156750902</v>
      </c>
      <c r="AJ45" s="60">
        <f>VLOOKUP($A45,'ADR Raw Data'!$B$6:$BE$43,'ADR Raw Data'!AU$1,FALSE)</f>
        <v>10.013975764259399</v>
      </c>
      <c r="AK45" s="60">
        <f>VLOOKUP($A45,'ADR Raw Data'!$B$6:$BE$43,'ADR Raw Data'!AV$1,FALSE)</f>
        <v>13.6839237925136</v>
      </c>
      <c r="AL45" s="60">
        <f>VLOOKUP($A45,'ADR Raw Data'!$B$6:$BE$43,'ADR Raw Data'!AW$1,FALSE)</f>
        <v>16.213655459969502</v>
      </c>
      <c r="AM45" s="60">
        <f>VLOOKUP($A45,'ADR Raw Data'!$B$6:$BE$43,'ADR Raw Data'!AX$1,FALSE)</f>
        <v>18.073130069591802</v>
      </c>
      <c r="AN45" s="61">
        <f>VLOOKUP($A45,'ADR Raw Data'!$B$6:$BE$43,'ADR Raw Data'!AY$1,FALSE)</f>
        <v>13.7487232523061</v>
      </c>
      <c r="AO45" s="60">
        <f>VLOOKUP($A45,'ADR Raw Data'!$B$6:$BE$43,'ADR Raw Data'!BA$1,FALSE)</f>
        <v>20.794008159458201</v>
      </c>
      <c r="AP45" s="60">
        <f>VLOOKUP($A45,'ADR Raw Data'!$B$6:$BE$43,'ADR Raw Data'!BB$1,FALSE)</f>
        <v>20.3394920299232</v>
      </c>
      <c r="AQ45" s="61">
        <f>VLOOKUP($A45,'ADR Raw Data'!$B$6:$BE$43,'ADR Raw Data'!BC$1,FALSE)</f>
        <v>20.562426271103199</v>
      </c>
      <c r="AR45" s="62">
        <f>VLOOKUP($A45,'ADR Raw Data'!$B$6:$BE$43,'ADR Raw Data'!BE$1,FALSE)</f>
        <v>15.9735373461751</v>
      </c>
      <c r="AT45" s="64">
        <f>VLOOKUP($A45,'RevPAR Raw Data'!$B$6:$BE$43,'RevPAR Raw Data'!AG$1,FALSE)</f>
        <v>42.192902349671499</v>
      </c>
      <c r="AU45" s="65">
        <f>VLOOKUP($A45,'RevPAR Raw Data'!$B$6:$BE$43,'RevPAR Raw Data'!AH$1,FALSE)</f>
        <v>55.031103461344102</v>
      </c>
      <c r="AV45" s="65">
        <f>VLOOKUP($A45,'RevPAR Raw Data'!$B$6:$BE$43,'RevPAR Raw Data'!AI$1,FALSE)</f>
        <v>60.140726376958</v>
      </c>
      <c r="AW45" s="65">
        <f>VLOOKUP($A45,'RevPAR Raw Data'!$B$6:$BE$43,'RevPAR Raw Data'!AJ$1,FALSE)</f>
        <v>62.153381758463802</v>
      </c>
      <c r="AX45" s="65">
        <f>VLOOKUP($A45,'RevPAR Raw Data'!$B$6:$BE$43,'RevPAR Raw Data'!AK$1,FALSE)</f>
        <v>60.196519706922601</v>
      </c>
      <c r="AY45" s="66">
        <f>VLOOKUP($A45,'RevPAR Raw Data'!$B$6:$BE$43,'RevPAR Raw Data'!AL$1,FALSE)</f>
        <v>55.942926730671999</v>
      </c>
      <c r="AZ45" s="65">
        <f>VLOOKUP($A45,'RevPAR Raw Data'!$B$6:$BE$43,'RevPAR Raw Data'!AN$1,FALSE)</f>
        <v>77.149484588175795</v>
      </c>
      <c r="BA45" s="65">
        <f>VLOOKUP($A45,'RevPAR Raw Data'!$B$6:$BE$43,'RevPAR Raw Data'!AO$1,FALSE)</f>
        <v>78.701100303183395</v>
      </c>
      <c r="BB45" s="66">
        <f>VLOOKUP($A45,'RevPAR Raw Data'!$B$6:$BE$43,'RevPAR Raw Data'!AP$1,FALSE)</f>
        <v>77.925292445679602</v>
      </c>
      <c r="BC45" s="67">
        <f>VLOOKUP($A45,'RevPAR Raw Data'!$B$6:$BE$43,'RevPAR Raw Data'!AR$1,FALSE)</f>
        <v>62.223602649245599</v>
      </c>
      <c r="BE45" s="59">
        <f>VLOOKUP($A45,'RevPAR Raw Data'!$B$6:$BE$43,'RevPAR Raw Data'!AT$1,FALSE)</f>
        <v>5.1566786868916301</v>
      </c>
      <c r="BF45" s="60">
        <f>VLOOKUP($A45,'RevPAR Raw Data'!$B$6:$BE$43,'RevPAR Raw Data'!AU$1,FALSE)</f>
        <v>11.268028366329901</v>
      </c>
      <c r="BG45" s="60">
        <f>VLOOKUP($A45,'RevPAR Raw Data'!$B$6:$BE$43,'RevPAR Raw Data'!AV$1,FALSE)</f>
        <v>15.702247560226001</v>
      </c>
      <c r="BH45" s="60">
        <f>VLOOKUP($A45,'RevPAR Raw Data'!$B$6:$BE$43,'RevPAR Raw Data'!AW$1,FALSE)</f>
        <v>18.1384962688667</v>
      </c>
      <c r="BI45" s="60">
        <f>VLOOKUP($A45,'RevPAR Raw Data'!$B$6:$BE$43,'RevPAR Raw Data'!AX$1,FALSE)</f>
        <v>16.6015254655325</v>
      </c>
      <c r="BJ45" s="61">
        <f>VLOOKUP($A45,'RevPAR Raw Data'!$B$6:$BE$43,'RevPAR Raw Data'!AY$1,FALSE)</f>
        <v>13.7988967555758</v>
      </c>
      <c r="BK45" s="60">
        <f>VLOOKUP($A45,'RevPAR Raw Data'!$B$6:$BE$43,'RevPAR Raw Data'!BA$1,FALSE)</f>
        <v>16.5906084099413</v>
      </c>
      <c r="BL45" s="60">
        <f>VLOOKUP($A45,'RevPAR Raw Data'!$B$6:$BE$43,'RevPAR Raw Data'!BB$1,FALSE)</f>
        <v>15.7148334732388</v>
      </c>
      <c r="BM45" s="61">
        <f>VLOOKUP($A45,'RevPAR Raw Data'!$B$6:$BE$43,'RevPAR Raw Data'!BC$1,FALSE)</f>
        <v>16.146710846924201</v>
      </c>
      <c r="BN45" s="62">
        <f>VLOOKUP($A45,'RevPAR Raw Data'!$B$6:$BE$43,'RevPAR Raw Data'!BE$1,FALSE)</f>
        <v>14.6279887192988</v>
      </c>
    </row>
    <row r="46" spans="1:66" x14ac:dyDescent="0.25">
      <c r="A46" s="84" t="s">
        <v>85</v>
      </c>
      <c r="B46" s="59">
        <f>VLOOKUP($A46,'Occupancy Raw Data'!$B$6:$BE$43,'Occupancy Raw Data'!AG$1,FALSE)</f>
        <v>47.022982699835801</v>
      </c>
      <c r="C46" s="60">
        <f>VLOOKUP($A46,'Occupancy Raw Data'!$B$6:$BE$43,'Occupancy Raw Data'!AH$1,FALSE)</f>
        <v>56.067685313802201</v>
      </c>
      <c r="D46" s="60">
        <f>VLOOKUP($A46,'Occupancy Raw Data'!$B$6:$BE$43,'Occupancy Raw Data'!AI$1,FALSE)</f>
        <v>58.804773329965897</v>
      </c>
      <c r="E46" s="60">
        <f>VLOOKUP($A46,'Occupancy Raw Data'!$B$6:$BE$43,'Occupancy Raw Data'!AJ$1,FALSE)</f>
        <v>61.406111882813398</v>
      </c>
      <c r="F46" s="60">
        <f>VLOOKUP($A46,'Occupancy Raw Data'!$B$6:$BE$43,'Occupancy Raw Data'!AK$1,FALSE)</f>
        <v>62.7225659805531</v>
      </c>
      <c r="G46" s="61">
        <f>VLOOKUP($A46,'Occupancy Raw Data'!$B$6:$BE$43,'Occupancy Raw Data'!AL$1,FALSE)</f>
        <v>57.204823841394102</v>
      </c>
      <c r="H46" s="60">
        <f>VLOOKUP($A46,'Occupancy Raw Data'!$B$6:$BE$43,'Occupancy Raw Data'!AN$1,FALSE)</f>
        <v>76.445889632529301</v>
      </c>
      <c r="I46" s="60">
        <f>VLOOKUP($A46,'Occupancy Raw Data'!$B$6:$BE$43,'Occupancy Raw Data'!AO$1,FALSE)</f>
        <v>70.419244854148204</v>
      </c>
      <c r="J46" s="61">
        <f>VLOOKUP($A46,'Occupancy Raw Data'!$B$6:$BE$43,'Occupancy Raw Data'!AP$1,FALSE)</f>
        <v>73.432567243338795</v>
      </c>
      <c r="K46" s="62">
        <f>VLOOKUP($A46,'Occupancy Raw Data'!$B$6:$BE$43,'Occupancy Raw Data'!AR$1,FALSE)</f>
        <v>61.841321956235397</v>
      </c>
      <c r="M46" s="59">
        <f>VLOOKUP($A46,'Occupancy Raw Data'!$B$6:$BE$43,'Occupancy Raw Data'!AT$1,FALSE)</f>
        <v>2.1955403087478502</v>
      </c>
      <c r="N46" s="60">
        <f>VLOOKUP($A46,'Occupancy Raw Data'!$B$6:$BE$43,'Occupancy Raw Data'!AU$1,FALSE)</f>
        <v>-1.5793848711554399</v>
      </c>
      <c r="O46" s="60">
        <f>VLOOKUP($A46,'Occupancy Raw Data'!$B$6:$BE$43,'Occupancy Raw Data'!AV$1,FALSE)</f>
        <v>-1.95283714075165</v>
      </c>
      <c r="P46" s="60">
        <f>VLOOKUP($A46,'Occupancy Raw Data'!$B$6:$BE$43,'Occupancy Raw Data'!AW$1,FALSE)</f>
        <v>-3.0213890412324802</v>
      </c>
      <c r="Q46" s="60">
        <f>VLOOKUP($A46,'Occupancy Raw Data'!$B$6:$BE$43,'Occupancy Raw Data'!AX$1,FALSE)</f>
        <v>-3.1207333723424999</v>
      </c>
      <c r="R46" s="61">
        <f>VLOOKUP($A46,'Occupancy Raw Data'!$B$6:$BE$43,'Occupancy Raw Data'!AY$1,FALSE)</f>
        <v>-1.71615156807654</v>
      </c>
      <c r="S46" s="60">
        <f>VLOOKUP($A46,'Occupancy Raw Data'!$B$6:$BE$43,'Occupancy Raw Data'!BA$1,FALSE)</f>
        <v>-0.25949419227283899</v>
      </c>
      <c r="T46" s="60">
        <f>VLOOKUP($A46,'Occupancy Raw Data'!$B$6:$BE$43,'Occupancy Raw Data'!BB$1,FALSE)</f>
        <v>-0.989835323361001</v>
      </c>
      <c r="U46" s="61">
        <f>VLOOKUP($A46,'Occupancy Raw Data'!$B$6:$BE$43,'Occupancy Raw Data'!BC$1,FALSE)</f>
        <v>-0.611019719272758</v>
      </c>
      <c r="V46" s="62">
        <f>VLOOKUP($A46,'Occupancy Raw Data'!$B$6:$BE$43,'Occupancy Raw Data'!BE$1,FALSE)</f>
        <v>-1.3439815814087299</v>
      </c>
      <c r="X46" s="64">
        <f>VLOOKUP($A46,'ADR Raw Data'!$B$6:$BE$43,'ADR Raw Data'!AG$1,FALSE)</f>
        <v>103.138223564954</v>
      </c>
      <c r="Y46" s="65">
        <f>VLOOKUP($A46,'ADR Raw Data'!$B$6:$BE$43,'ADR Raw Data'!AH$1,FALSE)</f>
        <v>103.11645720720701</v>
      </c>
      <c r="Z46" s="65">
        <f>VLOOKUP($A46,'ADR Raw Data'!$B$6:$BE$43,'ADR Raw Data'!AI$1,FALSE)</f>
        <v>101.825326139474</v>
      </c>
      <c r="AA46" s="65">
        <f>VLOOKUP($A46,'ADR Raw Data'!$B$6:$BE$43,'ADR Raw Data'!AJ$1,FALSE)</f>
        <v>102.35883553544799</v>
      </c>
      <c r="AB46" s="65">
        <f>VLOOKUP($A46,'ADR Raw Data'!$B$6:$BE$43,'ADR Raw Data'!AK$1,FALSE)</f>
        <v>106.379426716327</v>
      </c>
      <c r="AC46" s="66">
        <f>VLOOKUP($A46,'ADR Raw Data'!$B$6:$BE$43,'ADR Raw Data'!AL$1,FALSE)</f>
        <v>103.40747486230801</v>
      </c>
      <c r="AD46" s="65">
        <f>VLOOKUP($A46,'ADR Raw Data'!$B$6:$BE$43,'ADR Raw Data'!AN$1,FALSE)</f>
        <v>128.94022176336901</v>
      </c>
      <c r="AE46" s="65">
        <f>VLOOKUP($A46,'ADR Raw Data'!$B$6:$BE$43,'ADR Raw Data'!AO$1,FALSE)</f>
        <v>127.401335515108</v>
      </c>
      <c r="AF46" s="66">
        <f>VLOOKUP($A46,'ADR Raw Data'!$B$6:$BE$43,'ADR Raw Data'!AP$1,FALSE)</f>
        <v>128.20235291588699</v>
      </c>
      <c r="AG46" s="67">
        <f>VLOOKUP($A46,'ADR Raw Data'!$B$6:$BE$43,'ADR Raw Data'!AR$1,FALSE)</f>
        <v>111.819564256647</v>
      </c>
      <c r="AI46" s="59">
        <f>VLOOKUP($A46,'ADR Raw Data'!$B$6:$BE$43,'ADR Raw Data'!AT$1,FALSE)</f>
        <v>15.9283641476806</v>
      </c>
      <c r="AJ46" s="60">
        <f>VLOOKUP($A46,'ADR Raw Data'!$B$6:$BE$43,'ADR Raw Data'!AU$1,FALSE)</f>
        <v>17.656094133252001</v>
      </c>
      <c r="AK46" s="60">
        <f>VLOOKUP($A46,'ADR Raw Data'!$B$6:$BE$43,'ADR Raw Data'!AV$1,FALSE)</f>
        <v>14.805265813254</v>
      </c>
      <c r="AL46" s="60">
        <f>VLOOKUP($A46,'ADR Raw Data'!$B$6:$BE$43,'ADR Raw Data'!AW$1,FALSE)</f>
        <v>14.2492443249086</v>
      </c>
      <c r="AM46" s="60">
        <f>VLOOKUP($A46,'ADR Raw Data'!$B$6:$BE$43,'ADR Raw Data'!AX$1,FALSE)</f>
        <v>16.240357296112801</v>
      </c>
      <c r="AN46" s="61">
        <f>VLOOKUP($A46,'ADR Raw Data'!$B$6:$BE$43,'ADR Raw Data'!AY$1,FALSE)</f>
        <v>15.726828298070901</v>
      </c>
      <c r="AO46" s="60">
        <f>VLOOKUP($A46,'ADR Raw Data'!$B$6:$BE$43,'ADR Raw Data'!BA$1,FALSE)</f>
        <v>18.4132291171525</v>
      </c>
      <c r="AP46" s="60">
        <f>VLOOKUP($A46,'ADR Raw Data'!$B$6:$BE$43,'ADR Raw Data'!BB$1,FALSE)</f>
        <v>18.6552206973648</v>
      </c>
      <c r="AQ46" s="61">
        <f>VLOOKUP($A46,'ADR Raw Data'!$B$6:$BE$43,'ADR Raw Data'!BC$1,FALSE)</f>
        <v>18.531465436584298</v>
      </c>
      <c r="AR46" s="62">
        <f>VLOOKUP($A46,'ADR Raw Data'!$B$6:$BE$43,'ADR Raw Data'!BE$1,FALSE)</f>
        <v>16.859268304743601</v>
      </c>
      <c r="AT46" s="64">
        <f>VLOOKUP($A46,'RevPAR Raw Data'!$B$6:$BE$43,'RevPAR Raw Data'!AG$1,FALSE)</f>
        <v>48.498669023866597</v>
      </c>
      <c r="AU46" s="65">
        <f>VLOOKUP($A46,'RevPAR Raw Data'!$B$6:$BE$43,'RevPAR Raw Data'!AH$1,FALSE)</f>
        <v>57.815010733678399</v>
      </c>
      <c r="AV46" s="65">
        <f>VLOOKUP($A46,'RevPAR Raw Data'!$B$6:$BE$43,'RevPAR Raw Data'!AI$1,FALSE)</f>
        <v>59.878152228816703</v>
      </c>
      <c r="AW46" s="65">
        <f>VLOOKUP($A46,'RevPAR Raw Data'!$B$6:$BE$43,'RevPAR Raw Data'!AJ$1,FALSE)</f>
        <v>62.854581070842201</v>
      </c>
      <c r="AX46" s="65">
        <f>VLOOKUP($A46,'RevPAR Raw Data'!$B$6:$BE$43,'RevPAR Raw Data'!AK$1,FALSE)</f>
        <v>66.723906111882798</v>
      </c>
      <c r="AY46" s="66">
        <f>VLOOKUP($A46,'RevPAR Raw Data'!$B$6:$BE$43,'RevPAR Raw Data'!AL$1,FALSE)</f>
        <v>59.154063833817403</v>
      </c>
      <c r="AZ46" s="65">
        <f>VLOOKUP($A46,'RevPAR Raw Data'!$B$6:$BE$43,'RevPAR Raw Data'!AN$1,FALSE)</f>
        <v>98.569499621164198</v>
      </c>
      <c r="BA46" s="65">
        <f>VLOOKUP($A46,'RevPAR Raw Data'!$B$6:$BE$43,'RevPAR Raw Data'!AO$1,FALSE)</f>
        <v>89.715058403838796</v>
      </c>
      <c r="BB46" s="66">
        <f>VLOOKUP($A46,'RevPAR Raw Data'!$B$6:$BE$43,'RevPAR Raw Data'!AP$1,FALSE)</f>
        <v>94.142279012501504</v>
      </c>
      <c r="BC46" s="67">
        <f>VLOOKUP($A46,'RevPAR Raw Data'!$B$6:$BE$43,'RevPAR Raw Data'!AR$1,FALSE)</f>
        <v>69.150696742012798</v>
      </c>
      <c r="BE46" s="59">
        <f>VLOOKUP($A46,'RevPAR Raw Data'!$B$6:$BE$43,'RevPAR Raw Data'!AT$1,FALSE)</f>
        <v>18.473618111815</v>
      </c>
      <c r="BF46" s="60">
        <f>VLOOKUP($A46,'RevPAR Raw Data'!$B$6:$BE$43,'RevPAR Raw Data'!AU$1,FALSE)</f>
        <v>15.797851582519</v>
      </c>
      <c r="BG46" s="60">
        <f>VLOOKUP($A46,'RevPAR Raw Data'!$B$6:$BE$43,'RevPAR Raw Data'!AV$1,FALSE)</f>
        <v>12.5633059429141</v>
      </c>
      <c r="BH46" s="60">
        <f>VLOOKUP($A46,'RevPAR Raw Data'!$B$6:$BE$43,'RevPAR Raw Data'!AW$1,FALSE)</f>
        <v>10.7973301771849</v>
      </c>
      <c r="BI46" s="60">
        <f>VLOOKUP($A46,'RevPAR Raw Data'!$B$6:$BE$43,'RevPAR Raw Data'!AX$1,FALSE)</f>
        <v>12.6128056738428</v>
      </c>
      <c r="BJ46" s="61">
        <f>VLOOKUP($A46,'RevPAR Raw Data'!$B$6:$BE$43,'RevPAR Raw Data'!AY$1,FALSE)</f>
        <v>13.7407805195484</v>
      </c>
      <c r="BK46" s="60">
        <f>VLOOKUP($A46,'RevPAR Raw Data'!$B$6:$BE$43,'RevPAR Raw Data'!BA$1,FALSE)</f>
        <v>18.1059536647108</v>
      </c>
      <c r="BL46" s="60">
        <f>VLOOKUP($A46,'RevPAR Raw Data'!$B$6:$BE$43,'RevPAR Raw Data'!BB$1,FALSE)</f>
        <v>17.480729409890301</v>
      </c>
      <c r="BM46" s="61">
        <f>VLOOKUP($A46,'RevPAR Raw Data'!$B$6:$BE$43,'RevPAR Raw Data'!BC$1,FALSE)</f>
        <v>17.807214809223801</v>
      </c>
      <c r="BN46" s="62">
        <f>VLOOKUP($A46,'RevPAR Raw Data'!$B$6:$BE$43,'RevPAR Raw Data'!BE$1,FALSE)</f>
        <v>15.288701262558799</v>
      </c>
    </row>
    <row r="47" spans="1:66" x14ac:dyDescent="0.25">
      <c r="A47" s="81" t="s">
        <v>86</v>
      </c>
      <c r="B47" s="59">
        <f>VLOOKUP($A47,'Occupancy Raw Data'!$B$6:$BE$43,'Occupancy Raw Data'!AG$1,FALSE)</f>
        <v>48.518762343647097</v>
      </c>
      <c r="C47" s="60">
        <f>VLOOKUP($A47,'Occupancy Raw Data'!$B$6:$BE$43,'Occupancy Raw Data'!AH$1,FALSE)</f>
        <v>61.175115207373203</v>
      </c>
      <c r="D47" s="60">
        <f>VLOOKUP($A47,'Occupancy Raw Data'!$B$6:$BE$43,'Occupancy Raw Data'!AI$1,FALSE)</f>
        <v>63.874259381171797</v>
      </c>
      <c r="E47" s="60">
        <f>VLOOKUP($A47,'Occupancy Raw Data'!$B$6:$BE$43,'Occupancy Raw Data'!AJ$1,FALSE)</f>
        <v>65.9150757077024</v>
      </c>
      <c r="F47" s="60">
        <f>VLOOKUP($A47,'Occupancy Raw Data'!$B$6:$BE$43,'Occupancy Raw Data'!AK$1,FALSE)</f>
        <v>61.849901250822903</v>
      </c>
      <c r="G47" s="61">
        <f>VLOOKUP($A47,'Occupancy Raw Data'!$B$6:$BE$43,'Occupancy Raw Data'!AL$1,FALSE)</f>
        <v>60.2666227781435</v>
      </c>
      <c r="H47" s="60">
        <f>VLOOKUP($A47,'Occupancy Raw Data'!$B$6:$BE$43,'Occupancy Raw Data'!AN$1,FALSE)</f>
        <v>68.005266622778095</v>
      </c>
      <c r="I47" s="60">
        <f>VLOOKUP($A47,'Occupancy Raw Data'!$B$6:$BE$43,'Occupancy Raw Data'!AO$1,FALSE)</f>
        <v>67.922975641869598</v>
      </c>
      <c r="J47" s="61">
        <f>VLOOKUP($A47,'Occupancy Raw Data'!$B$6:$BE$43,'Occupancy Raw Data'!AP$1,FALSE)</f>
        <v>67.964121132323797</v>
      </c>
      <c r="K47" s="62">
        <f>VLOOKUP($A47,'Occupancy Raw Data'!$B$6:$BE$43,'Occupancy Raw Data'!AR$1,FALSE)</f>
        <v>62.465908022195002</v>
      </c>
      <c r="M47" s="59">
        <f>VLOOKUP($A47,'Occupancy Raw Data'!$B$6:$BE$43,'Occupancy Raw Data'!AT$1,FALSE)</f>
        <v>10.6606606606606</v>
      </c>
      <c r="N47" s="60">
        <f>VLOOKUP($A47,'Occupancy Raw Data'!$B$6:$BE$43,'Occupancy Raw Data'!AU$1,FALSE)</f>
        <v>8.1466395112016201</v>
      </c>
      <c r="O47" s="60">
        <f>VLOOKUP($A47,'Occupancy Raw Data'!$B$6:$BE$43,'Occupancy Raw Data'!AV$1,FALSE)</f>
        <v>7.7456968350916098</v>
      </c>
      <c r="P47" s="60">
        <f>VLOOKUP($A47,'Occupancy Raw Data'!$B$6:$BE$43,'Occupancy Raw Data'!AW$1,FALSE)</f>
        <v>11.8090452261306</v>
      </c>
      <c r="Q47" s="60">
        <f>VLOOKUP($A47,'Occupancy Raw Data'!$B$6:$BE$43,'Occupancy Raw Data'!AX$1,FALSE)</f>
        <v>5.5025266704098801</v>
      </c>
      <c r="R47" s="61">
        <f>VLOOKUP($A47,'Occupancy Raw Data'!$B$6:$BE$43,'Occupancy Raw Data'!AY$1,FALSE)</f>
        <v>8.6781029263370293</v>
      </c>
      <c r="S47" s="60">
        <f>VLOOKUP($A47,'Occupancy Raw Data'!$B$6:$BE$43,'Occupancy Raw Data'!BA$1,FALSE)</f>
        <v>-2.0388809862494002</v>
      </c>
      <c r="T47" s="60">
        <f>VLOOKUP($A47,'Occupancy Raw Data'!$B$6:$BE$43,'Occupancy Raw Data'!BB$1,FALSE)</f>
        <v>-2.43498817966903</v>
      </c>
      <c r="U47" s="61">
        <f>VLOOKUP($A47,'Occupancy Raw Data'!$B$6:$BE$43,'Occupancy Raw Data'!BC$1,FALSE)</f>
        <v>-2.2372159090908998</v>
      </c>
      <c r="V47" s="62">
        <f>VLOOKUP($A47,'Occupancy Raw Data'!$B$6:$BE$43,'Occupancy Raw Data'!BE$1,FALSE)</f>
        <v>5.0326151413322702</v>
      </c>
      <c r="X47" s="64">
        <f>VLOOKUP($A47,'ADR Raw Data'!$B$6:$BE$43,'ADR Raw Data'!AG$1,FALSE)</f>
        <v>86.854026458616005</v>
      </c>
      <c r="Y47" s="65">
        <f>VLOOKUP($A47,'ADR Raw Data'!$B$6:$BE$43,'ADR Raw Data'!AH$1,FALSE)</f>
        <v>89.713653483992402</v>
      </c>
      <c r="Z47" s="65">
        <f>VLOOKUP($A47,'ADR Raw Data'!$B$6:$BE$43,'ADR Raw Data'!AI$1,FALSE)</f>
        <v>90.296542128317398</v>
      </c>
      <c r="AA47" s="65">
        <f>VLOOKUP($A47,'ADR Raw Data'!$B$6:$BE$43,'ADR Raw Data'!AJ$1,FALSE)</f>
        <v>90.599657927590499</v>
      </c>
      <c r="AB47" s="65">
        <f>VLOOKUP($A47,'ADR Raw Data'!$B$6:$BE$43,'ADR Raw Data'!AK$1,FALSE)</f>
        <v>92.276096327833898</v>
      </c>
      <c r="AC47" s="66">
        <f>VLOOKUP($A47,'ADR Raw Data'!$B$6:$BE$43,'ADR Raw Data'!AL$1,FALSE)</f>
        <v>90.096531760336404</v>
      </c>
      <c r="AD47" s="65">
        <f>VLOOKUP($A47,'ADR Raw Data'!$B$6:$BE$43,'ADR Raw Data'!AN$1,FALSE)</f>
        <v>103.90561229428801</v>
      </c>
      <c r="AE47" s="65">
        <f>VLOOKUP($A47,'ADR Raw Data'!$B$6:$BE$43,'ADR Raw Data'!AO$1,FALSE)</f>
        <v>105.71922946450201</v>
      </c>
      <c r="AF47" s="66">
        <f>VLOOKUP($A47,'ADR Raw Data'!$B$6:$BE$43,'ADR Raw Data'!AP$1,FALSE)</f>
        <v>104.811871897324</v>
      </c>
      <c r="AG47" s="67">
        <f>VLOOKUP($A47,'ADR Raw Data'!$B$6:$BE$43,'ADR Raw Data'!AR$1,FALSE)</f>
        <v>94.670982008431096</v>
      </c>
      <c r="AI47" s="59">
        <f>VLOOKUP($A47,'ADR Raw Data'!$B$6:$BE$43,'ADR Raw Data'!AT$1,FALSE)</f>
        <v>8.7744709921126898</v>
      </c>
      <c r="AJ47" s="60">
        <f>VLOOKUP($A47,'ADR Raw Data'!$B$6:$BE$43,'ADR Raw Data'!AU$1,FALSE)</f>
        <v>9.04436378869066</v>
      </c>
      <c r="AK47" s="60">
        <f>VLOOKUP($A47,'ADR Raw Data'!$B$6:$BE$43,'ADR Raw Data'!AV$1,FALSE)</f>
        <v>10.207713413651099</v>
      </c>
      <c r="AL47" s="60">
        <f>VLOOKUP($A47,'ADR Raw Data'!$B$6:$BE$43,'ADR Raw Data'!AW$1,FALSE)</f>
        <v>10.374707242000399</v>
      </c>
      <c r="AM47" s="60">
        <f>VLOOKUP($A47,'ADR Raw Data'!$B$6:$BE$43,'ADR Raw Data'!AX$1,FALSE)</f>
        <v>9.8772834570191996</v>
      </c>
      <c r="AN47" s="61">
        <f>VLOOKUP($A47,'ADR Raw Data'!$B$6:$BE$43,'ADR Raw Data'!AY$1,FALSE)</f>
        <v>9.6897066780935006</v>
      </c>
      <c r="AO47" s="60">
        <f>VLOOKUP($A47,'ADR Raw Data'!$B$6:$BE$43,'ADR Raw Data'!BA$1,FALSE)</f>
        <v>12.6164145311506</v>
      </c>
      <c r="AP47" s="60">
        <f>VLOOKUP($A47,'ADR Raw Data'!$B$6:$BE$43,'ADR Raw Data'!BB$1,FALSE)</f>
        <v>13.2671315379755</v>
      </c>
      <c r="AQ47" s="61">
        <f>VLOOKUP($A47,'ADR Raw Data'!$B$6:$BE$43,'ADR Raw Data'!BC$1,FALSE)</f>
        <v>12.942133288245</v>
      </c>
      <c r="AR47" s="62">
        <f>VLOOKUP($A47,'ADR Raw Data'!$B$6:$BE$43,'ADR Raw Data'!BE$1,FALSE)</f>
        <v>10.469041499788601</v>
      </c>
      <c r="AT47" s="64">
        <f>VLOOKUP($A47,'RevPAR Raw Data'!$B$6:$BE$43,'RevPAR Raw Data'!AG$1,FALSE)</f>
        <v>42.140498683344298</v>
      </c>
      <c r="AU47" s="65">
        <f>VLOOKUP($A47,'RevPAR Raw Data'!$B$6:$BE$43,'RevPAR Raw Data'!AH$1,FALSE)</f>
        <v>54.882430875575999</v>
      </c>
      <c r="AV47" s="65">
        <f>VLOOKUP($A47,'RevPAR Raw Data'!$B$6:$BE$43,'RevPAR Raw Data'!AI$1,FALSE)</f>
        <v>57.676247531270498</v>
      </c>
      <c r="AW47" s="65">
        <f>VLOOKUP($A47,'RevPAR Raw Data'!$B$6:$BE$43,'RevPAR Raw Data'!AJ$1,FALSE)</f>
        <v>59.718833113890703</v>
      </c>
      <c r="AX47" s="65">
        <f>VLOOKUP($A47,'RevPAR Raw Data'!$B$6:$BE$43,'RevPAR Raw Data'!AK$1,FALSE)</f>
        <v>57.072674456879497</v>
      </c>
      <c r="AY47" s="66">
        <f>VLOOKUP($A47,'RevPAR Raw Data'!$B$6:$BE$43,'RevPAR Raw Data'!AL$1,FALSE)</f>
        <v>54.2981369321922</v>
      </c>
      <c r="AZ47" s="65">
        <f>VLOOKUP($A47,'RevPAR Raw Data'!$B$6:$BE$43,'RevPAR Raw Data'!AN$1,FALSE)</f>
        <v>70.661288676761004</v>
      </c>
      <c r="BA47" s="65">
        <f>VLOOKUP($A47,'RevPAR Raw Data'!$B$6:$BE$43,'RevPAR Raw Data'!AO$1,FALSE)</f>
        <v>71.807646477945994</v>
      </c>
      <c r="BB47" s="66">
        <f>VLOOKUP($A47,'RevPAR Raw Data'!$B$6:$BE$43,'RevPAR Raw Data'!AP$1,FALSE)</f>
        <v>71.234467577353499</v>
      </c>
      <c r="BC47" s="67">
        <f>VLOOKUP($A47,'RevPAR Raw Data'!$B$6:$BE$43,'RevPAR Raw Data'!AR$1,FALSE)</f>
        <v>59.137088545095402</v>
      </c>
      <c r="BE47" s="59">
        <f>VLOOKUP($A47,'RevPAR Raw Data'!$B$6:$BE$43,'RevPAR Raw Data'!AT$1,FALSE)</f>
        <v>20.370548230010499</v>
      </c>
      <c r="BF47" s="60">
        <f>VLOOKUP($A47,'RevPAR Raw Data'!$B$6:$BE$43,'RevPAR Raw Data'!AU$1,FALSE)</f>
        <v>17.927815013838501</v>
      </c>
      <c r="BG47" s="60">
        <f>VLOOKUP($A47,'RevPAR Raw Data'!$B$6:$BE$43,'RevPAR Raw Data'!AV$1,FALSE)</f>
        <v>18.744068783559101</v>
      </c>
      <c r="BH47" s="60">
        <f>VLOOKUP($A47,'RevPAR Raw Data'!$B$6:$BE$43,'RevPAR Raw Data'!AW$1,FALSE)</f>
        <v>23.408906338417498</v>
      </c>
      <c r="BI47" s="60">
        <f>VLOOKUP($A47,'RevPAR Raw Data'!$B$6:$BE$43,'RevPAR Raw Data'!AX$1,FALSE)</f>
        <v>15.923310283963501</v>
      </c>
      <c r="BJ47" s="61">
        <f>VLOOKUP($A47,'RevPAR Raw Data'!$B$6:$BE$43,'RevPAR Raw Data'!AY$1,FALSE)</f>
        <v>19.208692323215601</v>
      </c>
      <c r="BK47" s="60">
        <f>VLOOKUP($A47,'RevPAR Raw Data'!$B$6:$BE$43,'RevPAR Raw Data'!BA$1,FALSE)</f>
        <v>10.3202998678791</v>
      </c>
      <c r="BL47" s="60">
        <f>VLOOKUP($A47,'RevPAR Raw Data'!$B$6:$BE$43,'RevPAR Raw Data'!BB$1,FALSE)</f>
        <v>10.509090273575699</v>
      </c>
      <c r="BM47" s="61">
        <f>VLOOKUP($A47,'RevPAR Raw Data'!$B$6:$BE$43,'RevPAR Raw Data'!BC$1,FALSE)</f>
        <v>10.415373914253699</v>
      </c>
      <c r="BN47" s="62">
        <f>VLOOKUP($A47,'RevPAR Raw Data'!$B$6:$BE$43,'RevPAR Raw Data'!BE$1,FALSE)</f>
        <v>16.0285232087917</v>
      </c>
    </row>
    <row r="48" spans="1:66" ht="15" thickBot="1" x14ac:dyDescent="0.3">
      <c r="A48" s="81" t="s">
        <v>87</v>
      </c>
      <c r="B48" s="85">
        <f>VLOOKUP($A48,'Occupancy Raw Data'!$B$6:$BE$43,'Occupancy Raw Data'!AG$1,FALSE)</f>
        <v>49.818343844255502</v>
      </c>
      <c r="C48" s="86">
        <f>VLOOKUP($A48,'Occupancy Raw Data'!$B$6:$BE$43,'Occupancy Raw Data'!AH$1,FALSE)</f>
        <v>59.562654236358597</v>
      </c>
      <c r="D48" s="86">
        <f>VLOOKUP($A48,'Occupancy Raw Data'!$B$6:$BE$43,'Occupancy Raw Data'!AI$1,FALSE)</f>
        <v>63.651631477926998</v>
      </c>
      <c r="E48" s="86">
        <f>VLOOKUP($A48,'Occupancy Raw Data'!$B$6:$BE$43,'Occupancy Raw Data'!AJ$1,FALSE)</f>
        <v>65.224842336166702</v>
      </c>
      <c r="F48" s="86">
        <f>VLOOKUP($A48,'Occupancy Raw Data'!$B$6:$BE$43,'Occupancy Raw Data'!AK$1,FALSE)</f>
        <v>63.3808609816287</v>
      </c>
      <c r="G48" s="87">
        <f>VLOOKUP($A48,'Occupancy Raw Data'!$B$6:$BE$43,'Occupancy Raw Data'!AL$1,FALSE)</f>
        <v>60.327666575267301</v>
      </c>
      <c r="H48" s="86">
        <f>VLOOKUP($A48,'Occupancy Raw Data'!$B$6:$BE$43,'Occupancy Raw Data'!AN$1,FALSE)</f>
        <v>68.618042226487503</v>
      </c>
      <c r="I48" s="86">
        <f>VLOOKUP($A48,'Occupancy Raw Data'!$B$6:$BE$43,'Occupancy Raw Data'!AO$1,FALSE)</f>
        <v>68.254729914998606</v>
      </c>
      <c r="J48" s="87">
        <f>VLOOKUP($A48,'Occupancy Raw Data'!$B$6:$BE$43,'Occupancy Raw Data'!AP$1,FALSE)</f>
        <v>68.436386070742998</v>
      </c>
      <c r="K48" s="88">
        <f>VLOOKUP($A48,'Occupancy Raw Data'!$B$6:$BE$43,'Occupancy Raw Data'!AR$1,FALSE)</f>
        <v>62.644443573974598</v>
      </c>
      <c r="M48" s="85">
        <f>VLOOKUP($A48,'Occupancy Raw Data'!$B$6:$BE$43,'Occupancy Raw Data'!AT$1,FALSE)</f>
        <v>4.5779907001592299</v>
      </c>
      <c r="N48" s="86">
        <f>VLOOKUP($A48,'Occupancy Raw Data'!$B$6:$BE$43,'Occupancy Raw Data'!AU$1,FALSE)</f>
        <v>8.6726358298735704</v>
      </c>
      <c r="O48" s="86">
        <f>VLOOKUP($A48,'Occupancy Raw Data'!$B$6:$BE$43,'Occupancy Raw Data'!AV$1,FALSE)</f>
        <v>9.3170810449182007</v>
      </c>
      <c r="P48" s="86">
        <f>VLOOKUP($A48,'Occupancy Raw Data'!$B$6:$BE$43,'Occupancy Raw Data'!AW$1,FALSE)</f>
        <v>9.7947195665024491</v>
      </c>
      <c r="Q48" s="86">
        <f>VLOOKUP($A48,'Occupancy Raw Data'!$B$6:$BE$43,'Occupancy Raw Data'!AX$1,FALSE)</f>
        <v>3.16731071627011</v>
      </c>
      <c r="R48" s="87">
        <f>VLOOKUP($A48,'Occupancy Raw Data'!$B$6:$BE$43,'Occupancy Raw Data'!AY$1,FALSE)</f>
        <v>7.1483953634777802</v>
      </c>
      <c r="S48" s="86">
        <f>VLOOKUP($A48,'Occupancy Raw Data'!$B$6:$BE$43,'Occupancy Raw Data'!BA$1,FALSE)</f>
        <v>-1.98177599921346</v>
      </c>
      <c r="T48" s="86">
        <f>VLOOKUP($A48,'Occupancy Raw Data'!$B$6:$BE$43,'Occupancy Raw Data'!BB$1,FALSE)</f>
        <v>-3.35221445775045</v>
      </c>
      <c r="U48" s="87">
        <f>VLOOKUP($A48,'Occupancy Raw Data'!$B$6:$BE$43,'Occupancy Raw Data'!BC$1,FALSE)</f>
        <v>-2.6700003599066</v>
      </c>
      <c r="V48" s="88">
        <f>VLOOKUP($A48,'Occupancy Raw Data'!$B$6:$BE$43,'Occupancy Raw Data'!BE$1,FALSE)</f>
        <v>3.8776086803943799</v>
      </c>
      <c r="X48" s="89">
        <f>VLOOKUP($A48,'ADR Raw Data'!$B$6:$BE$43,'ADR Raw Data'!AG$1,FALSE)</f>
        <v>107.71865497076</v>
      </c>
      <c r="Y48" s="90">
        <f>VLOOKUP($A48,'ADR Raw Data'!$B$6:$BE$43,'ADR Raw Data'!AH$1,FALSE)</f>
        <v>106.379400966739</v>
      </c>
      <c r="Z48" s="90">
        <f>VLOOKUP($A48,'ADR Raw Data'!$B$6:$BE$43,'ADR Raw Data'!AI$1,FALSE)</f>
        <v>107.501259490603</v>
      </c>
      <c r="AA48" s="90">
        <f>VLOOKUP($A48,'ADR Raw Data'!$B$6:$BE$43,'ADR Raw Data'!AJ$1,FALSE)</f>
        <v>108.73457277982099</v>
      </c>
      <c r="AB48" s="90">
        <f>VLOOKUP($A48,'ADR Raw Data'!$B$6:$BE$43,'ADR Raw Data'!AK$1,FALSE)</f>
        <v>109.5682960199</v>
      </c>
      <c r="AC48" s="91">
        <f>VLOOKUP($A48,'ADR Raw Data'!$B$6:$BE$43,'ADR Raw Data'!AL$1,FALSE)</f>
        <v>108.01665363725201</v>
      </c>
      <c r="AD48" s="90">
        <f>VLOOKUP($A48,'ADR Raw Data'!$B$6:$BE$43,'ADR Raw Data'!AN$1,FALSE)</f>
        <v>125.844777722277</v>
      </c>
      <c r="AE48" s="90">
        <f>VLOOKUP($A48,'ADR Raw Data'!$B$6:$BE$43,'ADR Raw Data'!AO$1,FALSE)</f>
        <v>129.147070904891</v>
      </c>
      <c r="AF48" s="91">
        <f>VLOOKUP($A48,'ADR Raw Data'!$B$6:$BE$43,'ADR Raw Data'!AP$1,FALSE)</f>
        <v>127.49154154354601</v>
      </c>
      <c r="AG48" s="92">
        <f>VLOOKUP($A48,'ADR Raw Data'!$B$6:$BE$43,'ADR Raw Data'!AR$1,FALSE)</f>
        <v>114.09536376426399</v>
      </c>
      <c r="AI48" s="85">
        <f>VLOOKUP($A48,'ADR Raw Data'!$B$6:$BE$43,'ADR Raw Data'!AT$1,FALSE)</f>
        <v>9.1863708424277295</v>
      </c>
      <c r="AJ48" s="86">
        <f>VLOOKUP($A48,'ADR Raw Data'!$B$6:$BE$43,'ADR Raw Data'!AU$1,FALSE)</f>
        <v>13.4654758686601</v>
      </c>
      <c r="AK48" s="86">
        <f>VLOOKUP($A48,'ADR Raw Data'!$B$6:$BE$43,'ADR Raw Data'!AV$1,FALSE)</f>
        <v>12.9028131625267</v>
      </c>
      <c r="AL48" s="86">
        <f>VLOOKUP($A48,'ADR Raw Data'!$B$6:$BE$43,'ADR Raw Data'!AW$1,FALSE)</f>
        <v>16.066503062549199</v>
      </c>
      <c r="AM48" s="86">
        <f>VLOOKUP($A48,'ADR Raw Data'!$B$6:$BE$43,'ADR Raw Data'!AX$1,FALSE)</f>
        <v>12.383307052224501</v>
      </c>
      <c r="AN48" s="87">
        <f>VLOOKUP($A48,'ADR Raw Data'!$B$6:$BE$43,'ADR Raw Data'!AY$1,FALSE)</f>
        <v>12.8848940551177</v>
      </c>
      <c r="AO48" s="86">
        <f>VLOOKUP($A48,'ADR Raw Data'!$B$6:$BE$43,'ADR Raw Data'!BA$1,FALSE)</f>
        <v>12.279321164193099</v>
      </c>
      <c r="AP48" s="86">
        <f>VLOOKUP($A48,'ADR Raw Data'!$B$6:$BE$43,'ADR Raw Data'!BB$1,FALSE)</f>
        <v>13.4696835584688</v>
      </c>
      <c r="AQ48" s="87">
        <f>VLOOKUP($A48,'ADR Raw Data'!$B$6:$BE$43,'ADR Raw Data'!BC$1,FALSE)</f>
        <v>12.8713911538372</v>
      </c>
      <c r="AR48" s="88">
        <f>VLOOKUP($A48,'ADR Raw Data'!$B$6:$BE$43,'ADR Raw Data'!BE$1,FALSE)</f>
        <v>12.476757953531401</v>
      </c>
      <c r="AT48" s="89">
        <f>VLOOKUP($A48,'RevPAR Raw Data'!$B$6:$BE$43,'RevPAR Raw Data'!AG$1,FALSE)</f>
        <v>53.663649917740599</v>
      </c>
      <c r="AU48" s="90">
        <f>VLOOKUP($A48,'RevPAR Raw Data'!$B$6:$BE$43,'RevPAR Raw Data'!AH$1,FALSE)</f>
        <v>63.362394776528603</v>
      </c>
      <c r="AV48" s="90">
        <f>VLOOKUP($A48,'RevPAR Raw Data'!$B$6:$BE$43,'RevPAR Raw Data'!AI$1,FALSE)</f>
        <v>68.426305525089106</v>
      </c>
      <c r="AW48" s="90">
        <f>VLOOKUP($A48,'RevPAR Raw Data'!$B$6:$BE$43,'RevPAR Raw Data'!AJ$1,FALSE)</f>
        <v>70.921953660542897</v>
      </c>
      <c r="AX48" s="90">
        <f>VLOOKUP($A48,'RevPAR Raw Data'!$B$6:$BE$43,'RevPAR Raw Data'!AK$1,FALSE)</f>
        <v>69.445329380312501</v>
      </c>
      <c r="AY48" s="91">
        <f>VLOOKUP($A48,'RevPAR Raw Data'!$B$6:$BE$43,'RevPAR Raw Data'!AL$1,FALSE)</f>
        <v>65.163926652042704</v>
      </c>
      <c r="AZ48" s="90">
        <f>VLOOKUP($A48,'RevPAR Raw Data'!$B$6:$BE$43,'RevPAR Raw Data'!AN$1,FALSE)</f>
        <v>86.3522227173018</v>
      </c>
      <c r="BA48" s="90">
        <f>VLOOKUP($A48,'RevPAR Raw Data'!$B$6:$BE$43,'RevPAR Raw Data'!AO$1,FALSE)</f>
        <v>88.148984439265107</v>
      </c>
      <c r="BB48" s="91">
        <f>VLOOKUP($A48,'RevPAR Raw Data'!$B$6:$BE$43,'RevPAR Raw Data'!AP$1,FALSE)</f>
        <v>87.250603578283503</v>
      </c>
      <c r="BC48" s="92">
        <f>VLOOKUP($A48,'RevPAR Raw Data'!$B$6:$BE$43,'RevPAR Raw Data'!AR$1,FALSE)</f>
        <v>71.474405773825794</v>
      </c>
      <c r="BE48" s="85">
        <f>VLOOKUP($A48,'RevPAR Raw Data'!$B$6:$BE$43,'RevPAR Raw Data'!AT$1,FALSE)</f>
        <v>14.184912745435399</v>
      </c>
      <c r="BF48" s="86">
        <f>VLOOKUP($A48,'RevPAR Raw Data'!$B$6:$BE$43,'RevPAR Raw Data'!AU$1,FALSE)</f>
        <v>23.305923383382002</v>
      </c>
      <c r="BG48" s="86">
        <f>VLOOKUP($A48,'RevPAR Raw Data'!$B$6:$BE$43,'RevPAR Raw Data'!AV$1,FALSE)</f>
        <v>23.4220597668719</v>
      </c>
      <c r="BH48" s="86">
        <f>VLOOKUP($A48,'RevPAR Raw Data'!$B$6:$BE$43,'RevPAR Raw Data'!AW$1,FALSE)</f>
        <v>27.434891548171901</v>
      </c>
      <c r="BI48" s="86">
        <f>VLOOKUP($A48,'RevPAR Raw Data'!$B$6:$BE$43,'RevPAR Raw Data'!AX$1,FALSE)</f>
        <v>15.9428355797883</v>
      </c>
      <c r="BJ48" s="87">
        <f>VLOOKUP($A48,'RevPAR Raw Data'!$B$6:$BE$43,'RevPAR Raw Data'!AY$1,FALSE)</f>
        <v>20.954352587820601</v>
      </c>
      <c r="BK48" s="86">
        <f>VLOOKUP($A48,'RevPAR Raw Data'!$B$6:$BE$43,'RevPAR Raw Data'!BA$1,FALSE)</f>
        <v>10.0541965252813</v>
      </c>
      <c r="BL48" s="86">
        <f>VLOOKUP($A48,'RevPAR Raw Data'!$B$6:$BE$43,'RevPAR Raw Data'!BB$1,FALSE)</f>
        <v>9.66593642105817</v>
      </c>
      <c r="BM48" s="87">
        <f>VLOOKUP($A48,'RevPAR Raw Data'!$B$6:$BE$43,'RevPAR Raw Data'!BC$1,FALSE)</f>
        <v>9.8577246037981592</v>
      </c>
      <c r="BN48" s="88">
        <f>VLOOKUP($A48,'RevPAR Raw Data'!$B$6:$BE$43,'RevPAR Raw Data'!BE$1,FALSE)</f>
        <v>16.8381664833638</v>
      </c>
    </row>
    <row r="49" spans="1:11" ht="14.25" customHeight="1" x14ac:dyDescent="0.25">
      <c r="A49" s="185" t="s">
        <v>110</v>
      </c>
      <c r="B49" s="185"/>
      <c r="C49" s="185"/>
      <c r="D49" s="185"/>
      <c r="E49" s="185"/>
      <c r="F49" s="185"/>
      <c r="G49" s="185"/>
      <c r="H49" s="185"/>
      <c r="I49" s="185"/>
      <c r="J49" s="185"/>
      <c r="K49" s="185"/>
    </row>
    <row r="50" spans="1:11" x14ac:dyDescent="0.25">
      <c r="A50" s="185"/>
      <c r="B50" s="185"/>
      <c r="C50" s="185"/>
      <c r="D50" s="185"/>
      <c r="E50" s="185"/>
      <c r="F50" s="185"/>
      <c r="G50" s="185"/>
      <c r="H50" s="185"/>
      <c r="I50" s="185"/>
      <c r="J50" s="185"/>
      <c r="K50" s="185"/>
    </row>
    <row r="51" spans="1:11" x14ac:dyDescent="0.25">
      <c r="A51" s="185"/>
      <c r="B51" s="185"/>
      <c r="C51" s="185"/>
      <c r="D51" s="185"/>
      <c r="E51" s="185"/>
      <c r="F51" s="185"/>
      <c r="G51" s="185"/>
      <c r="H51" s="185"/>
      <c r="I51" s="185"/>
      <c r="J51" s="185"/>
      <c r="K51" s="185"/>
    </row>
  </sheetData>
  <sheetProtection algorithmName="SHA-512" hashValue="aagM7rq16JIdTTTXOV+fOzJV+O0hehnHLi6jkR6z80VPNU8yR81iDHsGIXautNmFhO52LWAbxgvmJ65APKJZ2A==" saltValue="PktdXjKlZQQSrGbDPnEPW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AG40" sqref="AG40:BE43"/>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6</v>
      </c>
      <c r="H2" s="200"/>
      <c r="I2" s="200"/>
      <c r="J2" s="200"/>
      <c r="K2" s="200"/>
      <c r="L2" s="200"/>
      <c r="M2" s="200"/>
      <c r="N2" s="200"/>
      <c r="O2" s="200"/>
      <c r="P2" s="200"/>
      <c r="Q2" s="200"/>
      <c r="R2" s="200"/>
      <c r="T2" s="199" t="s">
        <v>7</v>
      </c>
      <c r="U2" s="200"/>
      <c r="V2" s="200"/>
      <c r="W2" s="200"/>
      <c r="X2" s="200"/>
      <c r="Y2" s="200"/>
      <c r="Z2" s="200"/>
      <c r="AA2" s="200"/>
      <c r="AB2" s="200"/>
      <c r="AC2" s="200"/>
      <c r="AD2" s="200"/>
      <c r="AE2" s="200"/>
      <c r="AF2" s="4"/>
      <c r="AG2" s="199" t="s">
        <v>34</v>
      </c>
      <c r="AH2" s="200"/>
      <c r="AI2" s="200"/>
      <c r="AJ2" s="200"/>
      <c r="AK2" s="200"/>
      <c r="AL2" s="200"/>
      <c r="AM2" s="200"/>
      <c r="AN2" s="200"/>
      <c r="AO2" s="200"/>
      <c r="AP2" s="200"/>
      <c r="AQ2" s="200"/>
      <c r="AR2" s="200"/>
      <c r="AT2" s="199" t="s">
        <v>35</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59.949754356824698</v>
      </c>
      <c r="H6" s="139">
        <v>67.371277502709503</v>
      </c>
      <c r="I6" s="139">
        <v>69.918429807410405</v>
      </c>
      <c r="J6" s="139">
        <v>67.384685667894601</v>
      </c>
      <c r="K6" s="139">
        <v>63.494525796101101</v>
      </c>
      <c r="L6" s="140">
        <v>65.623735300983498</v>
      </c>
      <c r="M6" s="141"/>
      <c r="N6" s="142">
        <v>68.245140579471297</v>
      </c>
      <c r="O6" s="143">
        <v>74.987549064216694</v>
      </c>
      <c r="P6" s="144">
        <v>71.616349959137693</v>
      </c>
      <c r="Q6" s="141"/>
      <c r="R6" s="145">
        <v>67.336014302852604</v>
      </c>
      <c r="S6" s="146"/>
      <c r="T6" s="138">
        <v>0.82895026348400203</v>
      </c>
      <c r="U6" s="139">
        <v>7.0246064757978699</v>
      </c>
      <c r="V6" s="139">
        <v>9.7596304984580406</v>
      </c>
      <c r="W6" s="139">
        <v>7.9735109729614999</v>
      </c>
      <c r="X6" s="139">
        <v>2.9048560243535202</v>
      </c>
      <c r="Y6" s="140">
        <v>5.7706557517360304</v>
      </c>
      <c r="Z6" s="141"/>
      <c r="AA6" s="142">
        <v>-2.4738815518636801</v>
      </c>
      <c r="AB6" s="143">
        <v>-1.66859806595303</v>
      </c>
      <c r="AC6" s="144">
        <v>-2.0539313272623998</v>
      </c>
      <c r="AD6" s="141"/>
      <c r="AE6" s="145">
        <v>3.25370393796792</v>
      </c>
      <c r="AF6" s="33"/>
      <c r="AG6" s="138">
        <v>58.3655972682783</v>
      </c>
      <c r="AH6" s="139">
        <v>67.197643328355298</v>
      </c>
      <c r="AI6" s="139">
        <v>71.7434942727714</v>
      </c>
      <c r="AJ6" s="139">
        <v>71.861235451889101</v>
      </c>
      <c r="AK6" s="139">
        <v>69.954082286767104</v>
      </c>
      <c r="AL6" s="140">
        <v>67.824397704191199</v>
      </c>
      <c r="AM6" s="141"/>
      <c r="AN6" s="142">
        <v>75.433806287159399</v>
      </c>
      <c r="AO6" s="143">
        <v>78.8811588397013</v>
      </c>
      <c r="AP6" s="144">
        <v>77.157483413291104</v>
      </c>
      <c r="AQ6" s="141"/>
      <c r="AR6" s="145">
        <v>70.491027037104104</v>
      </c>
      <c r="AS6" s="146"/>
      <c r="AT6" s="138">
        <v>3.5481626421305101</v>
      </c>
      <c r="AU6" s="139">
        <v>8.8880817091543207</v>
      </c>
      <c r="AV6" s="139">
        <v>11.8759617968378</v>
      </c>
      <c r="AW6" s="139">
        <v>10.507184092036301</v>
      </c>
      <c r="AX6" s="139">
        <v>5.29369036243747</v>
      </c>
      <c r="AY6" s="140">
        <v>8.1125459319133597</v>
      </c>
      <c r="AZ6" s="141"/>
      <c r="BA6" s="142">
        <v>-0.83962242001920395</v>
      </c>
      <c r="BB6" s="143">
        <v>-1.2722229560451599</v>
      </c>
      <c r="BC6" s="144">
        <v>-1.0612263320723601</v>
      </c>
      <c r="BD6" s="141"/>
      <c r="BE6" s="145">
        <v>5.0624349881372499</v>
      </c>
    </row>
    <row r="7" spans="1:57" x14ac:dyDescent="0.2">
      <c r="A7" s="23" t="s">
        <v>18</v>
      </c>
      <c r="B7" s="44" t="str">
        <f>TRIM(A7)</f>
        <v>Virginia</v>
      </c>
      <c r="C7" s="11"/>
      <c r="D7" s="28" t="s">
        <v>16</v>
      </c>
      <c r="E7" s="31" t="s">
        <v>17</v>
      </c>
      <c r="F7" s="12"/>
      <c r="G7" s="147">
        <v>57.387798192560297</v>
      </c>
      <c r="H7" s="141">
        <v>66.632960016280904</v>
      </c>
      <c r="I7" s="141">
        <v>68.9739822817494</v>
      </c>
      <c r="J7" s="141">
        <v>67.911268832795898</v>
      </c>
      <c r="K7" s="141">
        <v>63.214596887540601</v>
      </c>
      <c r="L7" s="148">
        <v>64.824121242185399</v>
      </c>
      <c r="M7" s="141"/>
      <c r="N7" s="149">
        <v>68.670223929482205</v>
      </c>
      <c r="O7" s="150">
        <v>74.757849615548494</v>
      </c>
      <c r="P7" s="151">
        <v>71.7140367725153</v>
      </c>
      <c r="Q7" s="141"/>
      <c r="R7" s="152">
        <v>66.792650651558205</v>
      </c>
      <c r="S7" s="146"/>
      <c r="T7" s="147">
        <v>2.6162666769166401</v>
      </c>
      <c r="U7" s="141">
        <v>9.4842822513617904</v>
      </c>
      <c r="V7" s="141">
        <v>10.627539103074801</v>
      </c>
      <c r="W7" s="141">
        <v>9.6664100050161306</v>
      </c>
      <c r="X7" s="141">
        <v>2.9322309277317702</v>
      </c>
      <c r="Y7" s="148">
        <v>7.1566764823352402</v>
      </c>
      <c r="Z7" s="141"/>
      <c r="AA7" s="149">
        <v>-0.97670491185519304</v>
      </c>
      <c r="AB7" s="150">
        <v>0.20129439781758601</v>
      </c>
      <c r="AC7" s="151">
        <v>-0.36618320858275899</v>
      </c>
      <c r="AD7" s="141"/>
      <c r="AE7" s="152">
        <v>4.7271799885394996</v>
      </c>
      <c r="AF7" s="34"/>
      <c r="AG7" s="147">
        <v>57.731701422675002</v>
      </c>
      <c r="AH7" s="141">
        <v>67.216784639943</v>
      </c>
      <c r="AI7" s="141">
        <v>71.671627268044105</v>
      </c>
      <c r="AJ7" s="141">
        <v>72.965994441582495</v>
      </c>
      <c r="AK7" s="141">
        <v>70.675532151692593</v>
      </c>
      <c r="AL7" s="148">
        <v>68.052327984787397</v>
      </c>
      <c r="AM7" s="141"/>
      <c r="AN7" s="149">
        <v>77.172893407149004</v>
      </c>
      <c r="AO7" s="150">
        <v>79.621244160940194</v>
      </c>
      <c r="AP7" s="151">
        <v>78.397068784044606</v>
      </c>
      <c r="AQ7" s="141"/>
      <c r="AR7" s="152">
        <v>71.007961499883706</v>
      </c>
      <c r="AS7" s="146"/>
      <c r="AT7" s="147">
        <v>7.8968388985020104</v>
      </c>
      <c r="AU7" s="141">
        <v>12.8411159242014</v>
      </c>
      <c r="AV7" s="141">
        <v>15.3879844273029</v>
      </c>
      <c r="AW7" s="141">
        <v>15.3567208372507</v>
      </c>
      <c r="AX7" s="141">
        <v>10.6088751489042</v>
      </c>
      <c r="AY7" s="148">
        <v>12.543489781333401</v>
      </c>
      <c r="AZ7" s="141"/>
      <c r="BA7" s="149">
        <v>3.5561771677309602</v>
      </c>
      <c r="BB7" s="150">
        <v>3.06462833566323</v>
      </c>
      <c r="BC7" s="151">
        <v>3.30598043745244</v>
      </c>
      <c r="BD7" s="141"/>
      <c r="BE7" s="152">
        <v>9.4548168393731906</v>
      </c>
    </row>
    <row r="8" spans="1:57" x14ac:dyDescent="0.2">
      <c r="A8" s="24" t="s">
        <v>19</v>
      </c>
      <c r="B8" s="44" t="str">
        <f t="shared" ref="B8:B43" si="0">TRIM(A8)</f>
        <v>Norfolk/Virginia Beach, VA</v>
      </c>
      <c r="C8" s="12"/>
      <c r="D8" s="28" t="s">
        <v>16</v>
      </c>
      <c r="E8" s="31" t="s">
        <v>17</v>
      </c>
      <c r="F8" s="12"/>
      <c r="G8" s="147">
        <v>64.239694096694706</v>
      </c>
      <c r="H8" s="141">
        <v>70.978471531087905</v>
      </c>
      <c r="I8" s="141">
        <v>72.002514273741497</v>
      </c>
      <c r="J8" s="141">
        <v>71.578230579854306</v>
      </c>
      <c r="K8" s="141">
        <v>68.068723482269107</v>
      </c>
      <c r="L8" s="148">
        <v>69.373526792729507</v>
      </c>
      <c r="M8" s="141"/>
      <c r="N8" s="149">
        <v>76.296490309062307</v>
      </c>
      <c r="O8" s="150">
        <v>89.866422210581405</v>
      </c>
      <c r="P8" s="151">
        <v>83.081456259821806</v>
      </c>
      <c r="Q8" s="141"/>
      <c r="R8" s="152">
        <v>73.289931529913503</v>
      </c>
      <c r="S8" s="146"/>
      <c r="T8" s="147">
        <v>-8.5864062999866508</v>
      </c>
      <c r="U8" s="141">
        <v>-2.2910432759186299</v>
      </c>
      <c r="V8" s="141">
        <v>-0.83473581268092101</v>
      </c>
      <c r="W8" s="141">
        <v>1.7499085684504001</v>
      </c>
      <c r="X8" s="141">
        <v>-2.8180374282317699</v>
      </c>
      <c r="Y8" s="148">
        <v>-2.5419464432265499</v>
      </c>
      <c r="Z8" s="141"/>
      <c r="AA8" s="149">
        <v>-6.06588287704965</v>
      </c>
      <c r="AB8" s="150">
        <v>-1.9915167355366901</v>
      </c>
      <c r="AC8" s="151">
        <v>-3.9053598141910499</v>
      </c>
      <c r="AD8" s="141"/>
      <c r="AE8" s="152">
        <v>-2.98794632405993</v>
      </c>
      <c r="AF8" s="35"/>
      <c r="AG8" s="147">
        <v>65.187784820072196</v>
      </c>
      <c r="AH8" s="141">
        <v>71.233172699177601</v>
      </c>
      <c r="AI8" s="141">
        <v>74.062385417212198</v>
      </c>
      <c r="AJ8" s="141">
        <v>76.136006495207099</v>
      </c>
      <c r="AK8" s="141">
        <v>74.7564297312869</v>
      </c>
      <c r="AL8" s="148">
        <v>72.275155832591196</v>
      </c>
      <c r="AM8" s="141"/>
      <c r="AN8" s="149">
        <v>83.814805599570406</v>
      </c>
      <c r="AO8" s="150">
        <v>89.559734426358304</v>
      </c>
      <c r="AP8" s="151">
        <v>86.687270012964305</v>
      </c>
      <c r="AQ8" s="141"/>
      <c r="AR8" s="152">
        <v>76.392864224968406</v>
      </c>
      <c r="AS8" s="146"/>
      <c r="AT8" s="147">
        <v>-2.0797648913792801</v>
      </c>
      <c r="AU8" s="141">
        <v>0.86774090108928903</v>
      </c>
      <c r="AV8" s="141">
        <v>1.91926492725909</v>
      </c>
      <c r="AW8" s="141">
        <v>2.9870524224752901</v>
      </c>
      <c r="AX8" s="141">
        <v>-0.85856281201978402</v>
      </c>
      <c r="AY8" s="148">
        <v>0.60797876443299304</v>
      </c>
      <c r="AZ8" s="141"/>
      <c r="BA8" s="149">
        <v>-4.3372781030907799</v>
      </c>
      <c r="BB8" s="150">
        <v>-2.3238925946056899</v>
      </c>
      <c r="BC8" s="151">
        <v>-3.3077032031901399</v>
      </c>
      <c r="BD8" s="141"/>
      <c r="BE8" s="152">
        <v>-0.69589012444599396</v>
      </c>
    </row>
    <row r="9" spans="1:57" x14ac:dyDescent="0.2">
      <c r="A9" s="24" t="s">
        <v>20</v>
      </c>
      <c r="B9" s="95" t="s">
        <v>72</v>
      </c>
      <c r="C9" s="12"/>
      <c r="D9" s="28" t="s">
        <v>16</v>
      </c>
      <c r="E9" s="31" t="s">
        <v>17</v>
      </c>
      <c r="F9" s="12"/>
      <c r="G9" s="147">
        <v>53.707764600581697</v>
      </c>
      <c r="H9" s="141">
        <v>65.128664130678004</v>
      </c>
      <c r="I9" s="141">
        <v>69.066905347952499</v>
      </c>
      <c r="J9" s="141">
        <v>68.292682926829201</v>
      </c>
      <c r="K9" s="141">
        <v>63.141642425598498</v>
      </c>
      <c r="L9" s="148">
        <v>63.867531886328003</v>
      </c>
      <c r="M9" s="141"/>
      <c r="N9" s="149">
        <v>64.2694115014544</v>
      </c>
      <c r="O9" s="150">
        <v>66.739762810472101</v>
      </c>
      <c r="P9" s="151">
        <v>65.504587155963307</v>
      </c>
      <c r="Q9" s="141"/>
      <c r="R9" s="152">
        <v>64.335261963366605</v>
      </c>
      <c r="S9" s="146"/>
      <c r="T9" s="147">
        <v>1.5258217612657401</v>
      </c>
      <c r="U9" s="141">
        <v>11.732798139342499</v>
      </c>
      <c r="V9" s="141">
        <v>12.317369278235899</v>
      </c>
      <c r="W9" s="141">
        <v>10.231204698164101</v>
      </c>
      <c r="X9" s="141">
        <v>1.4693602956329099</v>
      </c>
      <c r="Y9" s="148">
        <v>7.5702752643393403</v>
      </c>
      <c r="Z9" s="141"/>
      <c r="AA9" s="149">
        <v>-8.9319491591362095</v>
      </c>
      <c r="AB9" s="150">
        <v>-8.3236892980019892</v>
      </c>
      <c r="AC9" s="151">
        <v>-8.6230964485193606</v>
      </c>
      <c r="AD9" s="141"/>
      <c r="AE9" s="152">
        <v>2.29656236296112</v>
      </c>
      <c r="AF9" s="35"/>
      <c r="AG9" s="147">
        <v>52.506153501901899</v>
      </c>
      <c r="AH9" s="141">
        <v>63.422465876034899</v>
      </c>
      <c r="AI9" s="141">
        <v>69.233609308570095</v>
      </c>
      <c r="AJ9" s="141">
        <v>69.8288207652718</v>
      </c>
      <c r="AK9" s="141">
        <v>68.636160214813103</v>
      </c>
      <c r="AL9" s="148">
        <v>64.725441933318393</v>
      </c>
      <c r="AM9" s="141"/>
      <c r="AN9" s="149">
        <v>75.001118818527601</v>
      </c>
      <c r="AO9" s="150">
        <v>75.723875587379695</v>
      </c>
      <c r="AP9" s="151">
        <v>75.362497202953605</v>
      </c>
      <c r="AQ9" s="141"/>
      <c r="AR9" s="152">
        <v>67.764600581785601</v>
      </c>
      <c r="AS9" s="146"/>
      <c r="AT9" s="147">
        <v>1.26089543178904</v>
      </c>
      <c r="AU9" s="141">
        <v>8.1883431655919097</v>
      </c>
      <c r="AV9" s="141">
        <v>12.0720698025932</v>
      </c>
      <c r="AW9" s="141">
        <v>11.3221757502705</v>
      </c>
      <c r="AX9" s="141">
        <v>9.7146440727013292</v>
      </c>
      <c r="AY9" s="148">
        <v>8.7690299671379393</v>
      </c>
      <c r="AZ9" s="141"/>
      <c r="BA9" s="149">
        <v>-0.55388234049612295</v>
      </c>
      <c r="BB9" s="150">
        <v>-3.3016375071747799</v>
      </c>
      <c r="BC9" s="151">
        <v>-1.95359262974873</v>
      </c>
      <c r="BD9" s="141"/>
      <c r="BE9" s="152">
        <v>5.11624970787833</v>
      </c>
    </row>
    <row r="10" spans="1:57" x14ac:dyDescent="0.2">
      <c r="A10" s="24" t="s">
        <v>21</v>
      </c>
      <c r="B10" s="44" t="str">
        <f t="shared" si="0"/>
        <v>Virginia Area</v>
      </c>
      <c r="C10" s="12"/>
      <c r="D10" s="28" t="s">
        <v>16</v>
      </c>
      <c r="E10" s="31" t="s">
        <v>17</v>
      </c>
      <c r="F10" s="12"/>
      <c r="G10" s="147">
        <v>49.921330108259099</v>
      </c>
      <c r="H10" s="141">
        <v>60.411431792029603</v>
      </c>
      <c r="I10" s="141">
        <v>63.983279712561298</v>
      </c>
      <c r="J10" s="141">
        <v>64.572716811873207</v>
      </c>
      <c r="K10" s="141">
        <v>60.979733696545502</v>
      </c>
      <c r="L10" s="148">
        <v>59.973698424253797</v>
      </c>
      <c r="M10" s="141"/>
      <c r="N10" s="149">
        <v>66.284667590352896</v>
      </c>
      <c r="O10" s="150">
        <v>67.421271399384693</v>
      </c>
      <c r="P10" s="151">
        <v>66.852969494868802</v>
      </c>
      <c r="Q10" s="141"/>
      <c r="R10" s="152">
        <v>61.9392044444295</v>
      </c>
      <c r="S10" s="146"/>
      <c r="T10" s="147">
        <v>-1.99599405435375</v>
      </c>
      <c r="U10" s="141">
        <v>0.88267168133073903</v>
      </c>
      <c r="V10" s="141">
        <v>4.0065681522892396</v>
      </c>
      <c r="W10" s="141">
        <v>2.62148592577477</v>
      </c>
      <c r="X10" s="141">
        <v>-2.3001641060482698</v>
      </c>
      <c r="Y10" s="148">
        <v>0.73347213729757998</v>
      </c>
      <c r="Z10" s="141"/>
      <c r="AA10" s="149">
        <v>-3.4051178869687702</v>
      </c>
      <c r="AB10" s="150">
        <v>-2.9413077040791098</v>
      </c>
      <c r="AC10" s="151">
        <v>-3.1717968187181902</v>
      </c>
      <c r="AD10" s="141"/>
      <c r="AE10" s="152">
        <v>-0.51009370594296999</v>
      </c>
      <c r="AF10" s="35"/>
      <c r="AG10" s="147">
        <v>49.621914848648501</v>
      </c>
      <c r="AH10" s="141">
        <v>60.308104173026699</v>
      </c>
      <c r="AI10" s="141">
        <v>63.518892515792601</v>
      </c>
      <c r="AJ10" s="141">
        <v>65.512058802808596</v>
      </c>
      <c r="AK10" s="141">
        <v>64.414789939647207</v>
      </c>
      <c r="AL10" s="148">
        <v>60.675152055984697</v>
      </c>
      <c r="AM10" s="141"/>
      <c r="AN10" s="149">
        <v>72.727966559425099</v>
      </c>
      <c r="AO10" s="150">
        <v>73.141864124180998</v>
      </c>
      <c r="AP10" s="151">
        <v>72.934915341803006</v>
      </c>
      <c r="AQ10" s="141"/>
      <c r="AR10" s="152">
        <v>64.177941566218493</v>
      </c>
      <c r="AS10" s="146"/>
      <c r="AT10" s="147">
        <v>1.8655295556284099</v>
      </c>
      <c r="AU10" s="141">
        <v>3.7501942033778999</v>
      </c>
      <c r="AV10" s="141">
        <v>4.2726695633676401</v>
      </c>
      <c r="AW10" s="141">
        <v>4.3710170624930997</v>
      </c>
      <c r="AX10" s="141">
        <v>0.51548505605564998</v>
      </c>
      <c r="AY10" s="148">
        <v>2.97414177537188</v>
      </c>
      <c r="AZ10" s="141"/>
      <c r="BA10" s="149">
        <v>-2.3554168794652499</v>
      </c>
      <c r="BB10" s="150">
        <v>-2.0477023836517598</v>
      </c>
      <c r="BC10" s="151">
        <v>-2.2013651186604899</v>
      </c>
      <c r="BD10" s="141"/>
      <c r="BE10" s="152">
        <v>1.23211495987373</v>
      </c>
    </row>
    <row r="11" spans="1:57" x14ac:dyDescent="0.2">
      <c r="A11" s="41" t="s">
        <v>22</v>
      </c>
      <c r="B11" s="95" t="s">
        <v>88</v>
      </c>
      <c r="C11" s="12"/>
      <c r="D11" s="28" t="s">
        <v>16</v>
      </c>
      <c r="E11" s="31" t="s">
        <v>17</v>
      </c>
      <c r="F11" s="12"/>
      <c r="G11" s="147">
        <v>64.078088766650396</v>
      </c>
      <c r="H11" s="141">
        <v>70.147764655125897</v>
      </c>
      <c r="I11" s="141">
        <v>70.764349529921404</v>
      </c>
      <c r="J11" s="141">
        <v>65.854140825828196</v>
      </c>
      <c r="K11" s="141">
        <v>59.627172877455997</v>
      </c>
      <c r="L11" s="148">
        <v>66.094303330996397</v>
      </c>
      <c r="M11" s="141"/>
      <c r="N11" s="149">
        <v>66.285570475830895</v>
      </c>
      <c r="O11" s="150">
        <v>74.698448650883506</v>
      </c>
      <c r="P11" s="151">
        <v>70.4920095633572</v>
      </c>
      <c r="Q11" s="141"/>
      <c r="R11" s="152">
        <v>67.350790825956594</v>
      </c>
      <c r="S11" s="146"/>
      <c r="T11" s="147">
        <v>38.202737149126499</v>
      </c>
      <c r="U11" s="141">
        <v>45.679132238460802</v>
      </c>
      <c r="V11" s="141">
        <v>42.701039930939402</v>
      </c>
      <c r="W11" s="141">
        <v>34.338307083440903</v>
      </c>
      <c r="X11" s="141">
        <v>24.2679401065379</v>
      </c>
      <c r="Y11" s="148">
        <v>37.064937361270601</v>
      </c>
      <c r="Z11" s="141"/>
      <c r="AA11" s="149">
        <v>14.341360598235299</v>
      </c>
      <c r="AB11" s="150">
        <v>11.6894399361849</v>
      </c>
      <c r="AC11" s="151">
        <v>12.920786139009399</v>
      </c>
      <c r="AD11" s="141"/>
      <c r="AE11" s="152">
        <v>28.7133931169348</v>
      </c>
      <c r="AF11" s="35"/>
      <c r="AG11" s="147">
        <v>61.370867712883502</v>
      </c>
      <c r="AH11" s="141">
        <v>70.401678980387899</v>
      </c>
      <c r="AI11" s="141">
        <v>76.848181703787503</v>
      </c>
      <c r="AJ11" s="141">
        <v>76.7654910208704</v>
      </c>
      <c r="AK11" s="141">
        <v>71.933029534954699</v>
      </c>
      <c r="AL11" s="148">
        <v>71.463849790576802</v>
      </c>
      <c r="AM11" s="141"/>
      <c r="AN11" s="149">
        <v>76.243730787898301</v>
      </c>
      <c r="AO11" s="150">
        <v>79.988630031098793</v>
      </c>
      <c r="AP11" s="151">
        <v>78.116180409498597</v>
      </c>
      <c r="AQ11" s="141"/>
      <c r="AR11" s="152">
        <v>73.364515681697299</v>
      </c>
      <c r="AS11" s="146"/>
      <c r="AT11" s="147">
        <v>40.4873045982131</v>
      </c>
      <c r="AU11" s="141">
        <v>51.741465958023902</v>
      </c>
      <c r="AV11" s="141">
        <v>57.746360950384499</v>
      </c>
      <c r="AW11" s="141">
        <v>56.1031150584854</v>
      </c>
      <c r="AX11" s="141">
        <v>44.452773275910602</v>
      </c>
      <c r="AY11" s="148">
        <v>50.272568544277199</v>
      </c>
      <c r="AZ11" s="141"/>
      <c r="BA11" s="149">
        <v>25.195384136946402</v>
      </c>
      <c r="BB11" s="150">
        <v>20.898314771049002</v>
      </c>
      <c r="BC11" s="151">
        <v>22.957870385550599</v>
      </c>
      <c r="BD11" s="141"/>
      <c r="BE11" s="152">
        <v>40.724339029834802</v>
      </c>
    </row>
    <row r="12" spans="1:57" x14ac:dyDescent="0.2">
      <c r="A12" s="24" t="s">
        <v>23</v>
      </c>
      <c r="B12" s="44" t="str">
        <f t="shared" si="0"/>
        <v>Arlington, VA</v>
      </c>
      <c r="C12" s="12"/>
      <c r="D12" s="28" t="s">
        <v>16</v>
      </c>
      <c r="E12" s="31" t="s">
        <v>17</v>
      </c>
      <c r="F12" s="12"/>
      <c r="G12" s="147">
        <v>66.2170510708401</v>
      </c>
      <c r="H12" s="141">
        <v>72.8892092257001</v>
      </c>
      <c r="I12" s="141">
        <v>71.107907742998293</v>
      </c>
      <c r="J12" s="141">
        <v>63.4369851729818</v>
      </c>
      <c r="K12" s="141">
        <v>57.372322899505697</v>
      </c>
      <c r="L12" s="148">
        <v>66.204695222405206</v>
      </c>
      <c r="M12" s="141"/>
      <c r="N12" s="149">
        <v>67.174629324546899</v>
      </c>
      <c r="O12" s="150">
        <v>78.706754530477696</v>
      </c>
      <c r="P12" s="151">
        <v>72.940691927512304</v>
      </c>
      <c r="Q12" s="141"/>
      <c r="R12" s="152">
        <v>68.129265709578704</v>
      </c>
      <c r="S12" s="146"/>
      <c r="T12" s="147">
        <v>40.095915341562502</v>
      </c>
      <c r="U12" s="141">
        <v>55.582318287336399</v>
      </c>
      <c r="V12" s="141">
        <v>50.381943683298999</v>
      </c>
      <c r="W12" s="141">
        <v>40.908942984750702</v>
      </c>
      <c r="X12" s="141">
        <v>22.007712613172899</v>
      </c>
      <c r="Y12" s="148">
        <v>41.8005362073783</v>
      </c>
      <c r="Z12" s="141"/>
      <c r="AA12" s="149">
        <v>26.431243496428198</v>
      </c>
      <c r="AB12" s="150">
        <v>17.485837459090501</v>
      </c>
      <c r="AC12" s="151">
        <v>21.442431636281999</v>
      </c>
      <c r="AD12" s="141"/>
      <c r="AE12" s="152">
        <v>34.883897071196699</v>
      </c>
      <c r="AF12" s="35"/>
      <c r="AG12" s="147">
        <v>65.272343492586401</v>
      </c>
      <c r="AH12" s="141">
        <v>76.184102141680299</v>
      </c>
      <c r="AI12" s="141">
        <v>83.873043657331095</v>
      </c>
      <c r="AJ12" s="141">
        <v>83.6568163097199</v>
      </c>
      <c r="AK12" s="141">
        <v>78.356672158154794</v>
      </c>
      <c r="AL12" s="148">
        <v>77.468595551894495</v>
      </c>
      <c r="AM12" s="141"/>
      <c r="AN12" s="149">
        <v>79.244748764415107</v>
      </c>
      <c r="AO12" s="150">
        <v>80.781507413509004</v>
      </c>
      <c r="AP12" s="151">
        <v>80.013128088962105</v>
      </c>
      <c r="AQ12" s="141"/>
      <c r="AR12" s="152">
        <v>78.195604848199494</v>
      </c>
      <c r="AS12" s="146"/>
      <c r="AT12" s="147">
        <v>63.463688412074603</v>
      </c>
      <c r="AU12" s="141">
        <v>83.773967480170398</v>
      </c>
      <c r="AV12" s="141">
        <v>94.455209610387698</v>
      </c>
      <c r="AW12" s="141">
        <v>91.652859362615899</v>
      </c>
      <c r="AX12" s="141">
        <v>68.225847893993702</v>
      </c>
      <c r="AY12" s="148">
        <v>80.371878174172906</v>
      </c>
      <c r="AZ12" s="141"/>
      <c r="BA12" s="149">
        <v>47.862464349153001</v>
      </c>
      <c r="BB12" s="150">
        <v>32.684725639168803</v>
      </c>
      <c r="BC12" s="151">
        <v>39.790407354173603</v>
      </c>
      <c r="BD12" s="141"/>
      <c r="BE12" s="152">
        <v>66.261071263296699</v>
      </c>
    </row>
    <row r="13" spans="1:57" x14ac:dyDescent="0.2">
      <c r="A13" s="24" t="s">
        <v>24</v>
      </c>
      <c r="B13" s="44" t="str">
        <f t="shared" si="0"/>
        <v>Suburban Virginia Area</v>
      </c>
      <c r="C13" s="12"/>
      <c r="D13" s="28" t="s">
        <v>16</v>
      </c>
      <c r="E13" s="31" t="s">
        <v>17</v>
      </c>
      <c r="F13" s="12"/>
      <c r="G13" s="147">
        <v>58.023304787308703</v>
      </c>
      <c r="H13" s="141">
        <v>70.883054892601393</v>
      </c>
      <c r="I13" s="141">
        <v>72.637933455004898</v>
      </c>
      <c r="J13" s="141">
        <v>70.265337638635401</v>
      </c>
      <c r="K13" s="141">
        <v>63.821423557489801</v>
      </c>
      <c r="L13" s="148">
        <v>67.126210866207998</v>
      </c>
      <c r="M13" s="141"/>
      <c r="N13" s="149">
        <v>68.805278674715694</v>
      </c>
      <c r="O13" s="150">
        <v>81.257896953530803</v>
      </c>
      <c r="P13" s="151">
        <v>75.031587814123199</v>
      </c>
      <c r="Q13" s="141"/>
      <c r="R13" s="152">
        <v>69.384889994183794</v>
      </c>
      <c r="S13" s="146"/>
      <c r="T13" s="147">
        <v>0.126806257169299</v>
      </c>
      <c r="U13" s="141">
        <v>14.6855272270691</v>
      </c>
      <c r="V13" s="141">
        <v>12.0410406564925</v>
      </c>
      <c r="W13" s="141">
        <v>9.0809548251684706</v>
      </c>
      <c r="X13" s="141">
        <v>4.9150198711976198</v>
      </c>
      <c r="Y13" s="148">
        <v>8.3256954309844993</v>
      </c>
      <c r="Z13" s="141"/>
      <c r="AA13" s="149">
        <v>-3.4372598076172798</v>
      </c>
      <c r="AB13" s="150">
        <v>6.79740554943987</v>
      </c>
      <c r="AC13" s="151">
        <v>1.8478787590755501</v>
      </c>
      <c r="AD13" s="141"/>
      <c r="AE13" s="152">
        <v>6.2379971765562399</v>
      </c>
      <c r="AF13" s="35"/>
      <c r="AG13" s="147">
        <v>56.9879264354906</v>
      </c>
      <c r="AH13" s="141">
        <v>68.801768917590906</v>
      </c>
      <c r="AI13" s="141">
        <v>72.880106696616494</v>
      </c>
      <c r="AJ13" s="141">
        <v>74.403341288782798</v>
      </c>
      <c r="AK13" s="141">
        <v>73.210023866348394</v>
      </c>
      <c r="AL13" s="148">
        <v>69.2566334409658</v>
      </c>
      <c r="AM13" s="141"/>
      <c r="AN13" s="149">
        <v>79.559174505124204</v>
      </c>
      <c r="AO13" s="150">
        <v>85.181805419065</v>
      </c>
      <c r="AP13" s="151">
        <v>82.370489962094595</v>
      </c>
      <c r="AQ13" s="141"/>
      <c r="AR13" s="152">
        <v>73.003449589859798</v>
      </c>
      <c r="AS13" s="146"/>
      <c r="AT13" s="147">
        <v>2.3669294070428402</v>
      </c>
      <c r="AU13" s="141">
        <v>8.5974967640182207</v>
      </c>
      <c r="AV13" s="141">
        <v>10.5805403978465</v>
      </c>
      <c r="AW13" s="141">
        <v>11.773272773909101</v>
      </c>
      <c r="AX13" s="141">
        <v>12.948444252992701</v>
      </c>
      <c r="AY13" s="148">
        <v>9.4740103908663897</v>
      </c>
      <c r="AZ13" s="141"/>
      <c r="BA13" s="149">
        <v>3.12199622266975</v>
      </c>
      <c r="BB13" s="150">
        <v>6.1206685060019401</v>
      </c>
      <c r="BC13" s="151">
        <v>4.6510323288907003</v>
      </c>
      <c r="BD13" s="141"/>
      <c r="BE13" s="152">
        <v>7.8713623528403902</v>
      </c>
    </row>
    <row r="14" spans="1:57" x14ac:dyDescent="0.2">
      <c r="A14" s="24" t="s">
        <v>25</v>
      </c>
      <c r="B14" s="44" t="str">
        <f t="shared" si="0"/>
        <v>Alexandria, VA</v>
      </c>
      <c r="C14" s="12"/>
      <c r="D14" s="28" t="s">
        <v>16</v>
      </c>
      <c r="E14" s="31" t="s">
        <v>17</v>
      </c>
      <c r="F14" s="12"/>
      <c r="G14" s="147">
        <v>59.804155720085902</v>
      </c>
      <c r="H14" s="141">
        <v>66.192978266061601</v>
      </c>
      <c r="I14" s="141">
        <v>67.076665870551693</v>
      </c>
      <c r="J14" s="141">
        <v>63.971817530451297</v>
      </c>
      <c r="K14" s="141">
        <v>58.7532839742058</v>
      </c>
      <c r="L14" s="148">
        <v>63.159780272271298</v>
      </c>
      <c r="M14" s="141"/>
      <c r="N14" s="149">
        <v>64.700262717936397</v>
      </c>
      <c r="O14" s="150">
        <v>74.1939336040124</v>
      </c>
      <c r="P14" s="151">
        <v>69.447098160974406</v>
      </c>
      <c r="Q14" s="141"/>
      <c r="R14" s="152">
        <v>64.956156811900698</v>
      </c>
      <c r="S14" s="146"/>
      <c r="T14" s="147">
        <v>21.978509975235699</v>
      </c>
      <c r="U14" s="141">
        <v>32.197997294263999</v>
      </c>
      <c r="V14" s="141">
        <v>33.206367046460301</v>
      </c>
      <c r="W14" s="141">
        <v>33.347033824897402</v>
      </c>
      <c r="X14" s="141">
        <v>23.814660859500002</v>
      </c>
      <c r="Y14" s="148">
        <v>28.959876499412101</v>
      </c>
      <c r="Z14" s="141"/>
      <c r="AA14" s="149">
        <v>7.4518334001148698</v>
      </c>
      <c r="AB14" s="150">
        <v>6.9142563800349697</v>
      </c>
      <c r="AC14" s="151">
        <v>7.1640019158285604</v>
      </c>
      <c r="AD14" s="141"/>
      <c r="AE14" s="152">
        <v>21.416450294146799</v>
      </c>
      <c r="AF14" s="35"/>
      <c r="AG14" s="147">
        <v>63.386673035586298</v>
      </c>
      <c r="AH14" s="141">
        <v>71.614521136852105</v>
      </c>
      <c r="AI14" s="141">
        <v>77.531645569620196</v>
      </c>
      <c r="AJ14" s="141">
        <v>77.746596608550206</v>
      </c>
      <c r="AK14" s="141">
        <v>72.907212801528502</v>
      </c>
      <c r="AL14" s="148">
        <v>72.637329830427504</v>
      </c>
      <c r="AM14" s="141"/>
      <c r="AN14" s="149">
        <v>77.403272032481397</v>
      </c>
      <c r="AO14" s="150">
        <v>81.702292811081904</v>
      </c>
      <c r="AP14" s="151">
        <v>79.5527824217817</v>
      </c>
      <c r="AQ14" s="141"/>
      <c r="AR14" s="152">
        <v>74.613173427957193</v>
      </c>
      <c r="AS14" s="146"/>
      <c r="AT14" s="147">
        <v>35.105377970919498</v>
      </c>
      <c r="AU14" s="141">
        <v>47.232582277579198</v>
      </c>
      <c r="AV14" s="141">
        <v>52.001646598744401</v>
      </c>
      <c r="AW14" s="141">
        <v>52.5027657605401</v>
      </c>
      <c r="AX14" s="141">
        <v>40.825466539627101</v>
      </c>
      <c r="AY14" s="148">
        <v>45.673362822133598</v>
      </c>
      <c r="AZ14" s="141"/>
      <c r="BA14" s="149">
        <v>21.756335095358001</v>
      </c>
      <c r="BB14" s="150">
        <v>16.910499101518401</v>
      </c>
      <c r="BC14" s="151">
        <v>19.218818535538801</v>
      </c>
      <c r="BD14" s="141"/>
      <c r="BE14" s="152">
        <v>36.449770510855998</v>
      </c>
    </row>
    <row r="15" spans="1:57" x14ac:dyDescent="0.2">
      <c r="A15" s="24" t="s">
        <v>26</v>
      </c>
      <c r="B15" s="44" t="str">
        <f t="shared" si="0"/>
        <v>Fairfax/Tysons Corner, VA</v>
      </c>
      <c r="C15" s="12"/>
      <c r="D15" s="28" t="s">
        <v>16</v>
      </c>
      <c r="E15" s="31" t="s">
        <v>17</v>
      </c>
      <c r="F15" s="12"/>
      <c r="G15" s="147">
        <v>54.4644896094998</v>
      </c>
      <c r="H15" s="141">
        <v>64.021466088147903</v>
      </c>
      <c r="I15" s="141">
        <v>65.437314455355093</v>
      </c>
      <c r="J15" s="141">
        <v>62.628453984928001</v>
      </c>
      <c r="K15" s="141">
        <v>54.007764329755602</v>
      </c>
      <c r="L15" s="148">
        <v>60.111897693537301</v>
      </c>
      <c r="M15" s="141"/>
      <c r="N15" s="149">
        <v>58.8376341630509</v>
      </c>
      <c r="O15" s="150">
        <v>65.597168303265505</v>
      </c>
      <c r="P15" s="151">
        <v>62.217401233158199</v>
      </c>
      <c r="Q15" s="141"/>
      <c r="R15" s="152">
        <v>60.713470133428999</v>
      </c>
      <c r="S15" s="146"/>
      <c r="T15" s="147">
        <v>16.852647087608698</v>
      </c>
      <c r="U15" s="141">
        <v>27.171256489221701</v>
      </c>
      <c r="V15" s="141">
        <v>24.824389236575101</v>
      </c>
      <c r="W15" s="141">
        <v>25.2875781236195</v>
      </c>
      <c r="X15" s="141">
        <v>16.8547231393283</v>
      </c>
      <c r="Y15" s="148">
        <v>22.3869129177133</v>
      </c>
      <c r="Z15" s="141"/>
      <c r="AA15" s="149">
        <v>4.5234770846110104</v>
      </c>
      <c r="AB15" s="150">
        <v>1.30980435494892</v>
      </c>
      <c r="AC15" s="151">
        <v>2.8043620335530202</v>
      </c>
      <c r="AD15" s="141"/>
      <c r="AE15" s="152">
        <v>15.9217225964279</v>
      </c>
      <c r="AF15" s="35"/>
      <c r="AG15" s="147">
        <v>55.0610870061657</v>
      </c>
      <c r="AH15" s="141">
        <v>66.3307832838547</v>
      </c>
      <c r="AI15" s="141">
        <v>74.097967572505098</v>
      </c>
      <c r="AJ15" s="141">
        <v>73.487097510847207</v>
      </c>
      <c r="AK15" s="141">
        <v>65.537223110299095</v>
      </c>
      <c r="AL15" s="148">
        <v>66.902831696734395</v>
      </c>
      <c r="AM15" s="141"/>
      <c r="AN15" s="149">
        <v>67.201415848367205</v>
      </c>
      <c r="AO15" s="150">
        <v>70.898036081296993</v>
      </c>
      <c r="AP15" s="151">
        <v>69.049725964832106</v>
      </c>
      <c r="AQ15" s="141"/>
      <c r="AR15" s="152">
        <v>67.516230059047999</v>
      </c>
      <c r="AS15" s="146"/>
      <c r="AT15" s="147">
        <v>22.208389253022101</v>
      </c>
      <c r="AU15" s="141">
        <v>32.832281249854297</v>
      </c>
      <c r="AV15" s="141">
        <v>40.142460806150098</v>
      </c>
      <c r="AW15" s="141">
        <v>40.986165707085</v>
      </c>
      <c r="AX15" s="141">
        <v>31.283342604179001</v>
      </c>
      <c r="AY15" s="148">
        <v>33.8548144881401</v>
      </c>
      <c r="AZ15" s="141"/>
      <c r="BA15" s="149">
        <v>15.270956850967799</v>
      </c>
      <c r="BB15" s="150">
        <v>12.9171898794672</v>
      </c>
      <c r="BC15" s="151">
        <v>14.0504432301794</v>
      </c>
      <c r="BD15" s="141"/>
      <c r="BE15" s="152">
        <v>27.391004596694401</v>
      </c>
    </row>
    <row r="16" spans="1:57" x14ac:dyDescent="0.2">
      <c r="A16" s="24" t="s">
        <v>27</v>
      </c>
      <c r="B16" s="44" t="str">
        <f t="shared" si="0"/>
        <v>I-95 Fredericksburg, VA</v>
      </c>
      <c r="C16" s="12"/>
      <c r="D16" s="28" t="s">
        <v>16</v>
      </c>
      <c r="E16" s="31" t="s">
        <v>17</v>
      </c>
      <c r="F16" s="12"/>
      <c r="G16" s="147">
        <v>59.621042720960297</v>
      </c>
      <c r="H16" s="141">
        <v>65.705543132870403</v>
      </c>
      <c r="I16" s="141">
        <v>69.247969871719405</v>
      </c>
      <c r="J16" s="141">
        <v>70.907379074967594</v>
      </c>
      <c r="K16" s="141">
        <v>69.742261974814596</v>
      </c>
      <c r="L16" s="148">
        <v>67.044839355066401</v>
      </c>
      <c r="M16" s="141"/>
      <c r="N16" s="149">
        <v>74.379192656231595</v>
      </c>
      <c r="O16" s="150">
        <v>73.4259150288337</v>
      </c>
      <c r="P16" s="151">
        <v>73.902553842532598</v>
      </c>
      <c r="Q16" s="141"/>
      <c r="R16" s="152">
        <v>69.004186351485302</v>
      </c>
      <c r="S16" s="146"/>
      <c r="T16" s="147">
        <v>1.71707590445297</v>
      </c>
      <c r="U16" s="141">
        <v>5.91378590601939</v>
      </c>
      <c r="V16" s="141">
        <v>9.9507769707608098</v>
      </c>
      <c r="W16" s="141">
        <v>7.79855225713594</v>
      </c>
      <c r="X16" s="141">
        <v>8.3360191460628208</v>
      </c>
      <c r="Y16" s="148">
        <v>6.8268408325369796</v>
      </c>
      <c r="Z16" s="141"/>
      <c r="AA16" s="149">
        <v>4.2063815894412402</v>
      </c>
      <c r="AB16" s="150">
        <v>-0.13795438138591801</v>
      </c>
      <c r="AC16" s="151">
        <v>2.0019762343457601</v>
      </c>
      <c r="AD16" s="141"/>
      <c r="AE16" s="152">
        <v>5.2781782187924504</v>
      </c>
      <c r="AF16" s="35"/>
      <c r="AG16" s="147">
        <v>60.900906202188999</v>
      </c>
      <c r="AH16" s="141">
        <v>67.267859244439194</v>
      </c>
      <c r="AI16" s="141">
        <v>71.534070848534697</v>
      </c>
      <c r="AJ16" s="141">
        <v>74.279157349652806</v>
      </c>
      <c r="AK16" s="141">
        <v>73.623043427091901</v>
      </c>
      <c r="AL16" s="148">
        <v>69.521007414381501</v>
      </c>
      <c r="AM16" s="141"/>
      <c r="AN16" s="149">
        <v>80.360715546663499</v>
      </c>
      <c r="AO16" s="150">
        <v>80.401906555254698</v>
      </c>
      <c r="AP16" s="151">
        <v>80.381311050959098</v>
      </c>
      <c r="AQ16" s="141"/>
      <c r="AR16" s="152">
        <v>72.623951310546502</v>
      </c>
      <c r="AS16" s="146"/>
      <c r="AT16" s="147">
        <v>4.6516281828855703</v>
      </c>
      <c r="AU16" s="141">
        <v>9.84577631798612</v>
      </c>
      <c r="AV16" s="141">
        <v>13.663825976317501</v>
      </c>
      <c r="AW16" s="141">
        <v>13.3669376164542</v>
      </c>
      <c r="AX16" s="141">
        <v>9.2910904611703895</v>
      </c>
      <c r="AY16" s="148">
        <v>10.2588937213637</v>
      </c>
      <c r="AZ16" s="141"/>
      <c r="BA16" s="149">
        <v>1.5205381039757999</v>
      </c>
      <c r="BB16" s="150">
        <v>0.437352240237038</v>
      </c>
      <c r="BC16" s="151">
        <v>0.97590161525770502</v>
      </c>
      <c r="BD16" s="141"/>
      <c r="BE16" s="152">
        <v>7.1337581856663999</v>
      </c>
    </row>
    <row r="17" spans="1:57" x14ac:dyDescent="0.2">
      <c r="A17" s="24" t="s">
        <v>28</v>
      </c>
      <c r="B17" s="44" t="str">
        <f t="shared" si="0"/>
        <v>Dulles Airport Area, VA</v>
      </c>
      <c r="C17" s="12"/>
      <c r="D17" s="28" t="s">
        <v>16</v>
      </c>
      <c r="E17" s="31" t="s">
        <v>17</v>
      </c>
      <c r="F17" s="12"/>
      <c r="G17" s="147">
        <v>63.697478991596597</v>
      </c>
      <c r="H17" s="141">
        <v>76.134453781512605</v>
      </c>
      <c r="I17" s="141">
        <v>79.355742296918706</v>
      </c>
      <c r="J17" s="141">
        <v>75.387488328664702</v>
      </c>
      <c r="K17" s="141">
        <v>65.667600373482699</v>
      </c>
      <c r="L17" s="148">
        <v>72.048552754435093</v>
      </c>
      <c r="M17" s="141"/>
      <c r="N17" s="149">
        <v>67.488328664799198</v>
      </c>
      <c r="O17" s="150">
        <v>70.308123249299697</v>
      </c>
      <c r="P17" s="151">
        <v>68.898225957049405</v>
      </c>
      <c r="Q17" s="141"/>
      <c r="R17" s="152">
        <v>71.148459383753504</v>
      </c>
      <c r="S17" s="146"/>
      <c r="T17" s="147">
        <v>24.9403813413957</v>
      </c>
      <c r="U17" s="141">
        <v>33.267697272984698</v>
      </c>
      <c r="V17" s="141">
        <v>30.842806654412801</v>
      </c>
      <c r="W17" s="141">
        <v>27.489170229495301</v>
      </c>
      <c r="X17" s="141">
        <v>12.121266529416999</v>
      </c>
      <c r="Y17" s="148">
        <v>25.755961740527901</v>
      </c>
      <c r="Z17" s="141"/>
      <c r="AA17" s="149">
        <v>17.513123680180499</v>
      </c>
      <c r="AB17" s="150">
        <v>19.647157108457399</v>
      </c>
      <c r="AC17" s="151">
        <v>18.592376209991201</v>
      </c>
      <c r="AD17" s="141"/>
      <c r="AE17" s="152">
        <v>23.688780843126299</v>
      </c>
      <c r="AF17" s="35"/>
      <c r="AG17" s="147">
        <v>65.469187675070003</v>
      </c>
      <c r="AH17" s="141">
        <v>78.837535014005596</v>
      </c>
      <c r="AI17" s="141">
        <v>84.477124183006495</v>
      </c>
      <c r="AJ17" s="141">
        <v>84.040616246498502</v>
      </c>
      <c r="AK17" s="141">
        <v>78.272642390289406</v>
      </c>
      <c r="AL17" s="148">
        <v>78.219421101774003</v>
      </c>
      <c r="AM17" s="141"/>
      <c r="AN17" s="149">
        <v>78.576097105508794</v>
      </c>
      <c r="AO17" s="150">
        <v>80.434173669467697</v>
      </c>
      <c r="AP17" s="151">
        <v>79.505135387488295</v>
      </c>
      <c r="AQ17" s="141"/>
      <c r="AR17" s="152">
        <v>78.586768040549501</v>
      </c>
      <c r="AS17" s="146"/>
      <c r="AT17" s="147">
        <v>28.5872373782368</v>
      </c>
      <c r="AU17" s="141">
        <v>35.8996663756243</v>
      </c>
      <c r="AV17" s="141">
        <v>37.691719708266596</v>
      </c>
      <c r="AW17" s="141">
        <v>36.1761273731776</v>
      </c>
      <c r="AX17" s="141">
        <v>32.624613200997999</v>
      </c>
      <c r="AY17" s="148">
        <v>34.392555209578397</v>
      </c>
      <c r="AZ17" s="141"/>
      <c r="BA17" s="149">
        <v>25.229703237827199</v>
      </c>
      <c r="BB17" s="150">
        <v>25.487318666181199</v>
      </c>
      <c r="BC17" s="151">
        <v>25.359883768464101</v>
      </c>
      <c r="BD17" s="141"/>
      <c r="BE17" s="152">
        <v>31.650613434593399</v>
      </c>
    </row>
    <row r="18" spans="1:57" x14ac:dyDescent="0.2">
      <c r="A18" s="24" t="s">
        <v>29</v>
      </c>
      <c r="B18" s="44" t="str">
        <f t="shared" si="0"/>
        <v>Williamsburg, VA</v>
      </c>
      <c r="C18" s="12"/>
      <c r="D18" s="28" t="s">
        <v>16</v>
      </c>
      <c r="E18" s="31" t="s">
        <v>17</v>
      </c>
      <c r="F18" s="12"/>
      <c r="G18" s="147">
        <v>55.686379448755602</v>
      </c>
      <c r="H18" s="141">
        <v>60.235483007760202</v>
      </c>
      <c r="I18" s="141">
        <v>60.797431094460698</v>
      </c>
      <c r="J18" s="141">
        <v>60.476317902060401</v>
      </c>
      <c r="K18" s="141">
        <v>56.622959593256603</v>
      </c>
      <c r="L18" s="148">
        <v>58.763714209258701</v>
      </c>
      <c r="M18" s="141"/>
      <c r="N18" s="149">
        <v>68.584426010168499</v>
      </c>
      <c r="O18" s="150">
        <v>81.683168316831598</v>
      </c>
      <c r="P18" s="151">
        <v>75.133797163500105</v>
      </c>
      <c r="Q18" s="141"/>
      <c r="R18" s="152">
        <v>63.4408807676134</v>
      </c>
      <c r="S18" s="146"/>
      <c r="T18" s="147">
        <v>3.84470931214823E-3</v>
      </c>
      <c r="U18" s="141">
        <v>10.336246855473</v>
      </c>
      <c r="V18" s="141">
        <v>16.152162355439799</v>
      </c>
      <c r="W18" s="141">
        <v>20.695563251933599</v>
      </c>
      <c r="X18" s="141">
        <v>3.5170777475161201</v>
      </c>
      <c r="Y18" s="148">
        <v>9.8693367365104798</v>
      </c>
      <c r="Z18" s="141"/>
      <c r="AA18" s="149">
        <v>-6.8006135693946401</v>
      </c>
      <c r="AB18" s="150">
        <v>-3.1865004108489101</v>
      </c>
      <c r="AC18" s="151">
        <v>-4.8702032205944699</v>
      </c>
      <c r="AD18" s="141"/>
      <c r="AE18" s="152">
        <v>4.3960342445371596</v>
      </c>
      <c r="AF18" s="35"/>
      <c r="AG18" s="147">
        <v>56.007492641155999</v>
      </c>
      <c r="AH18" s="141">
        <v>61.453037195611401</v>
      </c>
      <c r="AI18" s="141">
        <v>59.599946481134502</v>
      </c>
      <c r="AJ18" s="141">
        <v>61.162028364998598</v>
      </c>
      <c r="AK18" s="141">
        <v>60.860984747123297</v>
      </c>
      <c r="AL18" s="148">
        <v>59.816697886004803</v>
      </c>
      <c r="AM18" s="141"/>
      <c r="AN18" s="149">
        <v>76.036928017126002</v>
      </c>
      <c r="AO18" s="150">
        <v>82.027696012844501</v>
      </c>
      <c r="AP18" s="151">
        <v>79.032312014985195</v>
      </c>
      <c r="AQ18" s="141"/>
      <c r="AR18" s="152">
        <v>65.306873351427797</v>
      </c>
      <c r="AS18" s="146"/>
      <c r="AT18" s="147">
        <v>11.4955040997386</v>
      </c>
      <c r="AU18" s="141">
        <v>13.215258225244201</v>
      </c>
      <c r="AV18" s="141">
        <v>8.6159141111797908</v>
      </c>
      <c r="AW18" s="141">
        <v>9.4512910673265296</v>
      </c>
      <c r="AX18" s="141">
        <v>-0.47614314658161899</v>
      </c>
      <c r="AY18" s="148">
        <v>8.1998204916246902</v>
      </c>
      <c r="AZ18" s="141"/>
      <c r="BA18" s="149">
        <v>-4.7581135912875396</v>
      </c>
      <c r="BB18" s="150">
        <v>-2.1101628422910998</v>
      </c>
      <c r="BC18" s="151">
        <v>-3.4020943936593802</v>
      </c>
      <c r="BD18" s="141"/>
      <c r="BE18" s="152">
        <v>3.8856693331562502</v>
      </c>
    </row>
    <row r="19" spans="1:57" x14ac:dyDescent="0.2">
      <c r="A19" s="24" t="s">
        <v>30</v>
      </c>
      <c r="B19" s="44" t="str">
        <f t="shared" si="0"/>
        <v>Virginia Beach, VA</v>
      </c>
      <c r="C19" s="12"/>
      <c r="D19" s="28" t="s">
        <v>16</v>
      </c>
      <c r="E19" s="31" t="s">
        <v>17</v>
      </c>
      <c r="F19" s="12"/>
      <c r="G19" s="147">
        <v>71.415857605177905</v>
      </c>
      <c r="H19" s="141">
        <v>73.988673139158493</v>
      </c>
      <c r="I19" s="141">
        <v>74.660194174757194</v>
      </c>
      <c r="J19" s="141">
        <v>72.548543689320297</v>
      </c>
      <c r="K19" s="141">
        <v>69.943365695792806</v>
      </c>
      <c r="L19" s="148">
        <v>72.511326860841393</v>
      </c>
      <c r="M19" s="141"/>
      <c r="N19" s="149">
        <v>77.516181229773395</v>
      </c>
      <c r="O19" s="150">
        <v>94.878640776699001</v>
      </c>
      <c r="P19" s="151">
        <v>86.197411003236198</v>
      </c>
      <c r="Q19" s="141"/>
      <c r="R19" s="152">
        <v>76.421636615811295</v>
      </c>
      <c r="S19" s="146"/>
      <c r="T19" s="147">
        <v>-12.0744935874385</v>
      </c>
      <c r="U19" s="141">
        <v>-11.7358823835335</v>
      </c>
      <c r="V19" s="141">
        <v>-10.110611988600599</v>
      </c>
      <c r="W19" s="141">
        <v>-6.9594723221222301</v>
      </c>
      <c r="X19" s="141">
        <v>-9.7937833170865591</v>
      </c>
      <c r="Y19" s="148">
        <v>-10.173732030777099</v>
      </c>
      <c r="Z19" s="141"/>
      <c r="AA19" s="149">
        <v>-9.2281241768838704</v>
      </c>
      <c r="AB19" s="150">
        <v>-1.05735125415338</v>
      </c>
      <c r="AC19" s="151">
        <v>-4.9062114205727001</v>
      </c>
      <c r="AD19" s="141"/>
      <c r="AE19" s="152">
        <v>-8.5410938853360907</v>
      </c>
      <c r="AF19" s="35"/>
      <c r="AG19" s="147">
        <v>69.103964401294405</v>
      </c>
      <c r="AH19" s="141">
        <v>71.745550161812204</v>
      </c>
      <c r="AI19" s="141">
        <v>76.324838187702198</v>
      </c>
      <c r="AJ19" s="141">
        <v>78.642799352750799</v>
      </c>
      <c r="AK19" s="141">
        <v>76.486650485436797</v>
      </c>
      <c r="AL19" s="148">
        <v>74.460760517799301</v>
      </c>
      <c r="AM19" s="141"/>
      <c r="AN19" s="149">
        <v>86.709142394821995</v>
      </c>
      <c r="AO19" s="150">
        <v>94.959546925566301</v>
      </c>
      <c r="AP19" s="151">
        <v>90.834344660194105</v>
      </c>
      <c r="AQ19" s="141"/>
      <c r="AR19" s="152">
        <v>79.138927415626398</v>
      </c>
      <c r="AS19" s="146"/>
      <c r="AT19" s="147">
        <v>-7.9374655374992003</v>
      </c>
      <c r="AU19" s="141">
        <v>-8.3898000835848698</v>
      </c>
      <c r="AV19" s="141">
        <v>-5.22545619875853</v>
      </c>
      <c r="AW19" s="141">
        <v>-3.6474410522190301</v>
      </c>
      <c r="AX19" s="141">
        <v>-7.2889085025007301</v>
      </c>
      <c r="AY19" s="148">
        <v>-6.46361456286657</v>
      </c>
      <c r="AZ19" s="141"/>
      <c r="BA19" s="149">
        <v>-5.7593979181400901</v>
      </c>
      <c r="BB19" s="150">
        <v>-1.4359409994121499</v>
      </c>
      <c r="BC19" s="151">
        <v>-3.5479194937935001</v>
      </c>
      <c r="BD19" s="141"/>
      <c r="BE19" s="152">
        <v>-5.5270671176240302</v>
      </c>
    </row>
    <row r="20" spans="1:57" x14ac:dyDescent="0.2">
      <c r="A20" s="41" t="s">
        <v>31</v>
      </c>
      <c r="B20" s="44" t="str">
        <f t="shared" si="0"/>
        <v>Norfolk/Portsmouth, VA</v>
      </c>
      <c r="C20" s="12"/>
      <c r="D20" s="28" t="s">
        <v>16</v>
      </c>
      <c r="E20" s="31" t="s">
        <v>17</v>
      </c>
      <c r="F20" s="12"/>
      <c r="G20" s="147">
        <v>61.904761904761898</v>
      </c>
      <c r="H20" s="141">
        <v>73.203303461605998</v>
      </c>
      <c r="I20" s="141">
        <v>77.174486030574499</v>
      </c>
      <c r="J20" s="141">
        <v>75.364610788964995</v>
      </c>
      <c r="K20" s="141">
        <v>69.284835705499901</v>
      </c>
      <c r="L20" s="148">
        <v>71.386399578281399</v>
      </c>
      <c r="M20" s="141"/>
      <c r="N20" s="149">
        <v>72.420460537880103</v>
      </c>
      <c r="O20" s="150">
        <v>87.2033749340833</v>
      </c>
      <c r="P20" s="151">
        <v>79.811917735981694</v>
      </c>
      <c r="Q20" s="141"/>
      <c r="R20" s="152">
        <v>73.793086134611997</v>
      </c>
      <c r="S20" s="146"/>
      <c r="T20" s="147">
        <v>-7.7348204149356796</v>
      </c>
      <c r="U20" s="141">
        <v>4.9001494692888601</v>
      </c>
      <c r="V20" s="141">
        <v>6.3579580978534</v>
      </c>
      <c r="W20" s="141">
        <v>6.62752319781697</v>
      </c>
      <c r="X20" s="141">
        <v>-2.72422746086154</v>
      </c>
      <c r="Y20" s="148">
        <v>1.59026095678493</v>
      </c>
      <c r="Z20" s="141"/>
      <c r="AA20" s="149">
        <v>-6.6606252831898498</v>
      </c>
      <c r="AB20" s="150">
        <v>-4.1723005601699796</v>
      </c>
      <c r="AC20" s="151">
        <v>-5.31748514232092</v>
      </c>
      <c r="AD20" s="141"/>
      <c r="AE20" s="152">
        <v>-0.65039152308550296</v>
      </c>
      <c r="AF20" s="35"/>
      <c r="AG20" s="147">
        <v>64.826041117553999</v>
      </c>
      <c r="AH20" s="141">
        <v>72.807942365137905</v>
      </c>
      <c r="AI20" s="141">
        <v>77.745563169917403</v>
      </c>
      <c r="AJ20" s="141">
        <v>79.032683183974598</v>
      </c>
      <c r="AK20" s="141">
        <v>78.075030750307505</v>
      </c>
      <c r="AL20" s="148">
        <v>74.497452117378302</v>
      </c>
      <c r="AM20" s="141"/>
      <c r="AN20" s="149">
        <v>81.267023987347301</v>
      </c>
      <c r="AO20" s="150">
        <v>88.146911519198596</v>
      </c>
      <c r="AP20" s="151">
        <v>84.706967753272906</v>
      </c>
      <c r="AQ20" s="141"/>
      <c r="AR20" s="152">
        <v>77.414273521437806</v>
      </c>
      <c r="AS20" s="146"/>
      <c r="AT20" s="147">
        <v>-1.0609395257505301</v>
      </c>
      <c r="AU20" s="141">
        <v>7.8516818422782704</v>
      </c>
      <c r="AV20" s="141">
        <v>9.4991666457040704</v>
      </c>
      <c r="AW20" s="141">
        <v>8.4786620745839993</v>
      </c>
      <c r="AX20" s="141">
        <v>2.7990163602382401</v>
      </c>
      <c r="AY20" s="148">
        <v>5.5699904337385799</v>
      </c>
      <c r="AZ20" s="141"/>
      <c r="BA20" s="149">
        <v>-4.6942693333294203</v>
      </c>
      <c r="BB20" s="150">
        <v>-3.0418059488164699</v>
      </c>
      <c r="BC20" s="151">
        <v>-3.8415764644577202</v>
      </c>
      <c r="BD20" s="141"/>
      <c r="BE20" s="152">
        <v>2.43534766351465</v>
      </c>
    </row>
    <row r="21" spans="1:57" x14ac:dyDescent="0.2">
      <c r="A21" s="42" t="s">
        <v>32</v>
      </c>
      <c r="B21" s="44" t="str">
        <f t="shared" si="0"/>
        <v>Newport News/Hampton, VA</v>
      </c>
      <c r="C21" s="12"/>
      <c r="D21" s="28" t="s">
        <v>16</v>
      </c>
      <c r="E21" s="31" t="s">
        <v>17</v>
      </c>
      <c r="F21" s="13"/>
      <c r="G21" s="147">
        <v>59.059434506635803</v>
      </c>
      <c r="H21" s="141">
        <v>67.527409117137907</v>
      </c>
      <c r="I21" s="141">
        <v>66.748413156376202</v>
      </c>
      <c r="J21" s="141">
        <v>70.715522215810694</v>
      </c>
      <c r="K21" s="141">
        <v>71.465666474321907</v>
      </c>
      <c r="L21" s="148">
        <v>67.103289094056507</v>
      </c>
      <c r="M21" s="141"/>
      <c r="N21" s="149">
        <v>82.746682054241205</v>
      </c>
      <c r="O21" s="150">
        <v>91.431044431621402</v>
      </c>
      <c r="P21" s="151">
        <v>87.088863242931296</v>
      </c>
      <c r="Q21" s="141"/>
      <c r="R21" s="152">
        <v>72.813453136592202</v>
      </c>
      <c r="S21" s="146"/>
      <c r="T21" s="147">
        <v>-9.4122101408553203</v>
      </c>
      <c r="U21" s="141">
        <v>-0.51563974548745795</v>
      </c>
      <c r="V21" s="141">
        <v>-3.5977836216926899</v>
      </c>
      <c r="W21" s="141">
        <v>0.891295663367215</v>
      </c>
      <c r="X21" s="141">
        <v>2.8988799409645201</v>
      </c>
      <c r="Y21" s="148">
        <v>-1.85440741784042</v>
      </c>
      <c r="Z21" s="141"/>
      <c r="AA21" s="149">
        <v>2.1900499593993299</v>
      </c>
      <c r="AB21" s="150">
        <v>-0.35472380484489002</v>
      </c>
      <c r="AC21" s="151">
        <v>0.83823034929851004</v>
      </c>
      <c r="AD21" s="141"/>
      <c r="AE21" s="152">
        <v>-0.95057560530183904</v>
      </c>
      <c r="AF21" s="35"/>
      <c r="AG21" s="147">
        <v>65.244518176572399</v>
      </c>
      <c r="AH21" s="141">
        <v>71.627957299480599</v>
      </c>
      <c r="AI21" s="141">
        <v>73.651182919792205</v>
      </c>
      <c r="AJ21" s="141">
        <v>77.805828043854504</v>
      </c>
      <c r="AK21" s="141">
        <v>77.841892671667594</v>
      </c>
      <c r="AL21" s="148">
        <v>73.234275822273503</v>
      </c>
      <c r="AM21" s="141"/>
      <c r="AN21" s="149">
        <v>85.765291402192702</v>
      </c>
      <c r="AO21" s="150">
        <v>88.134737449509501</v>
      </c>
      <c r="AP21" s="151">
        <v>86.950014425851094</v>
      </c>
      <c r="AQ21" s="141"/>
      <c r="AR21" s="152">
        <v>77.153058280438501</v>
      </c>
      <c r="AS21" s="146"/>
      <c r="AT21" s="147">
        <v>1.47707472326655</v>
      </c>
      <c r="AU21" s="141">
        <v>5.1791953844970502</v>
      </c>
      <c r="AV21" s="141">
        <v>5.0690288875004299</v>
      </c>
      <c r="AW21" s="141">
        <v>9.0589123558071094</v>
      </c>
      <c r="AX21" s="141">
        <v>7.9129936172135</v>
      </c>
      <c r="AY21" s="148">
        <v>5.8389058389484303</v>
      </c>
      <c r="AZ21" s="141"/>
      <c r="BA21" s="149">
        <v>-1.4311008882748699</v>
      </c>
      <c r="BB21" s="150">
        <v>-2.9719416519614001</v>
      </c>
      <c r="BC21" s="151">
        <v>-2.2180858154056802</v>
      </c>
      <c r="BD21" s="141"/>
      <c r="BE21" s="152">
        <v>3.1034111170203502</v>
      </c>
    </row>
    <row r="22" spans="1:57" x14ac:dyDescent="0.2">
      <c r="A22" s="43" t="s">
        <v>33</v>
      </c>
      <c r="B22" s="44" t="str">
        <f t="shared" si="0"/>
        <v>Chesapeake/Suffolk, VA</v>
      </c>
      <c r="C22" s="12"/>
      <c r="D22" s="29" t="s">
        <v>16</v>
      </c>
      <c r="E22" s="32" t="s">
        <v>17</v>
      </c>
      <c r="F22" s="12"/>
      <c r="G22" s="153">
        <v>68.506550218340607</v>
      </c>
      <c r="H22" s="154">
        <v>80.471615720523999</v>
      </c>
      <c r="I22" s="154">
        <v>82.113537117903903</v>
      </c>
      <c r="J22" s="154">
        <v>81.257641921397294</v>
      </c>
      <c r="K22" s="154">
        <v>73.641921397379903</v>
      </c>
      <c r="L22" s="155">
        <v>77.198253275109096</v>
      </c>
      <c r="M22" s="141"/>
      <c r="N22" s="156">
        <v>79.772925764192095</v>
      </c>
      <c r="O22" s="157">
        <v>90.480349344978094</v>
      </c>
      <c r="P22" s="158">
        <v>85.126637554585102</v>
      </c>
      <c r="Q22" s="141"/>
      <c r="R22" s="159">
        <v>79.463505926387995</v>
      </c>
      <c r="S22" s="146"/>
      <c r="T22" s="153">
        <v>-9.4853450265405002</v>
      </c>
      <c r="U22" s="154">
        <v>-1.13733905579399</v>
      </c>
      <c r="V22" s="154">
        <v>0.98818474758324304</v>
      </c>
      <c r="W22" s="154">
        <v>0.60553633217992997</v>
      </c>
      <c r="X22" s="154">
        <v>-0.330969267139479</v>
      </c>
      <c r="Y22" s="155">
        <v>-1.7953959648031199</v>
      </c>
      <c r="Z22" s="141"/>
      <c r="AA22" s="156">
        <v>-7.6067165688852896</v>
      </c>
      <c r="AB22" s="157">
        <v>-2.7412692452121599</v>
      </c>
      <c r="AC22" s="158">
        <v>-5.0832602979842196</v>
      </c>
      <c r="AD22" s="141"/>
      <c r="AE22" s="159">
        <v>-2.8256690366482502</v>
      </c>
      <c r="AF22" s="36"/>
      <c r="AG22" s="153">
        <v>69.008733624454095</v>
      </c>
      <c r="AH22" s="154">
        <v>80.851528384279405</v>
      </c>
      <c r="AI22" s="154">
        <v>84.895196506550207</v>
      </c>
      <c r="AJ22" s="154">
        <v>85.371179039301296</v>
      </c>
      <c r="AK22" s="154">
        <v>82.126637554585102</v>
      </c>
      <c r="AL22" s="155">
        <v>80.450655021833995</v>
      </c>
      <c r="AM22" s="141"/>
      <c r="AN22" s="156">
        <v>87.890829694323102</v>
      </c>
      <c r="AO22" s="157">
        <v>90.864628820960604</v>
      </c>
      <c r="AP22" s="158">
        <v>89.377729257641903</v>
      </c>
      <c r="AQ22" s="141"/>
      <c r="AR22" s="159">
        <v>83.001247660636295</v>
      </c>
      <c r="AS22" s="96"/>
      <c r="AT22" s="153">
        <v>-6.6402788444496901</v>
      </c>
      <c r="AU22" s="154">
        <v>-1.39007243289305</v>
      </c>
      <c r="AV22" s="154">
        <v>0.80891884884625298</v>
      </c>
      <c r="AW22" s="154">
        <v>-0.265279053157841</v>
      </c>
      <c r="AX22" s="154">
        <v>-0.56046105853116901</v>
      </c>
      <c r="AY22" s="155">
        <v>-1.48337486497759</v>
      </c>
      <c r="AZ22" s="141"/>
      <c r="BA22" s="156">
        <v>-4.0612040612040596</v>
      </c>
      <c r="BB22" s="157">
        <v>-3.38038632986627</v>
      </c>
      <c r="BC22" s="158">
        <v>-3.7163354110314</v>
      </c>
      <c r="BD22" s="141"/>
      <c r="BE22" s="159">
        <v>-2.1813289417577</v>
      </c>
    </row>
    <row r="23" spans="1:57" x14ac:dyDescent="0.2">
      <c r="A23" s="22" t="s">
        <v>43</v>
      </c>
      <c r="B23" s="44" t="str">
        <f t="shared" si="0"/>
        <v>Richmond CBD/Airport, VA</v>
      </c>
      <c r="C23" s="10"/>
      <c r="D23" s="27" t="s">
        <v>16</v>
      </c>
      <c r="E23" s="30" t="s">
        <v>17</v>
      </c>
      <c r="F23" s="3"/>
      <c r="G23" s="138">
        <v>51.5070071030908</v>
      </c>
      <c r="H23" s="139">
        <v>64.081397581109599</v>
      </c>
      <c r="I23" s="139">
        <v>65.463620656555904</v>
      </c>
      <c r="J23" s="139">
        <v>64.119792666538601</v>
      </c>
      <c r="K23" s="139">
        <v>54.732194279132202</v>
      </c>
      <c r="L23" s="140">
        <v>59.980802457285399</v>
      </c>
      <c r="M23" s="141"/>
      <c r="N23" s="142">
        <v>53.503551545402097</v>
      </c>
      <c r="O23" s="143">
        <v>56.843923977730803</v>
      </c>
      <c r="P23" s="144">
        <v>55.1737377615665</v>
      </c>
      <c r="Q23" s="141"/>
      <c r="R23" s="145">
        <v>58.607355401365702</v>
      </c>
      <c r="S23" s="146"/>
      <c r="T23" s="138">
        <v>14.3082695515984</v>
      </c>
      <c r="U23" s="139">
        <v>31.992659939527702</v>
      </c>
      <c r="V23" s="139">
        <v>23.8570763265229</v>
      </c>
      <c r="W23" s="139">
        <v>25.5957157246131</v>
      </c>
      <c r="X23" s="139">
        <v>9.4436330807222006</v>
      </c>
      <c r="Y23" s="140">
        <v>21.161037142685501</v>
      </c>
      <c r="Z23" s="141"/>
      <c r="AA23" s="142">
        <v>-11.559803354574999</v>
      </c>
      <c r="AB23" s="143">
        <v>-9.5540099171470203</v>
      </c>
      <c r="AC23" s="144">
        <v>-10.537786218714499</v>
      </c>
      <c r="AD23" s="141"/>
      <c r="AE23" s="145">
        <v>10.6185362660979</v>
      </c>
      <c r="AF23" s="33"/>
      <c r="AG23" s="138">
        <v>50.158379727394802</v>
      </c>
      <c r="AH23" s="139">
        <v>61.009790746784397</v>
      </c>
      <c r="AI23" s="139">
        <v>68.348051449414399</v>
      </c>
      <c r="AJ23" s="139">
        <v>69.389518141677797</v>
      </c>
      <c r="AK23" s="139">
        <v>68.722403532347798</v>
      </c>
      <c r="AL23" s="140">
        <v>63.525628719523901</v>
      </c>
      <c r="AM23" s="141"/>
      <c r="AN23" s="142">
        <v>71.338068727202895</v>
      </c>
      <c r="AO23" s="143">
        <v>73.003455557688596</v>
      </c>
      <c r="AP23" s="144">
        <v>72.170762142445696</v>
      </c>
      <c r="AQ23" s="141"/>
      <c r="AR23" s="145">
        <v>65.995666840358695</v>
      </c>
      <c r="AS23" s="146"/>
      <c r="AT23" s="138">
        <v>13.708141144691799</v>
      </c>
      <c r="AU23" s="139">
        <v>23.0110416242402</v>
      </c>
      <c r="AV23" s="139">
        <v>30.155028997025099</v>
      </c>
      <c r="AW23" s="139">
        <v>30.3610685529767</v>
      </c>
      <c r="AX23" s="139">
        <v>26.8591751535341</v>
      </c>
      <c r="AY23" s="140">
        <v>25.236714486876799</v>
      </c>
      <c r="AZ23" s="141"/>
      <c r="BA23" s="142">
        <v>4.1288958888694696</v>
      </c>
      <c r="BB23" s="143">
        <v>7.7270546130786696E-2</v>
      </c>
      <c r="BC23" s="144">
        <v>2.0395304403047398</v>
      </c>
      <c r="BD23" s="141"/>
      <c r="BE23" s="145">
        <v>16.931048061657499</v>
      </c>
    </row>
    <row r="24" spans="1:57" x14ac:dyDescent="0.2">
      <c r="A24" s="23" t="s">
        <v>44</v>
      </c>
      <c r="B24" s="44" t="str">
        <f t="shared" si="0"/>
        <v>Richmond North/Glen Allen, VA</v>
      </c>
      <c r="C24" s="11"/>
      <c r="D24" s="28" t="s">
        <v>16</v>
      </c>
      <c r="E24" s="31" t="s">
        <v>17</v>
      </c>
      <c r="F24" s="12"/>
      <c r="G24" s="147">
        <v>53.569859402460402</v>
      </c>
      <c r="H24" s="141">
        <v>63.905975395430502</v>
      </c>
      <c r="I24" s="141">
        <v>69.9692442882249</v>
      </c>
      <c r="J24" s="141">
        <v>67.717486818980603</v>
      </c>
      <c r="K24" s="141">
        <v>65.718365553602794</v>
      </c>
      <c r="L24" s="148">
        <v>64.176186291739796</v>
      </c>
      <c r="M24" s="141"/>
      <c r="N24" s="149">
        <v>67.365992970123003</v>
      </c>
      <c r="O24" s="150">
        <v>69.343145869947193</v>
      </c>
      <c r="P24" s="151">
        <v>68.354569420035105</v>
      </c>
      <c r="Q24" s="141"/>
      <c r="R24" s="152">
        <v>65.370010042681301</v>
      </c>
      <c r="S24" s="146"/>
      <c r="T24" s="147">
        <v>-1.4297098364847101</v>
      </c>
      <c r="U24" s="141">
        <v>9.5843479969562502</v>
      </c>
      <c r="V24" s="141">
        <v>10.932251229116099</v>
      </c>
      <c r="W24" s="141">
        <v>5.5985295060639197</v>
      </c>
      <c r="X24" s="141">
        <v>-1.04387701412754</v>
      </c>
      <c r="Y24" s="148">
        <v>4.7684373604110002</v>
      </c>
      <c r="Z24" s="141"/>
      <c r="AA24" s="149">
        <v>-9.4625149620611797</v>
      </c>
      <c r="AB24" s="150">
        <v>-9.4764780753930893</v>
      </c>
      <c r="AC24" s="151">
        <v>-9.4695980276285798</v>
      </c>
      <c r="AD24" s="141"/>
      <c r="AE24" s="152">
        <v>6.6619476073180001E-2</v>
      </c>
      <c r="AF24" s="34"/>
      <c r="AG24" s="147">
        <v>50.645320738137002</v>
      </c>
      <c r="AH24" s="141">
        <v>62.110061511423503</v>
      </c>
      <c r="AI24" s="141">
        <v>68.879064147627403</v>
      </c>
      <c r="AJ24" s="141">
        <v>68.233743409490302</v>
      </c>
      <c r="AK24" s="141">
        <v>67.769661687170398</v>
      </c>
      <c r="AL24" s="148">
        <v>63.527570298769703</v>
      </c>
      <c r="AM24" s="141"/>
      <c r="AN24" s="149">
        <v>76.738246924428793</v>
      </c>
      <c r="AO24" s="150">
        <v>77.7158391915641</v>
      </c>
      <c r="AP24" s="151">
        <v>77.227043057996397</v>
      </c>
      <c r="AQ24" s="141"/>
      <c r="AR24" s="152">
        <v>67.441705372834505</v>
      </c>
      <c r="AS24" s="146"/>
      <c r="AT24" s="147">
        <v>-2.7946147884388099</v>
      </c>
      <c r="AU24" s="141">
        <v>5.7057862156201997</v>
      </c>
      <c r="AV24" s="141">
        <v>8.6118902751012403</v>
      </c>
      <c r="AW24" s="141">
        <v>5.8681058224928</v>
      </c>
      <c r="AX24" s="141">
        <v>4.2467904639493899</v>
      </c>
      <c r="AY24" s="148">
        <v>4.5766180413832602</v>
      </c>
      <c r="AZ24" s="141"/>
      <c r="BA24" s="149">
        <v>-0.65668809008051598</v>
      </c>
      <c r="BB24" s="150">
        <v>-2.7453338658073898</v>
      </c>
      <c r="BC24" s="151">
        <v>-1.71871448824113</v>
      </c>
      <c r="BD24" s="141"/>
      <c r="BE24" s="152">
        <v>2.4300335841290899</v>
      </c>
    </row>
    <row r="25" spans="1:57" x14ac:dyDescent="0.2">
      <c r="A25" s="24" t="s">
        <v>45</v>
      </c>
      <c r="B25" s="44" t="str">
        <f t="shared" si="0"/>
        <v>Richmond West/Midlothian, VA</v>
      </c>
      <c r="C25" s="12"/>
      <c r="D25" s="28" t="s">
        <v>16</v>
      </c>
      <c r="E25" s="31" t="s">
        <v>17</v>
      </c>
      <c r="F25" s="12"/>
      <c r="G25" s="147">
        <v>50.051993067590899</v>
      </c>
      <c r="H25" s="141">
        <v>61.386481802426303</v>
      </c>
      <c r="I25" s="141">
        <v>67.7296360485268</v>
      </c>
      <c r="J25" s="141">
        <v>68.180242634315405</v>
      </c>
      <c r="K25" s="141">
        <v>62.634315424610001</v>
      </c>
      <c r="L25" s="148">
        <v>61.996533795493903</v>
      </c>
      <c r="M25" s="141"/>
      <c r="N25" s="149">
        <v>65.164644714038104</v>
      </c>
      <c r="O25" s="150">
        <v>71.819757365684495</v>
      </c>
      <c r="P25" s="151">
        <v>68.4922010398613</v>
      </c>
      <c r="Q25" s="141"/>
      <c r="R25" s="152">
        <v>63.852438722456</v>
      </c>
      <c r="S25" s="146"/>
      <c r="T25" s="147">
        <v>-1.29870129870129</v>
      </c>
      <c r="U25" s="141">
        <v>2.9651162790697598</v>
      </c>
      <c r="V25" s="141">
        <v>13.4068485200232</v>
      </c>
      <c r="W25" s="141">
        <v>12.207644038790599</v>
      </c>
      <c r="X25" s="141">
        <v>0.94972067039106101</v>
      </c>
      <c r="Y25" s="148">
        <v>5.8468457805657401</v>
      </c>
      <c r="Z25" s="141"/>
      <c r="AA25" s="149">
        <v>-5.4325955734406399</v>
      </c>
      <c r="AB25" s="150">
        <v>-5.6036446469248196</v>
      </c>
      <c r="AC25" s="151">
        <v>-5.5223523786755901</v>
      </c>
      <c r="AD25" s="141"/>
      <c r="AE25" s="152">
        <v>2.0820139328688998</v>
      </c>
      <c r="AF25" s="35"/>
      <c r="AG25" s="147">
        <v>53.206239168110898</v>
      </c>
      <c r="AH25" s="141">
        <v>63.570190641247798</v>
      </c>
      <c r="AI25" s="141">
        <v>68.336221837088303</v>
      </c>
      <c r="AJ25" s="141">
        <v>69.2547660311958</v>
      </c>
      <c r="AK25" s="141">
        <v>68.552859618717505</v>
      </c>
      <c r="AL25" s="148">
        <v>64.584055459271994</v>
      </c>
      <c r="AM25" s="141"/>
      <c r="AN25" s="149">
        <v>78.613518197573597</v>
      </c>
      <c r="AO25" s="150">
        <v>82.417677642980905</v>
      </c>
      <c r="AP25" s="151">
        <v>80.515597920277202</v>
      </c>
      <c r="AQ25" s="141"/>
      <c r="AR25" s="152">
        <v>69.135924733845002</v>
      </c>
      <c r="AS25" s="146"/>
      <c r="AT25" s="147">
        <v>4.2267866236632097</v>
      </c>
      <c r="AU25" s="141">
        <v>7.0636310566258</v>
      </c>
      <c r="AV25" s="141">
        <v>11.242770489490701</v>
      </c>
      <c r="AW25" s="141">
        <v>11.8857622847543</v>
      </c>
      <c r="AX25" s="141">
        <v>10.2424749163879</v>
      </c>
      <c r="AY25" s="148">
        <v>9.1183274281865803</v>
      </c>
      <c r="AZ25" s="141"/>
      <c r="BA25" s="149">
        <v>1.9669551534225</v>
      </c>
      <c r="BB25" s="150">
        <v>0.82688434220290397</v>
      </c>
      <c r="BC25" s="151">
        <v>1.38025095471903</v>
      </c>
      <c r="BD25" s="141"/>
      <c r="BE25" s="152">
        <v>6.4156551894971496</v>
      </c>
    </row>
    <row r="26" spans="1:57" x14ac:dyDescent="0.2">
      <c r="A26" s="24" t="s">
        <v>46</v>
      </c>
      <c r="B26" s="44" t="str">
        <f t="shared" si="0"/>
        <v>Petersburg/Chester, VA</v>
      </c>
      <c r="C26" s="12"/>
      <c r="D26" s="28" t="s">
        <v>16</v>
      </c>
      <c r="E26" s="31" t="s">
        <v>17</v>
      </c>
      <c r="F26" s="12"/>
      <c r="G26" s="147">
        <v>58.2280940353604</v>
      </c>
      <c r="H26" s="141">
        <v>70.448805129201403</v>
      </c>
      <c r="I26" s="141">
        <v>71.867107052652003</v>
      </c>
      <c r="J26" s="141">
        <v>73.596269671653303</v>
      </c>
      <c r="K26" s="141">
        <v>67.3790557606372</v>
      </c>
      <c r="L26" s="148">
        <v>68.303866329900899</v>
      </c>
      <c r="M26" s="141"/>
      <c r="N26" s="149">
        <v>69.185933553526297</v>
      </c>
      <c r="O26" s="150">
        <v>69.3025063143578</v>
      </c>
      <c r="P26" s="151">
        <v>69.244219933942105</v>
      </c>
      <c r="Q26" s="141"/>
      <c r="R26" s="152">
        <v>68.572538788198301</v>
      </c>
      <c r="S26" s="146"/>
      <c r="T26" s="147">
        <v>-2.3460410557184699</v>
      </c>
      <c r="U26" s="141">
        <v>4.4054131874460101</v>
      </c>
      <c r="V26" s="141">
        <v>4.8172286766789396</v>
      </c>
      <c r="W26" s="141">
        <v>5.1637978900610699</v>
      </c>
      <c r="X26" s="141">
        <v>-0.201438848920863</v>
      </c>
      <c r="Y26" s="148">
        <v>2.50758105901562</v>
      </c>
      <c r="Z26" s="141"/>
      <c r="AA26" s="149">
        <v>-7.8892912571132898</v>
      </c>
      <c r="AB26" s="150">
        <v>-6.9640062597809003</v>
      </c>
      <c r="AC26" s="151">
        <v>-7.4285714285714199</v>
      </c>
      <c r="AD26" s="141"/>
      <c r="AE26" s="152">
        <v>-0.57147456535737196</v>
      </c>
      <c r="AF26" s="35"/>
      <c r="AG26" s="147">
        <v>57.781231785506101</v>
      </c>
      <c r="AH26" s="141">
        <v>68.102778317466402</v>
      </c>
      <c r="AI26" s="141">
        <v>71.259957256654303</v>
      </c>
      <c r="AJ26" s="141">
        <v>73.416553332038006</v>
      </c>
      <c r="AK26" s="141">
        <v>70.128230036914701</v>
      </c>
      <c r="AL26" s="148">
        <v>68.137750145715898</v>
      </c>
      <c r="AM26" s="141"/>
      <c r="AN26" s="149">
        <v>73.610841266757305</v>
      </c>
      <c r="AO26" s="150">
        <v>71.201670876238495</v>
      </c>
      <c r="AP26" s="151">
        <v>72.406256071497907</v>
      </c>
      <c r="AQ26" s="141"/>
      <c r="AR26" s="152">
        <v>69.357323267367903</v>
      </c>
      <c r="AS26" s="146"/>
      <c r="AT26" s="147">
        <v>-3.3709690520672502</v>
      </c>
      <c r="AU26" s="141">
        <v>1.3297680132976799</v>
      </c>
      <c r="AV26" s="141">
        <v>3.9022662889518398</v>
      </c>
      <c r="AW26" s="141">
        <v>5.0309221040928298</v>
      </c>
      <c r="AX26" s="141">
        <v>4.5625724217844699</v>
      </c>
      <c r="AY26" s="148">
        <v>2.4449734908788101</v>
      </c>
      <c r="AZ26" s="141"/>
      <c r="BA26" s="149">
        <v>-6.0562856434416004</v>
      </c>
      <c r="BB26" s="150">
        <v>-9.9570024570024493</v>
      </c>
      <c r="BC26" s="151">
        <v>-8.0155497963717099</v>
      </c>
      <c r="BD26" s="141"/>
      <c r="BE26" s="152">
        <v>-0.91594880996044703</v>
      </c>
    </row>
    <row r="27" spans="1:57" x14ac:dyDescent="0.2">
      <c r="A27" s="99" t="s">
        <v>99</v>
      </c>
      <c r="B27" s="45" t="s">
        <v>71</v>
      </c>
      <c r="C27" s="12"/>
      <c r="D27" s="28" t="s">
        <v>16</v>
      </c>
      <c r="E27" s="31" t="s">
        <v>17</v>
      </c>
      <c r="F27" s="12"/>
      <c r="G27" s="147">
        <v>46.328144934932297</v>
      </c>
      <c r="H27" s="141">
        <v>54.896657310538401</v>
      </c>
      <c r="I27" s="141">
        <v>58.9180913498341</v>
      </c>
      <c r="J27" s="141">
        <v>59.5151824445011</v>
      </c>
      <c r="K27" s="141">
        <v>56.254146465935101</v>
      </c>
      <c r="L27" s="148">
        <v>55.182444501148197</v>
      </c>
      <c r="M27" s="141"/>
      <c r="N27" s="149">
        <v>64.700178616994094</v>
      </c>
      <c r="O27" s="150">
        <v>68.313345241132893</v>
      </c>
      <c r="P27" s="151">
        <v>66.506761929063501</v>
      </c>
      <c r="Q27" s="141"/>
      <c r="R27" s="152">
        <v>58.417963766266901</v>
      </c>
      <c r="S27" s="146"/>
      <c r="T27" s="147">
        <v>-7.8387696882634499</v>
      </c>
      <c r="U27" s="141">
        <v>-6.2170109728111997</v>
      </c>
      <c r="V27" s="141">
        <v>-1.6757507371972999</v>
      </c>
      <c r="W27" s="141">
        <v>-3.3527231666807298</v>
      </c>
      <c r="X27" s="141">
        <v>-9.3038765284035705</v>
      </c>
      <c r="Y27" s="148">
        <v>-5.6166005159125598</v>
      </c>
      <c r="Z27" s="141"/>
      <c r="AA27" s="149">
        <v>-9.9989758449769202</v>
      </c>
      <c r="AB27" s="150">
        <v>-7.7817016969319299</v>
      </c>
      <c r="AC27" s="151">
        <v>-8.8737084377257105</v>
      </c>
      <c r="AD27" s="141"/>
      <c r="AE27" s="152">
        <v>-6.7013147025406203</v>
      </c>
      <c r="AF27" s="35"/>
      <c r="AG27" s="147">
        <v>47.573360551161002</v>
      </c>
      <c r="AH27" s="141">
        <v>57.6843582546568</v>
      </c>
      <c r="AI27" s="141">
        <v>60.2640979841796</v>
      </c>
      <c r="AJ27" s="141">
        <v>62.6843582546568</v>
      </c>
      <c r="AK27" s="141">
        <v>61.4901760653227</v>
      </c>
      <c r="AL27" s="148">
        <v>57.9392702219954</v>
      </c>
      <c r="AM27" s="141"/>
      <c r="AN27" s="149">
        <v>70.643021178872104</v>
      </c>
      <c r="AO27" s="150">
        <v>71.754274049502399</v>
      </c>
      <c r="AP27" s="151">
        <v>71.198647614187195</v>
      </c>
      <c r="AQ27" s="141"/>
      <c r="AR27" s="152">
        <v>61.727663762621603</v>
      </c>
      <c r="AS27" s="146"/>
      <c r="AT27" s="147">
        <v>-3.2596641151059198</v>
      </c>
      <c r="AU27" s="141">
        <v>-1.5535730734031901</v>
      </c>
      <c r="AV27" s="141">
        <v>-0.60898385953768297</v>
      </c>
      <c r="AW27" s="141">
        <v>0.67920961391725498</v>
      </c>
      <c r="AX27" s="141">
        <v>-2.0037527527882002</v>
      </c>
      <c r="AY27" s="148">
        <v>-1.2668001927219501</v>
      </c>
      <c r="AZ27" s="141"/>
      <c r="BA27" s="149">
        <v>-5.2681278095966704</v>
      </c>
      <c r="BB27" s="150">
        <v>-5.1733625281844402</v>
      </c>
      <c r="BC27" s="151">
        <v>-5.2203990864377898</v>
      </c>
      <c r="BD27" s="141"/>
      <c r="BE27" s="152">
        <v>-2.6056606245804401</v>
      </c>
    </row>
    <row r="28" spans="1:57" x14ac:dyDescent="0.2">
      <c r="A28" s="24" t="s">
        <v>48</v>
      </c>
      <c r="B28" s="44" t="str">
        <f t="shared" si="0"/>
        <v>Roanoke, VA</v>
      </c>
      <c r="C28" s="12"/>
      <c r="D28" s="28" t="s">
        <v>16</v>
      </c>
      <c r="E28" s="31" t="s">
        <v>17</v>
      </c>
      <c r="F28" s="12"/>
      <c r="G28" s="147">
        <v>49.9034240561896</v>
      </c>
      <c r="H28" s="141">
        <v>63.705004389815599</v>
      </c>
      <c r="I28" s="141">
        <v>69.815627743634707</v>
      </c>
      <c r="J28" s="141">
        <v>68.884986830553103</v>
      </c>
      <c r="K28" s="141">
        <v>67.199297629499497</v>
      </c>
      <c r="L28" s="148">
        <v>63.9016681299385</v>
      </c>
      <c r="M28" s="141"/>
      <c r="N28" s="149">
        <v>70.956979806848096</v>
      </c>
      <c r="O28" s="150">
        <v>69.288849868305505</v>
      </c>
      <c r="P28" s="151">
        <v>70.122914837576801</v>
      </c>
      <c r="Q28" s="141"/>
      <c r="R28" s="152">
        <v>65.679167189263694</v>
      </c>
      <c r="S28" s="146"/>
      <c r="T28" s="147">
        <v>-3.1276438321214401</v>
      </c>
      <c r="U28" s="141">
        <v>5.8580669960120302</v>
      </c>
      <c r="V28" s="141">
        <v>14.869062395931</v>
      </c>
      <c r="W28" s="141">
        <v>11.3692924897154</v>
      </c>
      <c r="X28" s="141">
        <v>5.5776458052845799</v>
      </c>
      <c r="Y28" s="148">
        <v>7.2266894147972804</v>
      </c>
      <c r="Z28" s="141"/>
      <c r="AA28" s="149">
        <v>2.1276885534305601</v>
      </c>
      <c r="AB28" s="150">
        <v>1.58070992828267</v>
      </c>
      <c r="AC28" s="151">
        <v>1.8567179451934399</v>
      </c>
      <c r="AD28" s="141"/>
      <c r="AE28" s="152">
        <v>5.5295379029177898</v>
      </c>
      <c r="AF28" s="35"/>
      <c r="AG28" s="147">
        <v>52.269534679543398</v>
      </c>
      <c r="AH28" s="141">
        <v>62.129060579455597</v>
      </c>
      <c r="AI28" s="141">
        <v>67.941176470588204</v>
      </c>
      <c r="AJ28" s="141">
        <v>69.345917471466095</v>
      </c>
      <c r="AK28" s="141">
        <v>67.928007023705007</v>
      </c>
      <c r="AL28" s="148">
        <v>63.9227392449517</v>
      </c>
      <c r="AM28" s="141"/>
      <c r="AN28" s="149">
        <v>71.988586479367797</v>
      </c>
      <c r="AO28" s="150">
        <v>70.618964003511806</v>
      </c>
      <c r="AP28" s="151">
        <v>71.303775241439794</v>
      </c>
      <c r="AQ28" s="141"/>
      <c r="AR28" s="152">
        <v>66.0316066725197</v>
      </c>
      <c r="AS28" s="146"/>
      <c r="AT28" s="147">
        <v>4.8252248690323203</v>
      </c>
      <c r="AU28" s="141">
        <v>9.6321361106826906</v>
      </c>
      <c r="AV28" s="141">
        <v>11.833599072329299</v>
      </c>
      <c r="AW28" s="141">
        <v>10.9065895086219</v>
      </c>
      <c r="AX28" s="141">
        <v>4.0521275728325303</v>
      </c>
      <c r="AY28" s="148">
        <v>8.3087086129437502</v>
      </c>
      <c r="AZ28" s="141"/>
      <c r="BA28" s="149">
        <v>-0.70419190335218096</v>
      </c>
      <c r="BB28" s="150">
        <v>-3.1462614463912302</v>
      </c>
      <c r="BC28" s="151">
        <v>-1.92870203575473</v>
      </c>
      <c r="BD28" s="141"/>
      <c r="BE28" s="152">
        <v>4.9293234769698602</v>
      </c>
    </row>
    <row r="29" spans="1:57" x14ac:dyDescent="0.2">
      <c r="A29" s="24" t="s">
        <v>49</v>
      </c>
      <c r="B29" s="44" t="str">
        <f t="shared" si="0"/>
        <v>Charlottesville, VA</v>
      </c>
      <c r="C29" s="12"/>
      <c r="D29" s="28" t="s">
        <v>16</v>
      </c>
      <c r="E29" s="31" t="s">
        <v>17</v>
      </c>
      <c r="F29" s="12"/>
      <c r="G29" s="147">
        <v>56.360982729262901</v>
      </c>
      <c r="H29" s="141">
        <v>64.753101435173903</v>
      </c>
      <c r="I29" s="141">
        <v>68.377523716857198</v>
      </c>
      <c r="J29" s="141">
        <v>70.980296764777407</v>
      </c>
      <c r="K29" s="141">
        <v>63.561177329117001</v>
      </c>
      <c r="L29" s="148">
        <v>64.806616395037693</v>
      </c>
      <c r="M29" s="141"/>
      <c r="N29" s="149">
        <v>65.628800778399395</v>
      </c>
      <c r="O29" s="150">
        <v>72.634395524203299</v>
      </c>
      <c r="P29" s="151">
        <v>69.131598151301304</v>
      </c>
      <c r="Q29" s="141"/>
      <c r="R29" s="152">
        <v>66.042325468255797</v>
      </c>
      <c r="S29" s="146"/>
      <c r="T29" s="147">
        <v>7.7562401079300498</v>
      </c>
      <c r="U29" s="141">
        <v>4.1703518145755103</v>
      </c>
      <c r="V29" s="141">
        <v>5.3996083812329401</v>
      </c>
      <c r="W29" s="141">
        <v>11.2110064834418</v>
      </c>
      <c r="X29" s="141">
        <v>6.2344709659952899</v>
      </c>
      <c r="Y29" s="148">
        <v>6.9432377013169697</v>
      </c>
      <c r="Z29" s="141"/>
      <c r="AA29" s="149">
        <v>2.5384383361712399</v>
      </c>
      <c r="AB29" s="150">
        <v>3.9992481369275299</v>
      </c>
      <c r="AC29" s="151">
        <v>3.3006971610494298</v>
      </c>
      <c r="AD29" s="141"/>
      <c r="AE29" s="152">
        <v>5.8271853104994804</v>
      </c>
      <c r="AF29" s="35"/>
      <c r="AG29" s="147">
        <v>57.698856725857397</v>
      </c>
      <c r="AH29" s="141">
        <v>68.876185842860593</v>
      </c>
      <c r="AI29" s="141">
        <v>71.545852590610494</v>
      </c>
      <c r="AJ29" s="141">
        <v>74.592556555582505</v>
      </c>
      <c r="AK29" s="141">
        <v>74.2216005837995</v>
      </c>
      <c r="AL29" s="148">
        <v>69.3870104597421</v>
      </c>
      <c r="AM29" s="141"/>
      <c r="AN29" s="149">
        <v>77.462904402821593</v>
      </c>
      <c r="AO29" s="150">
        <v>80.625152031135897</v>
      </c>
      <c r="AP29" s="151">
        <v>79.044028216978802</v>
      </c>
      <c r="AQ29" s="141"/>
      <c r="AR29" s="152">
        <v>72.146158390381203</v>
      </c>
      <c r="AS29" s="146"/>
      <c r="AT29" s="147">
        <v>12.222947527050501</v>
      </c>
      <c r="AU29" s="141">
        <v>12.4238954877616</v>
      </c>
      <c r="AV29" s="141">
        <v>9.62365410176516</v>
      </c>
      <c r="AW29" s="141">
        <v>12.2120261529387</v>
      </c>
      <c r="AX29" s="141">
        <v>11.002037668352999</v>
      </c>
      <c r="AY29" s="148">
        <v>11.4529301349862</v>
      </c>
      <c r="AZ29" s="141"/>
      <c r="BA29" s="149">
        <v>2.7751713985806901</v>
      </c>
      <c r="BB29" s="150">
        <v>0.485591523170748</v>
      </c>
      <c r="BC29" s="151">
        <v>1.59459500346144</v>
      </c>
      <c r="BD29" s="141"/>
      <c r="BE29" s="152">
        <v>8.1673139517624005</v>
      </c>
    </row>
    <row r="30" spans="1:57" x14ac:dyDescent="0.2">
      <c r="A30" s="24" t="s">
        <v>50</v>
      </c>
      <c r="B30" s="46" t="s">
        <v>73</v>
      </c>
      <c r="C30" s="12"/>
      <c r="D30" s="28" t="s">
        <v>16</v>
      </c>
      <c r="E30" s="31" t="s">
        <v>17</v>
      </c>
      <c r="F30" s="12"/>
      <c r="G30" s="147">
        <v>50.156087408948999</v>
      </c>
      <c r="H30" s="141">
        <v>64.099895941727297</v>
      </c>
      <c r="I30" s="141">
        <v>69.942024676675999</v>
      </c>
      <c r="J30" s="141">
        <v>73.911104504236604</v>
      </c>
      <c r="K30" s="141">
        <v>73.123234725732104</v>
      </c>
      <c r="L30" s="148">
        <v>66.246469451464193</v>
      </c>
      <c r="M30" s="141"/>
      <c r="N30" s="149">
        <v>79.426192953768293</v>
      </c>
      <c r="O30" s="150">
        <v>78.905901590604998</v>
      </c>
      <c r="P30" s="151">
        <v>79.166047272186702</v>
      </c>
      <c r="Q30" s="141"/>
      <c r="R30" s="152">
        <v>69.937777400241998</v>
      </c>
      <c r="S30" s="146"/>
      <c r="T30" s="147">
        <v>2.5598079553156201</v>
      </c>
      <c r="U30" s="141">
        <v>6.3595284592248298</v>
      </c>
      <c r="V30" s="141">
        <v>6.0431880737405601</v>
      </c>
      <c r="W30" s="141">
        <v>6.5100104276929702</v>
      </c>
      <c r="X30" s="141">
        <v>2.51828921680716</v>
      </c>
      <c r="Y30" s="148">
        <v>4.83426891305343</v>
      </c>
      <c r="Z30" s="141"/>
      <c r="AA30" s="149">
        <v>3.19139019123421</v>
      </c>
      <c r="AB30" s="150">
        <v>5.6878888196320396</v>
      </c>
      <c r="AC30" s="151">
        <v>4.4206194924408404</v>
      </c>
      <c r="AD30" s="141"/>
      <c r="AE30" s="152">
        <v>4.6567608212402698</v>
      </c>
      <c r="AF30" s="35"/>
      <c r="AG30" s="147">
        <v>54.154898171547401</v>
      </c>
      <c r="AH30" s="141">
        <v>63.806302958228002</v>
      </c>
      <c r="AI30" s="141">
        <v>69.020365690500896</v>
      </c>
      <c r="AJ30" s="141">
        <v>70.934294633566196</v>
      </c>
      <c r="AK30" s="141">
        <v>71.740746246469399</v>
      </c>
      <c r="AL30" s="148">
        <v>65.931321540062399</v>
      </c>
      <c r="AM30" s="141"/>
      <c r="AN30" s="149">
        <v>81.607700312174799</v>
      </c>
      <c r="AO30" s="150">
        <v>81.629998513453202</v>
      </c>
      <c r="AP30" s="151">
        <v>81.618849412814001</v>
      </c>
      <c r="AQ30" s="141"/>
      <c r="AR30" s="152">
        <v>70.413472360848601</v>
      </c>
      <c r="AS30" s="146"/>
      <c r="AT30" s="147">
        <v>9.2610331977133207</v>
      </c>
      <c r="AU30" s="141">
        <v>3.04911280187034</v>
      </c>
      <c r="AV30" s="141">
        <v>4.4912342302277999</v>
      </c>
      <c r="AW30" s="141">
        <v>4.2038083459356503</v>
      </c>
      <c r="AX30" s="141">
        <v>4.3296025855596696</v>
      </c>
      <c r="AY30" s="148">
        <v>4.8549919000969002</v>
      </c>
      <c r="AZ30" s="141"/>
      <c r="BA30" s="149">
        <v>2.88211094096516</v>
      </c>
      <c r="BB30" s="150">
        <v>4.5868465308693702</v>
      </c>
      <c r="BC30" s="151">
        <v>3.7275914064271798</v>
      </c>
      <c r="BD30" s="141"/>
      <c r="BE30" s="152">
        <v>4.4654217786797696</v>
      </c>
    </row>
    <row r="31" spans="1:57" x14ac:dyDescent="0.2">
      <c r="A31" s="24" t="s">
        <v>51</v>
      </c>
      <c r="B31" s="44" t="str">
        <f t="shared" si="0"/>
        <v>Staunton &amp; Harrisonburg, VA</v>
      </c>
      <c r="C31" s="12"/>
      <c r="D31" s="28" t="s">
        <v>16</v>
      </c>
      <c r="E31" s="31" t="s">
        <v>17</v>
      </c>
      <c r="F31" s="12"/>
      <c r="G31" s="147">
        <v>61.808552373479699</v>
      </c>
      <c r="H31" s="141">
        <v>69.635151039623295</v>
      </c>
      <c r="I31" s="141">
        <v>71.479011377010494</v>
      </c>
      <c r="J31" s="141">
        <v>75.500196155354999</v>
      </c>
      <c r="K31" s="141">
        <v>71.479011377010494</v>
      </c>
      <c r="L31" s="148">
        <v>69.980384464495799</v>
      </c>
      <c r="M31" s="141"/>
      <c r="N31" s="149">
        <v>73.891722244017203</v>
      </c>
      <c r="O31" s="150">
        <v>74.578265986661407</v>
      </c>
      <c r="P31" s="151">
        <v>74.234994115339305</v>
      </c>
      <c r="Q31" s="141"/>
      <c r="R31" s="152">
        <v>71.195987221879705</v>
      </c>
      <c r="S31" s="146"/>
      <c r="T31" s="147">
        <v>9.2710849986681794</v>
      </c>
      <c r="U31" s="141">
        <v>3.3432135307309001</v>
      </c>
      <c r="V31" s="141">
        <v>6.2731424851267201</v>
      </c>
      <c r="W31" s="141">
        <v>7.8574230790786297</v>
      </c>
      <c r="X31" s="141">
        <v>7.7805629459086596</v>
      </c>
      <c r="Y31" s="148">
        <v>6.8319430667410197</v>
      </c>
      <c r="Z31" s="141"/>
      <c r="AA31" s="149">
        <v>8.5076641961694897</v>
      </c>
      <c r="AB31" s="150">
        <v>3.8404671625211901</v>
      </c>
      <c r="AC31" s="151">
        <v>6.1119910038028102</v>
      </c>
      <c r="AD31" s="141"/>
      <c r="AE31" s="152">
        <v>6.6164424973726002</v>
      </c>
      <c r="AF31" s="35"/>
      <c r="AG31" s="147">
        <v>53.418007061592697</v>
      </c>
      <c r="AH31" s="141">
        <v>64.554727344056403</v>
      </c>
      <c r="AI31" s="141">
        <v>68.051196547665697</v>
      </c>
      <c r="AJ31" s="141">
        <v>70.027461749705694</v>
      </c>
      <c r="AK31" s="141">
        <v>67.604943114947005</v>
      </c>
      <c r="AL31" s="148">
        <v>64.7312671635935</v>
      </c>
      <c r="AM31" s="141"/>
      <c r="AN31" s="149">
        <v>78.844644958807294</v>
      </c>
      <c r="AO31" s="150">
        <v>81.105335425657103</v>
      </c>
      <c r="AP31" s="151">
        <v>79.974990192232198</v>
      </c>
      <c r="AQ31" s="141"/>
      <c r="AR31" s="152">
        <v>69.086616600347398</v>
      </c>
      <c r="AS31" s="146"/>
      <c r="AT31" s="147">
        <v>5.4984065150196599</v>
      </c>
      <c r="AU31" s="141">
        <v>8.5158531153098096</v>
      </c>
      <c r="AV31" s="141">
        <v>8.8374002021538907</v>
      </c>
      <c r="AW31" s="141">
        <v>8.0149161599435992</v>
      </c>
      <c r="AX31" s="141">
        <v>-0.34270198746219999</v>
      </c>
      <c r="AY31" s="148">
        <v>6.0066632384368797</v>
      </c>
      <c r="AZ31" s="141"/>
      <c r="BA31" s="149">
        <v>1.4472605837568899</v>
      </c>
      <c r="BB31" s="150">
        <v>2.4686966106351398</v>
      </c>
      <c r="BC31" s="151">
        <v>1.96263904054639</v>
      </c>
      <c r="BD31" s="141"/>
      <c r="BE31" s="152">
        <v>4.6340819534486997</v>
      </c>
    </row>
    <row r="32" spans="1:57" x14ac:dyDescent="0.2">
      <c r="A32" s="24" t="s">
        <v>52</v>
      </c>
      <c r="B32" s="44" t="str">
        <f t="shared" si="0"/>
        <v>Blacksburg &amp; Wytheville, VA</v>
      </c>
      <c r="C32" s="12"/>
      <c r="D32" s="28" t="s">
        <v>16</v>
      </c>
      <c r="E32" s="31" t="s">
        <v>17</v>
      </c>
      <c r="F32" s="12"/>
      <c r="G32" s="147">
        <v>48.431716345217197</v>
      </c>
      <c r="H32" s="141">
        <v>62.692382622248097</v>
      </c>
      <c r="I32" s="141">
        <v>64.406779661016898</v>
      </c>
      <c r="J32" s="141">
        <v>65.926358854471005</v>
      </c>
      <c r="K32" s="141">
        <v>60.900058445353501</v>
      </c>
      <c r="L32" s="148">
        <v>60.471459185661402</v>
      </c>
      <c r="M32" s="141"/>
      <c r="N32" s="149">
        <v>65.186051042275395</v>
      </c>
      <c r="O32" s="150">
        <v>55.133450224040502</v>
      </c>
      <c r="P32" s="151">
        <v>60.159750633157898</v>
      </c>
      <c r="Q32" s="141"/>
      <c r="R32" s="152">
        <v>60.382399599231803</v>
      </c>
      <c r="S32" s="146"/>
      <c r="T32" s="147">
        <v>0.541284860273473</v>
      </c>
      <c r="U32" s="141">
        <v>11.507314211424401</v>
      </c>
      <c r="V32" s="141">
        <v>4.6740231647545203</v>
      </c>
      <c r="W32" s="141">
        <v>0.70136199149391998</v>
      </c>
      <c r="X32" s="141">
        <v>-10.8639863130881</v>
      </c>
      <c r="Y32" s="148">
        <v>0.82436014891770104</v>
      </c>
      <c r="Z32" s="141"/>
      <c r="AA32" s="149">
        <v>-6.2219730941703997</v>
      </c>
      <c r="AB32" s="150">
        <v>-5.7922769640479297</v>
      </c>
      <c r="AC32" s="151">
        <v>-6.0255629945222102</v>
      </c>
      <c r="AD32" s="141"/>
      <c r="AE32" s="152">
        <v>-1.24677910649615</v>
      </c>
      <c r="AF32" s="35"/>
      <c r="AG32" s="147">
        <v>46.220533800896099</v>
      </c>
      <c r="AH32" s="141">
        <v>56.925774400935097</v>
      </c>
      <c r="AI32" s="141">
        <v>59.677576466004197</v>
      </c>
      <c r="AJ32" s="141">
        <v>62.103058640171398</v>
      </c>
      <c r="AK32" s="141">
        <v>62.726475745178199</v>
      </c>
      <c r="AL32" s="148">
        <v>57.530683810637001</v>
      </c>
      <c r="AM32" s="141"/>
      <c r="AN32" s="149">
        <v>75.789012273524193</v>
      </c>
      <c r="AO32" s="150">
        <v>68.814533411260399</v>
      </c>
      <c r="AP32" s="151">
        <v>72.301772842392296</v>
      </c>
      <c r="AQ32" s="141"/>
      <c r="AR32" s="152">
        <v>61.750994962567098</v>
      </c>
      <c r="AS32" s="146"/>
      <c r="AT32" s="147">
        <v>3.06518232007434</v>
      </c>
      <c r="AU32" s="141">
        <v>2.9617566475022201</v>
      </c>
      <c r="AV32" s="141">
        <v>2.3015113313458402</v>
      </c>
      <c r="AW32" s="141">
        <v>-0.37366131077584303</v>
      </c>
      <c r="AX32" s="141">
        <v>-3.6227382620620001</v>
      </c>
      <c r="AY32" s="148">
        <v>0.602772309901078</v>
      </c>
      <c r="AZ32" s="141"/>
      <c r="BA32" s="149">
        <v>-1.3655193250864901</v>
      </c>
      <c r="BB32" s="150">
        <v>-1.5537415693321599</v>
      </c>
      <c r="BC32" s="151">
        <v>-1.4551809811827601</v>
      </c>
      <c r="BD32" s="141"/>
      <c r="BE32" s="152">
        <v>-0.116989010561296</v>
      </c>
    </row>
    <row r="33" spans="1:57" x14ac:dyDescent="0.2">
      <c r="A33" s="24" t="s">
        <v>53</v>
      </c>
      <c r="B33" s="44" t="str">
        <f t="shared" si="0"/>
        <v>Lynchburg, VA</v>
      </c>
      <c r="C33" s="12"/>
      <c r="D33" s="28" t="s">
        <v>16</v>
      </c>
      <c r="E33" s="31" t="s">
        <v>17</v>
      </c>
      <c r="F33" s="12"/>
      <c r="G33" s="147">
        <v>46.8993561504574</v>
      </c>
      <c r="H33" s="141">
        <v>64.723822433073494</v>
      </c>
      <c r="I33" s="141">
        <v>66.553710606574001</v>
      </c>
      <c r="J33" s="141">
        <v>59.674686546933202</v>
      </c>
      <c r="K33" s="141">
        <v>58.759742460182899</v>
      </c>
      <c r="L33" s="148">
        <v>59.322263639444202</v>
      </c>
      <c r="M33" s="141"/>
      <c r="N33" s="149">
        <v>57.472043375127001</v>
      </c>
      <c r="O33" s="150">
        <v>59.640799728905399</v>
      </c>
      <c r="P33" s="151">
        <v>58.556421552016197</v>
      </c>
      <c r="Q33" s="141"/>
      <c r="R33" s="152">
        <v>59.103451614464802</v>
      </c>
      <c r="S33" s="146"/>
      <c r="T33" s="147">
        <v>-1.98300283286118</v>
      </c>
      <c r="U33" s="141">
        <v>9.6440872560275501</v>
      </c>
      <c r="V33" s="141">
        <v>11.7814456459874</v>
      </c>
      <c r="W33" s="141">
        <v>5.3859964093357204</v>
      </c>
      <c r="X33" s="141">
        <v>19.175257731958698</v>
      </c>
      <c r="Y33" s="148">
        <v>8.9087968147318595</v>
      </c>
      <c r="Z33" s="141"/>
      <c r="AA33" s="149">
        <v>13.2176234979973</v>
      </c>
      <c r="AB33" s="150">
        <v>6.6020593579648601</v>
      </c>
      <c r="AC33" s="151">
        <v>9.7491267068910705</v>
      </c>
      <c r="AD33" s="141"/>
      <c r="AE33" s="152">
        <v>9.1453602717682791</v>
      </c>
      <c r="AF33" s="35"/>
      <c r="AG33" s="147">
        <v>46.221619789901702</v>
      </c>
      <c r="AH33" s="141">
        <v>60.826838359878003</v>
      </c>
      <c r="AI33" s="141">
        <v>64.266350389698403</v>
      </c>
      <c r="AJ33" s="141">
        <v>62.368688580142297</v>
      </c>
      <c r="AK33" s="141">
        <v>60.818366655371001</v>
      </c>
      <c r="AL33" s="148">
        <v>58.900372754998301</v>
      </c>
      <c r="AM33" s="141"/>
      <c r="AN33" s="149">
        <v>65.511690952219496</v>
      </c>
      <c r="AO33" s="150">
        <v>70.569298542866804</v>
      </c>
      <c r="AP33" s="151">
        <v>68.040494747543207</v>
      </c>
      <c r="AQ33" s="141"/>
      <c r="AR33" s="152">
        <v>61.511836181439698</v>
      </c>
      <c r="AS33" s="146"/>
      <c r="AT33" s="147">
        <v>6.8337575876248202</v>
      </c>
      <c r="AU33" s="141">
        <v>8.0836971247930105</v>
      </c>
      <c r="AV33" s="141">
        <v>8.7754516776598699</v>
      </c>
      <c r="AW33" s="141">
        <v>5.6999282124910202</v>
      </c>
      <c r="AX33" s="141">
        <v>3.0429166068609099</v>
      </c>
      <c r="AY33" s="148">
        <v>6.4521068103870602</v>
      </c>
      <c r="AZ33" s="141"/>
      <c r="BA33" s="149">
        <v>-2.4103987884906601</v>
      </c>
      <c r="BB33" s="150">
        <v>8.8604286461055892</v>
      </c>
      <c r="BC33" s="151">
        <v>3.1266050333846902</v>
      </c>
      <c r="BD33" s="141"/>
      <c r="BE33" s="152">
        <v>5.37817216785536</v>
      </c>
    </row>
    <row r="34" spans="1:57" x14ac:dyDescent="0.2">
      <c r="A34" s="24" t="s">
        <v>78</v>
      </c>
      <c r="B34" s="44" t="str">
        <f t="shared" si="0"/>
        <v>Central Virginia</v>
      </c>
      <c r="C34" s="12"/>
      <c r="D34" s="28" t="s">
        <v>16</v>
      </c>
      <c r="E34" s="31" t="s">
        <v>17</v>
      </c>
      <c r="F34" s="12"/>
      <c r="G34" s="147">
        <v>52.9811295503211</v>
      </c>
      <c r="H34" s="141">
        <v>64.597831905781504</v>
      </c>
      <c r="I34" s="141">
        <v>68.087526766595204</v>
      </c>
      <c r="J34" s="141">
        <v>67.411670235545998</v>
      </c>
      <c r="K34" s="141">
        <v>62.727516059957097</v>
      </c>
      <c r="L34" s="148">
        <v>63.161134903640203</v>
      </c>
      <c r="M34" s="141"/>
      <c r="N34" s="149">
        <v>64.092612419700203</v>
      </c>
      <c r="O34" s="150">
        <v>67.133966809421807</v>
      </c>
      <c r="P34" s="151">
        <v>65.613289614560998</v>
      </c>
      <c r="Q34" s="141"/>
      <c r="R34" s="152">
        <v>63.8617505353319</v>
      </c>
      <c r="S34" s="146"/>
      <c r="T34" s="147">
        <v>2.03068921795915</v>
      </c>
      <c r="U34" s="141">
        <v>9.6466559973198596</v>
      </c>
      <c r="V34" s="141">
        <v>9.9498309720430704</v>
      </c>
      <c r="W34" s="141">
        <v>8.7707658479801101</v>
      </c>
      <c r="X34" s="141">
        <v>2.9708479070209699</v>
      </c>
      <c r="Y34" s="148">
        <v>6.81348906744907</v>
      </c>
      <c r="Z34" s="141"/>
      <c r="AA34" s="149">
        <v>-6.0800083656704196</v>
      </c>
      <c r="AB34" s="150">
        <v>-5.9216614335861397</v>
      </c>
      <c r="AC34" s="151">
        <v>-5.9990665984893496</v>
      </c>
      <c r="AD34" s="141"/>
      <c r="AE34" s="152">
        <v>2.70412667416812</v>
      </c>
      <c r="AF34" s="35"/>
      <c r="AG34" s="147">
        <v>52.4984943790149</v>
      </c>
      <c r="AH34" s="141">
        <v>63.793161134903599</v>
      </c>
      <c r="AI34" s="141">
        <v>68.648788811563094</v>
      </c>
      <c r="AJ34" s="141">
        <v>69.550488490364003</v>
      </c>
      <c r="AK34" s="141">
        <v>68.695630353319004</v>
      </c>
      <c r="AL34" s="148">
        <v>64.637312633832906</v>
      </c>
      <c r="AM34" s="141"/>
      <c r="AN34" s="149">
        <v>74.512346092076996</v>
      </c>
      <c r="AO34" s="150">
        <v>75.898353854389697</v>
      </c>
      <c r="AP34" s="151">
        <v>75.205349973233396</v>
      </c>
      <c r="AQ34" s="141"/>
      <c r="AR34" s="152">
        <v>67.656751873661605</v>
      </c>
      <c r="AS34" s="146"/>
      <c r="AT34" s="147">
        <v>3.1368734443458401</v>
      </c>
      <c r="AU34" s="141">
        <v>7.8528897442299899</v>
      </c>
      <c r="AV34" s="141">
        <v>10.2018322889397</v>
      </c>
      <c r="AW34" s="141">
        <v>9.9909897310873195</v>
      </c>
      <c r="AX34" s="141">
        <v>8.7549629067796193</v>
      </c>
      <c r="AY34" s="148">
        <v>8.1824344088723606</v>
      </c>
      <c r="AZ34" s="141"/>
      <c r="BA34" s="149">
        <v>-0.52000156560116195</v>
      </c>
      <c r="BB34" s="150">
        <v>-2.0842975795951801</v>
      </c>
      <c r="BC34" s="151">
        <v>-1.3155542137974701</v>
      </c>
      <c r="BD34" s="141"/>
      <c r="BE34" s="152">
        <v>4.9737055888758297</v>
      </c>
    </row>
    <row r="35" spans="1:57" x14ac:dyDescent="0.2">
      <c r="A35" s="24" t="s">
        <v>79</v>
      </c>
      <c r="B35" s="44" t="str">
        <f t="shared" si="0"/>
        <v>Chesapeake Bay</v>
      </c>
      <c r="C35" s="12"/>
      <c r="D35" s="28" t="s">
        <v>16</v>
      </c>
      <c r="E35" s="31" t="s">
        <v>17</v>
      </c>
      <c r="F35" s="12"/>
      <c r="G35" s="147">
        <v>49.627560521415198</v>
      </c>
      <c r="H35" s="141">
        <v>60.893854748603303</v>
      </c>
      <c r="I35" s="141">
        <v>66.201117318435706</v>
      </c>
      <c r="J35" s="141">
        <v>66.294227188081905</v>
      </c>
      <c r="K35" s="141">
        <v>57.541899441340703</v>
      </c>
      <c r="L35" s="148">
        <v>60.111731843575399</v>
      </c>
      <c r="M35" s="141"/>
      <c r="N35" s="149">
        <v>71.694599627560507</v>
      </c>
      <c r="O35" s="150">
        <v>81.284916201117298</v>
      </c>
      <c r="P35" s="151">
        <v>76.489757914338895</v>
      </c>
      <c r="Q35" s="141"/>
      <c r="R35" s="152">
        <v>64.791167863793504</v>
      </c>
      <c r="S35" s="146"/>
      <c r="T35" s="147">
        <v>-12.479474548440001</v>
      </c>
      <c r="U35" s="141">
        <v>-11.6216216216216</v>
      </c>
      <c r="V35" s="141">
        <v>-8.2580645161290303</v>
      </c>
      <c r="W35" s="141">
        <v>-6.6841415465268597</v>
      </c>
      <c r="X35" s="141">
        <v>-13.2022471910112</v>
      </c>
      <c r="Y35" s="148">
        <v>-10.3084190052792</v>
      </c>
      <c r="Z35" s="141"/>
      <c r="AA35" s="149">
        <v>-1.9108280254776999</v>
      </c>
      <c r="AB35" s="150">
        <v>-5.1086956521739104</v>
      </c>
      <c r="AC35" s="151">
        <v>-3.63636363636363</v>
      </c>
      <c r="AD35" s="141"/>
      <c r="AE35" s="152">
        <v>-8.1636500754147807</v>
      </c>
      <c r="AF35" s="35"/>
      <c r="AG35" s="147">
        <v>48.6731843575418</v>
      </c>
      <c r="AH35" s="141">
        <v>62.593109869646099</v>
      </c>
      <c r="AI35" s="141">
        <v>66.270949720670302</v>
      </c>
      <c r="AJ35" s="141">
        <v>68.272811918063297</v>
      </c>
      <c r="AK35" s="141">
        <v>62.593109869646099</v>
      </c>
      <c r="AL35" s="148">
        <v>61.680633147113497</v>
      </c>
      <c r="AM35" s="141"/>
      <c r="AN35" s="149">
        <v>75.861266294227093</v>
      </c>
      <c r="AO35" s="150">
        <v>80.516759776536304</v>
      </c>
      <c r="AP35" s="151">
        <v>78.189013035381706</v>
      </c>
      <c r="AQ35" s="141"/>
      <c r="AR35" s="152">
        <v>66.397313115190201</v>
      </c>
      <c r="AS35" s="146"/>
      <c r="AT35" s="147">
        <v>-17.2863924050632</v>
      </c>
      <c r="AU35" s="141">
        <v>-11.2834048168921</v>
      </c>
      <c r="AV35" s="141">
        <v>-8.0426356589147208</v>
      </c>
      <c r="AW35" s="141">
        <v>-4.9270664505672599</v>
      </c>
      <c r="AX35" s="141">
        <v>-10.9307717787346</v>
      </c>
      <c r="AY35" s="148">
        <v>-10.231045463784801</v>
      </c>
      <c r="AZ35" s="141"/>
      <c r="BA35" s="149">
        <v>-5.6183029249927499</v>
      </c>
      <c r="BB35" s="150">
        <v>-5.1809210526315699</v>
      </c>
      <c r="BC35" s="151">
        <v>-5.3936065342909396</v>
      </c>
      <c r="BD35" s="141"/>
      <c r="BE35" s="152">
        <v>-8.6596523330283599</v>
      </c>
    </row>
    <row r="36" spans="1:57" x14ac:dyDescent="0.2">
      <c r="A36" s="24" t="s">
        <v>80</v>
      </c>
      <c r="B36" s="44" t="str">
        <f t="shared" si="0"/>
        <v>Coastal Virginia - Eastern Shore</v>
      </c>
      <c r="C36" s="12"/>
      <c r="D36" s="28" t="s">
        <v>16</v>
      </c>
      <c r="E36" s="31" t="s">
        <v>17</v>
      </c>
      <c r="F36" s="12"/>
      <c r="G36" s="147">
        <v>55.235418130709697</v>
      </c>
      <c r="H36" s="141">
        <v>63.879128601546</v>
      </c>
      <c r="I36" s="141">
        <v>66.619817287420901</v>
      </c>
      <c r="J36" s="141">
        <v>66.830639494026698</v>
      </c>
      <c r="K36" s="141">
        <v>60.576247364722398</v>
      </c>
      <c r="L36" s="148">
        <v>62.628250175685103</v>
      </c>
      <c r="M36" s="141"/>
      <c r="N36" s="149">
        <v>70.8362614195361</v>
      </c>
      <c r="O36" s="150">
        <v>78.636683063949405</v>
      </c>
      <c r="P36" s="151">
        <v>74.736472241742703</v>
      </c>
      <c r="Q36" s="141"/>
      <c r="R36" s="152">
        <v>66.0877421945587</v>
      </c>
      <c r="S36" s="146"/>
      <c r="T36" s="147">
        <v>-8.0414709068423598</v>
      </c>
      <c r="U36" s="141">
        <v>-5.78755211087263</v>
      </c>
      <c r="V36" s="141">
        <v>-1.9351145141728401</v>
      </c>
      <c r="W36" s="141">
        <v>3.4687565770464199</v>
      </c>
      <c r="X36" s="141">
        <v>-4.07188241827446</v>
      </c>
      <c r="Y36" s="148">
        <v>-3.2143478740171298</v>
      </c>
      <c r="Z36" s="141"/>
      <c r="AA36" s="149">
        <v>-5.57229137692946</v>
      </c>
      <c r="AB36" s="150">
        <v>-5.8705324391500397</v>
      </c>
      <c r="AC36" s="151">
        <v>-5.7294291408951397</v>
      </c>
      <c r="AD36" s="141"/>
      <c r="AE36" s="152">
        <v>-4.0415331981889304</v>
      </c>
      <c r="AF36" s="35"/>
      <c r="AG36" s="147">
        <v>54.111033028812301</v>
      </c>
      <c r="AH36" s="141">
        <v>63.598032326071603</v>
      </c>
      <c r="AI36" s="141">
        <v>66.7076598735066</v>
      </c>
      <c r="AJ36" s="141">
        <v>68.482080112438496</v>
      </c>
      <c r="AK36" s="141">
        <v>66.356289529163703</v>
      </c>
      <c r="AL36" s="148">
        <v>63.851018973998499</v>
      </c>
      <c r="AM36" s="141"/>
      <c r="AN36" s="149">
        <v>76.475755446240299</v>
      </c>
      <c r="AO36" s="150">
        <v>79.515108924806697</v>
      </c>
      <c r="AP36" s="151">
        <v>77.995432185523498</v>
      </c>
      <c r="AQ36" s="141"/>
      <c r="AR36" s="152">
        <v>67.892279891577104</v>
      </c>
      <c r="AS36" s="146"/>
      <c r="AT36" s="147">
        <v>-4.9042634757258803</v>
      </c>
      <c r="AU36" s="141">
        <v>-4.7512896663301598</v>
      </c>
      <c r="AV36" s="141">
        <v>-3.5056378400780801</v>
      </c>
      <c r="AW36" s="141">
        <v>-1.2433360080673901</v>
      </c>
      <c r="AX36" s="141">
        <v>-3.1179114102683498</v>
      </c>
      <c r="AY36" s="148">
        <v>-3.4431018539859601</v>
      </c>
      <c r="AZ36" s="141"/>
      <c r="BA36" s="149">
        <v>-6.2307320156651098</v>
      </c>
      <c r="BB36" s="150">
        <v>-6.63288461187273</v>
      </c>
      <c r="BC36" s="151">
        <v>-6.4361580468645796</v>
      </c>
      <c r="BD36" s="141"/>
      <c r="BE36" s="152">
        <v>-4.4464105154967397</v>
      </c>
    </row>
    <row r="37" spans="1:57" x14ac:dyDescent="0.2">
      <c r="A37" s="24" t="s">
        <v>81</v>
      </c>
      <c r="B37" s="44" t="str">
        <f t="shared" si="0"/>
        <v>Coastal Virginia - Hampton Roads</v>
      </c>
      <c r="C37" s="12"/>
      <c r="D37" s="28" t="s">
        <v>16</v>
      </c>
      <c r="E37" s="31" t="s">
        <v>17</v>
      </c>
      <c r="F37" s="12"/>
      <c r="G37" s="147">
        <v>64.100153131128593</v>
      </c>
      <c r="H37" s="141">
        <v>70.891653010235601</v>
      </c>
      <c r="I37" s="141">
        <v>71.831931870080297</v>
      </c>
      <c r="J37" s="141">
        <v>71.396717083523598</v>
      </c>
      <c r="K37" s="141">
        <v>67.845149504338707</v>
      </c>
      <c r="L37" s="148">
        <v>69.213120919861296</v>
      </c>
      <c r="M37" s="141"/>
      <c r="N37" s="149">
        <v>76.204293275301495</v>
      </c>
      <c r="O37" s="150">
        <v>89.849815964106199</v>
      </c>
      <c r="P37" s="151">
        <v>83.027054619703904</v>
      </c>
      <c r="Q37" s="141"/>
      <c r="R37" s="152">
        <v>73.159807642857402</v>
      </c>
      <c r="S37" s="146"/>
      <c r="T37" s="147">
        <v>-8.8909587052519292</v>
      </c>
      <c r="U37" s="141">
        <v>-2.3929039795784601</v>
      </c>
      <c r="V37" s="141">
        <v>-0.91964721963928497</v>
      </c>
      <c r="W37" s="141">
        <v>1.66927289997161</v>
      </c>
      <c r="X37" s="141">
        <v>-3.0857575793115402</v>
      </c>
      <c r="Y37" s="148">
        <v>-2.71227180856099</v>
      </c>
      <c r="Z37" s="141"/>
      <c r="AA37" s="149">
        <v>-6.1738400117864796</v>
      </c>
      <c r="AB37" s="150">
        <v>-2.0372333738277599</v>
      </c>
      <c r="AC37" s="151">
        <v>-3.9799612483018501</v>
      </c>
      <c r="AD37" s="141"/>
      <c r="AE37" s="152">
        <v>-3.1271704522266499</v>
      </c>
      <c r="AF37" s="35"/>
      <c r="AG37" s="147">
        <v>65.070655240039699</v>
      </c>
      <c r="AH37" s="141">
        <v>71.162318996319399</v>
      </c>
      <c r="AI37" s="141">
        <v>73.984498831367702</v>
      </c>
      <c r="AJ37" s="141">
        <v>76.049754184240896</v>
      </c>
      <c r="AK37" s="141">
        <v>74.700454020363694</v>
      </c>
      <c r="AL37" s="148">
        <v>72.193536254466295</v>
      </c>
      <c r="AM37" s="141"/>
      <c r="AN37" s="149">
        <v>83.788031432601201</v>
      </c>
      <c r="AO37" s="150">
        <v>89.539928806501393</v>
      </c>
      <c r="AP37" s="151">
        <v>86.663980119551297</v>
      </c>
      <c r="AQ37" s="141"/>
      <c r="AR37" s="152">
        <v>76.327909118820997</v>
      </c>
      <c r="AS37" s="146"/>
      <c r="AT37" s="147">
        <v>-2.10690417181788</v>
      </c>
      <c r="AU37" s="141">
        <v>0.93410316847436503</v>
      </c>
      <c r="AV37" s="141">
        <v>1.9893146535192201</v>
      </c>
      <c r="AW37" s="141">
        <v>3.0417684849162301</v>
      </c>
      <c r="AX37" s="141">
        <v>-0.84807784328846203</v>
      </c>
      <c r="AY37" s="148">
        <v>0.64328403805693102</v>
      </c>
      <c r="AZ37" s="141"/>
      <c r="BA37" s="149">
        <v>-4.3729456966369904</v>
      </c>
      <c r="BB37" s="150">
        <v>-2.3544749280016299</v>
      </c>
      <c r="BC37" s="151">
        <v>-3.3407509255119399</v>
      </c>
      <c r="BD37" s="141"/>
      <c r="BE37" s="152">
        <v>-0.68472150987722702</v>
      </c>
    </row>
    <row r="38" spans="1:57" x14ac:dyDescent="0.2">
      <c r="A38" s="25" t="s">
        <v>82</v>
      </c>
      <c r="B38" s="44" t="str">
        <f t="shared" si="0"/>
        <v>Northern Virginia</v>
      </c>
      <c r="C38" s="12"/>
      <c r="D38" s="28" t="s">
        <v>16</v>
      </c>
      <c r="E38" s="31" t="s">
        <v>17</v>
      </c>
      <c r="F38" s="13"/>
      <c r="G38" s="147">
        <v>60.870527183860602</v>
      </c>
      <c r="H38" s="141">
        <v>69.907677454391802</v>
      </c>
      <c r="I38" s="141">
        <v>71.361908401552697</v>
      </c>
      <c r="J38" s="141">
        <v>68.2804674457429</v>
      </c>
      <c r="K38" s="141">
        <v>61.852082788583303</v>
      </c>
      <c r="L38" s="148">
        <v>66.454532654826295</v>
      </c>
      <c r="M38" s="141"/>
      <c r="N38" s="149">
        <v>67.240581692378797</v>
      </c>
      <c r="O38" s="150">
        <v>73.765512802461899</v>
      </c>
      <c r="P38" s="151">
        <v>70.503047247420298</v>
      </c>
      <c r="Q38" s="141"/>
      <c r="R38" s="152">
        <v>67.6112511098531</v>
      </c>
      <c r="S38" s="146"/>
      <c r="T38" s="147">
        <v>19.5627660530097</v>
      </c>
      <c r="U38" s="141">
        <v>29.4334352868294</v>
      </c>
      <c r="V38" s="141">
        <v>28.212735762242598</v>
      </c>
      <c r="W38" s="141">
        <v>25.104798612834799</v>
      </c>
      <c r="X38" s="141">
        <v>15.4516980815437</v>
      </c>
      <c r="Y38" s="148">
        <v>23.644134842058399</v>
      </c>
      <c r="Z38" s="141"/>
      <c r="AA38" s="149">
        <v>11.751325195231599</v>
      </c>
      <c r="AB38" s="150">
        <v>10.1914080000568</v>
      </c>
      <c r="AC38" s="151">
        <v>10.9298063135827</v>
      </c>
      <c r="AD38" s="141"/>
      <c r="AE38" s="152">
        <v>19.561346706517</v>
      </c>
      <c r="AF38" s="35"/>
      <c r="AG38" s="147">
        <v>61.970754470301898</v>
      </c>
      <c r="AH38" s="141">
        <v>72.478226763481302</v>
      </c>
      <c r="AI38" s="141">
        <v>78.416839310497394</v>
      </c>
      <c r="AJ38" s="141">
        <v>78.905605728422799</v>
      </c>
      <c r="AK38" s="141">
        <v>74.282941448599004</v>
      </c>
      <c r="AL38" s="148">
        <v>73.210873544260494</v>
      </c>
      <c r="AM38" s="141"/>
      <c r="AN38" s="149">
        <v>77.320131946818904</v>
      </c>
      <c r="AO38" s="150">
        <v>79.801174648510496</v>
      </c>
      <c r="AP38" s="151">
        <v>78.5606532976647</v>
      </c>
      <c r="AQ38" s="141"/>
      <c r="AR38" s="152">
        <v>74.7393820452331</v>
      </c>
      <c r="AS38" s="146"/>
      <c r="AT38" s="147">
        <v>28.006764918362201</v>
      </c>
      <c r="AU38" s="141">
        <v>37.684342452460101</v>
      </c>
      <c r="AV38" s="141">
        <v>42.319659171697701</v>
      </c>
      <c r="AW38" s="141">
        <v>41.829649350012303</v>
      </c>
      <c r="AX38" s="141">
        <v>33.711027029890403</v>
      </c>
      <c r="AY38" s="148">
        <v>36.924175574093802</v>
      </c>
      <c r="AZ38" s="141"/>
      <c r="BA38" s="149">
        <v>20.6399421371861</v>
      </c>
      <c r="BB38" s="150">
        <v>17.292746003163501</v>
      </c>
      <c r="BC38" s="151">
        <v>18.916384128934101</v>
      </c>
      <c r="BD38" s="141"/>
      <c r="BE38" s="152">
        <v>30.967965158950399</v>
      </c>
    </row>
    <row r="39" spans="1:57" x14ac:dyDescent="0.2">
      <c r="A39" s="26" t="s">
        <v>83</v>
      </c>
      <c r="B39" s="44" t="str">
        <f t="shared" si="0"/>
        <v>Shenandoah Valley</v>
      </c>
      <c r="C39" s="12"/>
      <c r="D39" s="29" t="s">
        <v>16</v>
      </c>
      <c r="E39" s="32" t="s">
        <v>17</v>
      </c>
      <c r="F39" s="12"/>
      <c r="G39" s="153">
        <v>54.8473884404861</v>
      </c>
      <c r="H39" s="154">
        <v>60.794136747379099</v>
      </c>
      <c r="I39" s="154">
        <v>63.642267371741298</v>
      </c>
      <c r="J39" s="154">
        <v>64.569997216810407</v>
      </c>
      <c r="K39" s="154">
        <v>64.226737174134797</v>
      </c>
      <c r="L39" s="155">
        <v>61.616105390110299</v>
      </c>
      <c r="M39" s="141"/>
      <c r="N39" s="156">
        <v>69.347805918916407</v>
      </c>
      <c r="O39" s="157">
        <v>71.713517023842599</v>
      </c>
      <c r="P39" s="158">
        <v>70.530661471379503</v>
      </c>
      <c r="Q39" s="141"/>
      <c r="R39" s="159">
        <v>64.163121413330103</v>
      </c>
      <c r="S39" s="146"/>
      <c r="T39" s="153">
        <v>2.49403580406487</v>
      </c>
      <c r="U39" s="154">
        <v>-0.77903310314897201</v>
      </c>
      <c r="V39" s="154">
        <v>4.5343644711147899</v>
      </c>
      <c r="W39" s="154">
        <v>-1.98059734979814</v>
      </c>
      <c r="X39" s="154">
        <v>-3.82947567380441</v>
      </c>
      <c r="Y39" s="155">
        <v>-7.9234305815489903E-2</v>
      </c>
      <c r="Z39" s="141"/>
      <c r="AA39" s="156">
        <v>-6.1513930198035203</v>
      </c>
      <c r="AB39" s="157">
        <v>-5.00207205164683</v>
      </c>
      <c r="AC39" s="158">
        <v>-5.5705917800553504</v>
      </c>
      <c r="AD39" s="141"/>
      <c r="AE39" s="159">
        <v>-1.8714580355970001</v>
      </c>
      <c r="AF39" s="36"/>
      <c r="AG39" s="153">
        <v>51.607291956582202</v>
      </c>
      <c r="AH39" s="154">
        <v>60.024120975971698</v>
      </c>
      <c r="AI39" s="154">
        <v>62.869932275721297</v>
      </c>
      <c r="AJ39" s="154">
        <v>65.783003989238296</v>
      </c>
      <c r="AK39" s="154">
        <v>65.725020873921494</v>
      </c>
      <c r="AL39" s="155">
        <v>61.201874014287</v>
      </c>
      <c r="AM39" s="141"/>
      <c r="AN39" s="156">
        <v>76.143427034047605</v>
      </c>
      <c r="AO39" s="157">
        <v>78.523054086649907</v>
      </c>
      <c r="AP39" s="158">
        <v>77.333240560348798</v>
      </c>
      <c r="AQ39" s="141"/>
      <c r="AR39" s="159">
        <v>65.810835884590404</v>
      </c>
      <c r="AS39" s="96"/>
      <c r="AT39" s="153">
        <v>1.0941861343829899</v>
      </c>
      <c r="AU39" s="154">
        <v>2.9216905658968901</v>
      </c>
      <c r="AV39" s="154">
        <v>4.5164730804438902</v>
      </c>
      <c r="AW39" s="154">
        <v>4.1451466329772302</v>
      </c>
      <c r="AX39" s="154">
        <v>-0.91474344447104605</v>
      </c>
      <c r="AY39" s="155">
        <v>2.33791793786988</v>
      </c>
      <c r="AZ39" s="141"/>
      <c r="BA39" s="156">
        <v>-3.7741766554037399</v>
      </c>
      <c r="BB39" s="157">
        <v>-2.3559252413556302</v>
      </c>
      <c r="BC39" s="158">
        <v>-3.0593276186712801</v>
      </c>
      <c r="BD39" s="141"/>
      <c r="BE39" s="159">
        <v>0.460070159080184</v>
      </c>
    </row>
    <row r="40" spans="1:57" x14ac:dyDescent="0.2">
      <c r="A40" s="22" t="s">
        <v>84</v>
      </c>
      <c r="B40" s="44" t="str">
        <f t="shared" si="0"/>
        <v>Southern Virginia</v>
      </c>
      <c r="C40" s="10"/>
      <c r="D40" s="27" t="s">
        <v>16</v>
      </c>
      <c r="E40" s="30" t="s">
        <v>17</v>
      </c>
      <c r="F40" s="3"/>
      <c r="G40" s="138">
        <v>45.679636179888803</v>
      </c>
      <c r="H40" s="139">
        <v>56.2910560889338</v>
      </c>
      <c r="I40" s="139">
        <v>61.268317331985799</v>
      </c>
      <c r="J40" s="139">
        <v>61.6725618999494</v>
      </c>
      <c r="K40" s="139">
        <v>53.158160687215698</v>
      </c>
      <c r="L40" s="140">
        <v>55.613946437594699</v>
      </c>
      <c r="M40" s="141"/>
      <c r="N40" s="142">
        <v>62.203132895401701</v>
      </c>
      <c r="O40" s="143">
        <v>66.169782718544695</v>
      </c>
      <c r="P40" s="144">
        <v>64.186457806973195</v>
      </c>
      <c r="Q40" s="141"/>
      <c r="R40" s="145">
        <v>58.063235400274301</v>
      </c>
      <c r="S40" s="146"/>
      <c r="T40" s="138">
        <v>-8.3873358106818507</v>
      </c>
      <c r="U40" s="139">
        <v>-2.4108412965607</v>
      </c>
      <c r="V40" s="139">
        <v>2.0796388895298401</v>
      </c>
      <c r="W40" s="139">
        <v>3.40294210628121</v>
      </c>
      <c r="X40" s="139">
        <v>-9.8849083320302196</v>
      </c>
      <c r="Y40" s="140">
        <v>-2.8392791327032501</v>
      </c>
      <c r="Z40" s="141"/>
      <c r="AA40" s="142">
        <v>-11.2372229906664</v>
      </c>
      <c r="AB40" s="143">
        <v>-9.6920981909223194</v>
      </c>
      <c r="AC40" s="144">
        <v>-10.4474503777118</v>
      </c>
      <c r="AD40" s="141"/>
      <c r="AE40" s="145">
        <v>-5.3783053147435096</v>
      </c>
      <c r="AF40" s="33"/>
      <c r="AG40" s="138">
        <v>47.050277918140402</v>
      </c>
      <c r="AH40" s="139">
        <v>60.024002021222799</v>
      </c>
      <c r="AI40" s="139">
        <v>63.523244062657902</v>
      </c>
      <c r="AJ40" s="139">
        <v>64.413845376452699</v>
      </c>
      <c r="AK40" s="139">
        <v>60.699848408286996</v>
      </c>
      <c r="AL40" s="140">
        <v>59.142243557352103</v>
      </c>
      <c r="AM40" s="141"/>
      <c r="AN40" s="142">
        <v>68.203638201111602</v>
      </c>
      <c r="AO40" s="143">
        <v>68.841586659929206</v>
      </c>
      <c r="AP40" s="144">
        <v>68.522612430520397</v>
      </c>
      <c r="AQ40" s="141"/>
      <c r="AR40" s="145">
        <v>61.822348949685903</v>
      </c>
      <c r="AS40" s="146"/>
      <c r="AT40" s="138">
        <v>-3.9553674936765399</v>
      </c>
      <c r="AU40" s="139">
        <v>1.13990299265045</v>
      </c>
      <c r="AV40" s="139">
        <v>1.7753818661256899</v>
      </c>
      <c r="AW40" s="139">
        <v>1.6562948659335699</v>
      </c>
      <c r="AX40" s="139">
        <v>-1.24635012486911</v>
      </c>
      <c r="AY40" s="140">
        <v>4.4109069390141302E-2</v>
      </c>
      <c r="AZ40" s="141"/>
      <c r="BA40" s="142">
        <v>-3.4798081573450301</v>
      </c>
      <c r="BB40" s="143">
        <v>-3.84300987038768</v>
      </c>
      <c r="BC40" s="144">
        <v>-3.6625966818630502</v>
      </c>
      <c r="BD40" s="141"/>
      <c r="BE40" s="145">
        <v>-1.1602203896393</v>
      </c>
    </row>
    <row r="41" spans="1:57" x14ac:dyDescent="0.2">
      <c r="A41" s="23" t="s">
        <v>85</v>
      </c>
      <c r="B41" s="44" t="str">
        <f t="shared" si="0"/>
        <v>Southwest Virginia - Blue Ridge Highlands</v>
      </c>
      <c r="C41" s="11"/>
      <c r="D41" s="28" t="s">
        <v>16</v>
      </c>
      <c r="E41" s="31" t="s">
        <v>17</v>
      </c>
      <c r="F41" s="12"/>
      <c r="G41" s="147">
        <v>47.468114660942</v>
      </c>
      <c r="H41" s="141">
        <v>59.565601717388503</v>
      </c>
      <c r="I41" s="141">
        <v>61.535547417603198</v>
      </c>
      <c r="J41" s="141">
        <v>64.553605253188493</v>
      </c>
      <c r="K41" s="141">
        <v>61.106200277812803</v>
      </c>
      <c r="L41" s="148">
        <v>58.845813865387001</v>
      </c>
      <c r="M41" s="141"/>
      <c r="N41" s="149">
        <v>68.847076651092294</v>
      </c>
      <c r="O41" s="150">
        <v>60.8662709938123</v>
      </c>
      <c r="P41" s="151">
        <v>64.856673822452294</v>
      </c>
      <c r="Q41" s="141"/>
      <c r="R41" s="152">
        <v>60.5632024245485</v>
      </c>
      <c r="S41" s="146"/>
      <c r="T41" s="147">
        <v>-2.0838760093774402</v>
      </c>
      <c r="U41" s="141">
        <v>2.8116826503923198</v>
      </c>
      <c r="V41" s="141">
        <v>-1.9714343190504899</v>
      </c>
      <c r="W41" s="141">
        <v>-2.7952082144894401</v>
      </c>
      <c r="X41" s="141">
        <v>-10.155959896026699</v>
      </c>
      <c r="Y41" s="148">
        <v>-3.09029655201098</v>
      </c>
      <c r="Z41" s="141"/>
      <c r="AA41" s="149">
        <v>-3.47025495750708</v>
      </c>
      <c r="AB41" s="150">
        <v>-1.9328585961342799</v>
      </c>
      <c r="AC41" s="151">
        <v>-2.7548991763703401</v>
      </c>
      <c r="AD41" s="141"/>
      <c r="AE41" s="152">
        <v>-2.9879211697393502</v>
      </c>
      <c r="AF41" s="34"/>
      <c r="AG41" s="147">
        <v>47.022982699835801</v>
      </c>
      <c r="AH41" s="141">
        <v>56.067685313802201</v>
      </c>
      <c r="AI41" s="141">
        <v>58.804773329965897</v>
      </c>
      <c r="AJ41" s="141">
        <v>61.406111882813398</v>
      </c>
      <c r="AK41" s="141">
        <v>62.7225659805531</v>
      </c>
      <c r="AL41" s="148">
        <v>57.204823841394102</v>
      </c>
      <c r="AM41" s="141"/>
      <c r="AN41" s="149">
        <v>76.445889632529301</v>
      </c>
      <c r="AO41" s="150">
        <v>70.419244854148204</v>
      </c>
      <c r="AP41" s="151">
        <v>73.432567243338795</v>
      </c>
      <c r="AQ41" s="141"/>
      <c r="AR41" s="152">
        <v>61.841321956235397</v>
      </c>
      <c r="AS41" s="146"/>
      <c r="AT41" s="147">
        <v>2.1955403087478502</v>
      </c>
      <c r="AU41" s="141">
        <v>-1.5793848711554399</v>
      </c>
      <c r="AV41" s="141">
        <v>-1.95283714075165</v>
      </c>
      <c r="AW41" s="141">
        <v>-3.0213890412324802</v>
      </c>
      <c r="AX41" s="141">
        <v>-3.1207333723424999</v>
      </c>
      <c r="AY41" s="148">
        <v>-1.71615156807654</v>
      </c>
      <c r="AZ41" s="141"/>
      <c r="BA41" s="149">
        <v>-0.25949419227283899</v>
      </c>
      <c r="BB41" s="150">
        <v>-0.989835323361001</v>
      </c>
      <c r="BC41" s="151">
        <v>-0.611019719272758</v>
      </c>
      <c r="BD41" s="141"/>
      <c r="BE41" s="152">
        <v>-1.3439815814087299</v>
      </c>
    </row>
    <row r="42" spans="1:57" x14ac:dyDescent="0.2">
      <c r="A42" s="24" t="s">
        <v>86</v>
      </c>
      <c r="B42" s="44" t="str">
        <f t="shared" si="0"/>
        <v>Southwest Virginia - Heart of Appalachia</v>
      </c>
      <c r="C42" s="12"/>
      <c r="D42" s="28" t="s">
        <v>16</v>
      </c>
      <c r="E42" s="31" t="s">
        <v>17</v>
      </c>
      <c r="F42" s="12"/>
      <c r="G42" s="147">
        <v>45.885450954575298</v>
      </c>
      <c r="H42" s="141">
        <v>55.628703094140803</v>
      </c>
      <c r="I42" s="141">
        <v>60.236998025016398</v>
      </c>
      <c r="J42" s="141">
        <v>67.281105990783402</v>
      </c>
      <c r="K42" s="141">
        <v>59.776168531928903</v>
      </c>
      <c r="L42" s="148">
        <v>57.761685319289001</v>
      </c>
      <c r="M42" s="141"/>
      <c r="N42" s="149">
        <v>69.585253456221096</v>
      </c>
      <c r="O42" s="150">
        <v>70.506912442396299</v>
      </c>
      <c r="P42" s="151">
        <v>70.046082949308698</v>
      </c>
      <c r="Q42" s="141"/>
      <c r="R42" s="152">
        <v>61.271513213580299</v>
      </c>
      <c r="S42" s="146"/>
      <c r="T42" s="147">
        <v>4.8120300751879599</v>
      </c>
      <c r="U42" s="141">
        <v>1.19760479041916</v>
      </c>
      <c r="V42" s="141">
        <v>4.9311926605504501</v>
      </c>
      <c r="W42" s="141">
        <v>20.946745562130101</v>
      </c>
      <c r="X42" s="141">
        <v>3.77142857142857</v>
      </c>
      <c r="Y42" s="148">
        <v>7.2091886608015603</v>
      </c>
      <c r="Z42" s="141"/>
      <c r="AA42" s="149">
        <v>-1.5828677839851</v>
      </c>
      <c r="AB42" s="150">
        <v>-1.4719411223551</v>
      </c>
      <c r="AC42" s="151">
        <v>-1.52707080055529</v>
      </c>
      <c r="AD42" s="141"/>
      <c r="AE42" s="152">
        <v>4.18998880537342</v>
      </c>
      <c r="AF42" s="35"/>
      <c r="AG42" s="147">
        <v>48.518762343647097</v>
      </c>
      <c r="AH42" s="141">
        <v>61.175115207373203</v>
      </c>
      <c r="AI42" s="141">
        <v>63.874259381171797</v>
      </c>
      <c r="AJ42" s="141">
        <v>65.9150757077024</v>
      </c>
      <c r="AK42" s="141">
        <v>61.849901250822903</v>
      </c>
      <c r="AL42" s="148">
        <v>60.2666227781435</v>
      </c>
      <c r="AM42" s="141"/>
      <c r="AN42" s="149">
        <v>68.005266622778095</v>
      </c>
      <c r="AO42" s="150">
        <v>67.922975641869598</v>
      </c>
      <c r="AP42" s="151">
        <v>67.964121132323797</v>
      </c>
      <c r="AQ42" s="141"/>
      <c r="AR42" s="152">
        <v>62.465908022195002</v>
      </c>
      <c r="AS42" s="146"/>
      <c r="AT42" s="147">
        <v>10.6606606606606</v>
      </c>
      <c r="AU42" s="141">
        <v>8.1466395112016201</v>
      </c>
      <c r="AV42" s="141">
        <v>7.7456968350916098</v>
      </c>
      <c r="AW42" s="141">
        <v>11.8090452261306</v>
      </c>
      <c r="AX42" s="141">
        <v>5.5025266704098801</v>
      </c>
      <c r="AY42" s="148">
        <v>8.6781029263370293</v>
      </c>
      <c r="AZ42" s="141"/>
      <c r="BA42" s="149">
        <v>-2.0388809862494002</v>
      </c>
      <c r="BB42" s="150">
        <v>-2.43498817966903</v>
      </c>
      <c r="BC42" s="151">
        <v>-2.2372159090908998</v>
      </c>
      <c r="BD42" s="141"/>
      <c r="BE42" s="152">
        <v>5.0326151413322702</v>
      </c>
    </row>
    <row r="43" spans="1:57" x14ac:dyDescent="0.2">
      <c r="A43" s="26" t="s">
        <v>87</v>
      </c>
      <c r="B43" s="44" t="str">
        <f t="shared" si="0"/>
        <v>Virginia Mountains</v>
      </c>
      <c r="C43" s="12"/>
      <c r="D43" s="29" t="s">
        <v>16</v>
      </c>
      <c r="E43" s="32" t="s">
        <v>17</v>
      </c>
      <c r="F43" s="12"/>
      <c r="G43" s="153">
        <v>47.175760899369301</v>
      </c>
      <c r="H43" s="154">
        <v>59.596928982725501</v>
      </c>
      <c r="I43" s="154">
        <v>64.861530024677805</v>
      </c>
      <c r="J43" s="154">
        <v>63.545379764189697</v>
      </c>
      <c r="K43" s="154">
        <v>61.296956402522603</v>
      </c>
      <c r="L43" s="155">
        <v>59.295311214697001</v>
      </c>
      <c r="M43" s="141"/>
      <c r="N43" s="156">
        <v>66.136550589525598</v>
      </c>
      <c r="O43" s="157">
        <v>66.726076227035904</v>
      </c>
      <c r="P43" s="158">
        <v>66.431313408280701</v>
      </c>
      <c r="Q43" s="141"/>
      <c r="R43" s="159">
        <v>61.334168984292297</v>
      </c>
      <c r="S43" s="146"/>
      <c r="T43" s="153">
        <v>-5.4445300320124801</v>
      </c>
      <c r="U43" s="154">
        <v>1.9110233273070401</v>
      </c>
      <c r="V43" s="154">
        <v>10.3285553137032</v>
      </c>
      <c r="W43" s="154">
        <v>8.1642099795225995</v>
      </c>
      <c r="X43" s="154">
        <v>3.7182533289034598</v>
      </c>
      <c r="Y43" s="155">
        <v>4.0234175079515699</v>
      </c>
      <c r="Z43" s="141"/>
      <c r="AA43" s="156">
        <v>-0.82859667008264004</v>
      </c>
      <c r="AB43" s="157">
        <v>0.400412464939645</v>
      </c>
      <c r="AC43" s="158">
        <v>-0.21514976964122301</v>
      </c>
      <c r="AD43" s="141"/>
      <c r="AE43" s="159">
        <v>2.67378247778348</v>
      </c>
      <c r="AF43" s="36"/>
      <c r="AG43" s="153">
        <v>49.818343844255502</v>
      </c>
      <c r="AH43" s="154">
        <v>59.562654236358597</v>
      </c>
      <c r="AI43" s="154">
        <v>63.651631477926998</v>
      </c>
      <c r="AJ43" s="154">
        <v>65.224842336166702</v>
      </c>
      <c r="AK43" s="154">
        <v>63.3808609816287</v>
      </c>
      <c r="AL43" s="155">
        <v>60.327666575267301</v>
      </c>
      <c r="AM43" s="141"/>
      <c r="AN43" s="156">
        <v>68.618042226487503</v>
      </c>
      <c r="AO43" s="157">
        <v>68.254729914998606</v>
      </c>
      <c r="AP43" s="158">
        <v>68.436386070742998</v>
      </c>
      <c r="AQ43" s="141"/>
      <c r="AR43" s="159">
        <v>62.644443573974598</v>
      </c>
      <c r="AS43" s="146"/>
      <c r="AT43" s="153">
        <v>4.5779907001592299</v>
      </c>
      <c r="AU43" s="154">
        <v>8.6726358298735704</v>
      </c>
      <c r="AV43" s="154">
        <v>9.3170810449182007</v>
      </c>
      <c r="AW43" s="154">
        <v>9.7947195665024491</v>
      </c>
      <c r="AX43" s="154">
        <v>3.16731071627011</v>
      </c>
      <c r="AY43" s="155">
        <v>7.1483953634777802</v>
      </c>
      <c r="AZ43" s="141"/>
      <c r="BA43" s="156">
        <v>-1.98177599921346</v>
      </c>
      <c r="BB43" s="157">
        <v>-3.35221445775045</v>
      </c>
      <c r="BC43" s="158">
        <v>-2.6700003599066</v>
      </c>
      <c r="BD43" s="141"/>
      <c r="BE43" s="159">
        <v>3.8776086803943799</v>
      </c>
    </row>
  </sheetData>
  <sheetProtection algorithmName="SHA-512" hashValue="wtF3FIh0vrCSYOkEb6Dx30rEjugv67WvwgOgzr+hSzuLLgRQ6OJCsT6iXO4HeE5vJWNxyx9MtFwX+Brw8HnbcQ==" saltValue="7sbQ3lpIGwaqwstIMpMWFg=="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C1" zoomScale="85" zoomScaleNormal="85" workbookViewId="0">
      <selection activeCell="Z30" sqref="Z30"/>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36</v>
      </c>
      <c r="H2" s="200"/>
      <c r="I2" s="200"/>
      <c r="J2" s="200"/>
      <c r="K2" s="200"/>
      <c r="L2" s="200"/>
      <c r="M2" s="200"/>
      <c r="N2" s="200"/>
      <c r="O2" s="200"/>
      <c r="P2" s="200"/>
      <c r="Q2" s="200"/>
      <c r="R2" s="200"/>
      <c r="T2" s="199" t="s">
        <v>37</v>
      </c>
      <c r="U2" s="200"/>
      <c r="V2" s="200"/>
      <c r="W2" s="200"/>
      <c r="X2" s="200"/>
      <c r="Y2" s="200"/>
      <c r="Z2" s="200"/>
      <c r="AA2" s="200"/>
      <c r="AB2" s="200"/>
      <c r="AC2" s="200"/>
      <c r="AD2" s="200"/>
      <c r="AE2" s="200"/>
      <c r="AF2" s="4"/>
      <c r="AG2" s="199" t="s">
        <v>38</v>
      </c>
      <c r="AH2" s="200"/>
      <c r="AI2" s="200"/>
      <c r="AJ2" s="200"/>
      <c r="AK2" s="200"/>
      <c r="AL2" s="200"/>
      <c r="AM2" s="200"/>
      <c r="AN2" s="200"/>
      <c r="AO2" s="200"/>
      <c r="AP2" s="200"/>
      <c r="AQ2" s="200"/>
      <c r="AR2" s="200"/>
      <c r="AT2" s="199" t="s">
        <v>39</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146.5479382485</v>
      </c>
      <c r="H6" s="161">
        <v>147.991007610266</v>
      </c>
      <c r="I6" s="161">
        <v>149.625625468518</v>
      </c>
      <c r="J6" s="161">
        <v>145.390340226424</v>
      </c>
      <c r="K6" s="161">
        <v>141.93501900753401</v>
      </c>
      <c r="L6" s="162">
        <v>146.369671427215</v>
      </c>
      <c r="M6" s="163"/>
      <c r="N6" s="164">
        <v>162.754671961892</v>
      </c>
      <c r="O6" s="165">
        <v>175.13277389544501</v>
      </c>
      <c r="P6" s="166">
        <v>169.23507023030299</v>
      </c>
      <c r="Q6" s="163"/>
      <c r="R6" s="167">
        <v>153.31834220042199</v>
      </c>
      <c r="S6" s="146"/>
      <c r="T6" s="138">
        <v>14.6240917702392</v>
      </c>
      <c r="U6" s="139">
        <v>17.3694451604953</v>
      </c>
      <c r="V6" s="139">
        <v>19.267062944100001</v>
      </c>
      <c r="W6" s="139">
        <v>17.386649424291399</v>
      </c>
      <c r="X6" s="139">
        <v>10.3890491546278</v>
      </c>
      <c r="Y6" s="140">
        <v>15.8503282425231</v>
      </c>
      <c r="Z6" s="141"/>
      <c r="AA6" s="142">
        <v>7.3855288183072902</v>
      </c>
      <c r="AB6" s="143">
        <v>7.2144894007271301</v>
      </c>
      <c r="AC6" s="144">
        <v>7.3092531194147998</v>
      </c>
      <c r="AD6" s="141"/>
      <c r="AE6" s="145">
        <v>12.393842382039301</v>
      </c>
      <c r="AF6" s="33"/>
      <c r="AG6" s="160">
        <v>145.11536605675599</v>
      </c>
      <c r="AH6" s="161">
        <v>148.22157031504</v>
      </c>
      <c r="AI6" s="161">
        <v>151.823342239835</v>
      </c>
      <c r="AJ6" s="161">
        <v>150.71823364881499</v>
      </c>
      <c r="AK6" s="161">
        <v>148.99918387482899</v>
      </c>
      <c r="AL6" s="162">
        <v>149.13839886337601</v>
      </c>
      <c r="AM6" s="163"/>
      <c r="AN6" s="164">
        <v>166.22359579796299</v>
      </c>
      <c r="AO6" s="165">
        <v>172.45292638232399</v>
      </c>
      <c r="AP6" s="166">
        <v>169.40784336428101</v>
      </c>
      <c r="AQ6" s="163"/>
      <c r="AR6" s="167">
        <v>155.47743840144199</v>
      </c>
      <c r="AS6" s="146"/>
      <c r="AT6" s="138">
        <v>18.6822438347284</v>
      </c>
      <c r="AU6" s="139">
        <v>22.693650324823398</v>
      </c>
      <c r="AV6" s="139">
        <v>24.796462202496901</v>
      </c>
      <c r="AW6" s="139">
        <v>23.5542487017856</v>
      </c>
      <c r="AX6" s="139">
        <v>18.3504322278961</v>
      </c>
      <c r="AY6" s="140">
        <v>21.679260871852499</v>
      </c>
      <c r="AZ6" s="141"/>
      <c r="BA6" s="142">
        <v>13.333803531376001</v>
      </c>
      <c r="BB6" s="143">
        <v>12.7288358715942</v>
      </c>
      <c r="BC6" s="144">
        <v>13.0129969116886</v>
      </c>
      <c r="BD6" s="141"/>
      <c r="BE6" s="145">
        <v>18.099958839622701</v>
      </c>
    </row>
    <row r="7" spans="1:57" x14ac:dyDescent="0.2">
      <c r="A7" s="23" t="s">
        <v>18</v>
      </c>
      <c r="B7" s="44" t="str">
        <f>TRIM(A7)</f>
        <v>Virginia</v>
      </c>
      <c r="C7" s="11"/>
      <c r="D7" s="28" t="s">
        <v>16</v>
      </c>
      <c r="E7" s="31" t="s">
        <v>17</v>
      </c>
      <c r="F7" s="12"/>
      <c r="G7" s="168">
        <v>123.053183435657</v>
      </c>
      <c r="H7" s="163">
        <v>127.05002137573599</v>
      </c>
      <c r="I7" s="163">
        <v>128.01890878160299</v>
      </c>
      <c r="J7" s="163">
        <v>124.53502497588499</v>
      </c>
      <c r="K7" s="163">
        <v>120.19032559307</v>
      </c>
      <c r="L7" s="169">
        <v>124.68370713360601</v>
      </c>
      <c r="M7" s="163"/>
      <c r="N7" s="170">
        <v>138.53731150821901</v>
      </c>
      <c r="O7" s="171">
        <v>152.81502217070599</v>
      </c>
      <c r="P7" s="172">
        <v>145.97916664981599</v>
      </c>
      <c r="Q7" s="163"/>
      <c r="R7" s="173">
        <v>131.21637407007299</v>
      </c>
      <c r="S7" s="146"/>
      <c r="T7" s="147">
        <v>12.9712563350528</v>
      </c>
      <c r="U7" s="141">
        <v>15.5184485645732</v>
      </c>
      <c r="V7" s="141">
        <v>16.341096439618099</v>
      </c>
      <c r="W7" s="141">
        <v>16.335499334666899</v>
      </c>
      <c r="X7" s="141">
        <v>10.5928519618049</v>
      </c>
      <c r="Y7" s="148">
        <v>14.459537307964499</v>
      </c>
      <c r="Z7" s="141"/>
      <c r="AA7" s="149">
        <v>5.6477910958314004</v>
      </c>
      <c r="AB7" s="150">
        <v>6.4762689986247501</v>
      </c>
      <c r="AC7" s="151">
        <v>6.1264362006402804</v>
      </c>
      <c r="AD7" s="141"/>
      <c r="AE7" s="152">
        <v>11.0430269658768</v>
      </c>
      <c r="AF7" s="34"/>
      <c r="AG7" s="168">
        <v>122.156851655572</v>
      </c>
      <c r="AH7" s="163">
        <v>127.37982794254</v>
      </c>
      <c r="AI7" s="163">
        <v>130.955377791975</v>
      </c>
      <c r="AJ7" s="163">
        <v>130.54562652617801</v>
      </c>
      <c r="AK7" s="163">
        <v>127.59774397729601</v>
      </c>
      <c r="AL7" s="169">
        <v>127.97093525094201</v>
      </c>
      <c r="AM7" s="163"/>
      <c r="AN7" s="170">
        <v>144.70105781487501</v>
      </c>
      <c r="AO7" s="171">
        <v>150.72267192505299</v>
      </c>
      <c r="AP7" s="172">
        <v>147.75887881982899</v>
      </c>
      <c r="AQ7" s="163"/>
      <c r="AR7" s="173">
        <v>134.212944564221</v>
      </c>
      <c r="AS7" s="146"/>
      <c r="AT7" s="147">
        <v>16.494153780727601</v>
      </c>
      <c r="AU7" s="141">
        <v>20.886225995218201</v>
      </c>
      <c r="AV7" s="141">
        <v>22.715710342737999</v>
      </c>
      <c r="AW7" s="141">
        <v>22.5417571495685</v>
      </c>
      <c r="AX7" s="141">
        <v>18.007229698708802</v>
      </c>
      <c r="AY7" s="148">
        <v>20.2935094822761</v>
      </c>
      <c r="AZ7" s="141"/>
      <c r="BA7" s="149">
        <v>12.310239216722501</v>
      </c>
      <c r="BB7" s="150">
        <v>11.965010744713201</v>
      </c>
      <c r="BC7" s="151">
        <v>12.125304004759199</v>
      </c>
      <c r="BD7" s="141"/>
      <c r="BE7" s="152">
        <v>16.836755458896</v>
      </c>
    </row>
    <row r="8" spans="1:57" x14ac:dyDescent="0.2">
      <c r="A8" s="24" t="s">
        <v>19</v>
      </c>
      <c r="B8" s="44" t="str">
        <f t="shared" ref="B8:B43" si="0">TRIM(A8)</f>
        <v>Norfolk/Virginia Beach, VA</v>
      </c>
      <c r="C8" s="12"/>
      <c r="D8" s="28" t="s">
        <v>16</v>
      </c>
      <c r="E8" s="31" t="s">
        <v>17</v>
      </c>
      <c r="F8" s="12"/>
      <c r="G8" s="168">
        <v>144.898899681996</v>
      </c>
      <c r="H8" s="163">
        <v>143.51822416146999</v>
      </c>
      <c r="I8" s="163">
        <v>142.50302279208401</v>
      </c>
      <c r="J8" s="163">
        <v>140.61943521404999</v>
      </c>
      <c r="K8" s="163">
        <v>141.701971619853</v>
      </c>
      <c r="L8" s="169">
        <v>142.60858883427301</v>
      </c>
      <c r="M8" s="163"/>
      <c r="N8" s="170">
        <v>188.19584451424601</v>
      </c>
      <c r="O8" s="171">
        <v>218.535562370668</v>
      </c>
      <c r="P8" s="172">
        <v>204.604571668164</v>
      </c>
      <c r="Q8" s="163"/>
      <c r="R8" s="173">
        <v>162.687448285192</v>
      </c>
      <c r="S8" s="146"/>
      <c r="T8" s="147">
        <v>3.76372769925137</v>
      </c>
      <c r="U8" s="141">
        <v>1.79952895649603</v>
      </c>
      <c r="V8" s="141">
        <v>2.2600444122040799</v>
      </c>
      <c r="W8" s="141">
        <v>3.61740405639447</v>
      </c>
      <c r="X8" s="141">
        <v>-0.54666616526421097</v>
      </c>
      <c r="Y8" s="148">
        <v>2.1271484437770498</v>
      </c>
      <c r="Z8" s="141"/>
      <c r="AA8" s="149">
        <v>-0.89882118663862598</v>
      </c>
      <c r="AB8" s="150">
        <v>3.7381289124371899E-3</v>
      </c>
      <c r="AC8" s="151">
        <v>-0.23260089709498599</v>
      </c>
      <c r="AD8" s="141"/>
      <c r="AE8" s="152">
        <v>1.0250207315914699</v>
      </c>
      <c r="AF8" s="35"/>
      <c r="AG8" s="168">
        <v>137.845105041181</v>
      </c>
      <c r="AH8" s="163">
        <v>136.44319168420699</v>
      </c>
      <c r="AI8" s="163">
        <v>138.05121948299899</v>
      </c>
      <c r="AJ8" s="163">
        <v>139.81065484214901</v>
      </c>
      <c r="AK8" s="163">
        <v>141.02094459333901</v>
      </c>
      <c r="AL8" s="169">
        <v>138.68209010530401</v>
      </c>
      <c r="AM8" s="163"/>
      <c r="AN8" s="170">
        <v>185.81022401743601</v>
      </c>
      <c r="AO8" s="171">
        <v>200.10459493569999</v>
      </c>
      <c r="AP8" s="172">
        <v>193.19423820452499</v>
      </c>
      <c r="AQ8" s="163"/>
      <c r="AR8" s="173">
        <v>156.355637228391</v>
      </c>
      <c r="AS8" s="146"/>
      <c r="AT8" s="147">
        <v>6.4075511094746798</v>
      </c>
      <c r="AU8" s="141">
        <v>5.9723087907328498</v>
      </c>
      <c r="AV8" s="141">
        <v>6.2612023213736299</v>
      </c>
      <c r="AW8" s="141">
        <v>7.3069977053294304</v>
      </c>
      <c r="AX8" s="141">
        <v>4.7612903106253297</v>
      </c>
      <c r="AY8" s="148">
        <v>6.1221419278909899</v>
      </c>
      <c r="AZ8" s="141"/>
      <c r="BA8" s="149">
        <v>3.8853810312047399</v>
      </c>
      <c r="BB8" s="150">
        <v>3.8817320906759898</v>
      </c>
      <c r="BC8" s="151">
        <v>3.92345448866255</v>
      </c>
      <c r="BD8" s="141"/>
      <c r="BE8" s="152">
        <v>4.8887806744804303</v>
      </c>
    </row>
    <row r="9" spans="1:57" ht="14.25" x14ac:dyDescent="0.25">
      <c r="A9" s="24" t="s">
        <v>20</v>
      </c>
      <c r="B9" s="79" t="s">
        <v>72</v>
      </c>
      <c r="C9" s="12"/>
      <c r="D9" s="28" t="s">
        <v>16</v>
      </c>
      <c r="E9" s="31" t="s">
        <v>17</v>
      </c>
      <c r="F9" s="12"/>
      <c r="G9" s="168">
        <v>95.607135997000199</v>
      </c>
      <c r="H9" s="163">
        <v>100.951093698893</v>
      </c>
      <c r="I9" s="163">
        <v>102.66453252122</v>
      </c>
      <c r="J9" s="163">
        <v>101.589611900393</v>
      </c>
      <c r="K9" s="163">
        <v>98.805643979020402</v>
      </c>
      <c r="L9" s="169">
        <v>100.135245033353</v>
      </c>
      <c r="M9" s="163"/>
      <c r="N9" s="170">
        <v>108.164551869646</v>
      </c>
      <c r="O9" s="171">
        <v>110.053004130624</v>
      </c>
      <c r="P9" s="172">
        <v>109.126582633053</v>
      </c>
      <c r="Q9" s="163"/>
      <c r="R9" s="173">
        <v>102.750890634999</v>
      </c>
      <c r="S9" s="146"/>
      <c r="T9" s="147">
        <v>15.460614903618101</v>
      </c>
      <c r="U9" s="141">
        <v>18.467854459814301</v>
      </c>
      <c r="V9" s="141">
        <v>16.443515588693401</v>
      </c>
      <c r="W9" s="141">
        <v>16.881063320757601</v>
      </c>
      <c r="X9" s="141">
        <v>13.365517561253499</v>
      </c>
      <c r="Y9" s="148">
        <v>16.221468741105902</v>
      </c>
      <c r="Z9" s="141"/>
      <c r="AA9" s="149">
        <v>9.2851996976748499</v>
      </c>
      <c r="AB9" s="150">
        <v>8.3936752639592491</v>
      </c>
      <c r="AC9" s="151">
        <v>8.8299681038706801</v>
      </c>
      <c r="AD9" s="141"/>
      <c r="AE9" s="152">
        <v>13.2174240325515</v>
      </c>
      <c r="AF9" s="35"/>
      <c r="AG9" s="168">
        <v>95.393384534412903</v>
      </c>
      <c r="AH9" s="163">
        <v>100.814363212023</v>
      </c>
      <c r="AI9" s="163">
        <v>104.254337787042</v>
      </c>
      <c r="AJ9" s="163">
        <v>103.46847326999099</v>
      </c>
      <c r="AK9" s="163">
        <v>102.93976835542</v>
      </c>
      <c r="AL9" s="169">
        <v>101.694203139411</v>
      </c>
      <c r="AM9" s="163"/>
      <c r="AN9" s="170">
        <v>116.745479272331</v>
      </c>
      <c r="AO9" s="171">
        <v>118.50283575248901</v>
      </c>
      <c r="AP9" s="172">
        <v>117.62837095191399</v>
      </c>
      <c r="AQ9" s="163"/>
      <c r="AR9" s="173">
        <v>106.7572709059</v>
      </c>
      <c r="AS9" s="146"/>
      <c r="AT9" s="147">
        <v>15.2789587288636</v>
      </c>
      <c r="AU9" s="141">
        <v>20.087162784160299</v>
      </c>
      <c r="AV9" s="141">
        <v>20.912641221957799</v>
      </c>
      <c r="AW9" s="141">
        <v>20.090272998836099</v>
      </c>
      <c r="AX9" s="141">
        <v>18.620670035060201</v>
      </c>
      <c r="AY9" s="148">
        <v>19.256065421642301</v>
      </c>
      <c r="AZ9" s="141"/>
      <c r="BA9" s="149">
        <v>15.7785205432049</v>
      </c>
      <c r="BB9" s="150">
        <v>14.2996713238312</v>
      </c>
      <c r="BC9" s="151">
        <v>15.0028896995242</v>
      </c>
      <c r="BD9" s="141"/>
      <c r="BE9" s="152">
        <v>17.227857053787599</v>
      </c>
    </row>
    <row r="10" spans="1:57" x14ac:dyDescent="0.2">
      <c r="A10" s="24" t="s">
        <v>21</v>
      </c>
      <c r="B10" s="44" t="str">
        <f t="shared" si="0"/>
        <v>Virginia Area</v>
      </c>
      <c r="C10" s="12"/>
      <c r="D10" s="28" t="s">
        <v>16</v>
      </c>
      <c r="E10" s="31" t="s">
        <v>17</v>
      </c>
      <c r="F10" s="12"/>
      <c r="G10" s="168">
        <v>106.177998871013</v>
      </c>
      <c r="H10" s="163">
        <v>106.022178814382</v>
      </c>
      <c r="I10" s="163">
        <v>106.741012992732</v>
      </c>
      <c r="J10" s="163">
        <v>105.29451722006</v>
      </c>
      <c r="K10" s="163">
        <v>105.575897485269</v>
      </c>
      <c r="L10" s="169">
        <v>105.954051984055</v>
      </c>
      <c r="M10" s="163"/>
      <c r="N10" s="170">
        <v>126.996553532204</v>
      </c>
      <c r="O10" s="171">
        <v>133.37408011145899</v>
      </c>
      <c r="P10" s="172">
        <v>130.21242377406199</v>
      </c>
      <c r="Q10" s="163"/>
      <c r="R10" s="173">
        <v>113.43486299552001</v>
      </c>
      <c r="S10" s="146"/>
      <c r="T10" s="147">
        <v>9.9801870687439607</v>
      </c>
      <c r="U10" s="141">
        <v>9.91335965425802</v>
      </c>
      <c r="V10" s="141">
        <v>10.0625724939514</v>
      </c>
      <c r="W10" s="141">
        <v>11.1249029050907</v>
      </c>
      <c r="X10" s="141">
        <v>9.0754063308152908</v>
      </c>
      <c r="Y10" s="148">
        <v>10.035181491543501</v>
      </c>
      <c r="Z10" s="141"/>
      <c r="AA10" s="149">
        <v>8.29629919278646</v>
      </c>
      <c r="AB10" s="150">
        <v>10.785539471177399</v>
      </c>
      <c r="AC10" s="151">
        <v>9.5712918958224407</v>
      </c>
      <c r="AD10" s="141"/>
      <c r="AE10" s="152">
        <v>9.6568943601778194</v>
      </c>
      <c r="AF10" s="35"/>
      <c r="AG10" s="168">
        <v>105.498806701213</v>
      </c>
      <c r="AH10" s="163">
        <v>105.14961206728699</v>
      </c>
      <c r="AI10" s="163">
        <v>106.01278982928601</v>
      </c>
      <c r="AJ10" s="163">
        <v>106.33185969817499</v>
      </c>
      <c r="AK10" s="163">
        <v>109.53275221247</v>
      </c>
      <c r="AL10" s="169">
        <v>106.573411811605</v>
      </c>
      <c r="AM10" s="163"/>
      <c r="AN10" s="170">
        <v>133.391304902364</v>
      </c>
      <c r="AO10" s="171">
        <v>136.52829432350799</v>
      </c>
      <c r="AP10" s="172">
        <v>134.96425012979699</v>
      </c>
      <c r="AQ10" s="163"/>
      <c r="AR10" s="173">
        <v>115.79190357144201</v>
      </c>
      <c r="AS10" s="146"/>
      <c r="AT10" s="147">
        <v>10.8079564901099</v>
      </c>
      <c r="AU10" s="141">
        <v>12.050911681346699</v>
      </c>
      <c r="AV10" s="141">
        <v>11.9729682381214</v>
      </c>
      <c r="AW10" s="141">
        <v>12.626008946260299</v>
      </c>
      <c r="AX10" s="141">
        <v>12.5567903070699</v>
      </c>
      <c r="AY10" s="148">
        <v>12.044362594835199</v>
      </c>
      <c r="AZ10" s="141"/>
      <c r="BA10" s="149">
        <v>14.4350191007677</v>
      </c>
      <c r="BB10" s="150">
        <v>14.772498378894101</v>
      </c>
      <c r="BC10" s="151">
        <v>14.6077800867769</v>
      </c>
      <c r="BD10" s="141"/>
      <c r="BE10" s="152">
        <v>12.7140409903877</v>
      </c>
    </row>
    <row r="11" spans="1:57" x14ac:dyDescent="0.2">
      <c r="A11" s="41" t="s">
        <v>22</v>
      </c>
      <c r="B11" s="44" t="str">
        <f t="shared" si="0"/>
        <v>Washington, DC</v>
      </c>
      <c r="C11" s="12"/>
      <c r="D11" s="28" t="s">
        <v>16</v>
      </c>
      <c r="E11" s="31" t="s">
        <v>17</v>
      </c>
      <c r="F11" s="12"/>
      <c r="G11" s="168">
        <v>167.553876030971</v>
      </c>
      <c r="H11" s="163">
        <v>168.78539573322999</v>
      </c>
      <c r="I11" s="163">
        <v>172.138313624874</v>
      </c>
      <c r="J11" s="163">
        <v>164.64027515422799</v>
      </c>
      <c r="K11" s="163">
        <v>148.33045523063001</v>
      </c>
      <c r="L11" s="169">
        <v>164.74786167712799</v>
      </c>
      <c r="M11" s="163"/>
      <c r="N11" s="170">
        <v>147.82516366545499</v>
      </c>
      <c r="O11" s="171">
        <v>154.32080437503001</v>
      </c>
      <c r="P11" s="172">
        <v>151.266789794461</v>
      </c>
      <c r="Q11" s="163"/>
      <c r="R11" s="173">
        <v>160.71648320788799</v>
      </c>
      <c r="S11" s="146"/>
      <c r="T11" s="147">
        <v>48.824997273447401</v>
      </c>
      <c r="U11" s="141">
        <v>45.704016869799403</v>
      </c>
      <c r="V11" s="141">
        <v>48.274590989299099</v>
      </c>
      <c r="W11" s="141">
        <v>44.6570520085167</v>
      </c>
      <c r="X11" s="141">
        <v>32.203222662499897</v>
      </c>
      <c r="Y11" s="148">
        <v>44.360803731921898</v>
      </c>
      <c r="Z11" s="141"/>
      <c r="AA11" s="149">
        <v>19.727990229453699</v>
      </c>
      <c r="AB11" s="150">
        <v>16.253291994997699</v>
      </c>
      <c r="AC11" s="151">
        <v>17.774700110760801</v>
      </c>
      <c r="AD11" s="141"/>
      <c r="AE11" s="152">
        <v>34.990475498682201</v>
      </c>
      <c r="AF11" s="35"/>
      <c r="AG11" s="168">
        <v>166.17334691710599</v>
      </c>
      <c r="AH11" s="163">
        <v>180.214272892662</v>
      </c>
      <c r="AI11" s="163">
        <v>188.336518089234</v>
      </c>
      <c r="AJ11" s="163">
        <v>186.17075326887701</v>
      </c>
      <c r="AK11" s="163">
        <v>173.90894147598499</v>
      </c>
      <c r="AL11" s="169">
        <v>179.55986234305999</v>
      </c>
      <c r="AM11" s="163"/>
      <c r="AN11" s="170">
        <v>166.20571449622599</v>
      </c>
      <c r="AO11" s="171">
        <v>167.79215745487701</v>
      </c>
      <c r="AP11" s="172">
        <v>167.01794954292001</v>
      </c>
      <c r="AQ11" s="163"/>
      <c r="AR11" s="173">
        <v>175.744369199494</v>
      </c>
      <c r="AS11" s="146"/>
      <c r="AT11" s="147">
        <v>49.9326844343381</v>
      </c>
      <c r="AU11" s="141">
        <v>56.258823277981897</v>
      </c>
      <c r="AV11" s="141">
        <v>60.782861693853498</v>
      </c>
      <c r="AW11" s="141">
        <v>60.006072628000901</v>
      </c>
      <c r="AX11" s="141">
        <v>51.342888196564303</v>
      </c>
      <c r="AY11" s="148">
        <v>56.142422985379604</v>
      </c>
      <c r="AZ11" s="141"/>
      <c r="BA11" s="149">
        <v>37.392283083162802</v>
      </c>
      <c r="BB11" s="150">
        <v>33.992833885450203</v>
      </c>
      <c r="BC11" s="151">
        <v>35.581642323678203</v>
      </c>
      <c r="BD11" s="141"/>
      <c r="BE11" s="152">
        <v>49.116821830254501</v>
      </c>
    </row>
    <row r="12" spans="1:57" x14ac:dyDescent="0.2">
      <c r="A12" s="24" t="s">
        <v>23</v>
      </c>
      <c r="B12" s="44" t="str">
        <f t="shared" si="0"/>
        <v>Arlington, VA</v>
      </c>
      <c r="C12" s="12"/>
      <c r="D12" s="28" t="s">
        <v>16</v>
      </c>
      <c r="E12" s="31" t="s">
        <v>17</v>
      </c>
      <c r="F12" s="12"/>
      <c r="G12" s="168">
        <v>164.11310993624599</v>
      </c>
      <c r="H12" s="163">
        <v>186.705666054527</v>
      </c>
      <c r="I12" s="163">
        <v>190.29977700550199</v>
      </c>
      <c r="J12" s="163">
        <v>182.61728777795801</v>
      </c>
      <c r="K12" s="163">
        <v>155.30444185211701</v>
      </c>
      <c r="L12" s="169">
        <v>176.73248125913699</v>
      </c>
      <c r="M12" s="163"/>
      <c r="N12" s="170">
        <v>130.00629061925099</v>
      </c>
      <c r="O12" s="171">
        <v>137.00532705389799</v>
      </c>
      <c r="P12" s="172">
        <v>133.782450592885</v>
      </c>
      <c r="Q12" s="163"/>
      <c r="R12" s="173">
        <v>163.59441025973101</v>
      </c>
      <c r="S12" s="146"/>
      <c r="T12" s="147">
        <v>38.762997262986701</v>
      </c>
      <c r="U12" s="141">
        <v>45.795380006469799</v>
      </c>
      <c r="V12" s="141">
        <v>48.235084358404798</v>
      </c>
      <c r="W12" s="141">
        <v>48.938177303593001</v>
      </c>
      <c r="X12" s="141">
        <v>38.2214360560316</v>
      </c>
      <c r="Y12" s="148">
        <v>44.9475607169109</v>
      </c>
      <c r="Z12" s="141"/>
      <c r="AA12" s="149">
        <v>18.3871003355951</v>
      </c>
      <c r="AB12" s="150">
        <v>21.270347853831598</v>
      </c>
      <c r="AC12" s="151">
        <v>19.9012448352217</v>
      </c>
      <c r="AD12" s="141"/>
      <c r="AE12" s="152">
        <v>38.157299556369203</v>
      </c>
      <c r="AF12" s="35"/>
      <c r="AG12" s="168">
        <v>170.02818787711399</v>
      </c>
      <c r="AH12" s="163">
        <v>199.65710400053999</v>
      </c>
      <c r="AI12" s="163">
        <v>207.54804376515301</v>
      </c>
      <c r="AJ12" s="163">
        <v>206.87552109295601</v>
      </c>
      <c r="AK12" s="163">
        <v>186.989514454664</v>
      </c>
      <c r="AL12" s="169">
        <v>195.36934839674299</v>
      </c>
      <c r="AM12" s="163"/>
      <c r="AN12" s="170">
        <v>157.171187591359</v>
      </c>
      <c r="AO12" s="171">
        <v>154.10885603212</v>
      </c>
      <c r="AP12" s="172">
        <v>155.62531777309499</v>
      </c>
      <c r="AQ12" s="163"/>
      <c r="AR12" s="173">
        <v>183.749973335465</v>
      </c>
      <c r="AS12" s="146"/>
      <c r="AT12" s="147">
        <v>44.352559948396298</v>
      </c>
      <c r="AU12" s="141">
        <v>53.0112320093329</v>
      </c>
      <c r="AV12" s="141">
        <v>56.665516185534202</v>
      </c>
      <c r="AW12" s="141">
        <v>58.524200430454499</v>
      </c>
      <c r="AX12" s="141">
        <v>54.671028053529596</v>
      </c>
      <c r="AY12" s="148">
        <v>54.506351232689497</v>
      </c>
      <c r="AZ12" s="141"/>
      <c r="BA12" s="149">
        <v>45.855700746828497</v>
      </c>
      <c r="BB12" s="150">
        <v>41.282834308872303</v>
      </c>
      <c r="BC12" s="151">
        <v>43.486157984914001</v>
      </c>
      <c r="BD12" s="141"/>
      <c r="BE12" s="152">
        <v>52.879105402751897</v>
      </c>
    </row>
    <row r="13" spans="1:57" x14ac:dyDescent="0.2">
      <c r="A13" s="24" t="s">
        <v>24</v>
      </c>
      <c r="B13" s="44" t="str">
        <f t="shared" si="0"/>
        <v>Suburban Virginia Area</v>
      </c>
      <c r="C13" s="12"/>
      <c r="D13" s="28" t="s">
        <v>16</v>
      </c>
      <c r="E13" s="31" t="s">
        <v>17</v>
      </c>
      <c r="F13" s="12"/>
      <c r="G13" s="168">
        <v>123.90403822888899</v>
      </c>
      <c r="H13" s="163">
        <v>121.936024955436</v>
      </c>
      <c r="I13" s="163">
        <v>120.922201391573</v>
      </c>
      <c r="J13" s="163">
        <v>114.090493506493</v>
      </c>
      <c r="K13" s="163">
        <v>110.211588209414</v>
      </c>
      <c r="L13" s="169">
        <v>118.18491027732399</v>
      </c>
      <c r="M13" s="163"/>
      <c r="N13" s="170">
        <v>142.42216894511299</v>
      </c>
      <c r="O13" s="171">
        <v>162.89686765722101</v>
      </c>
      <c r="P13" s="172">
        <v>153.50903919917599</v>
      </c>
      <c r="Q13" s="163"/>
      <c r="R13" s="173">
        <v>129.098877615909</v>
      </c>
      <c r="S13" s="146"/>
      <c r="T13" s="147">
        <v>6.1009228632308599</v>
      </c>
      <c r="U13" s="141">
        <v>11.7815156653116</v>
      </c>
      <c r="V13" s="141">
        <v>10.6416449679192</v>
      </c>
      <c r="W13" s="141">
        <v>5.5438255929390898</v>
      </c>
      <c r="X13" s="141">
        <v>-1.89168314889625</v>
      </c>
      <c r="Y13" s="148">
        <v>6.47251664164832</v>
      </c>
      <c r="Z13" s="141"/>
      <c r="AA13" s="149">
        <v>3.1205737112390399</v>
      </c>
      <c r="AB13" s="150">
        <v>5.0750165938762599</v>
      </c>
      <c r="AC13" s="151">
        <v>4.5359669482040399</v>
      </c>
      <c r="AD13" s="141"/>
      <c r="AE13" s="152">
        <v>5.3408069427651501</v>
      </c>
      <c r="AF13" s="35"/>
      <c r="AG13" s="168">
        <v>128.59499230153301</v>
      </c>
      <c r="AH13" s="163">
        <v>125.638178340049</v>
      </c>
      <c r="AI13" s="163">
        <v>124.46242475319001</v>
      </c>
      <c r="AJ13" s="163">
        <v>124.090275956413</v>
      </c>
      <c r="AK13" s="163">
        <v>129.40514406251401</v>
      </c>
      <c r="AL13" s="169">
        <v>126.34114115727201</v>
      </c>
      <c r="AM13" s="163"/>
      <c r="AN13" s="170">
        <v>152.153567143109</v>
      </c>
      <c r="AO13" s="171">
        <v>164.489189946435</v>
      </c>
      <c r="AP13" s="172">
        <v>158.531886744215</v>
      </c>
      <c r="AQ13" s="163"/>
      <c r="AR13" s="173">
        <v>136.71860571012499</v>
      </c>
      <c r="AS13" s="146"/>
      <c r="AT13" s="147">
        <v>13.9867682079389</v>
      </c>
      <c r="AU13" s="141">
        <v>14.559412721985501</v>
      </c>
      <c r="AV13" s="141">
        <v>13.462385893200601</v>
      </c>
      <c r="AW13" s="141">
        <v>10.428077572167499</v>
      </c>
      <c r="AX13" s="141">
        <v>8.5161681390755994</v>
      </c>
      <c r="AY13" s="148">
        <v>12.043704977935</v>
      </c>
      <c r="AZ13" s="141"/>
      <c r="BA13" s="149">
        <v>5.3588711604801498</v>
      </c>
      <c r="BB13" s="150">
        <v>9.2759594936073206</v>
      </c>
      <c r="BC13" s="151">
        <v>7.4566377551326104</v>
      </c>
      <c r="BD13" s="141"/>
      <c r="BE13" s="152">
        <v>9.9779082534374499</v>
      </c>
    </row>
    <row r="14" spans="1:57" x14ac:dyDescent="0.2">
      <c r="A14" s="24" t="s">
        <v>25</v>
      </c>
      <c r="B14" s="44" t="str">
        <f t="shared" si="0"/>
        <v>Alexandria, VA</v>
      </c>
      <c r="C14" s="12"/>
      <c r="D14" s="28" t="s">
        <v>16</v>
      </c>
      <c r="E14" s="31" t="s">
        <v>17</v>
      </c>
      <c r="F14" s="12"/>
      <c r="G14" s="168">
        <v>134.890213658146</v>
      </c>
      <c r="H14" s="163">
        <v>142.63337182031299</v>
      </c>
      <c r="I14" s="163">
        <v>145.82034359978601</v>
      </c>
      <c r="J14" s="163">
        <v>141.12663991039699</v>
      </c>
      <c r="K14" s="163">
        <v>132.43211991869899</v>
      </c>
      <c r="L14" s="169">
        <v>139.64081225184299</v>
      </c>
      <c r="M14" s="163"/>
      <c r="N14" s="170">
        <v>123.572740863787</v>
      </c>
      <c r="O14" s="171">
        <v>127.856911314984</v>
      </c>
      <c r="P14" s="172">
        <v>125.861241509758</v>
      </c>
      <c r="Q14" s="163"/>
      <c r="R14" s="173">
        <v>135.43159418005999</v>
      </c>
      <c r="S14" s="146"/>
      <c r="T14" s="147">
        <v>32.465553035222896</v>
      </c>
      <c r="U14" s="141">
        <v>35.8174382787453</v>
      </c>
      <c r="V14" s="141">
        <v>38.128916042907299</v>
      </c>
      <c r="W14" s="141">
        <v>32.897862881235902</v>
      </c>
      <c r="X14" s="141">
        <v>28.8286428518905</v>
      </c>
      <c r="Y14" s="148">
        <v>33.893242686941498</v>
      </c>
      <c r="Z14" s="141"/>
      <c r="AA14" s="149">
        <v>16.012066477144899</v>
      </c>
      <c r="AB14" s="150">
        <v>14.062230599183399</v>
      </c>
      <c r="AC14" s="151">
        <v>14.938495199012401</v>
      </c>
      <c r="AD14" s="141"/>
      <c r="AE14" s="152">
        <v>27.650089245730999</v>
      </c>
      <c r="AF14" s="35"/>
      <c r="AG14" s="168">
        <v>137.98664374529</v>
      </c>
      <c r="AH14" s="163">
        <v>151.668440470235</v>
      </c>
      <c r="AI14" s="163">
        <v>158.565944936465</v>
      </c>
      <c r="AJ14" s="163">
        <v>156.86492358497799</v>
      </c>
      <c r="AK14" s="163">
        <v>147.019523361041</v>
      </c>
      <c r="AL14" s="169">
        <v>150.93218153271999</v>
      </c>
      <c r="AM14" s="163"/>
      <c r="AN14" s="170">
        <v>138.90104138542799</v>
      </c>
      <c r="AO14" s="171">
        <v>140.694071692184</v>
      </c>
      <c r="AP14" s="172">
        <v>139.82178031298</v>
      </c>
      <c r="AQ14" s="163"/>
      <c r="AR14" s="173">
        <v>147.547626652643</v>
      </c>
      <c r="AS14" s="146"/>
      <c r="AT14" s="147">
        <v>33.4115865465103</v>
      </c>
      <c r="AU14" s="141">
        <v>41.865116031134399</v>
      </c>
      <c r="AV14" s="141">
        <v>44.844854147652697</v>
      </c>
      <c r="AW14" s="141">
        <v>41.743740694126899</v>
      </c>
      <c r="AX14" s="141">
        <v>35.970174510967503</v>
      </c>
      <c r="AY14" s="148">
        <v>40.010763900280303</v>
      </c>
      <c r="AZ14" s="141"/>
      <c r="BA14" s="149">
        <v>27.6426421619799</v>
      </c>
      <c r="BB14" s="150">
        <v>26.9276639311026</v>
      </c>
      <c r="BC14" s="151">
        <v>27.248412284450598</v>
      </c>
      <c r="BD14" s="141"/>
      <c r="BE14" s="152">
        <v>35.956250345751499</v>
      </c>
    </row>
    <row r="15" spans="1:57" x14ac:dyDescent="0.2">
      <c r="A15" s="24" t="s">
        <v>26</v>
      </c>
      <c r="B15" s="44" t="str">
        <f t="shared" si="0"/>
        <v>Fairfax/Tysons Corner, VA</v>
      </c>
      <c r="C15" s="12"/>
      <c r="D15" s="28" t="s">
        <v>16</v>
      </c>
      <c r="E15" s="31" t="s">
        <v>17</v>
      </c>
      <c r="F15" s="12"/>
      <c r="G15" s="168">
        <v>136.644740041928</v>
      </c>
      <c r="H15" s="163">
        <v>158.36357053682801</v>
      </c>
      <c r="I15" s="163">
        <v>166.40060722387</v>
      </c>
      <c r="J15" s="163">
        <v>156.77094439380099</v>
      </c>
      <c r="K15" s="163">
        <v>136.81191754756799</v>
      </c>
      <c r="L15" s="169">
        <v>151.97321088021801</v>
      </c>
      <c r="M15" s="163"/>
      <c r="N15" s="170">
        <v>120.556848437803</v>
      </c>
      <c r="O15" s="171">
        <v>123.855199303742</v>
      </c>
      <c r="P15" s="172">
        <v>122.295610203707</v>
      </c>
      <c r="Q15" s="163"/>
      <c r="R15" s="173">
        <v>143.28385561913899</v>
      </c>
      <c r="S15" s="146"/>
      <c r="T15" s="147">
        <v>33.047458890496799</v>
      </c>
      <c r="U15" s="141">
        <v>42.556947680636</v>
      </c>
      <c r="V15" s="141">
        <v>43.892038873000701</v>
      </c>
      <c r="W15" s="141">
        <v>41.324941495079798</v>
      </c>
      <c r="X15" s="141">
        <v>31.938175166451099</v>
      </c>
      <c r="Y15" s="148">
        <v>39.367206698176901</v>
      </c>
      <c r="Z15" s="141"/>
      <c r="AA15" s="149">
        <v>22.296158281860802</v>
      </c>
      <c r="AB15" s="150">
        <v>23.533435570529502</v>
      </c>
      <c r="AC15" s="151">
        <v>22.937445859973099</v>
      </c>
      <c r="AD15" s="141"/>
      <c r="AE15" s="152">
        <v>35.318293429820599</v>
      </c>
      <c r="AF15" s="35"/>
      <c r="AG15" s="168">
        <v>139.445215407745</v>
      </c>
      <c r="AH15" s="163">
        <v>162.29372681499299</v>
      </c>
      <c r="AI15" s="163">
        <v>174.92514253794499</v>
      </c>
      <c r="AJ15" s="163">
        <v>169.42647102237399</v>
      </c>
      <c r="AK15" s="163">
        <v>150.63402238773401</v>
      </c>
      <c r="AL15" s="169">
        <v>160.61343433998599</v>
      </c>
      <c r="AM15" s="163"/>
      <c r="AN15" s="170">
        <v>131.31000339818101</v>
      </c>
      <c r="AO15" s="171">
        <v>131.38253975923001</v>
      </c>
      <c r="AP15" s="172">
        <v>131.34724239856101</v>
      </c>
      <c r="AQ15" s="163"/>
      <c r="AR15" s="173">
        <v>152.061744379884</v>
      </c>
      <c r="AS15" s="146"/>
      <c r="AT15" s="147">
        <v>38.471705897782599</v>
      </c>
      <c r="AU15" s="141">
        <v>45.742434022721802</v>
      </c>
      <c r="AV15" s="141">
        <v>52.3095507065891</v>
      </c>
      <c r="AW15" s="141">
        <v>50.994031916962498</v>
      </c>
      <c r="AX15" s="141">
        <v>43.094485016483603</v>
      </c>
      <c r="AY15" s="148">
        <v>47.168054393341102</v>
      </c>
      <c r="AZ15" s="141"/>
      <c r="BA15" s="149">
        <v>31.1240917076899</v>
      </c>
      <c r="BB15" s="150">
        <v>28.7297501687348</v>
      </c>
      <c r="BC15" s="151">
        <v>29.870827275786901</v>
      </c>
      <c r="BD15" s="141"/>
      <c r="BE15" s="152">
        <v>42.747127607471199</v>
      </c>
    </row>
    <row r="16" spans="1:57" x14ac:dyDescent="0.2">
      <c r="A16" s="24" t="s">
        <v>27</v>
      </c>
      <c r="B16" s="44" t="str">
        <f t="shared" si="0"/>
        <v>I-95 Fredericksburg, VA</v>
      </c>
      <c r="C16" s="12"/>
      <c r="D16" s="28" t="s">
        <v>16</v>
      </c>
      <c r="E16" s="31" t="s">
        <v>17</v>
      </c>
      <c r="F16" s="12"/>
      <c r="G16" s="168">
        <v>91.811478484011005</v>
      </c>
      <c r="H16" s="163">
        <v>93.358015403904702</v>
      </c>
      <c r="I16" s="163">
        <v>96.6994493541808</v>
      </c>
      <c r="J16" s="163">
        <v>97.294559336099496</v>
      </c>
      <c r="K16" s="163">
        <v>96.518547080661406</v>
      </c>
      <c r="L16" s="169">
        <v>95.263408931329806</v>
      </c>
      <c r="M16" s="163"/>
      <c r="N16" s="170">
        <v>105.205582278481</v>
      </c>
      <c r="O16" s="171">
        <v>104.843999038307</v>
      </c>
      <c r="P16" s="172">
        <v>105.025956684449</v>
      </c>
      <c r="Q16" s="163"/>
      <c r="R16" s="173">
        <v>98.250710961674301</v>
      </c>
      <c r="S16" s="146"/>
      <c r="T16" s="147">
        <v>13.223717966786699</v>
      </c>
      <c r="U16" s="141">
        <v>16.106078381194301</v>
      </c>
      <c r="V16" s="141">
        <v>19.098927061461598</v>
      </c>
      <c r="W16" s="141">
        <v>19.6144373855414</v>
      </c>
      <c r="X16" s="141">
        <v>16.815000764071499</v>
      </c>
      <c r="Y16" s="148">
        <v>17.1099028538687</v>
      </c>
      <c r="Z16" s="141"/>
      <c r="AA16" s="149">
        <v>16.039257822273999</v>
      </c>
      <c r="AB16" s="150">
        <v>11.7023473843257</v>
      </c>
      <c r="AC16" s="151">
        <v>13.8052466298232</v>
      </c>
      <c r="AD16" s="141"/>
      <c r="AE16" s="152">
        <v>15.8349504462019</v>
      </c>
      <c r="AF16" s="35"/>
      <c r="AG16" s="168">
        <v>91.996234600705307</v>
      </c>
      <c r="AH16" s="163">
        <v>92.872652320342894</v>
      </c>
      <c r="AI16" s="163">
        <v>95.923424505408605</v>
      </c>
      <c r="AJ16" s="163">
        <v>96.637214212152401</v>
      </c>
      <c r="AK16" s="163">
        <v>97.298361907045503</v>
      </c>
      <c r="AL16" s="169">
        <v>95.088737049702004</v>
      </c>
      <c r="AM16" s="163"/>
      <c r="AN16" s="170">
        <v>109.708070515871</v>
      </c>
      <c r="AO16" s="171">
        <v>110.56606323416401</v>
      </c>
      <c r="AP16" s="172">
        <v>110.137176793557</v>
      </c>
      <c r="AQ16" s="163"/>
      <c r="AR16" s="173">
        <v>99.847550062505704</v>
      </c>
      <c r="AS16" s="146"/>
      <c r="AT16" s="147">
        <v>14.383751736769099</v>
      </c>
      <c r="AU16" s="141">
        <v>16.458494469839099</v>
      </c>
      <c r="AV16" s="141">
        <v>18.719478820441601</v>
      </c>
      <c r="AW16" s="141">
        <v>19.131349524317201</v>
      </c>
      <c r="AX16" s="141">
        <v>16.519425474005502</v>
      </c>
      <c r="AY16" s="148">
        <v>17.1453084651246</v>
      </c>
      <c r="AZ16" s="141"/>
      <c r="BA16" s="149">
        <v>17.4087542556179</v>
      </c>
      <c r="BB16" s="150">
        <v>16.377833168186999</v>
      </c>
      <c r="BC16" s="151">
        <v>16.883674803404201</v>
      </c>
      <c r="BD16" s="141"/>
      <c r="BE16" s="152">
        <v>16.701229260230601</v>
      </c>
    </row>
    <row r="17" spans="1:57" x14ac:dyDescent="0.2">
      <c r="A17" s="24" t="s">
        <v>28</v>
      </c>
      <c r="B17" s="44" t="str">
        <f t="shared" si="0"/>
        <v>Dulles Airport Area, VA</v>
      </c>
      <c r="C17" s="12"/>
      <c r="D17" s="28" t="s">
        <v>16</v>
      </c>
      <c r="E17" s="31" t="s">
        <v>17</v>
      </c>
      <c r="F17" s="12"/>
      <c r="G17" s="168">
        <v>112.699673116388</v>
      </c>
      <c r="H17" s="163">
        <v>128.67023178807901</v>
      </c>
      <c r="I17" s="163">
        <v>135.02862925049999</v>
      </c>
      <c r="J17" s="163">
        <v>129.681229873668</v>
      </c>
      <c r="K17" s="163">
        <v>118.33486563344201</v>
      </c>
      <c r="L17" s="169">
        <v>125.574566378103</v>
      </c>
      <c r="M17" s="163"/>
      <c r="N17" s="170">
        <v>108.114099335915</v>
      </c>
      <c r="O17" s="171">
        <v>110.471019920318</v>
      </c>
      <c r="P17" s="172">
        <v>109.31667502371501</v>
      </c>
      <c r="Q17" s="163"/>
      <c r="R17" s="173">
        <v>121.076366891638</v>
      </c>
      <c r="S17" s="146"/>
      <c r="T17" s="147">
        <v>29.712180275572699</v>
      </c>
      <c r="U17" s="141">
        <v>35.412841515312103</v>
      </c>
      <c r="V17" s="141">
        <v>41.403508001068602</v>
      </c>
      <c r="W17" s="141">
        <v>41.152862287349201</v>
      </c>
      <c r="X17" s="141">
        <v>34.782523331867701</v>
      </c>
      <c r="Y17" s="148">
        <v>37.171498158773304</v>
      </c>
      <c r="Z17" s="141"/>
      <c r="AA17" s="149">
        <v>25.4869530049071</v>
      </c>
      <c r="AB17" s="150">
        <v>26.3596931020734</v>
      </c>
      <c r="AC17" s="151">
        <v>25.943733636997099</v>
      </c>
      <c r="AD17" s="141"/>
      <c r="AE17" s="152">
        <v>34.2672485932627</v>
      </c>
      <c r="AF17" s="35"/>
      <c r="AG17" s="168">
        <v>114.67508574892101</v>
      </c>
      <c r="AH17" s="163">
        <v>131.925080831408</v>
      </c>
      <c r="AI17" s="163">
        <v>137.97305167173201</v>
      </c>
      <c r="AJ17" s="163">
        <v>136.54286864983399</v>
      </c>
      <c r="AK17" s="163">
        <v>125.859173326971</v>
      </c>
      <c r="AL17" s="169">
        <v>130.12209930407101</v>
      </c>
      <c r="AM17" s="163"/>
      <c r="AN17" s="170">
        <v>114.73077357257399</v>
      </c>
      <c r="AO17" s="171">
        <v>114.427639445121</v>
      </c>
      <c r="AP17" s="172">
        <v>114.577435408103</v>
      </c>
      <c r="AQ17" s="163"/>
      <c r="AR17" s="173">
        <v>125.628865216026</v>
      </c>
      <c r="AS17" s="146"/>
      <c r="AT17" s="147">
        <v>32.589874880993797</v>
      </c>
      <c r="AU17" s="141">
        <v>41.547454734764102</v>
      </c>
      <c r="AV17" s="141">
        <v>44.563563179010103</v>
      </c>
      <c r="AW17" s="141">
        <v>45.1454906872668</v>
      </c>
      <c r="AX17" s="141">
        <v>40.089377624002502</v>
      </c>
      <c r="AY17" s="148">
        <v>41.432717389648701</v>
      </c>
      <c r="AZ17" s="141"/>
      <c r="BA17" s="149">
        <v>29.007570366980701</v>
      </c>
      <c r="BB17" s="150">
        <v>28.000713851525699</v>
      </c>
      <c r="BC17" s="151">
        <v>28.497295885894701</v>
      </c>
      <c r="BD17" s="141"/>
      <c r="BE17" s="152">
        <v>37.838536179584999</v>
      </c>
    </row>
    <row r="18" spans="1:57" x14ac:dyDescent="0.2">
      <c r="A18" s="24" t="s">
        <v>29</v>
      </c>
      <c r="B18" s="44" t="str">
        <f t="shared" si="0"/>
        <v>Williamsburg, VA</v>
      </c>
      <c r="C18" s="12"/>
      <c r="D18" s="28" t="s">
        <v>16</v>
      </c>
      <c r="E18" s="31" t="s">
        <v>17</v>
      </c>
      <c r="F18" s="12"/>
      <c r="G18" s="168">
        <v>138.916982220086</v>
      </c>
      <c r="H18" s="163">
        <v>139.301030653043</v>
      </c>
      <c r="I18" s="163">
        <v>134.773624559859</v>
      </c>
      <c r="J18" s="163">
        <v>139.834059734513</v>
      </c>
      <c r="K18" s="163">
        <v>144.50985113421501</v>
      </c>
      <c r="L18" s="169">
        <v>139.404950364298</v>
      </c>
      <c r="M18" s="163"/>
      <c r="N18" s="170">
        <v>185.72092274678101</v>
      </c>
      <c r="O18" s="171">
        <v>205.876081900081</v>
      </c>
      <c r="P18" s="172">
        <v>196.67695930905501</v>
      </c>
      <c r="Q18" s="163"/>
      <c r="R18" s="173">
        <v>158.78435841041201</v>
      </c>
      <c r="S18" s="146"/>
      <c r="T18" s="147">
        <v>-1.2308111623457501</v>
      </c>
      <c r="U18" s="141">
        <v>-3.6062375630794601</v>
      </c>
      <c r="V18" s="141">
        <v>-7.2760419252834296</v>
      </c>
      <c r="W18" s="141">
        <v>-3.6118333924739301</v>
      </c>
      <c r="X18" s="141">
        <v>-2.2893408441316301</v>
      </c>
      <c r="Y18" s="148">
        <v>-3.6385566187204401</v>
      </c>
      <c r="Z18" s="141"/>
      <c r="AA18" s="149">
        <v>-0.39972417306602398</v>
      </c>
      <c r="AB18" s="150">
        <v>-1.50916299201444</v>
      </c>
      <c r="AC18" s="151">
        <v>-0.92770868238920901</v>
      </c>
      <c r="AD18" s="141"/>
      <c r="AE18" s="152">
        <v>-3.5713436925581998</v>
      </c>
      <c r="AF18" s="35"/>
      <c r="AG18" s="168">
        <v>140.831831700907</v>
      </c>
      <c r="AH18" s="163">
        <v>138.369648377966</v>
      </c>
      <c r="AI18" s="163">
        <v>136.82876641598301</v>
      </c>
      <c r="AJ18" s="163">
        <v>137.21965436149799</v>
      </c>
      <c r="AK18" s="163">
        <v>141.25762022533601</v>
      </c>
      <c r="AL18" s="169">
        <v>138.87617274699701</v>
      </c>
      <c r="AM18" s="163"/>
      <c r="AN18" s="170">
        <v>181.31895917649101</v>
      </c>
      <c r="AO18" s="171">
        <v>192.352797373893</v>
      </c>
      <c r="AP18" s="172">
        <v>187.044973653581</v>
      </c>
      <c r="AQ18" s="163"/>
      <c r="AR18" s="173">
        <v>155.53113244407999</v>
      </c>
      <c r="AS18" s="146"/>
      <c r="AT18" s="147">
        <v>9.7609018962359606</v>
      </c>
      <c r="AU18" s="141">
        <v>5.6679374305317003</v>
      </c>
      <c r="AV18" s="141">
        <v>1.6594777274406101</v>
      </c>
      <c r="AW18" s="141">
        <v>1.2337335539403</v>
      </c>
      <c r="AX18" s="141">
        <v>3.02472160419922</v>
      </c>
      <c r="AY18" s="148">
        <v>4.0385792788982</v>
      </c>
      <c r="AZ18" s="141"/>
      <c r="BA18" s="149">
        <v>6.2352806963935796</v>
      </c>
      <c r="BB18" s="150">
        <v>4.6944375434061696</v>
      </c>
      <c r="BC18" s="151">
        <v>5.4604924161917099</v>
      </c>
      <c r="BD18" s="141"/>
      <c r="BE18" s="152">
        <v>3.8257923120542801</v>
      </c>
    </row>
    <row r="19" spans="1:57" x14ac:dyDescent="0.2">
      <c r="A19" s="24" t="s">
        <v>30</v>
      </c>
      <c r="B19" s="44" t="str">
        <f t="shared" si="0"/>
        <v>Virginia Beach, VA</v>
      </c>
      <c r="C19" s="12"/>
      <c r="D19" s="28" t="s">
        <v>16</v>
      </c>
      <c r="E19" s="31" t="s">
        <v>17</v>
      </c>
      <c r="F19" s="12"/>
      <c r="G19" s="168">
        <v>212.30722979494701</v>
      </c>
      <c r="H19" s="163">
        <v>210.872149688354</v>
      </c>
      <c r="I19" s="163">
        <v>208.82793150194999</v>
      </c>
      <c r="J19" s="163">
        <v>201.07063937771801</v>
      </c>
      <c r="K19" s="163">
        <v>205.05530023134699</v>
      </c>
      <c r="L19" s="169">
        <v>207.65039212710801</v>
      </c>
      <c r="M19" s="163"/>
      <c r="N19" s="170">
        <v>279.78696766516998</v>
      </c>
      <c r="O19" s="171">
        <v>332.49767728319199</v>
      </c>
      <c r="P19" s="172">
        <v>308.79665847099602</v>
      </c>
      <c r="Q19" s="163"/>
      <c r="R19" s="173">
        <v>240.24604613883801</v>
      </c>
      <c r="S19" s="146"/>
      <c r="T19" s="147">
        <v>3.8069594873991299</v>
      </c>
      <c r="U19" s="141">
        <v>2.4666844755916002</v>
      </c>
      <c r="V19" s="141">
        <v>3.0100560821651601</v>
      </c>
      <c r="W19" s="141">
        <v>1.65467795178317</v>
      </c>
      <c r="X19" s="141">
        <v>-2.6216404109988298</v>
      </c>
      <c r="Y19" s="148">
        <v>1.6495555846076999</v>
      </c>
      <c r="Z19" s="141"/>
      <c r="AA19" s="149">
        <v>-0.714816666716655</v>
      </c>
      <c r="AB19" s="150">
        <v>3.9564907121330601</v>
      </c>
      <c r="AC19" s="151">
        <v>2.27647383019089</v>
      </c>
      <c r="AD19" s="141"/>
      <c r="AE19" s="152">
        <v>2.4309036990816399</v>
      </c>
      <c r="AF19" s="35"/>
      <c r="AG19" s="168">
        <v>198.42555470217999</v>
      </c>
      <c r="AH19" s="163">
        <v>195.0797678216</v>
      </c>
      <c r="AI19" s="163">
        <v>195.89645552139899</v>
      </c>
      <c r="AJ19" s="163">
        <v>196.82371241480399</v>
      </c>
      <c r="AK19" s="163">
        <v>200.57281897659601</v>
      </c>
      <c r="AL19" s="169">
        <v>197.36509087397499</v>
      </c>
      <c r="AM19" s="163"/>
      <c r="AN19" s="170">
        <v>267.44118567263001</v>
      </c>
      <c r="AO19" s="171">
        <v>291.40037448879599</v>
      </c>
      <c r="AP19" s="172">
        <v>279.96482815168599</v>
      </c>
      <c r="AQ19" s="163"/>
      <c r="AR19" s="173">
        <v>224.45269220545899</v>
      </c>
      <c r="AS19" s="146"/>
      <c r="AT19" s="147">
        <v>4.5861481244696396</v>
      </c>
      <c r="AU19" s="141">
        <v>4.6404194778985097</v>
      </c>
      <c r="AV19" s="141">
        <v>5.00485740120532</v>
      </c>
      <c r="AW19" s="141">
        <v>5.5463880474079499</v>
      </c>
      <c r="AX19" s="141">
        <v>3.04427338251047</v>
      </c>
      <c r="AY19" s="148">
        <v>4.5416808418952401</v>
      </c>
      <c r="AZ19" s="141"/>
      <c r="BA19" s="149">
        <v>1.44670103362041</v>
      </c>
      <c r="BB19" s="150">
        <v>3.6407332861701298</v>
      </c>
      <c r="BC19" s="151">
        <v>2.7026735036316998</v>
      </c>
      <c r="BD19" s="141"/>
      <c r="BE19" s="152">
        <v>4.05286559389031</v>
      </c>
    </row>
    <row r="20" spans="1:57" x14ac:dyDescent="0.2">
      <c r="A20" s="41" t="s">
        <v>31</v>
      </c>
      <c r="B20" s="44" t="str">
        <f t="shared" si="0"/>
        <v>Norfolk/Portsmouth, VA</v>
      </c>
      <c r="C20" s="12"/>
      <c r="D20" s="28" t="s">
        <v>16</v>
      </c>
      <c r="E20" s="31" t="s">
        <v>17</v>
      </c>
      <c r="F20" s="12"/>
      <c r="G20" s="168">
        <v>107.549577377235</v>
      </c>
      <c r="H20" s="163">
        <v>113.877521891502</v>
      </c>
      <c r="I20" s="163">
        <v>116.280798998178</v>
      </c>
      <c r="J20" s="163">
        <v>118.42013742131</v>
      </c>
      <c r="K20" s="163">
        <v>108.766237002282</v>
      </c>
      <c r="L20" s="169">
        <v>113.266648372963</v>
      </c>
      <c r="M20" s="163"/>
      <c r="N20" s="170">
        <v>144.446907621359</v>
      </c>
      <c r="O20" s="171">
        <v>164.845656158032</v>
      </c>
      <c r="P20" s="172">
        <v>155.59085558859101</v>
      </c>
      <c r="Q20" s="163"/>
      <c r="R20" s="173">
        <v>126.342314349867</v>
      </c>
      <c r="S20" s="146"/>
      <c r="T20" s="147">
        <v>2.9401845242067099</v>
      </c>
      <c r="U20" s="141">
        <v>6.19406560517616</v>
      </c>
      <c r="V20" s="141">
        <v>7.1597399040686502</v>
      </c>
      <c r="W20" s="141">
        <v>10.8342638791519</v>
      </c>
      <c r="X20" s="141">
        <v>0.12092206507473099</v>
      </c>
      <c r="Y20" s="148">
        <v>5.6814931147563499</v>
      </c>
      <c r="Z20" s="141"/>
      <c r="AA20" s="149">
        <v>-3.2811798012537401</v>
      </c>
      <c r="AB20" s="150">
        <v>-13.3064945758384</v>
      </c>
      <c r="AC20" s="151">
        <v>-9.2078388706566301</v>
      </c>
      <c r="AD20" s="141"/>
      <c r="AE20" s="152">
        <v>-1.2888744056156001</v>
      </c>
      <c r="AF20" s="35"/>
      <c r="AG20" s="168">
        <v>104.52035981568</v>
      </c>
      <c r="AH20" s="163">
        <v>109.029161192228</v>
      </c>
      <c r="AI20" s="163">
        <v>113.458011368516</v>
      </c>
      <c r="AJ20" s="163">
        <v>117.117289739314</v>
      </c>
      <c r="AK20" s="163">
        <v>114.190836774883</v>
      </c>
      <c r="AL20" s="169">
        <v>111.966872905782</v>
      </c>
      <c r="AM20" s="163"/>
      <c r="AN20" s="170">
        <v>147.44205023245701</v>
      </c>
      <c r="AO20" s="171">
        <v>157.61662005582099</v>
      </c>
      <c r="AP20" s="172">
        <v>152.73592941237399</v>
      </c>
      <c r="AQ20" s="163"/>
      <c r="AR20" s="173">
        <v>124.711685495521</v>
      </c>
      <c r="AS20" s="146"/>
      <c r="AT20" s="147">
        <v>3.7326740207234201</v>
      </c>
      <c r="AU20" s="141">
        <v>7.9049283669676402</v>
      </c>
      <c r="AV20" s="141">
        <v>10.133942208228101</v>
      </c>
      <c r="AW20" s="141">
        <v>12.722847027815799</v>
      </c>
      <c r="AX20" s="141">
        <v>7.7558921659382003</v>
      </c>
      <c r="AY20" s="148">
        <v>8.6654697478392499</v>
      </c>
      <c r="AZ20" s="141"/>
      <c r="BA20" s="149">
        <v>0.96804671393043795</v>
      </c>
      <c r="BB20" s="150">
        <v>-3.6104878220277001</v>
      </c>
      <c r="BC20" s="151">
        <v>-1.4953714051151801</v>
      </c>
      <c r="BD20" s="141"/>
      <c r="BE20" s="152">
        <v>3.6142360609803501</v>
      </c>
    </row>
    <row r="21" spans="1:57" x14ac:dyDescent="0.2">
      <c r="A21" s="42" t="s">
        <v>32</v>
      </c>
      <c r="B21" s="44" t="str">
        <f t="shared" si="0"/>
        <v>Newport News/Hampton, VA</v>
      </c>
      <c r="C21" s="12"/>
      <c r="D21" s="28" t="s">
        <v>16</v>
      </c>
      <c r="E21" s="31" t="s">
        <v>17</v>
      </c>
      <c r="F21" s="13"/>
      <c r="G21" s="168">
        <v>82.838333781143106</v>
      </c>
      <c r="H21" s="163">
        <v>84.390254091006099</v>
      </c>
      <c r="I21" s="163">
        <v>83.609691311865106</v>
      </c>
      <c r="J21" s="163">
        <v>87.106945777233705</v>
      </c>
      <c r="K21" s="163">
        <v>92.661135224061297</v>
      </c>
      <c r="L21" s="169">
        <v>86.296090450597603</v>
      </c>
      <c r="M21" s="163"/>
      <c r="N21" s="170">
        <v>116.414851290097</v>
      </c>
      <c r="O21" s="171">
        <v>126.925792032186</v>
      </c>
      <c r="P21" s="172">
        <v>121.932355217823</v>
      </c>
      <c r="Q21" s="163"/>
      <c r="R21" s="173">
        <v>98.474066811955097</v>
      </c>
      <c r="S21" s="146"/>
      <c r="T21" s="147">
        <v>9.4813215082228108</v>
      </c>
      <c r="U21" s="141">
        <v>12.7417884838941</v>
      </c>
      <c r="V21" s="141">
        <v>9.3544958060863408</v>
      </c>
      <c r="W21" s="141">
        <v>14.1472818292065</v>
      </c>
      <c r="X21" s="141">
        <v>16.507787842451101</v>
      </c>
      <c r="Y21" s="148">
        <v>12.684258644843499</v>
      </c>
      <c r="Z21" s="141"/>
      <c r="AA21" s="149">
        <v>4.0289414415079703</v>
      </c>
      <c r="AB21" s="150">
        <v>-0.82136850550748797</v>
      </c>
      <c r="AC21" s="151">
        <v>1.23638115135036</v>
      </c>
      <c r="AD21" s="141"/>
      <c r="AE21" s="152">
        <v>7.8518554229250999</v>
      </c>
      <c r="AF21" s="35"/>
      <c r="AG21" s="168">
        <v>84.982171997125604</v>
      </c>
      <c r="AH21" s="163">
        <v>87.312941493378901</v>
      </c>
      <c r="AI21" s="163">
        <v>87.841395744785004</v>
      </c>
      <c r="AJ21" s="163">
        <v>90.929679744136394</v>
      </c>
      <c r="AK21" s="163">
        <v>92.448690497590803</v>
      </c>
      <c r="AL21" s="169">
        <v>88.864212612772306</v>
      </c>
      <c r="AM21" s="163"/>
      <c r="AN21" s="170">
        <v>119.427375165047</v>
      </c>
      <c r="AO21" s="171">
        <v>122.434679732383</v>
      </c>
      <c r="AP21" s="172">
        <v>120.951515213919</v>
      </c>
      <c r="AQ21" s="163"/>
      <c r="AR21" s="173">
        <v>99.196147919546405</v>
      </c>
      <c r="AS21" s="146"/>
      <c r="AT21" s="147">
        <v>14.7516082274153</v>
      </c>
      <c r="AU21" s="141">
        <v>17.157166532583702</v>
      </c>
      <c r="AV21" s="141">
        <v>15.862168945808</v>
      </c>
      <c r="AW21" s="141">
        <v>19.0510192541804</v>
      </c>
      <c r="AX21" s="141">
        <v>17.124673880376001</v>
      </c>
      <c r="AY21" s="148">
        <v>16.925176363528301</v>
      </c>
      <c r="AZ21" s="141"/>
      <c r="BA21" s="149">
        <v>10.029019498861899</v>
      </c>
      <c r="BB21" s="150">
        <v>5.21001037293997</v>
      </c>
      <c r="BC21" s="151">
        <v>7.4734053198495403</v>
      </c>
      <c r="BD21" s="141"/>
      <c r="BE21" s="152">
        <v>12.204078821886601</v>
      </c>
    </row>
    <row r="22" spans="1:57" x14ac:dyDescent="0.2">
      <c r="A22" s="43" t="s">
        <v>33</v>
      </c>
      <c r="B22" s="44" t="str">
        <f t="shared" si="0"/>
        <v>Chesapeake/Suffolk, VA</v>
      </c>
      <c r="C22" s="12"/>
      <c r="D22" s="29" t="s">
        <v>16</v>
      </c>
      <c r="E22" s="32" t="s">
        <v>17</v>
      </c>
      <c r="F22" s="12"/>
      <c r="G22" s="174">
        <v>97.867035798062204</v>
      </c>
      <c r="H22" s="175">
        <v>100.821317234642</v>
      </c>
      <c r="I22" s="175">
        <v>102.24426500744499</v>
      </c>
      <c r="J22" s="175">
        <v>101.71465466466</v>
      </c>
      <c r="K22" s="175">
        <v>97.404398837760894</v>
      </c>
      <c r="L22" s="176">
        <v>100.13585535795001</v>
      </c>
      <c r="M22" s="163"/>
      <c r="N22" s="177">
        <v>128.448372476461</v>
      </c>
      <c r="O22" s="178">
        <v>138.96621021235501</v>
      </c>
      <c r="P22" s="179">
        <v>134.038030778701</v>
      </c>
      <c r="Q22" s="163"/>
      <c r="R22" s="180">
        <v>110.512508013816</v>
      </c>
      <c r="S22" s="146"/>
      <c r="T22" s="153">
        <v>8.3281781320523702</v>
      </c>
      <c r="U22" s="154">
        <v>7.9054038828594901</v>
      </c>
      <c r="V22" s="154">
        <v>12.6572805727318</v>
      </c>
      <c r="W22" s="154">
        <v>13.063518630809501</v>
      </c>
      <c r="X22" s="154">
        <v>6.5050428743179998</v>
      </c>
      <c r="Y22" s="155">
        <v>9.7983022586253501</v>
      </c>
      <c r="Z22" s="141"/>
      <c r="AA22" s="156">
        <v>0.42462790974334402</v>
      </c>
      <c r="AB22" s="157">
        <v>-5.2340134781683503</v>
      </c>
      <c r="AC22" s="158">
        <v>-2.6047406046048902</v>
      </c>
      <c r="AD22" s="141"/>
      <c r="AE22" s="159">
        <v>4.5067770841725601</v>
      </c>
      <c r="AF22" s="36"/>
      <c r="AG22" s="174">
        <v>95.345312162247595</v>
      </c>
      <c r="AH22" s="175">
        <v>99.437800696732296</v>
      </c>
      <c r="AI22" s="175">
        <v>102.025670613651</v>
      </c>
      <c r="AJ22" s="175">
        <v>103.67184362148301</v>
      </c>
      <c r="AK22" s="175">
        <v>102.151087398309</v>
      </c>
      <c r="AL22" s="176">
        <v>100.73444302726899</v>
      </c>
      <c r="AM22" s="163"/>
      <c r="AN22" s="177">
        <v>130.71223347741801</v>
      </c>
      <c r="AO22" s="178">
        <v>135.44288736543601</v>
      </c>
      <c r="AP22" s="179">
        <v>133.116910309026</v>
      </c>
      <c r="AQ22" s="163"/>
      <c r="AR22" s="180">
        <v>110.697361743992</v>
      </c>
      <c r="AS22" s="146"/>
      <c r="AT22" s="153">
        <v>10.5366353897114</v>
      </c>
      <c r="AU22" s="154">
        <v>12.3143204668417</v>
      </c>
      <c r="AV22" s="154">
        <v>14.1112980070798</v>
      </c>
      <c r="AW22" s="154">
        <v>14.954451391437599</v>
      </c>
      <c r="AX22" s="154">
        <v>11.671051370951799</v>
      </c>
      <c r="AY22" s="155">
        <v>12.875967395243199</v>
      </c>
      <c r="AZ22" s="141"/>
      <c r="BA22" s="156">
        <v>8.1385194570586492</v>
      </c>
      <c r="BB22" s="157">
        <v>4.21381324256902</v>
      </c>
      <c r="BC22" s="158">
        <v>6.0860424215107196</v>
      </c>
      <c r="BD22" s="141"/>
      <c r="BE22" s="159">
        <v>10.0700356274588</v>
      </c>
    </row>
    <row r="23" spans="1:57" x14ac:dyDescent="0.2">
      <c r="A23" s="22" t="s">
        <v>43</v>
      </c>
      <c r="B23" s="44" t="str">
        <f t="shared" si="0"/>
        <v>Richmond CBD/Airport, VA</v>
      </c>
      <c r="C23" s="10"/>
      <c r="D23" s="27" t="s">
        <v>16</v>
      </c>
      <c r="E23" s="30" t="s">
        <v>17</v>
      </c>
      <c r="F23" s="3"/>
      <c r="G23" s="160">
        <v>119.19477823331999</v>
      </c>
      <c r="H23" s="161">
        <v>124.85429598562</v>
      </c>
      <c r="I23" s="161">
        <v>128.082841642228</v>
      </c>
      <c r="J23" s="161">
        <v>126.749592814371</v>
      </c>
      <c r="K23" s="161">
        <v>124.255327955103</v>
      </c>
      <c r="L23" s="162">
        <v>124.882940724619</v>
      </c>
      <c r="M23" s="163"/>
      <c r="N23" s="164">
        <v>127.513720846788</v>
      </c>
      <c r="O23" s="165">
        <v>126.995839243498</v>
      </c>
      <c r="P23" s="166">
        <v>127.246941544885</v>
      </c>
      <c r="Q23" s="163"/>
      <c r="R23" s="167">
        <v>125.518798315395</v>
      </c>
      <c r="S23" s="146"/>
      <c r="T23" s="138">
        <v>14.0021483102466</v>
      </c>
      <c r="U23" s="139">
        <v>14.4535979897642</v>
      </c>
      <c r="V23" s="139">
        <v>16.129182004452499</v>
      </c>
      <c r="W23" s="139">
        <v>10.999544939892401</v>
      </c>
      <c r="X23" s="139">
        <v>13.794264778473201</v>
      </c>
      <c r="Y23" s="140">
        <v>13.9511650886231</v>
      </c>
      <c r="Z23" s="141"/>
      <c r="AA23" s="142">
        <v>1.4849221075246</v>
      </c>
      <c r="AB23" s="143">
        <v>-0.74639416221369004</v>
      </c>
      <c r="AC23" s="144">
        <v>0.335579915027928</v>
      </c>
      <c r="AD23" s="141"/>
      <c r="AE23" s="145">
        <v>8.8409647188266192</v>
      </c>
      <c r="AF23" s="33"/>
      <c r="AG23" s="160">
        <v>120.259955028226</v>
      </c>
      <c r="AH23" s="161">
        <v>126.542935022026</v>
      </c>
      <c r="AI23" s="161">
        <v>131.90752053928699</v>
      </c>
      <c r="AJ23" s="161">
        <v>130.904692903582</v>
      </c>
      <c r="AK23" s="161">
        <v>130.360859696906</v>
      </c>
      <c r="AL23" s="162">
        <v>128.48404798960399</v>
      </c>
      <c r="AM23" s="163"/>
      <c r="AN23" s="164">
        <v>143.34918662540301</v>
      </c>
      <c r="AO23" s="165">
        <v>144.97439813292999</v>
      </c>
      <c r="AP23" s="166">
        <v>144.1711680798</v>
      </c>
      <c r="AQ23" s="163"/>
      <c r="AR23" s="167">
        <v>133.38545815325699</v>
      </c>
      <c r="AS23" s="146"/>
      <c r="AT23" s="138">
        <v>10.437011368316799</v>
      </c>
      <c r="AU23" s="139">
        <v>16.632662895923399</v>
      </c>
      <c r="AV23" s="139">
        <v>20.3943251418724</v>
      </c>
      <c r="AW23" s="139">
        <v>17.761667421235099</v>
      </c>
      <c r="AX23" s="139">
        <v>17.680999757555501</v>
      </c>
      <c r="AY23" s="140">
        <v>16.981906059713399</v>
      </c>
      <c r="AZ23" s="141"/>
      <c r="BA23" s="142">
        <v>9.8384971878621208</v>
      </c>
      <c r="BB23" s="143">
        <v>7.6804084438653604</v>
      </c>
      <c r="BC23" s="144">
        <v>8.6966880371549404</v>
      </c>
      <c r="BD23" s="141"/>
      <c r="BE23" s="145">
        <v>13.041179704588201</v>
      </c>
    </row>
    <row r="24" spans="1:57" x14ac:dyDescent="0.2">
      <c r="A24" s="23" t="s">
        <v>44</v>
      </c>
      <c r="B24" s="44" t="str">
        <f t="shared" si="0"/>
        <v>Richmond North/Glen Allen, VA</v>
      </c>
      <c r="C24" s="11"/>
      <c r="D24" s="28" t="s">
        <v>16</v>
      </c>
      <c r="E24" s="31" t="s">
        <v>17</v>
      </c>
      <c r="F24" s="12"/>
      <c r="G24" s="168">
        <v>94.582536395324894</v>
      </c>
      <c r="H24" s="163">
        <v>98.912959779993102</v>
      </c>
      <c r="I24" s="163">
        <v>100.851411302982</v>
      </c>
      <c r="J24" s="163">
        <v>99.492235198702303</v>
      </c>
      <c r="K24" s="163">
        <v>98.206411499247807</v>
      </c>
      <c r="L24" s="169">
        <v>98.590240988600897</v>
      </c>
      <c r="M24" s="163"/>
      <c r="N24" s="170">
        <v>111.87327246045901</v>
      </c>
      <c r="O24" s="171">
        <v>113.875335022968</v>
      </c>
      <c r="P24" s="172">
        <v>112.888781134501</v>
      </c>
      <c r="Q24" s="163"/>
      <c r="R24" s="173">
        <v>102.86205813869699</v>
      </c>
      <c r="S24" s="146"/>
      <c r="T24" s="147">
        <v>16.787193517958499</v>
      </c>
      <c r="U24" s="141">
        <v>20.240346480818101</v>
      </c>
      <c r="V24" s="141">
        <v>17.488915159898799</v>
      </c>
      <c r="W24" s="141">
        <v>19.5300974480595</v>
      </c>
      <c r="X24" s="141">
        <v>13.515469993380201</v>
      </c>
      <c r="Y24" s="148">
        <v>17.511408653868099</v>
      </c>
      <c r="Z24" s="141"/>
      <c r="AA24" s="149">
        <v>13.411120150947999</v>
      </c>
      <c r="AB24" s="150">
        <v>12.2385375852139</v>
      </c>
      <c r="AC24" s="151">
        <v>12.807984921132901</v>
      </c>
      <c r="AD24" s="141"/>
      <c r="AE24" s="152">
        <v>15.2654224197587</v>
      </c>
      <c r="AF24" s="34"/>
      <c r="AG24" s="168">
        <v>92.9425039310307</v>
      </c>
      <c r="AH24" s="163">
        <v>98.356460783446806</v>
      </c>
      <c r="AI24" s="163">
        <v>102.026079017661</v>
      </c>
      <c r="AJ24" s="163">
        <v>100.66884658725</v>
      </c>
      <c r="AK24" s="163">
        <v>99.715480367924101</v>
      </c>
      <c r="AL24" s="169">
        <v>99.075680248290396</v>
      </c>
      <c r="AM24" s="163"/>
      <c r="AN24" s="170">
        <v>117.213822866344</v>
      </c>
      <c r="AO24" s="171">
        <v>119.23723508003199</v>
      </c>
      <c r="AP24" s="172">
        <v>118.231932404082</v>
      </c>
      <c r="AQ24" s="163"/>
      <c r="AR24" s="173">
        <v>105.34302180703401</v>
      </c>
      <c r="AS24" s="146"/>
      <c r="AT24" s="147">
        <v>16.6857094125739</v>
      </c>
      <c r="AU24" s="141">
        <v>21.8514212889432</v>
      </c>
      <c r="AV24" s="141">
        <v>21.517653854769001</v>
      </c>
      <c r="AW24" s="141">
        <v>20.398098222064</v>
      </c>
      <c r="AX24" s="141">
        <v>17.943354810501599</v>
      </c>
      <c r="AY24" s="148">
        <v>19.880154285915001</v>
      </c>
      <c r="AZ24" s="141"/>
      <c r="BA24" s="149">
        <v>18.653918500046199</v>
      </c>
      <c r="BB24" s="150">
        <v>17.7533393612715</v>
      </c>
      <c r="BC24" s="151">
        <v>18.179687430132098</v>
      </c>
      <c r="BD24" s="141"/>
      <c r="BE24" s="152">
        <v>18.926595198822799</v>
      </c>
    </row>
    <row r="25" spans="1:57" x14ac:dyDescent="0.2">
      <c r="A25" s="24" t="s">
        <v>45</v>
      </c>
      <c r="B25" s="44" t="str">
        <f t="shared" si="0"/>
        <v>Richmond West/Midlothian, VA</v>
      </c>
      <c r="C25" s="12"/>
      <c r="D25" s="28" t="s">
        <v>16</v>
      </c>
      <c r="E25" s="31" t="s">
        <v>17</v>
      </c>
      <c r="F25" s="12"/>
      <c r="G25" s="168">
        <v>85.315842313019303</v>
      </c>
      <c r="H25" s="163">
        <v>91.369059119141696</v>
      </c>
      <c r="I25" s="163">
        <v>91.444742937563902</v>
      </c>
      <c r="J25" s="163">
        <v>90.904037722419901</v>
      </c>
      <c r="K25" s="163">
        <v>87.875505534034303</v>
      </c>
      <c r="L25" s="169">
        <v>89.600021066756099</v>
      </c>
      <c r="M25" s="163"/>
      <c r="N25" s="170">
        <v>101.32869042553099</v>
      </c>
      <c r="O25" s="171">
        <v>106.98618561776</v>
      </c>
      <c r="P25" s="172">
        <v>104.294867054655</v>
      </c>
      <c r="Q25" s="163"/>
      <c r="R25" s="173">
        <v>94.103629546335696</v>
      </c>
      <c r="S25" s="146"/>
      <c r="T25" s="147">
        <v>13.9567823874163</v>
      </c>
      <c r="U25" s="141">
        <v>19.277486292391199</v>
      </c>
      <c r="V25" s="141">
        <v>11.1887685655549</v>
      </c>
      <c r="W25" s="141">
        <v>17.294913079072401</v>
      </c>
      <c r="X25" s="141">
        <v>10.371653047258601</v>
      </c>
      <c r="Y25" s="148">
        <v>14.465000085060099</v>
      </c>
      <c r="Z25" s="141"/>
      <c r="AA25" s="149">
        <v>11.884702448847801</v>
      </c>
      <c r="AB25" s="150">
        <v>14.246517894303601</v>
      </c>
      <c r="AC25" s="151">
        <v>13.1409561033702</v>
      </c>
      <c r="AD25" s="141"/>
      <c r="AE25" s="152">
        <v>13.539997093640601</v>
      </c>
      <c r="AF25" s="35"/>
      <c r="AG25" s="168">
        <v>85.357908631921802</v>
      </c>
      <c r="AH25" s="163">
        <v>89.124174127589896</v>
      </c>
      <c r="AI25" s="163">
        <v>91.299454856707996</v>
      </c>
      <c r="AJ25" s="163">
        <v>90.913031206206199</v>
      </c>
      <c r="AK25" s="163">
        <v>90.926808570345003</v>
      </c>
      <c r="AL25" s="169">
        <v>89.730281212934301</v>
      </c>
      <c r="AM25" s="163"/>
      <c r="AN25" s="170">
        <v>110.55366544312101</v>
      </c>
      <c r="AO25" s="171">
        <v>114.632417053937</v>
      </c>
      <c r="AP25" s="172">
        <v>112.641218936662</v>
      </c>
      <c r="AQ25" s="163"/>
      <c r="AR25" s="173">
        <v>97.353722620326593</v>
      </c>
      <c r="AS25" s="146"/>
      <c r="AT25" s="147">
        <v>13.101825725264399</v>
      </c>
      <c r="AU25" s="141">
        <v>15.320218162481799</v>
      </c>
      <c r="AV25" s="141">
        <v>15.5672751395968</v>
      </c>
      <c r="AW25" s="141">
        <v>16.062111281874699</v>
      </c>
      <c r="AX25" s="141">
        <v>14.2347509484153</v>
      </c>
      <c r="AY25" s="148">
        <v>14.990897521175899</v>
      </c>
      <c r="AZ25" s="141"/>
      <c r="BA25" s="149">
        <v>16.4636324059576</v>
      </c>
      <c r="BB25" s="150">
        <v>18.261850219167702</v>
      </c>
      <c r="BC25" s="151">
        <v>17.3864807883634</v>
      </c>
      <c r="BD25" s="141"/>
      <c r="BE25" s="152">
        <v>15.494183331109101</v>
      </c>
    </row>
    <row r="26" spans="1:57" x14ac:dyDescent="0.2">
      <c r="A26" s="24" t="s">
        <v>46</v>
      </c>
      <c r="B26" s="44" t="str">
        <f t="shared" si="0"/>
        <v>Petersburg/Chester, VA</v>
      </c>
      <c r="C26" s="12"/>
      <c r="D26" s="28" t="s">
        <v>16</v>
      </c>
      <c r="E26" s="31" t="s">
        <v>17</v>
      </c>
      <c r="F26" s="12"/>
      <c r="G26" s="168">
        <v>81.116630897564207</v>
      </c>
      <c r="H26" s="163">
        <v>86.896696883618304</v>
      </c>
      <c r="I26" s="163">
        <v>88.281352446607102</v>
      </c>
      <c r="J26" s="163">
        <v>88.367467106652498</v>
      </c>
      <c r="K26" s="163">
        <v>84.612714071510894</v>
      </c>
      <c r="L26" s="169">
        <v>86.068924007281794</v>
      </c>
      <c r="M26" s="163"/>
      <c r="N26" s="170">
        <v>90.242536197697206</v>
      </c>
      <c r="O26" s="171">
        <v>91.005159517801999</v>
      </c>
      <c r="P26" s="172">
        <v>90.624168827160403</v>
      </c>
      <c r="Q26" s="163"/>
      <c r="R26" s="173">
        <v>87.383170954424003</v>
      </c>
      <c r="S26" s="146"/>
      <c r="T26" s="147">
        <v>11.6485232124048</v>
      </c>
      <c r="U26" s="141">
        <v>13.813051602741</v>
      </c>
      <c r="V26" s="141">
        <v>14.1520425252486</v>
      </c>
      <c r="W26" s="141">
        <v>14.7220341011454</v>
      </c>
      <c r="X26" s="141">
        <v>12.179688093526</v>
      </c>
      <c r="Y26" s="148">
        <v>13.477577123918</v>
      </c>
      <c r="Z26" s="141"/>
      <c r="AA26" s="149">
        <v>10.2357176518716</v>
      </c>
      <c r="AB26" s="150">
        <v>9.1981423391372203</v>
      </c>
      <c r="AC26" s="151">
        <v>9.7167572033585294</v>
      </c>
      <c r="AD26" s="141"/>
      <c r="AE26" s="152">
        <v>12.117579698895501</v>
      </c>
      <c r="AF26" s="35"/>
      <c r="AG26" s="168">
        <v>82.526781035642202</v>
      </c>
      <c r="AH26" s="163">
        <v>87.569263675914598</v>
      </c>
      <c r="AI26" s="163">
        <v>88.184856901369997</v>
      </c>
      <c r="AJ26" s="163">
        <v>88.465850267945697</v>
      </c>
      <c r="AK26" s="163">
        <v>87.838239139769996</v>
      </c>
      <c r="AL26" s="169">
        <v>87.091388664261899</v>
      </c>
      <c r="AM26" s="163"/>
      <c r="AN26" s="170">
        <v>93.495513401517599</v>
      </c>
      <c r="AO26" s="171">
        <v>92.127802087454796</v>
      </c>
      <c r="AP26" s="172">
        <v>92.823034695109598</v>
      </c>
      <c r="AQ26" s="163"/>
      <c r="AR26" s="173">
        <v>88.800990932919802</v>
      </c>
      <c r="AS26" s="146"/>
      <c r="AT26" s="147">
        <v>15.901142698612199</v>
      </c>
      <c r="AU26" s="141">
        <v>18.904283782804502</v>
      </c>
      <c r="AV26" s="141">
        <v>17.257028560085299</v>
      </c>
      <c r="AW26" s="141">
        <v>18.5048111072784</v>
      </c>
      <c r="AX26" s="141">
        <v>17.9738817976306</v>
      </c>
      <c r="AY26" s="148">
        <v>17.8445037136132</v>
      </c>
      <c r="AZ26" s="141"/>
      <c r="BA26" s="149">
        <v>15.350466116759099</v>
      </c>
      <c r="BB26" s="150">
        <v>11.5222629577124</v>
      </c>
      <c r="BC26" s="151">
        <v>13.427146682152401</v>
      </c>
      <c r="BD26" s="141"/>
      <c r="BE26" s="152">
        <v>16.1526995328732</v>
      </c>
    </row>
    <row r="27" spans="1:57" x14ac:dyDescent="0.2">
      <c r="A27" s="99" t="s">
        <v>99</v>
      </c>
      <c r="B27" s="45" t="s">
        <v>71</v>
      </c>
      <c r="C27" s="12"/>
      <c r="D27" s="28" t="s">
        <v>16</v>
      </c>
      <c r="E27" s="31" t="s">
        <v>17</v>
      </c>
      <c r="F27" s="12"/>
      <c r="G27" s="168">
        <v>111.999506499228</v>
      </c>
      <c r="H27" s="163">
        <v>109.85547178581299</v>
      </c>
      <c r="I27" s="163">
        <v>109.62501255954901</v>
      </c>
      <c r="J27" s="163">
        <v>106.69236923340701</v>
      </c>
      <c r="K27" s="163">
        <v>109.11409416674201</v>
      </c>
      <c r="L27" s="169">
        <v>109.332815499861</v>
      </c>
      <c r="M27" s="163"/>
      <c r="N27" s="170">
        <v>134.61250591575899</v>
      </c>
      <c r="O27" s="171">
        <v>143.509535335425</v>
      </c>
      <c r="P27" s="172">
        <v>139.18185965316101</v>
      </c>
      <c r="Q27" s="163"/>
      <c r="R27" s="173">
        <v>119.04197806037701</v>
      </c>
      <c r="S27" s="146"/>
      <c r="T27" s="147">
        <v>7.1922901047532299</v>
      </c>
      <c r="U27" s="141">
        <v>6.7264911577009601</v>
      </c>
      <c r="V27" s="141">
        <v>5.6316379323475303</v>
      </c>
      <c r="W27" s="141">
        <v>7.1005203565942896</v>
      </c>
      <c r="X27" s="141">
        <v>7.5253791958315803</v>
      </c>
      <c r="Y27" s="148">
        <v>6.8054122023033496</v>
      </c>
      <c r="Z27" s="141"/>
      <c r="AA27" s="149">
        <v>6.2604481090034501</v>
      </c>
      <c r="AB27" s="150">
        <v>10.111766586076699</v>
      </c>
      <c r="AC27" s="151">
        <v>8.2844191150225708</v>
      </c>
      <c r="AD27" s="141"/>
      <c r="AE27" s="152">
        <v>7.16698342619088</v>
      </c>
      <c r="AF27" s="35"/>
      <c r="AG27" s="168">
        <v>108.17667158335099</v>
      </c>
      <c r="AH27" s="163">
        <v>107.75148275938299</v>
      </c>
      <c r="AI27" s="163">
        <v>107.26680597014899</v>
      </c>
      <c r="AJ27" s="163">
        <v>108.255557070748</v>
      </c>
      <c r="AK27" s="163">
        <v>112.422599800813</v>
      </c>
      <c r="AL27" s="169">
        <v>108.82103173554501</v>
      </c>
      <c r="AM27" s="163"/>
      <c r="AN27" s="170">
        <v>135.87391005959901</v>
      </c>
      <c r="AO27" s="171">
        <v>139.059884959371</v>
      </c>
      <c r="AP27" s="172">
        <v>137.47932900878899</v>
      </c>
      <c r="AQ27" s="163"/>
      <c r="AR27" s="173">
        <v>118.26542892153201</v>
      </c>
      <c r="AS27" s="146"/>
      <c r="AT27" s="147">
        <v>7.8747342702267504</v>
      </c>
      <c r="AU27" s="141">
        <v>8.9853393423534502</v>
      </c>
      <c r="AV27" s="141">
        <v>8.2908387520618092</v>
      </c>
      <c r="AW27" s="141">
        <v>10.1248884251454</v>
      </c>
      <c r="AX27" s="141">
        <v>11.475013110466801</v>
      </c>
      <c r="AY27" s="148">
        <v>9.4261597727952697</v>
      </c>
      <c r="AZ27" s="141"/>
      <c r="BA27" s="149">
        <v>12.681049610549699</v>
      </c>
      <c r="BB27" s="150">
        <v>13.1081316669774</v>
      </c>
      <c r="BC27" s="151">
        <v>12.8988747125199</v>
      </c>
      <c r="BD27" s="141"/>
      <c r="BE27" s="152">
        <v>10.5209518162024</v>
      </c>
    </row>
    <row r="28" spans="1:57" x14ac:dyDescent="0.2">
      <c r="A28" s="24" t="s">
        <v>48</v>
      </c>
      <c r="B28" s="44" t="str">
        <f t="shared" si="0"/>
        <v>Roanoke, VA</v>
      </c>
      <c r="C28" s="12"/>
      <c r="D28" s="28" t="s">
        <v>16</v>
      </c>
      <c r="E28" s="31" t="s">
        <v>17</v>
      </c>
      <c r="F28" s="12"/>
      <c r="G28" s="168">
        <v>90.623550316678305</v>
      </c>
      <c r="H28" s="163">
        <v>97.210063395810295</v>
      </c>
      <c r="I28" s="163">
        <v>101.85496730382199</v>
      </c>
      <c r="J28" s="163">
        <v>99.715534030078999</v>
      </c>
      <c r="K28" s="163">
        <v>98.912074732166104</v>
      </c>
      <c r="L28" s="169">
        <v>98.094424049241496</v>
      </c>
      <c r="M28" s="163"/>
      <c r="N28" s="170">
        <v>105.42311804008899</v>
      </c>
      <c r="O28" s="171">
        <v>107.919678155093</v>
      </c>
      <c r="P28" s="172">
        <v>106.65655064479699</v>
      </c>
      <c r="Q28" s="163"/>
      <c r="R28" s="173">
        <v>100.706260168811</v>
      </c>
      <c r="S28" s="146"/>
      <c r="T28" s="147">
        <v>11.3890280437148</v>
      </c>
      <c r="U28" s="141">
        <v>15.918235281251199</v>
      </c>
      <c r="V28" s="141">
        <v>18.115009445797899</v>
      </c>
      <c r="W28" s="141">
        <v>20.224060893230501</v>
      </c>
      <c r="X28" s="141">
        <v>17.191400685608802</v>
      </c>
      <c r="Y28" s="148">
        <v>17.0062931975555</v>
      </c>
      <c r="Z28" s="141"/>
      <c r="AA28" s="149">
        <v>17.558857463523101</v>
      </c>
      <c r="AB28" s="150">
        <v>18.157235321080201</v>
      </c>
      <c r="AC28" s="151">
        <v>17.8543294636093</v>
      </c>
      <c r="AD28" s="141"/>
      <c r="AE28" s="152">
        <v>17.178935463531602</v>
      </c>
      <c r="AF28" s="35"/>
      <c r="AG28" s="168">
        <v>95.070365331317703</v>
      </c>
      <c r="AH28" s="163">
        <v>96.328885042040497</v>
      </c>
      <c r="AI28" s="163">
        <v>100.433841829811</v>
      </c>
      <c r="AJ28" s="163">
        <v>100.919953788694</v>
      </c>
      <c r="AK28" s="163">
        <v>99.862737495153098</v>
      </c>
      <c r="AL28" s="169">
        <v>98.742839111086596</v>
      </c>
      <c r="AM28" s="163"/>
      <c r="AN28" s="170">
        <v>108.78724861272001</v>
      </c>
      <c r="AO28" s="171">
        <v>110.17164418474501</v>
      </c>
      <c r="AP28" s="172">
        <v>109.47279843624899</v>
      </c>
      <c r="AQ28" s="163"/>
      <c r="AR28" s="173">
        <v>102.053316998119</v>
      </c>
      <c r="AS28" s="146"/>
      <c r="AT28" s="147">
        <v>10.334444492524</v>
      </c>
      <c r="AU28" s="141">
        <v>17.4498269167186</v>
      </c>
      <c r="AV28" s="141">
        <v>18.2598436723516</v>
      </c>
      <c r="AW28" s="141">
        <v>20.431423455530901</v>
      </c>
      <c r="AX28" s="141">
        <v>17.0574784252718</v>
      </c>
      <c r="AY28" s="148">
        <v>16.961747821529201</v>
      </c>
      <c r="AZ28" s="141"/>
      <c r="BA28" s="149">
        <v>16.921213755392099</v>
      </c>
      <c r="BB28" s="150">
        <v>14.9859619862996</v>
      </c>
      <c r="BC28" s="151">
        <v>15.9275162441054</v>
      </c>
      <c r="BD28" s="141"/>
      <c r="BE28" s="152">
        <v>16.330368688971799</v>
      </c>
    </row>
    <row r="29" spans="1:57" x14ac:dyDescent="0.2">
      <c r="A29" s="24" t="s">
        <v>49</v>
      </c>
      <c r="B29" s="44" t="str">
        <f t="shared" si="0"/>
        <v>Charlottesville, VA</v>
      </c>
      <c r="C29" s="12"/>
      <c r="D29" s="28" t="s">
        <v>16</v>
      </c>
      <c r="E29" s="31" t="s">
        <v>17</v>
      </c>
      <c r="F29" s="12"/>
      <c r="G29" s="168">
        <v>133.93005610703401</v>
      </c>
      <c r="H29" s="163">
        <v>131.80424868519901</v>
      </c>
      <c r="I29" s="163">
        <v>130.539498399146</v>
      </c>
      <c r="J29" s="163">
        <v>132.21465044550999</v>
      </c>
      <c r="K29" s="163">
        <v>132.96720627631001</v>
      </c>
      <c r="L29" s="169">
        <v>132.22513625103201</v>
      </c>
      <c r="M29" s="163"/>
      <c r="N29" s="170">
        <v>176.333198665678</v>
      </c>
      <c r="O29" s="171">
        <v>186.42841929002</v>
      </c>
      <c r="P29" s="172">
        <v>181.636564039408</v>
      </c>
      <c r="Q29" s="163"/>
      <c r="R29" s="173">
        <v>147.003066035253</v>
      </c>
      <c r="S29" s="146"/>
      <c r="T29" s="147">
        <v>15.885910759286199</v>
      </c>
      <c r="U29" s="141">
        <v>13.2222406616673</v>
      </c>
      <c r="V29" s="141">
        <v>14.4815895978813</v>
      </c>
      <c r="W29" s="141">
        <v>15.108140224871599</v>
      </c>
      <c r="X29" s="141">
        <v>14.5034196215582</v>
      </c>
      <c r="Y29" s="148">
        <v>14.606947664559099</v>
      </c>
      <c r="Z29" s="141"/>
      <c r="AA29" s="149">
        <v>14.6124980108617</v>
      </c>
      <c r="AB29" s="150">
        <v>16.073720506699502</v>
      </c>
      <c r="AC29" s="151">
        <v>15.413269111056501</v>
      </c>
      <c r="AD29" s="141"/>
      <c r="AE29" s="152">
        <v>14.628294457048099</v>
      </c>
      <c r="AF29" s="35"/>
      <c r="AG29" s="168">
        <v>139.29865092748699</v>
      </c>
      <c r="AH29" s="163">
        <v>134.45105686032099</v>
      </c>
      <c r="AI29" s="163">
        <v>135.709834254143</v>
      </c>
      <c r="AJ29" s="163">
        <v>134.97294961682701</v>
      </c>
      <c r="AK29" s="163">
        <v>144.685360917656</v>
      </c>
      <c r="AL29" s="169">
        <v>137.81853637160299</v>
      </c>
      <c r="AM29" s="163"/>
      <c r="AN29" s="170">
        <v>202.08748155126301</v>
      </c>
      <c r="AO29" s="171">
        <v>208.9011955046</v>
      </c>
      <c r="AP29" s="172">
        <v>205.56248615171501</v>
      </c>
      <c r="AQ29" s="163"/>
      <c r="AR29" s="173">
        <v>159.024515208438</v>
      </c>
      <c r="AS29" s="146"/>
      <c r="AT29" s="147">
        <v>20.1379040238116</v>
      </c>
      <c r="AU29" s="141">
        <v>18.727736340072099</v>
      </c>
      <c r="AV29" s="141">
        <v>18.538267179764699</v>
      </c>
      <c r="AW29" s="141">
        <v>17.009845143573099</v>
      </c>
      <c r="AX29" s="141">
        <v>18.4293784095617</v>
      </c>
      <c r="AY29" s="148">
        <v>18.483732595260001</v>
      </c>
      <c r="AZ29" s="141"/>
      <c r="BA29" s="149">
        <v>19.968850954498901</v>
      </c>
      <c r="BB29" s="150">
        <v>19.370297057690198</v>
      </c>
      <c r="BC29" s="151">
        <v>19.632197908192701</v>
      </c>
      <c r="BD29" s="141"/>
      <c r="BE29" s="152">
        <v>17.953960616175301</v>
      </c>
    </row>
    <row r="30" spans="1:57" x14ac:dyDescent="0.2">
      <c r="A30" s="24" t="s">
        <v>50</v>
      </c>
      <c r="B30" s="46" t="s">
        <v>73</v>
      </c>
      <c r="C30" s="12"/>
      <c r="D30" s="28" t="s">
        <v>16</v>
      </c>
      <c r="E30" s="31" t="s">
        <v>17</v>
      </c>
      <c r="F30" s="12"/>
      <c r="G30" s="168">
        <v>88.586473029045607</v>
      </c>
      <c r="H30" s="163">
        <v>95.153351113172505</v>
      </c>
      <c r="I30" s="163">
        <v>98.162046758767204</v>
      </c>
      <c r="J30" s="163">
        <v>99.979559533386904</v>
      </c>
      <c r="K30" s="163">
        <v>98.644084163447801</v>
      </c>
      <c r="L30" s="169">
        <v>96.641821200969304</v>
      </c>
      <c r="M30" s="163"/>
      <c r="N30" s="170">
        <v>106.51589930750499</v>
      </c>
      <c r="O30" s="171">
        <v>108.971769027882</v>
      </c>
      <c r="P30" s="172">
        <v>107.73979907989801</v>
      </c>
      <c r="Q30" s="163"/>
      <c r="R30" s="173">
        <v>100.23106488932</v>
      </c>
      <c r="S30" s="146"/>
      <c r="T30" s="147">
        <v>8.8216316441644498</v>
      </c>
      <c r="U30" s="141">
        <v>10.606708907960099</v>
      </c>
      <c r="V30" s="141">
        <v>12.7721541293286</v>
      </c>
      <c r="W30" s="141">
        <v>11.4295656540385</v>
      </c>
      <c r="X30" s="141">
        <v>5.9163807173168799</v>
      </c>
      <c r="Y30" s="148">
        <v>9.8736238336261408</v>
      </c>
      <c r="Z30" s="141"/>
      <c r="AA30" s="149">
        <v>6.9349786617289801</v>
      </c>
      <c r="AB30" s="150">
        <v>5.66243050783293</v>
      </c>
      <c r="AC30" s="151">
        <v>6.31182094393274</v>
      </c>
      <c r="AD30" s="141"/>
      <c r="AE30" s="152">
        <v>8.5579470823680399</v>
      </c>
      <c r="AF30" s="35"/>
      <c r="AG30" s="168">
        <v>91.872760774087197</v>
      </c>
      <c r="AH30" s="163">
        <v>94.686306715591996</v>
      </c>
      <c r="AI30" s="163">
        <v>97.200569136334195</v>
      </c>
      <c r="AJ30" s="163">
        <v>98.566626499711802</v>
      </c>
      <c r="AK30" s="163">
        <v>100.311790302527</v>
      </c>
      <c r="AL30" s="169">
        <v>96.809704635642106</v>
      </c>
      <c r="AM30" s="163"/>
      <c r="AN30" s="170">
        <v>114.804694658226</v>
      </c>
      <c r="AO30" s="171">
        <v>116.787786933758</v>
      </c>
      <c r="AP30" s="172">
        <v>115.796376240779</v>
      </c>
      <c r="AQ30" s="163"/>
      <c r="AR30" s="173">
        <v>103.097747609856</v>
      </c>
      <c r="AS30" s="146"/>
      <c r="AT30" s="147">
        <v>14.9661980143992</v>
      </c>
      <c r="AU30" s="141">
        <v>11.7795085814953</v>
      </c>
      <c r="AV30" s="141">
        <v>11.966526637827201</v>
      </c>
      <c r="AW30" s="141">
        <v>12.7387834173587</v>
      </c>
      <c r="AX30" s="141">
        <v>11.9948675584513</v>
      </c>
      <c r="AY30" s="148">
        <v>12.5052707229143</v>
      </c>
      <c r="AZ30" s="141"/>
      <c r="BA30" s="149">
        <v>16.8178004069444</v>
      </c>
      <c r="BB30" s="150">
        <v>17.943228746756098</v>
      </c>
      <c r="BC30" s="151">
        <v>17.386347791259698</v>
      </c>
      <c r="BD30" s="141"/>
      <c r="BE30" s="152">
        <v>14.224925239754</v>
      </c>
    </row>
    <row r="31" spans="1:57" x14ac:dyDescent="0.2">
      <c r="A31" s="24" t="s">
        <v>51</v>
      </c>
      <c r="B31" s="44" t="str">
        <f t="shared" si="0"/>
        <v>Staunton &amp; Harrisonburg, VA</v>
      </c>
      <c r="C31" s="12"/>
      <c r="D31" s="28" t="s">
        <v>16</v>
      </c>
      <c r="E31" s="31" t="s">
        <v>17</v>
      </c>
      <c r="F31" s="12"/>
      <c r="G31" s="168">
        <v>94.491079022532503</v>
      </c>
      <c r="H31" s="163">
        <v>94.910247887323905</v>
      </c>
      <c r="I31" s="163">
        <v>97.206931942919795</v>
      </c>
      <c r="J31" s="163">
        <v>95.613120290984597</v>
      </c>
      <c r="K31" s="163">
        <v>94.080875411635503</v>
      </c>
      <c r="L31" s="169">
        <v>95.287612961094197</v>
      </c>
      <c r="M31" s="163"/>
      <c r="N31" s="170">
        <v>107.537581629944</v>
      </c>
      <c r="O31" s="171">
        <v>111.548713834823</v>
      </c>
      <c r="P31" s="172">
        <v>109.552421720174</v>
      </c>
      <c r="Q31" s="163"/>
      <c r="R31" s="173">
        <v>99.537242492226497</v>
      </c>
      <c r="S31" s="146"/>
      <c r="T31" s="147">
        <v>9.6684328359729097</v>
      </c>
      <c r="U31" s="141">
        <v>8.0345544144489196</v>
      </c>
      <c r="V31" s="141">
        <v>9.0452585288518605</v>
      </c>
      <c r="W31" s="141">
        <v>6.3503207552868499</v>
      </c>
      <c r="X31" s="141">
        <v>2.7488169351700802</v>
      </c>
      <c r="Y31" s="148">
        <v>7.0463699710679704</v>
      </c>
      <c r="Z31" s="141"/>
      <c r="AA31" s="149">
        <v>5.7246421358773203</v>
      </c>
      <c r="AB31" s="150">
        <v>5.4760986438339296</v>
      </c>
      <c r="AC31" s="151">
        <v>5.5521807380461903</v>
      </c>
      <c r="AD31" s="141"/>
      <c r="AE31" s="152">
        <v>6.5279467556192401</v>
      </c>
      <c r="AF31" s="35"/>
      <c r="AG31" s="168">
        <v>91.528785458551297</v>
      </c>
      <c r="AH31" s="163">
        <v>92.813677453661498</v>
      </c>
      <c r="AI31" s="163">
        <v>95.913399149672102</v>
      </c>
      <c r="AJ31" s="163">
        <v>94.664420168067196</v>
      </c>
      <c r="AK31" s="163">
        <v>95.399086029304996</v>
      </c>
      <c r="AL31" s="169">
        <v>94.193822272727203</v>
      </c>
      <c r="AM31" s="163"/>
      <c r="AN31" s="170">
        <v>115.61243065057801</v>
      </c>
      <c r="AO31" s="171">
        <v>119.537563335147</v>
      </c>
      <c r="AP31" s="172">
        <v>117.602735383389</v>
      </c>
      <c r="AQ31" s="163"/>
      <c r="AR31" s="173">
        <v>101.936184329273</v>
      </c>
      <c r="AS31" s="146"/>
      <c r="AT31" s="147">
        <v>7.86914409066679</v>
      </c>
      <c r="AU31" s="141">
        <v>7.20804972397735</v>
      </c>
      <c r="AV31" s="141">
        <v>9.4579934990284507</v>
      </c>
      <c r="AW31" s="141">
        <v>7.2230230721416904</v>
      </c>
      <c r="AX31" s="141">
        <v>4.9246179273520401</v>
      </c>
      <c r="AY31" s="148">
        <v>7.2414136961785696</v>
      </c>
      <c r="AZ31" s="141"/>
      <c r="BA31" s="149">
        <v>9.3510732215716406</v>
      </c>
      <c r="BB31" s="150">
        <v>11.938498826523499</v>
      </c>
      <c r="BC31" s="151">
        <v>10.672310095677201</v>
      </c>
      <c r="BD31" s="141"/>
      <c r="BE31" s="152">
        <v>8.34096496998181</v>
      </c>
    </row>
    <row r="32" spans="1:57" x14ac:dyDescent="0.2">
      <c r="A32" s="24" t="s">
        <v>52</v>
      </c>
      <c r="B32" s="44" t="str">
        <f t="shared" si="0"/>
        <v>Blacksburg &amp; Wytheville, VA</v>
      </c>
      <c r="C32" s="12"/>
      <c r="D32" s="28" t="s">
        <v>16</v>
      </c>
      <c r="E32" s="31" t="s">
        <v>17</v>
      </c>
      <c r="F32" s="12"/>
      <c r="G32" s="168">
        <v>95.382972646822196</v>
      </c>
      <c r="H32" s="163">
        <v>95.688999378495893</v>
      </c>
      <c r="I32" s="163">
        <v>95.352323049001797</v>
      </c>
      <c r="J32" s="163">
        <v>95.712154255319106</v>
      </c>
      <c r="K32" s="163">
        <v>96.1126583493282</v>
      </c>
      <c r="L32" s="169">
        <v>95.658643685567</v>
      </c>
      <c r="M32" s="163"/>
      <c r="N32" s="170">
        <v>116.327564255827</v>
      </c>
      <c r="O32" s="171">
        <v>110.42230388692499</v>
      </c>
      <c r="P32" s="172">
        <v>113.621624028497</v>
      </c>
      <c r="Q32" s="163"/>
      <c r="R32" s="173">
        <v>100.771999446902</v>
      </c>
      <c r="S32" s="146"/>
      <c r="T32" s="147">
        <v>17.998902923496299</v>
      </c>
      <c r="U32" s="141">
        <v>18.608244662559301</v>
      </c>
      <c r="V32" s="141">
        <v>19.0141345529623</v>
      </c>
      <c r="W32" s="141">
        <v>16.9041827511451</v>
      </c>
      <c r="X32" s="141">
        <v>9.6316685780392799</v>
      </c>
      <c r="Y32" s="148">
        <v>15.996770016568201</v>
      </c>
      <c r="Z32" s="141"/>
      <c r="AA32" s="149">
        <v>9.2577402446753805</v>
      </c>
      <c r="AB32" s="150">
        <v>12.599803797748301</v>
      </c>
      <c r="AC32" s="151">
        <v>10.7109182565514</v>
      </c>
      <c r="AD32" s="141"/>
      <c r="AE32" s="152">
        <v>13.7793344237705</v>
      </c>
      <c r="AF32" s="35"/>
      <c r="AG32" s="168">
        <v>94.233280295047393</v>
      </c>
      <c r="AH32" s="163">
        <v>93.558927104722699</v>
      </c>
      <c r="AI32" s="163">
        <v>93.943236758344796</v>
      </c>
      <c r="AJ32" s="163">
        <v>93.893018586777501</v>
      </c>
      <c r="AK32" s="163">
        <v>95.877912881434796</v>
      </c>
      <c r="AL32" s="169">
        <v>94.324826365960604</v>
      </c>
      <c r="AM32" s="163"/>
      <c r="AN32" s="170">
        <v>121.86501831501801</v>
      </c>
      <c r="AO32" s="171">
        <v>119.529670889659</v>
      </c>
      <c r="AP32" s="172">
        <v>120.753663523071</v>
      </c>
      <c r="AQ32" s="163"/>
      <c r="AR32" s="173">
        <v>103.166103367849</v>
      </c>
      <c r="AS32" s="146"/>
      <c r="AT32" s="147">
        <v>17.744503219989902</v>
      </c>
      <c r="AU32" s="141">
        <v>18.571924948475399</v>
      </c>
      <c r="AV32" s="141">
        <v>18.557451620554101</v>
      </c>
      <c r="AW32" s="141">
        <v>16.250399280677101</v>
      </c>
      <c r="AX32" s="141">
        <v>13.2193922274184</v>
      </c>
      <c r="AY32" s="148">
        <v>16.629087206117099</v>
      </c>
      <c r="AZ32" s="141"/>
      <c r="BA32" s="149">
        <v>20.1256523644699</v>
      </c>
      <c r="BB32" s="150">
        <v>21.604014028343499</v>
      </c>
      <c r="BC32" s="151">
        <v>20.819362507051899</v>
      </c>
      <c r="BD32" s="141"/>
      <c r="BE32" s="152">
        <v>18.091950052855999</v>
      </c>
    </row>
    <row r="33" spans="1:64" x14ac:dyDescent="0.2">
      <c r="A33" s="24" t="s">
        <v>53</v>
      </c>
      <c r="B33" s="44" t="str">
        <f t="shared" si="0"/>
        <v>Lynchburg, VA</v>
      </c>
      <c r="C33" s="12"/>
      <c r="D33" s="28" t="s">
        <v>16</v>
      </c>
      <c r="E33" s="31" t="s">
        <v>17</v>
      </c>
      <c r="F33" s="12"/>
      <c r="G33" s="168">
        <v>99.471712427745601</v>
      </c>
      <c r="H33" s="163">
        <v>103.301382198952</v>
      </c>
      <c r="I33" s="163">
        <v>102.47767311608899</v>
      </c>
      <c r="J33" s="163">
        <v>103.43311186825601</v>
      </c>
      <c r="K33" s="163">
        <v>97.731239907727698</v>
      </c>
      <c r="L33" s="169">
        <v>101.434059179709</v>
      </c>
      <c r="M33" s="163"/>
      <c r="N33" s="170">
        <v>107.252051886792</v>
      </c>
      <c r="O33" s="171">
        <v>107.398613636363</v>
      </c>
      <c r="P33" s="172">
        <v>107.326689814814</v>
      </c>
      <c r="Q33" s="163"/>
      <c r="R33" s="173">
        <v>103.102085346875</v>
      </c>
      <c r="S33" s="146"/>
      <c r="T33" s="147">
        <v>7.5410703507130101</v>
      </c>
      <c r="U33" s="141">
        <v>11.366000339619999</v>
      </c>
      <c r="V33" s="141">
        <v>10.7039126343237</v>
      </c>
      <c r="W33" s="141">
        <v>15.119911693455499</v>
      </c>
      <c r="X33" s="141">
        <v>7.27013531883411</v>
      </c>
      <c r="Y33" s="148">
        <v>10.534247354681501</v>
      </c>
      <c r="Z33" s="141"/>
      <c r="AA33" s="149">
        <v>6.34204650631197</v>
      </c>
      <c r="AB33" s="150">
        <v>0.71461586677015698</v>
      </c>
      <c r="AC33" s="151">
        <v>3.31139990391598</v>
      </c>
      <c r="AD33" s="141"/>
      <c r="AE33" s="152">
        <v>8.3245416520612796</v>
      </c>
      <c r="AF33" s="35"/>
      <c r="AG33" s="168">
        <v>98.664420821114305</v>
      </c>
      <c r="AH33" s="163">
        <v>101.416377437325</v>
      </c>
      <c r="AI33" s="163">
        <v>101.499696809912</v>
      </c>
      <c r="AJ33" s="163">
        <v>101.561942406954</v>
      </c>
      <c r="AK33" s="163">
        <v>102.85</v>
      </c>
      <c r="AL33" s="169">
        <v>101.329532548974</v>
      </c>
      <c r="AM33" s="163"/>
      <c r="AN33" s="170">
        <v>114.79276089486601</v>
      </c>
      <c r="AO33" s="171">
        <v>117.714797118847</v>
      </c>
      <c r="AP33" s="172">
        <v>116.308079437215</v>
      </c>
      <c r="AQ33" s="163"/>
      <c r="AR33" s="173">
        <v>106.063338055326</v>
      </c>
      <c r="AS33" s="146"/>
      <c r="AT33" s="147">
        <v>7.9978083906104098</v>
      </c>
      <c r="AU33" s="141">
        <v>10.396710257380001</v>
      </c>
      <c r="AV33" s="141">
        <v>8.44242531734821</v>
      </c>
      <c r="AW33" s="141">
        <v>8.8012946885235603</v>
      </c>
      <c r="AX33" s="141">
        <v>6.3459897045826201</v>
      </c>
      <c r="AY33" s="148">
        <v>8.3669253472031109</v>
      </c>
      <c r="AZ33" s="141"/>
      <c r="BA33" s="149">
        <v>5.1085967787457598</v>
      </c>
      <c r="BB33" s="150">
        <v>7.8311247429267601</v>
      </c>
      <c r="BC33" s="151">
        <v>6.5188889145487696</v>
      </c>
      <c r="BD33" s="141"/>
      <c r="BE33" s="152">
        <v>7.6009763532613599</v>
      </c>
    </row>
    <row r="34" spans="1:64" x14ac:dyDescent="0.2">
      <c r="A34" s="24" t="s">
        <v>78</v>
      </c>
      <c r="B34" s="44" t="str">
        <f t="shared" si="0"/>
        <v>Central Virginia</v>
      </c>
      <c r="C34" s="12"/>
      <c r="D34" s="28" t="s">
        <v>16</v>
      </c>
      <c r="E34" s="31" t="s">
        <v>17</v>
      </c>
      <c r="F34" s="12"/>
      <c r="G34" s="168">
        <v>101.896673823808</v>
      </c>
      <c r="H34" s="163">
        <v>105.530305070699</v>
      </c>
      <c r="I34" s="163">
        <v>106.498093857493</v>
      </c>
      <c r="J34" s="163">
        <v>106.07278042485601</v>
      </c>
      <c r="K34" s="163">
        <v>103.667572541071</v>
      </c>
      <c r="L34" s="169">
        <v>104.87517131414999</v>
      </c>
      <c r="M34" s="163"/>
      <c r="N34" s="170">
        <v>119.057983921486</v>
      </c>
      <c r="O34" s="171">
        <v>123.441956640917</v>
      </c>
      <c r="P34" s="172">
        <v>121.30077254532</v>
      </c>
      <c r="Q34" s="163"/>
      <c r="R34" s="173">
        <v>109.696916150858</v>
      </c>
      <c r="S34" s="146"/>
      <c r="T34" s="147">
        <v>13.9713827409897</v>
      </c>
      <c r="U34" s="141">
        <v>15.6433517816477</v>
      </c>
      <c r="V34" s="141">
        <v>14.4158938106986</v>
      </c>
      <c r="W34" s="141">
        <v>15.6378233644656</v>
      </c>
      <c r="X34" s="141">
        <v>12.538585947049899</v>
      </c>
      <c r="Y34" s="148">
        <v>14.5059283025361</v>
      </c>
      <c r="Z34" s="141"/>
      <c r="AA34" s="149">
        <v>10.284376693549801</v>
      </c>
      <c r="AB34" s="150">
        <v>10.4274560712989</v>
      </c>
      <c r="AC34" s="151">
        <v>10.360438905243599</v>
      </c>
      <c r="AD34" s="141"/>
      <c r="AE34" s="152">
        <v>12.5485219257449</v>
      </c>
      <c r="AF34" s="35"/>
      <c r="AG34" s="168">
        <v>102.748654780682</v>
      </c>
      <c r="AH34" s="163">
        <v>105.96223703878501</v>
      </c>
      <c r="AI34" s="163">
        <v>108.45229630441899</v>
      </c>
      <c r="AJ34" s="163">
        <v>108.032788728667</v>
      </c>
      <c r="AK34" s="163">
        <v>109.50329915862</v>
      </c>
      <c r="AL34" s="169">
        <v>107.16740687827399</v>
      </c>
      <c r="AM34" s="163"/>
      <c r="AN34" s="170">
        <v>129.73783230992001</v>
      </c>
      <c r="AO34" s="171">
        <v>132.88185997046401</v>
      </c>
      <c r="AP34" s="172">
        <v>131.32433196714399</v>
      </c>
      <c r="AQ34" s="163"/>
      <c r="AR34" s="173">
        <v>114.83945292699499</v>
      </c>
      <c r="AS34" s="146"/>
      <c r="AT34" s="147">
        <v>15.3333854591929</v>
      </c>
      <c r="AU34" s="141">
        <v>18.069072551305201</v>
      </c>
      <c r="AV34" s="141">
        <v>18.289072588914699</v>
      </c>
      <c r="AW34" s="141">
        <v>17.797777877809501</v>
      </c>
      <c r="AX34" s="141">
        <v>17.043356421271401</v>
      </c>
      <c r="AY34" s="148">
        <v>17.431056382106799</v>
      </c>
      <c r="AZ34" s="141"/>
      <c r="BA34" s="149">
        <v>15.701803272483399</v>
      </c>
      <c r="BB34" s="150">
        <v>15.0034787524396</v>
      </c>
      <c r="BC34" s="151">
        <v>15.3304843222814</v>
      </c>
      <c r="BD34" s="141"/>
      <c r="BE34" s="152">
        <v>16.119597751611501</v>
      </c>
    </row>
    <row r="35" spans="1:64" x14ac:dyDescent="0.2">
      <c r="A35" s="24" t="s">
        <v>79</v>
      </c>
      <c r="B35" s="44" t="str">
        <f t="shared" si="0"/>
        <v>Chesapeake Bay</v>
      </c>
      <c r="C35" s="12"/>
      <c r="D35" s="28" t="s">
        <v>16</v>
      </c>
      <c r="E35" s="31" t="s">
        <v>17</v>
      </c>
      <c r="F35" s="12"/>
      <c r="G35" s="168">
        <v>127.075065666041</v>
      </c>
      <c r="H35" s="163">
        <v>118.430993883792</v>
      </c>
      <c r="I35" s="163">
        <v>114.488959212376</v>
      </c>
      <c r="J35" s="163">
        <v>106.744073033707</v>
      </c>
      <c r="K35" s="163">
        <v>107.43943365695699</v>
      </c>
      <c r="L35" s="169">
        <v>114.30789343246499</v>
      </c>
      <c r="M35" s="163"/>
      <c r="N35" s="170">
        <v>150.378142857142</v>
      </c>
      <c r="O35" s="171">
        <v>169.226460481099</v>
      </c>
      <c r="P35" s="172">
        <v>160.393104077906</v>
      </c>
      <c r="Q35" s="163"/>
      <c r="R35" s="173">
        <v>129.85254567850501</v>
      </c>
      <c r="S35" s="146"/>
      <c r="T35" s="147">
        <v>4.8018928175576301</v>
      </c>
      <c r="U35" s="141">
        <v>-6.0761903744221897</v>
      </c>
      <c r="V35" s="141">
        <v>-5.89191368299704</v>
      </c>
      <c r="W35" s="141">
        <v>-2.5641184763804499</v>
      </c>
      <c r="X35" s="141">
        <v>-5.1237419685158603</v>
      </c>
      <c r="Y35" s="148">
        <v>-3.3497909343237402</v>
      </c>
      <c r="Z35" s="141"/>
      <c r="AA35" s="149">
        <v>-4.55347324053536</v>
      </c>
      <c r="AB35" s="150">
        <v>4.4587315134537597</v>
      </c>
      <c r="AC35" s="151">
        <v>0.27457044825197202</v>
      </c>
      <c r="AD35" s="141"/>
      <c r="AE35" s="152">
        <v>-1.3797918569746199</v>
      </c>
      <c r="AF35" s="35"/>
      <c r="AG35" s="168">
        <v>119.630731707317</v>
      </c>
      <c r="AH35" s="163">
        <v>115.61159910747401</v>
      </c>
      <c r="AI35" s="163">
        <v>111.262058306989</v>
      </c>
      <c r="AJ35" s="163">
        <v>109.33563245823299</v>
      </c>
      <c r="AK35" s="163">
        <v>115.347259204165</v>
      </c>
      <c r="AL35" s="169">
        <v>113.868270812891</v>
      </c>
      <c r="AM35" s="163"/>
      <c r="AN35" s="170">
        <v>147.13378643755701</v>
      </c>
      <c r="AO35" s="171">
        <v>154.375501590054</v>
      </c>
      <c r="AP35" s="172">
        <v>150.86243971420001</v>
      </c>
      <c r="AQ35" s="163"/>
      <c r="AR35" s="173">
        <v>126.31514949666899</v>
      </c>
      <c r="AS35" s="146"/>
      <c r="AT35" s="147">
        <v>3.0021929494286299</v>
      </c>
      <c r="AU35" s="141">
        <v>0.69217767239915995</v>
      </c>
      <c r="AV35" s="141">
        <v>-1.45199931989982</v>
      </c>
      <c r="AW35" s="141">
        <v>3.4677721866622302</v>
      </c>
      <c r="AX35" s="141">
        <v>5.4969122199777498</v>
      </c>
      <c r="AY35" s="148">
        <v>2.0235669540345098</v>
      </c>
      <c r="AZ35" s="141"/>
      <c r="BA35" s="149">
        <v>5.5387800807940097</v>
      </c>
      <c r="BB35" s="150">
        <v>4.6254824162693904</v>
      </c>
      <c r="BC35" s="151">
        <v>5.0624846465655002</v>
      </c>
      <c r="BD35" s="141"/>
      <c r="BE35" s="152">
        <v>3.5376689387839</v>
      </c>
    </row>
    <row r="36" spans="1:64" x14ac:dyDescent="0.2">
      <c r="A36" s="24" t="s">
        <v>80</v>
      </c>
      <c r="B36" s="44" t="str">
        <f t="shared" si="0"/>
        <v>Coastal Virginia - Eastern Shore</v>
      </c>
      <c r="C36" s="12"/>
      <c r="D36" s="28" t="s">
        <v>16</v>
      </c>
      <c r="E36" s="31" t="s">
        <v>17</v>
      </c>
      <c r="F36" s="12"/>
      <c r="G36" s="168">
        <v>149.82673027989799</v>
      </c>
      <c r="H36" s="163">
        <v>146.596314631463</v>
      </c>
      <c r="I36" s="163">
        <v>148.83377637130801</v>
      </c>
      <c r="J36" s="163">
        <v>146.39655099894799</v>
      </c>
      <c r="K36" s="163">
        <v>155.48853828306201</v>
      </c>
      <c r="L36" s="169">
        <v>149.31968581687599</v>
      </c>
      <c r="M36" s="163"/>
      <c r="N36" s="170">
        <v>201.64553571428499</v>
      </c>
      <c r="O36" s="171">
        <v>221.32292225200999</v>
      </c>
      <c r="P36" s="172">
        <v>211.997672778561</v>
      </c>
      <c r="Q36" s="163"/>
      <c r="R36" s="173">
        <v>169.57125474707499</v>
      </c>
      <c r="S36" s="146"/>
      <c r="T36" s="147">
        <v>3.01000843226057</v>
      </c>
      <c r="U36" s="141">
        <v>3.01888003521365</v>
      </c>
      <c r="V36" s="141">
        <v>3.3063630329757099</v>
      </c>
      <c r="W36" s="141">
        <v>8.1497247435742803</v>
      </c>
      <c r="X36" s="141">
        <v>9.5467480197653405</v>
      </c>
      <c r="Y36" s="148">
        <v>5.3021374462774498</v>
      </c>
      <c r="Z36" s="141"/>
      <c r="AA36" s="149">
        <v>7.6065821495833097</v>
      </c>
      <c r="AB36" s="150">
        <v>7.9995064158090701</v>
      </c>
      <c r="AC36" s="151">
        <v>7.8144509156589699</v>
      </c>
      <c r="AD36" s="141"/>
      <c r="AE36" s="152">
        <v>6.0917795754479398</v>
      </c>
      <c r="AF36" s="35"/>
      <c r="AG36" s="168">
        <v>139.82369805194801</v>
      </c>
      <c r="AH36" s="163">
        <v>135.684508287292</v>
      </c>
      <c r="AI36" s="163">
        <v>134.290226494601</v>
      </c>
      <c r="AJ36" s="163">
        <v>134.01896613648</v>
      </c>
      <c r="AK36" s="163">
        <v>140.58315594387</v>
      </c>
      <c r="AL36" s="169">
        <v>136.75563559322001</v>
      </c>
      <c r="AM36" s="163"/>
      <c r="AN36" s="170">
        <v>183.31592694693299</v>
      </c>
      <c r="AO36" s="171">
        <v>193.07101193106399</v>
      </c>
      <c r="AP36" s="172">
        <v>188.288504336073</v>
      </c>
      <c r="AQ36" s="163"/>
      <c r="AR36" s="173">
        <v>153.670364866363</v>
      </c>
      <c r="AS36" s="146"/>
      <c r="AT36" s="147">
        <v>6.4120706669295604</v>
      </c>
      <c r="AU36" s="141">
        <v>7.1035613667365798</v>
      </c>
      <c r="AV36" s="141">
        <v>4.7034866713963499</v>
      </c>
      <c r="AW36" s="141">
        <v>4.9332444650811</v>
      </c>
      <c r="AX36" s="141">
        <v>7.0700428814143104</v>
      </c>
      <c r="AY36" s="148">
        <v>6.0139497195092897</v>
      </c>
      <c r="AZ36" s="141"/>
      <c r="BA36" s="149">
        <v>8.8691146302161208</v>
      </c>
      <c r="BB36" s="150">
        <v>9.7041311868480999</v>
      </c>
      <c r="BC36" s="151">
        <v>9.2987906477498896</v>
      </c>
      <c r="BD36" s="141"/>
      <c r="BE36" s="152">
        <v>7.0851325896099002</v>
      </c>
    </row>
    <row r="37" spans="1:64" x14ac:dyDescent="0.2">
      <c r="A37" s="24" t="s">
        <v>81</v>
      </c>
      <c r="B37" s="44" t="str">
        <f t="shared" si="0"/>
        <v>Coastal Virginia - Hampton Roads</v>
      </c>
      <c r="C37" s="12"/>
      <c r="D37" s="28" t="s">
        <v>16</v>
      </c>
      <c r="E37" s="31" t="s">
        <v>17</v>
      </c>
      <c r="F37" s="12"/>
      <c r="G37" s="168">
        <v>144.86130846605101</v>
      </c>
      <c r="H37" s="163">
        <v>143.69227717144099</v>
      </c>
      <c r="I37" s="163">
        <v>142.53906387912301</v>
      </c>
      <c r="J37" s="163">
        <v>140.605895168573</v>
      </c>
      <c r="K37" s="163">
        <v>141.344802011562</v>
      </c>
      <c r="L37" s="169">
        <v>142.57247562414599</v>
      </c>
      <c r="M37" s="163"/>
      <c r="N37" s="170">
        <v>188.16264736990499</v>
      </c>
      <c r="O37" s="171">
        <v>218.52140418024601</v>
      </c>
      <c r="P37" s="172">
        <v>204.58939359619399</v>
      </c>
      <c r="Q37" s="163"/>
      <c r="R37" s="173">
        <v>162.68064541005</v>
      </c>
      <c r="S37" s="146"/>
      <c r="T37" s="147">
        <v>3.22043959518219</v>
      </c>
      <c r="U37" s="141">
        <v>1.36737724000101</v>
      </c>
      <c r="V37" s="141">
        <v>1.7651657599094599</v>
      </c>
      <c r="W37" s="141">
        <v>3.07864589375207</v>
      </c>
      <c r="X37" s="141">
        <v>-1.29822494312465</v>
      </c>
      <c r="Y37" s="148">
        <v>1.5760036554574299</v>
      </c>
      <c r="Z37" s="141"/>
      <c r="AA37" s="149">
        <v>-1.3965679021958799</v>
      </c>
      <c r="AB37" s="150">
        <v>-0.476717649335684</v>
      </c>
      <c r="AC37" s="151">
        <v>-0.718680713347015</v>
      </c>
      <c r="AD37" s="141"/>
      <c r="AE37" s="152">
        <v>0.50946901302785297</v>
      </c>
      <c r="AF37" s="35"/>
      <c r="AG37" s="168">
        <v>137.954840480982</v>
      </c>
      <c r="AH37" s="163">
        <v>136.63397262989</v>
      </c>
      <c r="AI37" s="163">
        <v>138.201351979447</v>
      </c>
      <c r="AJ37" s="163">
        <v>139.87722410625901</v>
      </c>
      <c r="AK37" s="163">
        <v>141.040066263272</v>
      </c>
      <c r="AL37" s="169">
        <v>138.78845134077</v>
      </c>
      <c r="AM37" s="163"/>
      <c r="AN37" s="170">
        <v>185.86450918622501</v>
      </c>
      <c r="AO37" s="171">
        <v>200.164989123586</v>
      </c>
      <c r="AP37" s="172">
        <v>193.25203024009099</v>
      </c>
      <c r="AQ37" s="163"/>
      <c r="AR37" s="173">
        <v>156.45652615898999</v>
      </c>
      <c r="AS37" s="146"/>
      <c r="AT37" s="147">
        <v>5.9744719191332596</v>
      </c>
      <c r="AU37" s="141">
        <v>5.5919353153863502</v>
      </c>
      <c r="AV37" s="141">
        <v>5.8636949799540297</v>
      </c>
      <c r="AW37" s="141">
        <v>6.8509830789062098</v>
      </c>
      <c r="AX37" s="141">
        <v>4.2716835523047099</v>
      </c>
      <c r="AY37" s="148">
        <v>5.6892802748304199</v>
      </c>
      <c r="AZ37" s="141"/>
      <c r="BA37" s="149">
        <v>3.4408310070994399</v>
      </c>
      <c r="BB37" s="150">
        <v>3.4508185038134398</v>
      </c>
      <c r="BC37" s="151">
        <v>3.4860807680477701</v>
      </c>
      <c r="BD37" s="141"/>
      <c r="BE37" s="152">
        <v>4.4495329864832902</v>
      </c>
    </row>
    <row r="38" spans="1:64" x14ac:dyDescent="0.2">
      <c r="A38" s="25" t="s">
        <v>82</v>
      </c>
      <c r="B38" s="44" t="str">
        <f t="shared" si="0"/>
        <v>Northern Virginia</v>
      </c>
      <c r="C38" s="12"/>
      <c r="D38" s="28" t="s">
        <v>16</v>
      </c>
      <c r="E38" s="31" t="s">
        <v>17</v>
      </c>
      <c r="F38" s="13"/>
      <c r="G38" s="168">
        <v>127.66221855070501</v>
      </c>
      <c r="H38" s="163">
        <v>140.61517205662301</v>
      </c>
      <c r="I38" s="163">
        <v>143.86507314185801</v>
      </c>
      <c r="J38" s="163">
        <v>137.3149020532</v>
      </c>
      <c r="K38" s="163">
        <v>124.32029007186701</v>
      </c>
      <c r="L38" s="169">
        <v>135.228781508026</v>
      </c>
      <c r="M38" s="163"/>
      <c r="N38" s="170">
        <v>118.79976338618</v>
      </c>
      <c r="O38" s="171">
        <v>125.011032066314</v>
      </c>
      <c r="P38" s="172">
        <v>122.049108182129</v>
      </c>
      <c r="Q38" s="163"/>
      <c r="R38" s="173">
        <v>131.302101444963</v>
      </c>
      <c r="S38" s="146"/>
      <c r="T38" s="147">
        <v>28.207664080234</v>
      </c>
      <c r="U38" s="141">
        <v>35.959684359373398</v>
      </c>
      <c r="V38" s="141">
        <v>37.8114886874855</v>
      </c>
      <c r="W38" s="141">
        <v>35.316861441867502</v>
      </c>
      <c r="X38" s="141">
        <v>27.036585810843601</v>
      </c>
      <c r="Y38" s="148">
        <v>33.373547332698799</v>
      </c>
      <c r="Z38" s="141"/>
      <c r="AA38" s="149">
        <v>16.438964348362699</v>
      </c>
      <c r="AB38" s="150">
        <v>16.7247956817986</v>
      </c>
      <c r="AC38" s="151">
        <v>16.5721498914133</v>
      </c>
      <c r="AD38" s="141"/>
      <c r="AE38" s="152">
        <v>28.1583162142635</v>
      </c>
      <c r="AF38" s="35"/>
      <c r="AG38" s="168">
        <v>130.72620399221</v>
      </c>
      <c r="AH38" s="163">
        <v>146.56271389521001</v>
      </c>
      <c r="AI38" s="163">
        <v>153.11062714016299</v>
      </c>
      <c r="AJ38" s="163">
        <v>151.30154150575399</v>
      </c>
      <c r="AK38" s="163">
        <v>140.56470807243099</v>
      </c>
      <c r="AL38" s="169">
        <v>145.08871629817301</v>
      </c>
      <c r="AM38" s="163"/>
      <c r="AN38" s="170">
        <v>131.747484538093</v>
      </c>
      <c r="AO38" s="171">
        <v>133.07868549896301</v>
      </c>
      <c r="AP38" s="172">
        <v>132.42359526217399</v>
      </c>
      <c r="AQ38" s="163"/>
      <c r="AR38" s="173">
        <v>141.285098387299</v>
      </c>
      <c r="AS38" s="146"/>
      <c r="AT38" s="147">
        <v>33.049060775107101</v>
      </c>
      <c r="AU38" s="141">
        <v>41.936592862035504</v>
      </c>
      <c r="AV38" s="141">
        <v>45.394869900906698</v>
      </c>
      <c r="AW38" s="141">
        <v>44.587205265771601</v>
      </c>
      <c r="AX38" s="141">
        <v>37.565065799677299</v>
      </c>
      <c r="AY38" s="148">
        <v>41.083569099550999</v>
      </c>
      <c r="AZ38" s="141"/>
      <c r="BA38" s="149">
        <v>26.3934737364226</v>
      </c>
      <c r="BB38" s="150">
        <v>25.1677477478928</v>
      </c>
      <c r="BC38" s="151">
        <v>25.7473688855974</v>
      </c>
      <c r="BD38" s="141"/>
      <c r="BE38" s="152">
        <v>36.301969306608697</v>
      </c>
    </row>
    <row r="39" spans="1:64" x14ac:dyDescent="0.2">
      <c r="A39" s="26" t="s">
        <v>83</v>
      </c>
      <c r="B39" s="44" t="str">
        <f t="shared" si="0"/>
        <v>Shenandoah Valley</v>
      </c>
      <c r="C39" s="12"/>
      <c r="D39" s="29" t="s">
        <v>16</v>
      </c>
      <c r="E39" s="32" t="s">
        <v>17</v>
      </c>
      <c r="F39" s="12"/>
      <c r="G39" s="174">
        <v>96.546150202976904</v>
      </c>
      <c r="H39" s="175">
        <v>96.7314024111094</v>
      </c>
      <c r="I39" s="175">
        <v>98.528446064139899</v>
      </c>
      <c r="J39" s="175">
        <v>96.398172413793105</v>
      </c>
      <c r="K39" s="175">
        <v>96.860475227502505</v>
      </c>
      <c r="L39" s="176">
        <v>97.026716754998702</v>
      </c>
      <c r="M39" s="163"/>
      <c r="N39" s="177">
        <v>113.558338461538</v>
      </c>
      <c r="O39" s="178">
        <v>119.753213454075</v>
      </c>
      <c r="P39" s="179">
        <v>116.707722459717</v>
      </c>
      <c r="Q39" s="163"/>
      <c r="R39" s="180">
        <v>103.207901390122</v>
      </c>
      <c r="S39" s="146"/>
      <c r="T39" s="153">
        <v>7.5719214100606704</v>
      </c>
      <c r="U39" s="154">
        <v>7.8901421914423198</v>
      </c>
      <c r="V39" s="154">
        <v>8.2611317064857896</v>
      </c>
      <c r="W39" s="154">
        <v>6.0999220840504398</v>
      </c>
      <c r="X39" s="154">
        <v>4.15857693353699</v>
      </c>
      <c r="Y39" s="155">
        <v>6.7174671173939204</v>
      </c>
      <c r="Z39" s="141"/>
      <c r="AA39" s="156">
        <v>5.8464476451038303</v>
      </c>
      <c r="AB39" s="157">
        <v>6.8078253327368001</v>
      </c>
      <c r="AC39" s="158">
        <v>6.3600372938980501</v>
      </c>
      <c r="AD39" s="141"/>
      <c r="AE39" s="159">
        <v>6.3361050706441402</v>
      </c>
      <c r="AF39" s="36"/>
      <c r="AG39" s="174">
        <v>95.630240888049897</v>
      </c>
      <c r="AH39" s="175">
        <v>96.553167310664605</v>
      </c>
      <c r="AI39" s="175">
        <v>98.523216881248302</v>
      </c>
      <c r="AJ39" s="175">
        <v>98.066333956210499</v>
      </c>
      <c r="AK39" s="175">
        <v>99.558524948831902</v>
      </c>
      <c r="AL39" s="176">
        <v>97.773048226832003</v>
      </c>
      <c r="AM39" s="163"/>
      <c r="AN39" s="177">
        <v>120.102459945172</v>
      </c>
      <c r="AO39" s="178">
        <v>124.043922495274</v>
      </c>
      <c r="AP39" s="179">
        <v>122.103511981525</v>
      </c>
      <c r="AQ39" s="163"/>
      <c r="AR39" s="180">
        <v>105.94171433606</v>
      </c>
      <c r="AS39" s="146"/>
      <c r="AT39" s="153">
        <v>7.8907617977222797</v>
      </c>
      <c r="AU39" s="154">
        <v>8.1636919199684606</v>
      </c>
      <c r="AV39" s="154">
        <v>9.3719326109098393</v>
      </c>
      <c r="AW39" s="154">
        <v>8.3284345014001708</v>
      </c>
      <c r="AX39" s="154">
        <v>6.44129162358223</v>
      </c>
      <c r="AY39" s="155">
        <v>7.9942383627276099</v>
      </c>
      <c r="AZ39" s="141"/>
      <c r="BA39" s="156">
        <v>9.5134252700012993</v>
      </c>
      <c r="BB39" s="157">
        <v>11.178641848349599</v>
      </c>
      <c r="BC39" s="158">
        <v>10.372942728209001</v>
      </c>
      <c r="BD39" s="141"/>
      <c r="BE39" s="159">
        <v>8.6289548333448103</v>
      </c>
    </row>
    <row r="40" spans="1:64" x14ac:dyDescent="0.2">
      <c r="A40" s="22" t="s">
        <v>84</v>
      </c>
      <c r="B40" s="44" t="str">
        <f t="shared" si="0"/>
        <v>Southern Virginia</v>
      </c>
      <c r="C40" s="10"/>
      <c r="D40" s="27" t="s">
        <v>16</v>
      </c>
      <c r="E40" s="30" t="s">
        <v>17</v>
      </c>
      <c r="F40" s="3"/>
      <c r="G40" s="160">
        <v>88.663335176991097</v>
      </c>
      <c r="H40" s="161">
        <v>90.922423698384193</v>
      </c>
      <c r="I40" s="161">
        <v>92.917459793814402</v>
      </c>
      <c r="J40" s="161">
        <v>91.736960262187594</v>
      </c>
      <c r="K40" s="161">
        <v>92.2535551330798</v>
      </c>
      <c r="L40" s="162">
        <v>91.4260139923677</v>
      </c>
      <c r="M40" s="163"/>
      <c r="N40" s="164">
        <v>107.041689683184</v>
      </c>
      <c r="O40" s="165">
        <v>111.596796487208</v>
      </c>
      <c r="P40" s="166">
        <v>109.389618185396</v>
      </c>
      <c r="Q40" s="163"/>
      <c r="R40" s="167">
        <v>97.099730216945304</v>
      </c>
      <c r="S40" s="146"/>
      <c r="T40" s="138">
        <v>8.6017581389203297</v>
      </c>
      <c r="U40" s="139">
        <v>8.7674269966491192</v>
      </c>
      <c r="V40" s="139">
        <v>10.163410115955299</v>
      </c>
      <c r="W40" s="139">
        <v>10.259478951117</v>
      </c>
      <c r="X40" s="139">
        <v>9.1755019885008196</v>
      </c>
      <c r="Y40" s="140">
        <v>9.4712594833383292</v>
      </c>
      <c r="Z40" s="141"/>
      <c r="AA40" s="142">
        <v>11.425139477717901</v>
      </c>
      <c r="AB40" s="143">
        <v>13.5833513726053</v>
      </c>
      <c r="AC40" s="144">
        <v>12.560617214353099</v>
      </c>
      <c r="AD40" s="141"/>
      <c r="AE40" s="145">
        <v>10.244202716318901</v>
      </c>
      <c r="AF40" s="33"/>
      <c r="AG40" s="160">
        <v>89.6762021747885</v>
      </c>
      <c r="AH40" s="161">
        <v>91.681829948437297</v>
      </c>
      <c r="AI40" s="161">
        <v>94.675149647012006</v>
      </c>
      <c r="AJ40" s="161">
        <v>96.490717787801501</v>
      </c>
      <c r="AK40" s="161">
        <v>99.170790842871995</v>
      </c>
      <c r="AL40" s="162">
        <v>94.590470982762596</v>
      </c>
      <c r="AM40" s="163"/>
      <c r="AN40" s="164">
        <v>113.116377106871</v>
      </c>
      <c r="AO40" s="165">
        <v>114.32203137902501</v>
      </c>
      <c r="AP40" s="166">
        <v>113.722010416186</v>
      </c>
      <c r="AQ40" s="163"/>
      <c r="AR40" s="167">
        <v>100.64904311527501</v>
      </c>
      <c r="AS40" s="146"/>
      <c r="AT40" s="138">
        <v>9.4873039156750902</v>
      </c>
      <c r="AU40" s="139">
        <v>10.013975764259399</v>
      </c>
      <c r="AV40" s="139">
        <v>13.6839237925136</v>
      </c>
      <c r="AW40" s="139">
        <v>16.213655459969502</v>
      </c>
      <c r="AX40" s="139">
        <v>18.073130069591802</v>
      </c>
      <c r="AY40" s="140">
        <v>13.7487232523061</v>
      </c>
      <c r="AZ40" s="141"/>
      <c r="BA40" s="142">
        <v>20.794008159458201</v>
      </c>
      <c r="BB40" s="143">
        <v>20.3394920299232</v>
      </c>
      <c r="BC40" s="144">
        <v>20.562426271103199</v>
      </c>
      <c r="BD40" s="141"/>
      <c r="BE40" s="145">
        <v>15.9735373461751</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105.25789837722699</v>
      </c>
      <c r="H41" s="163">
        <v>104.95723977103999</v>
      </c>
      <c r="I41" s="163">
        <v>103.063767699569</v>
      </c>
      <c r="J41" s="163">
        <v>103.57709115805901</v>
      </c>
      <c r="K41" s="163">
        <v>103.39689811944601</v>
      </c>
      <c r="L41" s="169">
        <v>103.982882403433</v>
      </c>
      <c r="M41" s="163"/>
      <c r="N41" s="170">
        <v>124.22396368305201</v>
      </c>
      <c r="O41" s="171">
        <v>122.175329875518</v>
      </c>
      <c r="P41" s="172">
        <v>123.26266939252299</v>
      </c>
      <c r="Q41" s="163"/>
      <c r="R41" s="173">
        <v>109.881904563326</v>
      </c>
      <c r="S41" s="146"/>
      <c r="T41" s="147">
        <v>15.8939102972024</v>
      </c>
      <c r="U41" s="141">
        <v>17.539307723893899</v>
      </c>
      <c r="V41" s="141">
        <v>15.0036858812422</v>
      </c>
      <c r="W41" s="141">
        <v>14.484869485846099</v>
      </c>
      <c r="X41" s="141">
        <v>11.124170911561</v>
      </c>
      <c r="Y41" s="148">
        <v>14.640304364013801</v>
      </c>
      <c r="Z41" s="141"/>
      <c r="AA41" s="149">
        <v>9.1869013745324892</v>
      </c>
      <c r="AB41" s="150">
        <v>11.4042109103779</v>
      </c>
      <c r="AC41" s="151">
        <v>10.1911836406008</v>
      </c>
      <c r="AD41" s="141"/>
      <c r="AE41" s="152">
        <v>13.0913522379934</v>
      </c>
      <c r="AF41" s="34"/>
      <c r="AG41" s="168">
        <v>103.138223564954</v>
      </c>
      <c r="AH41" s="163">
        <v>103.11645720720701</v>
      </c>
      <c r="AI41" s="163">
        <v>101.825326139474</v>
      </c>
      <c r="AJ41" s="163">
        <v>102.35883553544799</v>
      </c>
      <c r="AK41" s="163">
        <v>106.379426716327</v>
      </c>
      <c r="AL41" s="169">
        <v>103.40747486230801</v>
      </c>
      <c r="AM41" s="163"/>
      <c r="AN41" s="170">
        <v>128.94022176336901</v>
      </c>
      <c r="AO41" s="171">
        <v>127.401335515108</v>
      </c>
      <c r="AP41" s="172">
        <v>128.20235291588699</v>
      </c>
      <c r="AQ41" s="163"/>
      <c r="AR41" s="173">
        <v>111.819564256647</v>
      </c>
      <c r="AS41" s="146"/>
      <c r="AT41" s="147">
        <v>15.9283641476806</v>
      </c>
      <c r="AU41" s="141">
        <v>17.656094133252001</v>
      </c>
      <c r="AV41" s="141">
        <v>14.805265813254</v>
      </c>
      <c r="AW41" s="141">
        <v>14.2492443249086</v>
      </c>
      <c r="AX41" s="141">
        <v>16.240357296112801</v>
      </c>
      <c r="AY41" s="148">
        <v>15.726828298070901</v>
      </c>
      <c r="AZ41" s="141"/>
      <c r="BA41" s="149">
        <v>18.4132291171525</v>
      </c>
      <c r="BB41" s="150">
        <v>18.6552206973648</v>
      </c>
      <c r="BC41" s="151">
        <v>18.531465436584298</v>
      </c>
      <c r="BD41" s="141"/>
      <c r="BE41" s="152">
        <v>16.859268304743601</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88.519727403156296</v>
      </c>
      <c r="H42" s="163">
        <v>89.935195266272103</v>
      </c>
      <c r="I42" s="163">
        <v>90.204032786885193</v>
      </c>
      <c r="J42" s="163">
        <v>90.533052837573294</v>
      </c>
      <c r="K42" s="163">
        <v>93.339063876651906</v>
      </c>
      <c r="L42" s="169">
        <v>90.610173239115497</v>
      </c>
      <c r="M42" s="163"/>
      <c r="N42" s="170">
        <v>103.123793755912</v>
      </c>
      <c r="O42" s="171">
        <v>108.109495798319</v>
      </c>
      <c r="P42" s="172">
        <v>105.63304511278101</v>
      </c>
      <c r="Q42" s="163"/>
      <c r="R42" s="173">
        <v>95.517106676899402</v>
      </c>
      <c r="S42" s="146"/>
      <c r="T42" s="147">
        <v>10.1693457566747</v>
      </c>
      <c r="U42" s="141">
        <v>8.3755634608842708</v>
      </c>
      <c r="V42" s="141">
        <v>8.3870252225795099</v>
      </c>
      <c r="W42" s="141">
        <v>9.2616505439978596</v>
      </c>
      <c r="X42" s="141">
        <v>10.791753220783701</v>
      </c>
      <c r="Y42" s="148">
        <v>9.3647434153873501</v>
      </c>
      <c r="Z42" s="141"/>
      <c r="AA42" s="149">
        <v>9.6622795405088802</v>
      </c>
      <c r="AB42" s="150">
        <v>12.6998422814102</v>
      </c>
      <c r="AC42" s="151">
        <v>11.2067793240847</v>
      </c>
      <c r="AD42" s="141"/>
      <c r="AE42" s="152">
        <v>9.7321453729598701</v>
      </c>
      <c r="AF42" s="35"/>
      <c r="AG42" s="168">
        <v>86.854026458616005</v>
      </c>
      <c r="AH42" s="163">
        <v>89.713653483992402</v>
      </c>
      <c r="AI42" s="163">
        <v>90.296542128317398</v>
      </c>
      <c r="AJ42" s="163">
        <v>90.599657927590499</v>
      </c>
      <c r="AK42" s="163">
        <v>92.276096327833898</v>
      </c>
      <c r="AL42" s="169">
        <v>90.096531760336404</v>
      </c>
      <c r="AM42" s="163"/>
      <c r="AN42" s="170">
        <v>103.90561229428801</v>
      </c>
      <c r="AO42" s="171">
        <v>105.71922946450201</v>
      </c>
      <c r="AP42" s="172">
        <v>104.811871897324</v>
      </c>
      <c r="AQ42" s="163"/>
      <c r="AR42" s="173">
        <v>94.670982008431096</v>
      </c>
      <c r="AS42" s="146"/>
      <c r="AT42" s="147">
        <v>8.7744709921126898</v>
      </c>
      <c r="AU42" s="141">
        <v>9.04436378869066</v>
      </c>
      <c r="AV42" s="141">
        <v>10.207713413651099</v>
      </c>
      <c r="AW42" s="141">
        <v>10.374707242000399</v>
      </c>
      <c r="AX42" s="141">
        <v>9.8772834570191996</v>
      </c>
      <c r="AY42" s="148">
        <v>9.6897066780935006</v>
      </c>
      <c r="AZ42" s="141"/>
      <c r="BA42" s="149">
        <v>12.6164145311506</v>
      </c>
      <c r="BB42" s="150">
        <v>13.2671315379755</v>
      </c>
      <c r="BC42" s="151">
        <v>12.942133288245</v>
      </c>
      <c r="BD42" s="141"/>
      <c r="BE42" s="152">
        <v>10.469041499788601</v>
      </c>
      <c r="BF42" s="98"/>
      <c r="BG42" s="98"/>
      <c r="BH42" s="98"/>
      <c r="BI42" s="98"/>
      <c r="BJ42" s="98"/>
      <c r="BK42" s="98"/>
      <c r="BL42" s="98"/>
    </row>
    <row r="43" spans="1:64" x14ac:dyDescent="0.2">
      <c r="A43" s="26" t="s">
        <v>87</v>
      </c>
      <c r="B43" s="44" t="str">
        <f t="shared" si="0"/>
        <v>Virginia Mountains</v>
      </c>
      <c r="C43" s="12"/>
      <c r="D43" s="29" t="s">
        <v>16</v>
      </c>
      <c r="E43" s="32" t="s">
        <v>17</v>
      </c>
      <c r="F43" s="12"/>
      <c r="G43" s="174">
        <v>106.736149375181</v>
      </c>
      <c r="H43" s="175">
        <v>108.149482401656</v>
      </c>
      <c r="I43" s="175">
        <v>110.586609596279</v>
      </c>
      <c r="J43" s="175">
        <v>106.945730312837</v>
      </c>
      <c r="K43" s="175">
        <v>106.792681726683</v>
      </c>
      <c r="L43" s="176">
        <v>107.91924531791901</v>
      </c>
      <c r="M43" s="163"/>
      <c r="N43" s="177">
        <v>123.02275290215501</v>
      </c>
      <c r="O43" s="178">
        <v>132.01622149167801</v>
      </c>
      <c r="P43" s="179">
        <v>127.539439686306</v>
      </c>
      <c r="Q43" s="163"/>
      <c r="R43" s="180">
        <v>113.990879741984</v>
      </c>
      <c r="S43" s="146"/>
      <c r="T43" s="153">
        <v>7.9503029801458904</v>
      </c>
      <c r="U43" s="154">
        <v>9.9889731815593592</v>
      </c>
      <c r="V43" s="154">
        <v>9.8548818713090203</v>
      </c>
      <c r="W43" s="154">
        <v>13.4987794985782</v>
      </c>
      <c r="X43" s="154">
        <v>8.5056779924141708</v>
      </c>
      <c r="Y43" s="155">
        <v>10.032014569155301</v>
      </c>
      <c r="Z43" s="141"/>
      <c r="AA43" s="156">
        <v>5.0446652722984897</v>
      </c>
      <c r="AB43" s="157">
        <v>11.567206294564199</v>
      </c>
      <c r="AC43" s="158">
        <v>8.3406644369834595</v>
      </c>
      <c r="AD43" s="141"/>
      <c r="AE43" s="159">
        <v>9.2558757655052499</v>
      </c>
      <c r="AF43" s="36"/>
      <c r="AG43" s="174">
        <v>107.71865497076</v>
      </c>
      <c r="AH43" s="175">
        <v>106.379400966739</v>
      </c>
      <c r="AI43" s="175">
        <v>107.501259490603</v>
      </c>
      <c r="AJ43" s="175">
        <v>108.73457277982099</v>
      </c>
      <c r="AK43" s="175">
        <v>109.5682960199</v>
      </c>
      <c r="AL43" s="176">
        <v>108.01665363725201</v>
      </c>
      <c r="AM43" s="163"/>
      <c r="AN43" s="177">
        <v>125.844777722277</v>
      </c>
      <c r="AO43" s="178">
        <v>129.147070904891</v>
      </c>
      <c r="AP43" s="179">
        <v>127.49154154354601</v>
      </c>
      <c r="AQ43" s="163"/>
      <c r="AR43" s="180">
        <v>114.09536376426399</v>
      </c>
      <c r="AS43" s="146"/>
      <c r="AT43" s="153">
        <v>9.1863708424277295</v>
      </c>
      <c r="AU43" s="154">
        <v>13.4654758686601</v>
      </c>
      <c r="AV43" s="154">
        <v>12.9028131625267</v>
      </c>
      <c r="AW43" s="154">
        <v>16.066503062549199</v>
      </c>
      <c r="AX43" s="154">
        <v>12.383307052224501</v>
      </c>
      <c r="AY43" s="155">
        <v>12.8848940551177</v>
      </c>
      <c r="AZ43" s="141"/>
      <c r="BA43" s="156">
        <v>12.279321164193099</v>
      </c>
      <c r="BB43" s="157">
        <v>13.4696835584688</v>
      </c>
      <c r="BC43" s="158">
        <v>12.8713911538372</v>
      </c>
      <c r="BD43" s="141"/>
      <c r="BE43" s="159">
        <v>12.476757953531401</v>
      </c>
      <c r="BF43" s="98"/>
      <c r="BG43" s="98"/>
      <c r="BH43" s="98"/>
      <c r="BI43" s="98"/>
      <c r="BJ43" s="98"/>
      <c r="BK43" s="98"/>
      <c r="BL43" s="98"/>
    </row>
  </sheetData>
  <sheetProtection algorithmName="SHA-512" hashValue="TwD1V15pRLv8xweUlUI7r7wE5hVeloXi28757qwg9RzLBCq2L2LHgYu2cI7AdOdd84G0u+3GbGaF1C+MdeW7Pg==" saltValue="ziCcUOMyD6Gke7CyAAzHV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F6" activePane="bottomRight" state="frozen"/>
      <selection activeCell="BC19" sqref="AV19:BC20"/>
      <selection pane="topRight" activeCell="BC19" sqref="AV19:BC20"/>
      <selection pane="bottomLeft" activeCell="BC19" sqref="AV19:BC20"/>
      <selection pane="bottomRight" activeCell="T22" sqref="T22"/>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111</v>
      </c>
      <c r="H2" s="200"/>
      <c r="I2" s="200"/>
      <c r="J2" s="200"/>
      <c r="K2" s="200"/>
      <c r="L2" s="200"/>
      <c r="M2" s="200"/>
      <c r="N2" s="200"/>
      <c r="O2" s="200"/>
      <c r="P2" s="200"/>
      <c r="Q2" s="200"/>
      <c r="R2" s="200"/>
      <c r="T2" s="199" t="s">
        <v>40</v>
      </c>
      <c r="U2" s="200"/>
      <c r="V2" s="200"/>
      <c r="W2" s="200"/>
      <c r="X2" s="200"/>
      <c r="Y2" s="200"/>
      <c r="Z2" s="200"/>
      <c r="AA2" s="200"/>
      <c r="AB2" s="200"/>
      <c r="AC2" s="200"/>
      <c r="AD2" s="200"/>
      <c r="AE2" s="200"/>
      <c r="AF2" s="4"/>
      <c r="AG2" s="199" t="s">
        <v>41</v>
      </c>
      <c r="AH2" s="200"/>
      <c r="AI2" s="200"/>
      <c r="AJ2" s="200"/>
      <c r="AK2" s="200"/>
      <c r="AL2" s="200"/>
      <c r="AM2" s="200"/>
      <c r="AN2" s="200"/>
      <c r="AO2" s="200"/>
      <c r="AP2" s="200"/>
      <c r="AQ2" s="200"/>
      <c r="AR2" s="200"/>
      <c r="AT2" s="199" t="s">
        <v>42</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87.855128994967004</v>
      </c>
      <c r="H6" s="161">
        <v>99.703432416168397</v>
      </c>
      <c r="I6" s="161">
        <v>104.615887917104</v>
      </c>
      <c r="J6" s="161">
        <v>97.970823753058895</v>
      </c>
      <c r="K6" s="161">
        <v>90.120967257440299</v>
      </c>
      <c r="L6" s="162">
        <v>96.053245738315198</v>
      </c>
      <c r="M6" s="163"/>
      <c r="N6" s="164">
        <v>111.072154680051</v>
      </c>
      <c r="O6" s="165">
        <v>131.32777475237</v>
      </c>
      <c r="P6" s="166">
        <v>121.199980149726</v>
      </c>
      <c r="Q6" s="163"/>
      <c r="R6" s="167">
        <v>103.238460832973</v>
      </c>
      <c r="S6" s="146"/>
      <c r="T6" s="138">
        <v>15.574268480984699</v>
      </c>
      <c r="U6" s="139">
        <v>25.614186805847499</v>
      </c>
      <c r="V6" s="139">
        <v>30.907087593807599</v>
      </c>
      <c r="W6" s="139">
        <v>26.746486796929201</v>
      </c>
      <c r="X6" s="139">
        <v>13.5956920992225</v>
      </c>
      <c r="Y6" s="140">
        <v>22.5356518726554</v>
      </c>
      <c r="Z6" s="141"/>
      <c r="AA6" s="142">
        <v>4.7289380314999203</v>
      </c>
      <c r="AB6" s="143">
        <v>5.4255105041651701</v>
      </c>
      <c r="AC6" s="144">
        <v>5.1051947525438299</v>
      </c>
      <c r="AD6" s="141"/>
      <c r="AE6" s="145">
        <v>16.0508052576571</v>
      </c>
      <c r="AF6" s="97"/>
      <c r="AG6" s="160">
        <v>84.697450127074504</v>
      </c>
      <c r="AH6" s="161">
        <v>99.601402155988197</v>
      </c>
      <c r="AI6" s="161">
        <v>108.92337084456599</v>
      </c>
      <c r="AJ6" s="161">
        <v>108.307984751303</v>
      </c>
      <c r="AK6" s="161">
        <v>104.23101169440901</v>
      </c>
      <c r="AL6" s="162">
        <v>101.152220774759</v>
      </c>
      <c r="AM6" s="163"/>
      <c r="AN6" s="164">
        <v>125.388785257786</v>
      </c>
      <c r="AO6" s="165">
        <v>136.032866783354</v>
      </c>
      <c r="AP6" s="166">
        <v>130.71082864460899</v>
      </c>
      <c r="AQ6" s="163"/>
      <c r="AR6" s="167">
        <v>109.597643140157</v>
      </c>
      <c r="AS6" s="146"/>
      <c r="AT6" s="138">
        <v>22.893282873314501</v>
      </c>
      <c r="AU6" s="139">
        <v>33.598762217637798</v>
      </c>
      <c r="AV6" s="139">
        <v>39.617242377470603</v>
      </c>
      <c r="AW6" s="139">
        <v>36.536321066414601</v>
      </c>
      <c r="AX6" s="139">
        <v>24.615537652647401</v>
      </c>
      <c r="AY6" s="140">
        <v>31.5505467996942</v>
      </c>
      <c r="AZ6" s="141"/>
      <c r="BA6" s="142">
        <v>12.382227507466</v>
      </c>
      <c r="BB6" s="143">
        <v>11.2946737435533</v>
      </c>
      <c r="BC6" s="144">
        <v>11.813673229797599</v>
      </c>
      <c r="BD6" s="141"/>
      <c r="BE6" s="145">
        <v>24.078692476895501</v>
      </c>
    </row>
    <row r="7" spans="1:57" x14ac:dyDescent="0.2">
      <c r="A7" s="23" t="s">
        <v>18</v>
      </c>
      <c r="B7" s="44" t="str">
        <f>TRIM(A7)</f>
        <v>Virginia</v>
      </c>
      <c r="C7" s="11"/>
      <c r="D7" s="28" t="s">
        <v>16</v>
      </c>
      <c r="E7" s="31" t="s">
        <v>17</v>
      </c>
      <c r="F7" s="12"/>
      <c r="G7" s="168">
        <v>70.617512579576299</v>
      </c>
      <c r="H7" s="163">
        <v>84.657189943970593</v>
      </c>
      <c r="I7" s="163">
        <v>88.299739460311997</v>
      </c>
      <c r="J7" s="163">
        <v>84.573315602363195</v>
      </c>
      <c r="K7" s="163">
        <v>75.977829821481905</v>
      </c>
      <c r="L7" s="169">
        <v>80.825117481540801</v>
      </c>
      <c r="M7" s="163"/>
      <c r="N7" s="170">
        <v>95.133882038578705</v>
      </c>
      <c r="O7" s="171">
        <v>114.24122446434301</v>
      </c>
      <c r="P7" s="172">
        <v>104.687553251461</v>
      </c>
      <c r="Q7" s="163"/>
      <c r="R7" s="173">
        <v>87.642894330266401</v>
      </c>
      <c r="S7" s="146"/>
      <c r="T7" s="147">
        <v>15.9268856690409</v>
      </c>
      <c r="U7" s="141">
        <v>26.474544278831502</v>
      </c>
      <c r="V7" s="141">
        <v>28.705291956684501</v>
      </c>
      <c r="W7" s="141">
        <v>27.580965681738601</v>
      </c>
      <c r="X7" s="141">
        <v>13.8356897708896</v>
      </c>
      <c r="Y7" s="148">
        <v>22.651036096273302</v>
      </c>
      <c r="Z7" s="141"/>
      <c r="AA7" s="149">
        <v>4.6159239309319</v>
      </c>
      <c r="AB7" s="150">
        <v>6.6905997631241698</v>
      </c>
      <c r="AC7" s="151">
        <v>5.7378190114062404</v>
      </c>
      <c r="AD7" s="141"/>
      <c r="AE7" s="152">
        <v>16.2922307152763</v>
      </c>
      <c r="AF7" s="97"/>
      <c r="AG7" s="168">
        <v>70.523228865135195</v>
      </c>
      <c r="AH7" s="163">
        <v>85.620624622867098</v>
      </c>
      <c r="AI7" s="163">
        <v>93.857850258523598</v>
      </c>
      <c r="AJ7" s="163">
        <v>95.2539145948206</v>
      </c>
      <c r="AK7" s="163">
        <v>90.180384569508803</v>
      </c>
      <c r="AL7" s="169">
        <v>87.087200582170993</v>
      </c>
      <c r="AM7" s="163"/>
      <c r="AN7" s="170">
        <v>111.66999310649101</v>
      </c>
      <c r="AO7" s="171">
        <v>120.00726661933901</v>
      </c>
      <c r="AP7" s="172">
        <v>115.838629862915</v>
      </c>
      <c r="AQ7" s="163"/>
      <c r="AR7" s="173">
        <v>95.301876004022901</v>
      </c>
      <c r="AS7" s="146"/>
      <c r="AT7" s="147">
        <v>25.693509430964902</v>
      </c>
      <c r="AU7" s="141">
        <v>36.4093664116564</v>
      </c>
      <c r="AV7" s="141">
        <v>41.599184740132799</v>
      </c>
      <c r="AW7" s="141">
        <v>41.360152704089401</v>
      </c>
      <c r="AX7" s="141">
        <v>30.5264693641255</v>
      </c>
      <c r="AY7" s="148">
        <v>35.382513551792798</v>
      </c>
      <c r="AZ7" s="141"/>
      <c r="BA7" s="149">
        <v>16.304190300771602</v>
      </c>
      <c r="BB7" s="150">
        <v>15.396322190024099</v>
      </c>
      <c r="BC7" s="151">
        <v>15.832144620590601</v>
      </c>
      <c r="BD7" s="141"/>
      <c r="BE7" s="152">
        <v>27.883456688601001</v>
      </c>
    </row>
    <row r="8" spans="1:57" x14ac:dyDescent="0.2">
      <c r="A8" s="24" t="s">
        <v>19</v>
      </c>
      <c r="B8" s="44" t="str">
        <f t="shared" ref="B8:B43" si="0">TRIM(A8)</f>
        <v>Norfolk/Virginia Beach, VA</v>
      </c>
      <c r="C8" s="12"/>
      <c r="D8" s="28" t="s">
        <v>16</v>
      </c>
      <c r="E8" s="31" t="s">
        <v>17</v>
      </c>
      <c r="F8" s="12"/>
      <c r="G8" s="168">
        <v>93.082609905190907</v>
      </c>
      <c r="H8" s="163">
        <v>101.86704187837201</v>
      </c>
      <c r="I8" s="163">
        <v>102.605759326384</v>
      </c>
      <c r="J8" s="163">
        <v>100.652903577602</v>
      </c>
      <c r="K8" s="163">
        <v>96.454723230841694</v>
      </c>
      <c r="L8" s="169">
        <v>98.932607583678106</v>
      </c>
      <c r="M8" s="163"/>
      <c r="N8" s="170">
        <v>143.58682427187</v>
      </c>
      <c r="O8" s="171">
        <v>196.390091160293</v>
      </c>
      <c r="P8" s="172">
        <v>169.988457716081</v>
      </c>
      <c r="Q8" s="163"/>
      <c r="R8" s="173">
        <v>119.23351945598</v>
      </c>
      <c r="S8" s="146"/>
      <c r="T8" s="147">
        <v>-5.1458475530181396</v>
      </c>
      <c r="U8" s="141">
        <v>-0.53274230657860699</v>
      </c>
      <c r="V8" s="141">
        <v>1.4064431994319999</v>
      </c>
      <c r="W8" s="141">
        <v>5.4306138883832</v>
      </c>
      <c r="X8" s="141">
        <v>-3.3492983363513602</v>
      </c>
      <c r="Y8" s="148">
        <v>-0.46886897365823799</v>
      </c>
      <c r="Z8" s="141"/>
      <c r="AA8" s="149">
        <v>-6.9101826232326697</v>
      </c>
      <c r="AB8" s="150">
        <v>-1.98785305208714</v>
      </c>
      <c r="AC8" s="151">
        <v>-4.1288768093234403</v>
      </c>
      <c r="AD8" s="141"/>
      <c r="AE8" s="152">
        <v>-1.9935526617388899</v>
      </c>
      <c r="AF8" s="97"/>
      <c r="AG8" s="168">
        <v>89.858170459247802</v>
      </c>
      <c r="AH8" s="163">
        <v>97.192814368681496</v>
      </c>
      <c r="AI8" s="163">
        <v>102.24402624666</v>
      </c>
      <c r="AJ8" s="163">
        <v>106.44624925161</v>
      </c>
      <c r="AK8" s="163">
        <v>105.422223351317</v>
      </c>
      <c r="AL8" s="169">
        <v>100.232696735503</v>
      </c>
      <c r="AM8" s="163"/>
      <c r="AN8" s="170">
        <v>155.73647804434</v>
      </c>
      <c r="AO8" s="171">
        <v>179.21314379935299</v>
      </c>
      <c r="AP8" s="172">
        <v>167.474810921846</v>
      </c>
      <c r="AQ8" s="163"/>
      <c r="AR8" s="173">
        <v>119.444549655969</v>
      </c>
      <c r="AS8" s="146"/>
      <c r="AT8" s="147">
        <v>4.1945242197233599</v>
      </c>
      <c r="AU8" s="141">
        <v>6.8918738579386796</v>
      </c>
      <c r="AV8" s="141">
        <v>8.3006363088115904</v>
      </c>
      <c r="AW8" s="141">
        <v>10.5123139797719</v>
      </c>
      <c r="AX8" s="141">
        <v>3.86184883062622</v>
      </c>
      <c r="AY8" s="148">
        <v>6.7673420151740098</v>
      </c>
      <c r="AZ8" s="141"/>
      <c r="BA8" s="149">
        <v>-0.62041685257411805</v>
      </c>
      <c r="BB8" s="150">
        <v>1.4676322114726501</v>
      </c>
      <c r="BC8" s="151">
        <v>0.48597505567520899</v>
      </c>
      <c r="BD8" s="141"/>
      <c r="BE8" s="152">
        <v>4.1588700081149002</v>
      </c>
    </row>
    <row r="9" spans="1:57" ht="14.25" x14ac:dyDescent="0.25">
      <c r="A9" s="24" t="s">
        <v>20</v>
      </c>
      <c r="B9" s="79" t="s">
        <v>72</v>
      </c>
      <c r="C9" s="12"/>
      <c r="D9" s="28" t="s">
        <v>16</v>
      </c>
      <c r="E9" s="31" t="s">
        <v>17</v>
      </c>
      <c r="F9" s="12"/>
      <c r="G9" s="168">
        <v>51.348455542626901</v>
      </c>
      <c r="H9" s="163">
        <v>65.748098751398501</v>
      </c>
      <c r="I9" s="163">
        <v>70.907215502349501</v>
      </c>
      <c r="J9" s="163">
        <v>69.378271541731905</v>
      </c>
      <c r="K9" s="163">
        <v>62.387506417543001</v>
      </c>
      <c r="L9" s="169">
        <v>63.953909551130003</v>
      </c>
      <c r="M9" s="163"/>
      <c r="N9" s="170">
        <v>69.516720939807499</v>
      </c>
      <c r="O9" s="171">
        <v>73.449113922577695</v>
      </c>
      <c r="P9" s="172">
        <v>71.482917431192604</v>
      </c>
      <c r="Q9" s="163"/>
      <c r="R9" s="173">
        <v>66.105054659719301</v>
      </c>
      <c r="S9" s="146"/>
      <c r="T9" s="147">
        <v>17.2223380915087</v>
      </c>
      <c r="U9" s="141">
        <v>32.367448683594397</v>
      </c>
      <c r="V9" s="141">
        <v>30.786293404313099</v>
      </c>
      <c r="W9" s="141">
        <v>28.8394041624952</v>
      </c>
      <c r="X9" s="141">
        <v>15.031265465237301</v>
      </c>
      <c r="Y9" s="148">
        <v>25.0197538410657</v>
      </c>
      <c r="Z9" s="141"/>
      <c r="AA9" s="149">
        <v>-0.47609877778194798</v>
      </c>
      <c r="AB9" s="150">
        <v>-0.62867748369795196</v>
      </c>
      <c r="AC9" s="151">
        <v>-0.55454501061894801</v>
      </c>
      <c r="AD9" s="141"/>
      <c r="AE9" s="152">
        <v>15.817532781197199</v>
      </c>
      <c r="AF9" s="97"/>
      <c r="AG9" s="168">
        <v>50.087396914298502</v>
      </c>
      <c r="AH9" s="163">
        <v>63.9389551062877</v>
      </c>
      <c r="AI9" s="163">
        <v>72.1790409107182</v>
      </c>
      <c r="AJ9" s="163">
        <v>72.250814748265796</v>
      </c>
      <c r="AK9" s="163">
        <v>70.653904333184101</v>
      </c>
      <c r="AL9" s="169">
        <v>65.8220224025509</v>
      </c>
      <c r="AM9" s="163"/>
      <c r="AN9" s="170">
        <v>87.560415624300703</v>
      </c>
      <c r="AO9" s="171">
        <v>89.734939912732102</v>
      </c>
      <c r="AP9" s="172">
        <v>88.647677768516402</v>
      </c>
      <c r="AQ9" s="163"/>
      <c r="AR9" s="173">
        <v>72.343638221398194</v>
      </c>
      <c r="AS9" s="146"/>
      <c r="AT9" s="147">
        <v>16.732505853289801</v>
      </c>
      <c r="AU9" s="141">
        <v>29.920311770750299</v>
      </c>
      <c r="AV9" s="141">
        <v>35.509299670431702</v>
      </c>
      <c r="AW9" s="141">
        <v>33.687104766744099</v>
      </c>
      <c r="AX9" s="141">
        <v>30.144245925619799</v>
      </c>
      <c r="AY9" s="148">
        <v>29.7136655360958</v>
      </c>
      <c r="AZ9" s="141"/>
      <c r="BA9" s="149">
        <v>15.137243763828399</v>
      </c>
      <c r="BB9" s="150">
        <v>10.525910504826101</v>
      </c>
      <c r="BC9" s="151">
        <v>12.7562017223563</v>
      </c>
      <c r="BD9" s="141"/>
      <c r="BE9" s="152">
        <v>23.2255269478541</v>
      </c>
    </row>
    <row r="10" spans="1:57" x14ac:dyDescent="0.2">
      <c r="A10" s="24" t="s">
        <v>21</v>
      </c>
      <c r="B10" s="44" t="str">
        <f t="shared" si="0"/>
        <v>Virginia Area</v>
      </c>
      <c r="C10" s="12"/>
      <c r="D10" s="28" t="s">
        <v>16</v>
      </c>
      <c r="E10" s="31" t="s">
        <v>17</v>
      </c>
      <c r="F10" s="12"/>
      <c r="G10" s="168">
        <v>53.0054693187422</v>
      </c>
      <c r="H10" s="163">
        <v>64.049516238874602</v>
      </c>
      <c r="I10" s="163">
        <v>68.296400911161697</v>
      </c>
      <c r="J10" s="163">
        <v>67.991530422938695</v>
      </c>
      <c r="K10" s="163">
        <v>64.379901134255405</v>
      </c>
      <c r="L10" s="169">
        <v>63.544563605194497</v>
      </c>
      <c r="M10" s="163"/>
      <c r="N10" s="170">
        <v>84.179243360026305</v>
      </c>
      <c r="O10" s="171">
        <v>89.9225005283798</v>
      </c>
      <c r="P10" s="172">
        <v>87.050871944202996</v>
      </c>
      <c r="Q10" s="163"/>
      <c r="R10" s="173">
        <v>70.260651702054105</v>
      </c>
      <c r="S10" s="146"/>
      <c r="T10" s="147">
        <v>7.7849890738846899</v>
      </c>
      <c r="U10" s="141">
        <v>10.883533753925301</v>
      </c>
      <c r="V10" s="141">
        <v>14.472304471084399</v>
      </c>
      <c r="W10" s="141">
        <v>14.038026594778501</v>
      </c>
      <c r="X10" s="141">
        <v>6.5664929858675603</v>
      </c>
      <c r="Y10" s="148">
        <v>10.8422588890088</v>
      </c>
      <c r="Z10" s="141"/>
      <c r="AA10" s="149">
        <v>4.6086825380476704</v>
      </c>
      <c r="AB10" s="150">
        <v>7.5269958637060901</v>
      </c>
      <c r="AC10" s="151">
        <v>6.0959131452423199</v>
      </c>
      <c r="AD10" s="141"/>
      <c r="AE10" s="152">
        <v>9.0975414439140199</v>
      </c>
      <c r="AF10" s="97"/>
      <c r="AG10" s="168">
        <v>52.350528027616598</v>
      </c>
      <c r="AH10" s="163">
        <v>63.413737583073001</v>
      </c>
      <c r="AI10" s="163">
        <v>67.338150024657693</v>
      </c>
      <c r="AJ10" s="163">
        <v>69.660190451588605</v>
      </c>
      <c r="AK10" s="163">
        <v>70.555292252776894</v>
      </c>
      <c r="AL10" s="169">
        <v>64.663579667942599</v>
      </c>
      <c r="AM10" s="163"/>
      <c r="AN10" s="170">
        <v>97.0127836225723</v>
      </c>
      <c r="AO10" s="171">
        <v>99.859339525162596</v>
      </c>
      <c r="AP10" s="172">
        <v>98.436061573867505</v>
      </c>
      <c r="AQ10" s="163"/>
      <c r="AR10" s="173">
        <v>74.312860212492495</v>
      </c>
      <c r="AS10" s="146"/>
      <c r="AT10" s="147">
        <v>12.8751116684208</v>
      </c>
      <c r="AU10" s="141">
        <v>16.253038476052701</v>
      </c>
      <c r="AV10" s="141">
        <v>16.757203171230898</v>
      </c>
      <c r="AW10" s="141">
        <v>17.548911014106299</v>
      </c>
      <c r="AX10" s="141">
        <v>13.137003740678701</v>
      </c>
      <c r="AY10" s="148">
        <v>15.3767207897174</v>
      </c>
      <c r="AZ10" s="141"/>
      <c r="BA10" s="149">
        <v>11.739597344848899</v>
      </c>
      <c r="BB10" s="150">
        <v>12.422299193812799</v>
      </c>
      <c r="BC10" s="151">
        <v>12.0848443926755</v>
      </c>
      <c r="BD10" s="141"/>
      <c r="BE10" s="152">
        <v>14.1028075513085</v>
      </c>
    </row>
    <row r="11" spans="1:57" x14ac:dyDescent="0.2">
      <c r="A11" s="41" t="s">
        <v>22</v>
      </c>
      <c r="B11" s="44" t="str">
        <f t="shared" si="0"/>
        <v>Washington, DC</v>
      </c>
      <c r="C11" s="12"/>
      <c r="D11" s="28" t="s">
        <v>16</v>
      </c>
      <c r="E11" s="31" t="s">
        <v>17</v>
      </c>
      <c r="F11" s="12"/>
      <c r="G11" s="168">
        <v>107.365321415089</v>
      </c>
      <c r="H11" s="163">
        <v>118.399182171169</v>
      </c>
      <c r="I11" s="163">
        <v>121.812557928418</v>
      </c>
      <c r="J11" s="163">
        <v>108.42243865609601</v>
      </c>
      <c r="K11" s="163">
        <v>88.4452569702852</v>
      </c>
      <c r="L11" s="169">
        <v>108.888951428211</v>
      </c>
      <c r="M11" s="163"/>
      <c r="N11" s="170">
        <v>97.986753042477801</v>
      </c>
      <c r="O11" s="171">
        <v>115.275246813712</v>
      </c>
      <c r="P11" s="172">
        <v>106.63099992809499</v>
      </c>
      <c r="Q11" s="163"/>
      <c r="R11" s="173">
        <v>108.24382242817801</v>
      </c>
      <c r="S11" s="146"/>
      <c r="T11" s="147">
        <v>105.68021979401701</v>
      </c>
      <c r="U11" s="141">
        <v>112.260347412504</v>
      </c>
      <c r="V11" s="141">
        <v>111.589383295077</v>
      </c>
      <c r="W11" s="141">
        <v>94.329834745054001</v>
      </c>
      <c r="X11" s="141">
        <v>64.286221557148295</v>
      </c>
      <c r="Y11" s="148">
        <v>97.868045209385599</v>
      </c>
      <c r="Z11" s="141"/>
      <c r="AA11" s="149">
        <v>36.898613045279703</v>
      </c>
      <c r="AB11" s="150">
        <v>29.842650736590699</v>
      </c>
      <c r="AC11" s="151">
        <v>32.9921172379319</v>
      </c>
      <c r="AD11" s="141"/>
      <c r="AE11" s="152">
        <v>73.750821399038401</v>
      </c>
      <c r="AF11" s="97"/>
      <c r="AG11" s="168">
        <v>101.982024910568</v>
      </c>
      <c r="AH11" s="163">
        <v>126.873873878732</v>
      </c>
      <c r="AI11" s="163">
        <v>144.73318963580101</v>
      </c>
      <c r="AJ11" s="163">
        <v>142.91489288410699</v>
      </c>
      <c r="AK11" s="163">
        <v>125.097970235848</v>
      </c>
      <c r="AL11" s="169">
        <v>128.320390309011</v>
      </c>
      <c r="AM11" s="163"/>
      <c r="AN11" s="170">
        <v>126.721437514605</v>
      </c>
      <c r="AO11" s="171">
        <v>134.21464804778</v>
      </c>
      <c r="AP11" s="172">
        <v>130.46804278119299</v>
      </c>
      <c r="AQ11" s="163"/>
      <c r="AR11" s="173">
        <v>128.934005301063</v>
      </c>
      <c r="AS11" s="146"/>
      <c r="AT11" s="147">
        <v>110.636387073546</v>
      </c>
      <c r="AU11" s="141">
        <v>137.10942913076701</v>
      </c>
      <c r="AV11" s="141">
        <v>153.62911335394301</v>
      </c>
      <c r="AW11" s="141">
        <v>149.77446365505199</v>
      </c>
      <c r="AX11" s="141">
        <v>118.61899915579799</v>
      </c>
      <c r="AY11" s="148">
        <v>134.63922960739899</v>
      </c>
      <c r="AZ11" s="141"/>
      <c r="BA11" s="149">
        <v>72.008796580486603</v>
      </c>
      <c r="BB11" s="150">
        <v>61.995078081480401</v>
      </c>
      <c r="BC11" s="151">
        <v>66.708300034949104</v>
      </c>
      <c r="BD11" s="141"/>
      <c r="BE11" s="152">
        <v>109.84366190292199</v>
      </c>
    </row>
    <row r="12" spans="1:57" x14ac:dyDescent="0.2">
      <c r="A12" s="24" t="s">
        <v>23</v>
      </c>
      <c r="B12" s="44" t="str">
        <f t="shared" si="0"/>
        <v>Arlington, VA</v>
      </c>
      <c r="C12" s="12"/>
      <c r="D12" s="28" t="s">
        <v>16</v>
      </c>
      <c r="E12" s="31" t="s">
        <v>17</v>
      </c>
      <c r="F12" s="12"/>
      <c r="G12" s="168">
        <v>108.670861820428</v>
      </c>
      <c r="H12" s="163">
        <v>136.088283566721</v>
      </c>
      <c r="I12" s="163">
        <v>135.318189868204</v>
      </c>
      <c r="J12" s="163">
        <v>115.846901771004</v>
      </c>
      <c r="K12" s="163">
        <v>89.101765856672102</v>
      </c>
      <c r="L12" s="169">
        <v>117.005200576606</v>
      </c>
      <c r="M12" s="163"/>
      <c r="N12" s="170">
        <v>87.331243822075706</v>
      </c>
      <c r="O12" s="171">
        <v>107.83244645799</v>
      </c>
      <c r="P12" s="172">
        <v>97.581845140032897</v>
      </c>
      <c r="Q12" s="163"/>
      <c r="R12" s="173">
        <v>111.455670451871</v>
      </c>
      <c r="S12" s="146"/>
      <c r="T12" s="147">
        <v>94.401291170968705</v>
      </c>
      <c r="U12" s="141">
        <v>126.831832169897</v>
      </c>
      <c r="V12" s="141">
        <v>122.91880107874699</v>
      </c>
      <c r="W12" s="141">
        <v>109.867211339246</v>
      </c>
      <c r="X12" s="141">
        <v>68.640812473043596</v>
      </c>
      <c r="Y12" s="148">
        <v>105.53641831609499</v>
      </c>
      <c r="Z12" s="141"/>
      <c r="AA12" s="149">
        <v>49.678283093657001</v>
      </c>
      <c r="AB12" s="150">
        <v>42.475483765626301</v>
      </c>
      <c r="AC12" s="151">
        <v>45.610987290065196</v>
      </c>
      <c r="AD12" s="141"/>
      <c r="AE12" s="152">
        <v>86.351949729957994</v>
      </c>
      <c r="AF12" s="97"/>
      <c r="AG12" s="168">
        <v>110.98138282537001</v>
      </c>
      <c r="AH12" s="163">
        <v>152.10697204489199</v>
      </c>
      <c r="AI12" s="163">
        <v>174.076861357084</v>
      </c>
      <c r="AJ12" s="163">
        <v>173.06547467051001</v>
      </c>
      <c r="AK12" s="163">
        <v>146.518760811367</v>
      </c>
      <c r="AL12" s="169">
        <v>151.349890341845</v>
      </c>
      <c r="AM12" s="163"/>
      <c r="AN12" s="170">
        <v>124.54991273682</v>
      </c>
      <c r="AO12" s="171">
        <v>124.49145696046099</v>
      </c>
      <c r="AP12" s="172">
        <v>124.52068484864</v>
      </c>
      <c r="AQ12" s="163"/>
      <c r="AR12" s="173">
        <v>143.68440305807201</v>
      </c>
      <c r="AS12" s="146"/>
      <c r="AT12" s="147">
        <v>135.964018808899</v>
      </c>
      <c r="AU12" s="141">
        <v>181.19481175383899</v>
      </c>
      <c r="AV12" s="141">
        <v>204.644257885776</v>
      </c>
      <c r="AW12" s="141">
        <v>203.81616290669001</v>
      </c>
      <c r="AX12" s="141">
        <v>160.19664838940699</v>
      </c>
      <c r="AY12" s="148">
        <v>178.68600761678599</v>
      </c>
      <c r="AZ12" s="141"/>
      <c r="BA12" s="149">
        <v>115.665833517986</v>
      </c>
      <c r="BB12" s="150">
        <v>87.460741077968606</v>
      </c>
      <c r="BC12" s="151">
        <v>100.579884743964</v>
      </c>
      <c r="BD12" s="141"/>
      <c r="BE12" s="152">
        <v>154.17843838035901</v>
      </c>
    </row>
    <row r="13" spans="1:57" x14ac:dyDescent="0.2">
      <c r="A13" s="24" t="s">
        <v>24</v>
      </c>
      <c r="B13" s="44" t="str">
        <f t="shared" si="0"/>
        <v>Suburban Virginia Area</v>
      </c>
      <c r="C13" s="12"/>
      <c r="D13" s="28" t="s">
        <v>16</v>
      </c>
      <c r="E13" s="31" t="s">
        <v>17</v>
      </c>
      <c r="F13" s="12"/>
      <c r="G13" s="168">
        <v>71.893217745331995</v>
      </c>
      <c r="H13" s="163">
        <v>86.431979503018297</v>
      </c>
      <c r="I13" s="163">
        <v>87.835388179137993</v>
      </c>
      <c r="J13" s="163">
        <v>80.166070475922993</v>
      </c>
      <c r="K13" s="163">
        <v>70.338604520567102</v>
      </c>
      <c r="L13" s="169">
        <v>79.333052084795696</v>
      </c>
      <c r="M13" s="163"/>
      <c r="N13" s="170">
        <v>97.993970237259504</v>
      </c>
      <c r="O13" s="171">
        <v>132.36656886143399</v>
      </c>
      <c r="P13" s="172">
        <v>115.180269549347</v>
      </c>
      <c r="Q13" s="163"/>
      <c r="R13" s="173">
        <v>89.5751142175247</v>
      </c>
      <c r="S13" s="146"/>
      <c r="T13" s="147">
        <v>6.2354654723358101</v>
      </c>
      <c r="U13" s="141">
        <v>28.1972205831715</v>
      </c>
      <c r="V13" s="141">
        <v>23.9640504215185</v>
      </c>
      <c r="W13" s="141">
        <v>15.128212715788401</v>
      </c>
      <c r="X13" s="141">
        <v>2.9303601196330198</v>
      </c>
      <c r="Y13" s="148">
        <v>15.3370940949362</v>
      </c>
      <c r="Z13" s="141"/>
      <c r="AA13" s="149">
        <v>-0.42394832232173602</v>
      </c>
      <c r="AB13" s="150">
        <v>12.2173916029032</v>
      </c>
      <c r="AC13" s="151">
        <v>6.4676648770341503</v>
      </c>
      <c r="AD13" s="141"/>
      <c r="AE13" s="152">
        <v>11.9119635056164</v>
      </c>
      <c r="AF13" s="97"/>
      <c r="AG13" s="168">
        <v>73.283619612522799</v>
      </c>
      <c r="AH13" s="163">
        <v>86.441289133791898</v>
      </c>
      <c r="AI13" s="163">
        <v>90.708347957321294</v>
      </c>
      <c r="AJ13" s="163">
        <v>92.327311526042294</v>
      </c>
      <c r="AK13" s="163">
        <v>94.737536852449793</v>
      </c>
      <c r="AL13" s="169">
        <v>87.499621016425607</v>
      </c>
      <c r="AM13" s="163"/>
      <c r="AN13" s="170">
        <v>121.052121999157</v>
      </c>
      <c r="AO13" s="171">
        <v>140.11486171556899</v>
      </c>
      <c r="AP13" s="172">
        <v>130.58349185736299</v>
      </c>
      <c r="AQ13" s="163"/>
      <c r="AR13" s="173">
        <v>99.809298399550698</v>
      </c>
      <c r="AS13" s="146"/>
      <c r="AT13" s="147">
        <v>16.684754544790401</v>
      </c>
      <c r="AU13" s="141">
        <v>24.4086545236365</v>
      </c>
      <c r="AV13" s="141">
        <v>25.467319468991199</v>
      </c>
      <c r="AW13" s="141">
        <v>23.4290763637228</v>
      </c>
      <c r="AX13" s="141">
        <v>22.5673236760477</v>
      </c>
      <c r="AY13" s="148">
        <v>22.6587372298563</v>
      </c>
      <c r="AZ13" s="141"/>
      <c r="BA13" s="149">
        <v>8.6481711383578297</v>
      </c>
      <c r="BB13" s="150">
        <v>15.964378730963899</v>
      </c>
      <c r="BC13" s="151">
        <v>12.4544807166628</v>
      </c>
      <c r="BD13" s="141"/>
      <c r="BE13" s="152">
        <v>18.634667920139801</v>
      </c>
    </row>
    <row r="14" spans="1:57" x14ac:dyDescent="0.2">
      <c r="A14" s="24" t="s">
        <v>25</v>
      </c>
      <c r="B14" s="44" t="str">
        <f t="shared" si="0"/>
        <v>Alexandria, VA</v>
      </c>
      <c r="C14" s="12"/>
      <c r="D14" s="28" t="s">
        <v>16</v>
      </c>
      <c r="E14" s="31" t="s">
        <v>17</v>
      </c>
      <c r="F14" s="12"/>
      <c r="G14" s="168">
        <v>80.669953427274805</v>
      </c>
      <c r="H14" s="163">
        <v>94.413276809171194</v>
      </c>
      <c r="I14" s="163">
        <v>97.811424647719093</v>
      </c>
      <c r="J14" s="163">
        <v>90.281276570336701</v>
      </c>
      <c r="K14" s="163">
        <v>77.808219488894096</v>
      </c>
      <c r="L14" s="169">
        <v>88.196830188679201</v>
      </c>
      <c r="M14" s="163"/>
      <c r="N14" s="170">
        <v>79.951887986625195</v>
      </c>
      <c r="O14" s="171">
        <v>94.862071889180697</v>
      </c>
      <c r="P14" s="172">
        <v>87.406979937903003</v>
      </c>
      <c r="Q14" s="163"/>
      <c r="R14" s="173">
        <v>87.971158688457393</v>
      </c>
      <c r="S14" s="146"/>
      <c r="T14" s="147">
        <v>61.579507822820602</v>
      </c>
      <c r="U14" s="141">
        <v>79.547933380874596</v>
      </c>
      <c r="V14" s="141">
        <v>83.996510901412194</v>
      </c>
      <c r="W14" s="141">
        <v>77.215358168807398</v>
      </c>
      <c r="X14" s="141">
        <v>59.508747236964702</v>
      </c>
      <c r="Y14" s="148">
        <v>72.6685604101379</v>
      </c>
      <c r="Z14" s="141"/>
      <c r="AA14" s="149">
        <v>24.657092395052299</v>
      </c>
      <c r="AB14" s="150">
        <v>21.9487856555977</v>
      </c>
      <c r="AC14" s="151">
        <v>23.172691197094199</v>
      </c>
      <c r="AD14" s="141"/>
      <c r="AE14" s="152">
        <v>54.988207159477</v>
      </c>
      <c r="AF14" s="97"/>
      <c r="AG14" s="168">
        <v>87.465142703606404</v>
      </c>
      <c r="AH14" s="163">
        <v>108.61662735849001</v>
      </c>
      <c r="AI14" s="163">
        <v>122.938786422259</v>
      </c>
      <c r="AJ14" s="163">
        <v>121.957139359923</v>
      </c>
      <c r="AK14" s="163">
        <v>107.18783675662699</v>
      </c>
      <c r="AL14" s="169">
        <v>109.633106520181</v>
      </c>
      <c r="AM14" s="163"/>
      <c r="AN14" s="170">
        <v>107.513950919512</v>
      </c>
      <c r="AO14" s="171">
        <v>114.950282421781</v>
      </c>
      <c r="AP14" s="172">
        <v>111.232116670647</v>
      </c>
      <c r="AQ14" s="163"/>
      <c r="AR14" s="173">
        <v>110.089966563171</v>
      </c>
      <c r="AS14" s="146"/>
      <c r="AT14" s="147">
        <v>80.246228260663202</v>
      </c>
      <c r="AU14" s="141">
        <v>108.871673683723</v>
      </c>
      <c r="AV14" s="141">
        <v>120.166563317981</v>
      </c>
      <c r="AW14" s="141">
        <v>116.163124850991</v>
      </c>
      <c r="AX14" s="141">
        <v>91.480632609815203</v>
      </c>
      <c r="AY14" s="148">
        <v>103.958388086496</v>
      </c>
      <c r="AZ14" s="141"/>
      <c r="BA14" s="149">
        <v>55.413003115309102</v>
      </c>
      <c r="BB14" s="150">
        <v>48.391765399750099</v>
      </c>
      <c r="BC14" s="151">
        <v>51.704053730753401</v>
      </c>
      <c r="BD14" s="141"/>
      <c r="BE14" s="152">
        <v>85.511991591943001</v>
      </c>
    </row>
    <row r="15" spans="1:57" x14ac:dyDescent="0.2">
      <c r="A15" s="24" t="s">
        <v>26</v>
      </c>
      <c r="B15" s="44" t="str">
        <f t="shared" si="0"/>
        <v>Fairfax/Tysons Corner, VA</v>
      </c>
      <c r="C15" s="12"/>
      <c r="D15" s="28" t="s">
        <v>16</v>
      </c>
      <c r="E15" s="31" t="s">
        <v>17</v>
      </c>
      <c r="F15" s="12"/>
      <c r="G15" s="168">
        <v>74.422860242064303</v>
      </c>
      <c r="H15" s="163">
        <v>101.386679607216</v>
      </c>
      <c r="I15" s="163">
        <v>108.888088604704</v>
      </c>
      <c r="J15" s="163">
        <v>98.183218771408903</v>
      </c>
      <c r="K15" s="163">
        <v>73.889058004110495</v>
      </c>
      <c r="L15" s="169">
        <v>91.353981045900795</v>
      </c>
      <c r="M15" s="163"/>
      <c r="N15" s="170">
        <v>70.932797442338398</v>
      </c>
      <c r="O15" s="171">
        <v>81.245503539620898</v>
      </c>
      <c r="P15" s="172">
        <v>76.089150490979605</v>
      </c>
      <c r="Q15" s="163"/>
      <c r="R15" s="173">
        <v>86.992600887351898</v>
      </c>
      <c r="S15" s="146"/>
      <c r="T15" s="147">
        <v>55.469477596343602</v>
      </c>
      <c r="U15" s="141">
        <v>81.291461578147207</v>
      </c>
      <c r="V15" s="141">
        <v>79.612358683278401</v>
      </c>
      <c r="W15" s="141">
        <v>77.062596483807695</v>
      </c>
      <c r="X15" s="141">
        <v>54.175989305838499</v>
      </c>
      <c r="Y15" s="148">
        <v>70.567221897547299</v>
      </c>
      <c r="Z15" s="141"/>
      <c r="AA15" s="149">
        <v>27.828196977100301</v>
      </c>
      <c r="AB15" s="150">
        <v>25.151481889450402</v>
      </c>
      <c r="AC15" s="151">
        <v>26.385056916690001</v>
      </c>
      <c r="AD15" s="141"/>
      <c r="AE15" s="152">
        <v>56.863296731936998</v>
      </c>
      <c r="AF15" s="97"/>
      <c r="AG15" s="168">
        <v>76.780051381593907</v>
      </c>
      <c r="AH15" s="163">
        <v>107.650700216944</v>
      </c>
      <c r="AI15" s="163">
        <v>129.615975393925</v>
      </c>
      <c r="AJ15" s="163">
        <v>124.506595969399</v>
      </c>
      <c r="AK15" s="163">
        <v>98.721355332267606</v>
      </c>
      <c r="AL15" s="169">
        <v>107.454935658826</v>
      </c>
      <c r="AM15" s="163"/>
      <c r="AN15" s="170">
        <v>88.242181434117299</v>
      </c>
      <c r="AO15" s="171">
        <v>93.147640443023505</v>
      </c>
      <c r="AP15" s="172">
        <v>90.694910938570402</v>
      </c>
      <c r="AQ15" s="163"/>
      <c r="AR15" s="173">
        <v>102.66635716732399</v>
      </c>
      <c r="AS15" s="146"/>
      <c r="AT15" s="147">
        <v>69.224041348862102</v>
      </c>
      <c r="AU15" s="141">
        <v>93.592999861445307</v>
      </c>
      <c r="AV15" s="141">
        <v>113.450352403005</v>
      </c>
      <c r="AW15" s="141">
        <v>112.880696046257</v>
      </c>
      <c r="AX15" s="141">
        <v>87.859223011875798</v>
      </c>
      <c r="AY15" s="148">
        <v>96.991526194011897</v>
      </c>
      <c r="AZ15" s="141"/>
      <c r="BA15" s="149">
        <v>51.147995173594801</v>
      </c>
      <c r="BB15" s="150">
        <v>45.358016429394098</v>
      </c>
      <c r="BC15" s="151">
        <v>48.1182541347357</v>
      </c>
      <c r="BD15" s="141"/>
      <c r="BE15" s="152">
        <v>81.846999892082906</v>
      </c>
    </row>
    <row r="16" spans="1:57" x14ac:dyDescent="0.2">
      <c r="A16" s="24" t="s">
        <v>27</v>
      </c>
      <c r="B16" s="44" t="str">
        <f t="shared" si="0"/>
        <v>I-95 Fredericksburg, VA</v>
      </c>
      <c r="C16" s="12"/>
      <c r="D16" s="28" t="s">
        <v>16</v>
      </c>
      <c r="E16" s="31" t="s">
        <v>17</v>
      </c>
      <c r="F16" s="12"/>
      <c r="G16" s="168">
        <v>54.738960809697502</v>
      </c>
      <c r="H16" s="163">
        <v>61.341391079204399</v>
      </c>
      <c r="I16" s="163">
        <v>66.962405554901693</v>
      </c>
      <c r="J16" s="163">
        <v>68.989022007767403</v>
      </c>
      <c r="K16" s="163">
        <v>67.314217959279702</v>
      </c>
      <c r="L16" s="169">
        <v>63.869199482170103</v>
      </c>
      <c r="M16" s="163"/>
      <c r="N16" s="170">
        <v>78.251062728021594</v>
      </c>
      <c r="O16" s="171">
        <v>76.982665646698806</v>
      </c>
      <c r="P16" s="172">
        <v>77.616864187360207</v>
      </c>
      <c r="Q16" s="163"/>
      <c r="R16" s="173">
        <v>67.797103683653006</v>
      </c>
      <c r="S16" s="146"/>
      <c r="T16" s="147">
        <v>15.1678551461202</v>
      </c>
      <c r="U16" s="141">
        <v>22.972343280533199</v>
      </c>
      <c r="V16" s="141">
        <v>30.950195667916699</v>
      </c>
      <c r="W16" s="141">
        <v>28.942631792132001</v>
      </c>
      <c r="X16" s="141">
        <v>26.552721593237901</v>
      </c>
      <c r="Y16" s="148">
        <v>25.104809520840998</v>
      </c>
      <c r="Z16" s="141"/>
      <c r="AA16" s="149">
        <v>20.920311799834401</v>
      </c>
      <c r="AB16" s="150">
        <v>11.548249101998101</v>
      </c>
      <c r="AC16" s="151">
        <v>16.083600620790801</v>
      </c>
      <c r="AD16" s="141"/>
      <c r="AE16" s="152">
        <v>21.948925570402299</v>
      </c>
      <c r="AF16" s="97"/>
      <c r="AG16" s="168">
        <v>56.026540543721303</v>
      </c>
      <c r="AH16" s="163">
        <v>62.473445039425599</v>
      </c>
      <c r="AI16" s="163">
        <v>68.617930446039693</v>
      </c>
      <c r="AJ16" s="163">
        <v>71.781308402965706</v>
      </c>
      <c r="AK16" s="163">
        <v>71.634015240673094</v>
      </c>
      <c r="AL16" s="169">
        <v>66.106647934565103</v>
      </c>
      <c r="AM16" s="163"/>
      <c r="AN16" s="170">
        <v>88.1621904789925</v>
      </c>
      <c r="AO16" s="171">
        <v>88.897222843356403</v>
      </c>
      <c r="AP16" s="172">
        <v>88.529706661174501</v>
      </c>
      <c r="AQ16" s="163"/>
      <c r="AR16" s="173">
        <v>72.513236142167798</v>
      </c>
      <c r="AS16" s="146"/>
      <c r="AT16" s="147">
        <v>19.704458569198501</v>
      </c>
      <c r="AU16" s="141">
        <v>27.924737338633701</v>
      </c>
      <c r="AV16" s="141">
        <v>34.941101806457901</v>
      </c>
      <c r="AW16" s="141">
        <v>35.055562696872798</v>
      </c>
      <c r="AX16" s="141">
        <v>27.3453506996313</v>
      </c>
      <c r="AY16" s="148">
        <v>29.163121160125499</v>
      </c>
      <c r="AZ16" s="141"/>
      <c r="BA16" s="149">
        <v>19.1939991014779</v>
      </c>
      <c r="BB16" s="150">
        <v>16.886814228687399</v>
      </c>
      <c r="BC16" s="151">
        <v>18.024344473783199</v>
      </c>
      <c r="BD16" s="141"/>
      <c r="BE16" s="152">
        <v>25.026412755355601</v>
      </c>
    </row>
    <row r="17" spans="1:58" x14ac:dyDescent="0.2">
      <c r="A17" s="24" t="s">
        <v>28</v>
      </c>
      <c r="B17" s="44" t="str">
        <f t="shared" si="0"/>
        <v>Dulles Airport Area, VA</v>
      </c>
      <c r="C17" s="12"/>
      <c r="D17" s="28" t="s">
        <v>16</v>
      </c>
      <c r="E17" s="31" t="s">
        <v>17</v>
      </c>
      <c r="F17" s="12"/>
      <c r="G17" s="168">
        <v>71.786850606909397</v>
      </c>
      <c r="H17" s="163">
        <v>97.962378151260495</v>
      </c>
      <c r="I17" s="163">
        <v>107.152971055088</v>
      </c>
      <c r="J17" s="163">
        <v>97.763422035480801</v>
      </c>
      <c r="K17" s="163">
        <v>77.707666666666597</v>
      </c>
      <c r="L17" s="169">
        <v>90.474657703081206</v>
      </c>
      <c r="M17" s="163"/>
      <c r="N17" s="170">
        <v>72.964398692810406</v>
      </c>
      <c r="O17" s="171">
        <v>77.670100840336104</v>
      </c>
      <c r="P17" s="172">
        <v>75.317249766573198</v>
      </c>
      <c r="Q17" s="163"/>
      <c r="R17" s="173">
        <v>86.143969721221794</v>
      </c>
      <c r="S17" s="146"/>
      <c r="T17" s="147">
        <v>62.0628926825392</v>
      </c>
      <c r="U17" s="141">
        <v>80.461575699372801</v>
      </c>
      <c r="V17" s="141">
        <v>85.016318576395406</v>
      </c>
      <c r="W17" s="141">
        <v>79.954612885323698</v>
      </c>
      <c r="X17" s="141">
        <v>51.119872219997099</v>
      </c>
      <c r="Y17" s="148">
        <v>72.501336743455894</v>
      </c>
      <c r="Z17" s="141"/>
      <c r="AA17" s="149">
        <v>47.463638287146502</v>
      </c>
      <c r="AB17" s="150">
        <v>51.185780527602397</v>
      </c>
      <c r="AC17" s="151">
        <v>49.359666407696899</v>
      </c>
      <c r="AD17" s="141"/>
      <c r="AE17" s="152">
        <v>66.073522856616293</v>
      </c>
      <c r="AF17" s="97"/>
      <c r="AG17" s="168">
        <v>75.076847105508804</v>
      </c>
      <c r="AH17" s="163">
        <v>104.006481792717</v>
      </c>
      <c r="AI17" s="163">
        <v>116.555666199813</v>
      </c>
      <c r="AJ17" s="163">
        <v>114.751468253968</v>
      </c>
      <c r="AK17" s="163">
        <v>98.513300653594698</v>
      </c>
      <c r="AL17" s="169">
        <v>101.78075280112</v>
      </c>
      <c r="AM17" s="163"/>
      <c r="AN17" s="170">
        <v>90.150964052287506</v>
      </c>
      <c r="AO17" s="171">
        <v>92.038926237161505</v>
      </c>
      <c r="AP17" s="172">
        <v>91.094945144724505</v>
      </c>
      <c r="AQ17" s="163"/>
      <c r="AR17" s="173">
        <v>98.727664899293003</v>
      </c>
      <c r="AS17" s="146"/>
      <c r="AT17" s="147">
        <v>70.493657152730805</v>
      </c>
      <c r="AU17" s="141">
        <v>92.362518747732395</v>
      </c>
      <c r="AV17" s="141">
        <v>99.052056212725503</v>
      </c>
      <c r="AW17" s="141">
        <v>97.653508274716202</v>
      </c>
      <c r="AX17" s="141">
        <v>85.792995209518807</v>
      </c>
      <c r="AY17" s="148">
        <v>90.075042802290696</v>
      </c>
      <c r="AZ17" s="141"/>
      <c r="BA17" s="149">
        <v>61.555797524901102</v>
      </c>
      <c r="BB17" s="150">
        <v>60.624663685850898</v>
      </c>
      <c r="BC17" s="151">
        <v>61.084060768177103</v>
      </c>
      <c r="BD17" s="141"/>
      <c r="BE17" s="152">
        <v>81.4652784296877</v>
      </c>
    </row>
    <row r="18" spans="1:58" x14ac:dyDescent="0.2">
      <c r="A18" s="24" t="s">
        <v>29</v>
      </c>
      <c r="B18" s="44" t="str">
        <f t="shared" si="0"/>
        <v>Williamsburg, VA</v>
      </c>
      <c r="C18" s="12"/>
      <c r="D18" s="28" t="s">
        <v>16</v>
      </c>
      <c r="E18" s="31" t="s">
        <v>17</v>
      </c>
      <c r="F18" s="12"/>
      <c r="G18" s="168">
        <v>77.357837837837806</v>
      </c>
      <c r="H18" s="163">
        <v>83.908648648648594</v>
      </c>
      <c r="I18" s="163">
        <v>81.938901525287605</v>
      </c>
      <c r="J18" s="163">
        <v>84.566490500401301</v>
      </c>
      <c r="K18" s="163">
        <v>81.825754616002101</v>
      </c>
      <c r="L18" s="169">
        <v>81.919526625635498</v>
      </c>
      <c r="M18" s="163"/>
      <c r="N18" s="170">
        <v>127.37562884666799</v>
      </c>
      <c r="O18" s="171">
        <v>168.16610650254199</v>
      </c>
      <c r="P18" s="172">
        <v>147.770867674605</v>
      </c>
      <c r="Q18" s="163"/>
      <c r="R18" s="173">
        <v>100.734195496769</v>
      </c>
      <c r="S18" s="146"/>
      <c r="T18" s="147">
        <v>-1.22701377414498</v>
      </c>
      <c r="U18" s="141">
        <v>6.3572596756788702</v>
      </c>
      <c r="V18" s="141">
        <v>7.70088232533476</v>
      </c>
      <c r="W18" s="141">
        <v>16.336240595165801</v>
      </c>
      <c r="X18" s="141">
        <v>1.1472190059907299</v>
      </c>
      <c r="Y18" s="148">
        <v>5.8716787127399197</v>
      </c>
      <c r="Z18" s="141"/>
      <c r="AA18" s="149">
        <v>-7.1731540461069896</v>
      </c>
      <c r="AB18" s="150">
        <v>-4.64757391792243</v>
      </c>
      <c r="AC18" s="151">
        <v>-5.7527306048562199</v>
      </c>
      <c r="AD18" s="141"/>
      <c r="AE18" s="152">
        <v>0.66769306026398101</v>
      </c>
      <c r="AF18" s="97"/>
      <c r="AG18" s="168">
        <v>78.876377776291093</v>
      </c>
      <c r="AH18" s="163">
        <v>85.032351485148496</v>
      </c>
      <c r="AI18" s="163">
        <v>81.549871554722998</v>
      </c>
      <c r="AJ18" s="163">
        <v>83.926323922932795</v>
      </c>
      <c r="AK18" s="163">
        <v>85.970778699491504</v>
      </c>
      <c r="AL18" s="169">
        <v>83.071140687717403</v>
      </c>
      <c r="AM18" s="163"/>
      <c r="AN18" s="170">
        <v>137.86936647043001</v>
      </c>
      <c r="AO18" s="171">
        <v>157.78256790206001</v>
      </c>
      <c r="AP18" s="172">
        <v>147.82596718624501</v>
      </c>
      <c r="AQ18" s="163"/>
      <c r="AR18" s="173">
        <v>101.57251968729599</v>
      </c>
      <c r="AS18" s="146"/>
      <c r="AT18" s="147">
        <v>22.378470873627901</v>
      </c>
      <c r="AU18" s="141">
        <v>19.632228223265901</v>
      </c>
      <c r="AV18" s="141">
        <v>10.4183710143108</v>
      </c>
      <c r="AW18" s="141">
        <v>10.801628370445</v>
      </c>
      <c r="AX18" s="141">
        <v>2.53417645299603</v>
      </c>
      <c r="AY18" s="148">
        <v>12.5695560218045</v>
      </c>
      <c r="AZ18" s="141"/>
      <c r="BA18" s="149">
        <v>1.18048536683601</v>
      </c>
      <c r="BB18" s="150">
        <v>2.4852144244195502</v>
      </c>
      <c r="BC18" s="151">
        <v>1.8726269161748701</v>
      </c>
      <c r="BD18" s="141"/>
      <c r="BE18" s="152">
        <v>7.8601192838302802</v>
      </c>
    </row>
    <row r="19" spans="1:58" x14ac:dyDescent="0.2">
      <c r="A19" s="24" t="s">
        <v>30</v>
      </c>
      <c r="B19" s="44" t="str">
        <f t="shared" si="0"/>
        <v>Virginia Beach, VA</v>
      </c>
      <c r="C19" s="12"/>
      <c r="D19" s="28" t="s">
        <v>16</v>
      </c>
      <c r="E19" s="31" t="s">
        <v>17</v>
      </c>
      <c r="F19" s="12"/>
      <c r="G19" s="168">
        <v>151.62102891585701</v>
      </c>
      <c r="H19" s="163">
        <v>156.02150557443301</v>
      </c>
      <c r="I19" s="163">
        <v>155.91133915048499</v>
      </c>
      <c r="J19" s="163">
        <v>145.87382065533899</v>
      </c>
      <c r="K19" s="163">
        <v>143.42257851941699</v>
      </c>
      <c r="L19" s="169">
        <v>150.570054563106</v>
      </c>
      <c r="M19" s="163"/>
      <c r="N19" s="170">
        <v>216.88017291262099</v>
      </c>
      <c r="O19" s="171">
        <v>315.46927682038802</v>
      </c>
      <c r="P19" s="172">
        <v>266.17472486650399</v>
      </c>
      <c r="Q19" s="163"/>
      <c r="R19" s="173">
        <v>183.59996036407699</v>
      </c>
      <c r="S19" s="146"/>
      <c r="T19" s="147">
        <v>-8.7272051792218193</v>
      </c>
      <c r="U19" s="141">
        <v>-9.5586850967703008</v>
      </c>
      <c r="V19" s="141">
        <v>-7.4048909975425099</v>
      </c>
      <c r="W19" s="141">
        <v>-5.4199512244136701</v>
      </c>
      <c r="X19" s="141">
        <v>-12.1586659468789</v>
      </c>
      <c r="Y19" s="148">
        <v>-8.6919978110461305</v>
      </c>
      <c r="Z19" s="141"/>
      <c r="AA19" s="149">
        <v>-9.8769766739588505</v>
      </c>
      <c r="AB19" s="150">
        <v>2.8573054538144702</v>
      </c>
      <c r="AC19" s="151">
        <v>-2.7414262094249802</v>
      </c>
      <c r="AD19" s="141"/>
      <c r="AE19" s="152">
        <v>-6.3178159534551099</v>
      </c>
      <c r="AF19" s="97"/>
      <c r="AG19" s="168">
        <v>137.11992468446601</v>
      </c>
      <c r="AH19" s="163">
        <v>139.961052677993</v>
      </c>
      <c r="AI19" s="163">
        <v>149.51765269215201</v>
      </c>
      <c r="AJ19" s="163">
        <v>154.78767723300899</v>
      </c>
      <c r="AK19" s="163">
        <v>153.41143101941699</v>
      </c>
      <c r="AL19" s="169">
        <v>146.95954766140699</v>
      </c>
      <c r="AM19" s="163"/>
      <c r="AN19" s="170">
        <v>231.89595850728099</v>
      </c>
      <c r="AO19" s="171">
        <v>276.71247535396401</v>
      </c>
      <c r="AP19" s="172">
        <v>254.304216930622</v>
      </c>
      <c r="AQ19" s="163"/>
      <c r="AR19" s="173">
        <v>177.62945316689701</v>
      </c>
      <c r="AS19" s="146"/>
      <c r="AT19" s="147">
        <v>-3.715341339908</v>
      </c>
      <c r="AU19" s="141">
        <v>-4.1387025229217702</v>
      </c>
      <c r="AV19" s="141">
        <v>-0.482125428863525</v>
      </c>
      <c r="AW19" s="141">
        <v>1.6966457606323899</v>
      </c>
      <c r="AX19" s="141">
        <v>-4.4665294214074303</v>
      </c>
      <c r="AY19" s="148">
        <v>-2.2154904652669898</v>
      </c>
      <c r="AZ19" s="141"/>
      <c r="BA19" s="149">
        <v>-4.3960181537317196</v>
      </c>
      <c r="BB19" s="150">
        <v>2.1525135048226001</v>
      </c>
      <c r="BC19" s="151">
        <v>-0.94113467025074304</v>
      </c>
      <c r="BD19" s="141"/>
      <c r="BE19" s="152">
        <v>-1.6982061252951299</v>
      </c>
    </row>
    <row r="20" spans="1:58" x14ac:dyDescent="0.2">
      <c r="A20" s="41" t="s">
        <v>31</v>
      </c>
      <c r="B20" s="44" t="str">
        <f t="shared" si="0"/>
        <v>Norfolk/Portsmouth, VA</v>
      </c>
      <c r="C20" s="12"/>
      <c r="D20" s="28" t="s">
        <v>16</v>
      </c>
      <c r="E20" s="31" t="s">
        <v>17</v>
      </c>
      <c r="F20" s="12"/>
      <c r="G20" s="168">
        <v>66.578309804955097</v>
      </c>
      <c r="H20" s="163">
        <v>83.362107924793506</v>
      </c>
      <c r="I20" s="163">
        <v>89.739108979089707</v>
      </c>
      <c r="J20" s="163">
        <v>89.246875663327998</v>
      </c>
      <c r="K20" s="163">
        <v>75.358508610086105</v>
      </c>
      <c r="L20" s="169">
        <v>80.856982196450502</v>
      </c>
      <c r="M20" s="163"/>
      <c r="N20" s="170">
        <v>104.60911573211401</v>
      </c>
      <c r="O20" s="171">
        <v>143.75097560203901</v>
      </c>
      <c r="P20" s="172">
        <v>124.180045667076</v>
      </c>
      <c r="Q20" s="163"/>
      <c r="R20" s="173">
        <v>93.231892852659797</v>
      </c>
      <c r="S20" s="146"/>
      <c r="T20" s="147">
        <v>-5.02205388354409</v>
      </c>
      <c r="U20" s="141">
        <v>11.3977335473444</v>
      </c>
      <c r="V20" s="141">
        <v>13.972911264938</v>
      </c>
      <c r="W20" s="141">
        <v>18.1798304288724</v>
      </c>
      <c r="X20" s="141">
        <v>-2.60659958788982</v>
      </c>
      <c r="Y20" s="148">
        <v>7.36210463830768</v>
      </c>
      <c r="Z20" s="141"/>
      <c r="AA20" s="149">
        <v>-9.7232579930143608</v>
      </c>
      <c r="AB20" s="150">
        <v>-16.923608188281701</v>
      </c>
      <c r="AC20" s="151">
        <v>-14.0356985491015</v>
      </c>
      <c r="AD20" s="141"/>
      <c r="AE20" s="152">
        <v>-1.93088319882376</v>
      </c>
      <c r="AF20" s="97"/>
      <c r="AG20" s="168">
        <v>67.756411430328498</v>
      </c>
      <c r="AH20" s="163">
        <v>79.381888842031202</v>
      </c>
      <c r="AI20" s="163">
        <v>88.208569899841805</v>
      </c>
      <c r="AJ20" s="163">
        <v>92.560936553329796</v>
      </c>
      <c r="AK20" s="163">
        <v>89.154530926023497</v>
      </c>
      <c r="AL20" s="169">
        <v>83.412467530311005</v>
      </c>
      <c r="AM20" s="163"/>
      <c r="AN20" s="170">
        <v>119.82176632984699</v>
      </c>
      <c r="AO20" s="171">
        <v>138.93418262015601</v>
      </c>
      <c r="AP20" s="172">
        <v>129.37797447500199</v>
      </c>
      <c r="AQ20" s="163"/>
      <c r="AR20" s="173">
        <v>96.544645322698003</v>
      </c>
      <c r="AS20" s="146"/>
      <c r="AT20" s="147">
        <v>2.6321330809196102</v>
      </c>
      <c r="AU20" s="141">
        <v>16.377280034480201</v>
      </c>
      <c r="AV20" s="141">
        <v>20.595748912071102</v>
      </c>
      <c r="AW20" s="141">
        <v>22.2802363081545</v>
      </c>
      <c r="AX20" s="141">
        <v>10.771997216783401</v>
      </c>
      <c r="AY20" s="148">
        <v>14.718126017570899</v>
      </c>
      <c r="AZ20" s="141"/>
      <c r="BA20" s="149">
        <v>-3.7716653394233202</v>
      </c>
      <c r="BB20" s="150">
        <v>-6.5424697374924401</v>
      </c>
      <c r="BC20" s="151">
        <v>-5.2795020336177698</v>
      </c>
      <c r="BD20" s="141"/>
      <c r="BE20" s="152">
        <v>6.1376029379599997</v>
      </c>
    </row>
    <row r="21" spans="1:58" x14ac:dyDescent="0.2">
      <c r="A21" s="42" t="s">
        <v>32</v>
      </c>
      <c r="B21" s="44" t="str">
        <f t="shared" si="0"/>
        <v>Newport News/Hampton, VA</v>
      </c>
      <c r="C21" s="12"/>
      <c r="D21" s="28" t="s">
        <v>16</v>
      </c>
      <c r="E21" s="31" t="s">
        <v>17</v>
      </c>
      <c r="F21" s="13"/>
      <c r="G21" s="168">
        <v>48.923851485862599</v>
      </c>
      <c r="H21" s="163">
        <v>56.986552135025903</v>
      </c>
      <c r="I21" s="163">
        <v>55.808142195614501</v>
      </c>
      <c r="J21" s="163">
        <v>61.598131592613903</v>
      </c>
      <c r="K21" s="163">
        <v>66.220897850548099</v>
      </c>
      <c r="L21" s="169">
        <v>57.907515051932997</v>
      </c>
      <c r="M21" s="163"/>
      <c r="N21" s="170">
        <v>96.329426860934703</v>
      </c>
      <c r="O21" s="171">
        <v>116.04957730813599</v>
      </c>
      <c r="P21" s="172">
        <v>106.18950208453499</v>
      </c>
      <c r="Q21" s="163"/>
      <c r="R21" s="173">
        <v>71.702368489819406</v>
      </c>
      <c r="S21" s="146"/>
      <c r="T21" s="147">
        <v>-0.82329053711655997</v>
      </c>
      <c r="U21" s="141">
        <v>12.1604470126977</v>
      </c>
      <c r="V21" s="141">
        <v>5.4201576663903301</v>
      </c>
      <c r="W21" s="141">
        <v>15.1646716020017</v>
      </c>
      <c r="X21" s="141">
        <v>19.885208733877398</v>
      </c>
      <c r="Y21" s="148">
        <v>10.594633393795</v>
      </c>
      <c r="Z21" s="141"/>
      <c r="AA21" s="149">
        <v>6.3072272313112698</v>
      </c>
      <c r="AB21" s="150">
        <v>-1.1731787207378399</v>
      </c>
      <c r="AC21" s="151">
        <v>2.0849752226925</v>
      </c>
      <c r="AD21" s="141"/>
      <c r="AE21" s="152">
        <v>6.8266419954093696</v>
      </c>
      <c r="AF21" s="97"/>
      <c r="AG21" s="168">
        <v>55.446208655510603</v>
      </c>
      <c r="AH21" s="163">
        <v>62.540476449798</v>
      </c>
      <c r="AI21" s="163">
        <v>64.696227059290194</v>
      </c>
      <c r="AJ21" s="163">
        <v>70.748590262550394</v>
      </c>
      <c r="AK21" s="163">
        <v>71.963810433496803</v>
      </c>
      <c r="AL21" s="169">
        <v>65.079062572129203</v>
      </c>
      <c r="AM21" s="163"/>
      <c r="AN21" s="170">
        <v>102.42723632429301</v>
      </c>
      <c r="AO21" s="171">
        <v>107.90748352928399</v>
      </c>
      <c r="AP21" s="172">
        <v>105.167359926788</v>
      </c>
      <c r="AQ21" s="163"/>
      <c r="AR21" s="173">
        <v>76.532861816317606</v>
      </c>
      <c r="AS21" s="146"/>
      <c r="AT21" s="147">
        <v>16.446575227084399</v>
      </c>
      <c r="AU21" s="141">
        <v>23.224965094246802</v>
      </c>
      <c r="AV21" s="141">
        <v>21.7352557593555</v>
      </c>
      <c r="AW21" s="141">
        <v>29.835746747111699</v>
      </c>
      <c r="AX21" s="141">
        <v>26.392741848712198</v>
      </c>
      <c r="AY21" s="148">
        <v>23.752327313419102</v>
      </c>
      <c r="AZ21" s="141"/>
      <c r="BA21" s="149">
        <v>8.4543932234536392</v>
      </c>
      <c r="BB21" s="150">
        <v>2.0832302526336499</v>
      </c>
      <c r="BC21" s="151">
        <v>5.0895529611164996</v>
      </c>
      <c r="BD21" s="141"/>
      <c r="BE21" s="152">
        <v>15.686232677795299</v>
      </c>
    </row>
    <row r="22" spans="1:58" x14ac:dyDescent="0.2">
      <c r="A22" s="43" t="s">
        <v>33</v>
      </c>
      <c r="B22" s="44" t="str">
        <f t="shared" si="0"/>
        <v>Chesapeake/Suffolk, VA</v>
      </c>
      <c r="C22" s="12"/>
      <c r="D22" s="29" t="s">
        <v>16</v>
      </c>
      <c r="E22" s="32" t="s">
        <v>17</v>
      </c>
      <c r="F22" s="12"/>
      <c r="G22" s="174">
        <v>67.045330026200801</v>
      </c>
      <c r="H22" s="175">
        <v>81.132542969432293</v>
      </c>
      <c r="I22" s="175">
        <v>83.956382497816506</v>
      </c>
      <c r="J22" s="175">
        <v>82.650929868995604</v>
      </c>
      <c r="K22" s="175">
        <v>71.730470829694298</v>
      </c>
      <c r="L22" s="176">
        <v>77.303131238427895</v>
      </c>
      <c r="M22" s="163"/>
      <c r="N22" s="177">
        <v>102.46702482096001</v>
      </c>
      <c r="O22" s="178">
        <v>125.73711247161501</v>
      </c>
      <c r="P22" s="179">
        <v>114.102068646288</v>
      </c>
      <c r="Q22" s="163"/>
      <c r="R22" s="180">
        <v>87.817113354959403</v>
      </c>
      <c r="S22" s="146"/>
      <c r="T22" s="153">
        <v>-1.9471233247381901</v>
      </c>
      <c r="U22" s="154">
        <v>6.6781535811874804</v>
      </c>
      <c r="V22" s="154">
        <v>13.7705426363936</v>
      </c>
      <c r="W22" s="154">
        <v>13.7481593145601</v>
      </c>
      <c r="X22" s="154">
        <v>6.1525439144502796</v>
      </c>
      <c r="Y22" s="155">
        <v>7.8269879704516496</v>
      </c>
      <c r="Z22" s="141"/>
      <c r="AA22" s="156">
        <v>-7.2143889007085003</v>
      </c>
      <c r="AB22" s="157">
        <v>-7.8318043216132196</v>
      </c>
      <c r="AC22" s="158">
        <v>-7.5555951575697602</v>
      </c>
      <c r="AD22" s="141"/>
      <c r="AE22" s="159">
        <v>1.55376144290608</v>
      </c>
      <c r="AF22" s="97"/>
      <c r="AG22" s="174">
        <v>65.796592493449694</v>
      </c>
      <c r="AH22" s="175">
        <v>80.396981655021804</v>
      </c>
      <c r="AI22" s="175">
        <v>86.614893554585095</v>
      </c>
      <c r="AJ22" s="175">
        <v>88.505875231440996</v>
      </c>
      <c r="AK22" s="175">
        <v>83.893253305676794</v>
      </c>
      <c r="AL22" s="176">
        <v>81.041519248034902</v>
      </c>
      <c r="AM22" s="163"/>
      <c r="AN22" s="177">
        <v>114.884066515283</v>
      </c>
      <c r="AO22" s="178">
        <v>123.069676868995</v>
      </c>
      <c r="AP22" s="179">
        <v>118.976871692139</v>
      </c>
      <c r="AQ22" s="163"/>
      <c r="AR22" s="180">
        <v>91.880191374922006</v>
      </c>
      <c r="AS22" s="146"/>
      <c r="AT22" s="153">
        <v>3.1966945745619699</v>
      </c>
      <c r="AU22" s="154">
        <v>10.753070059840899</v>
      </c>
      <c r="AV22" s="154">
        <v>15.034365805322199</v>
      </c>
      <c r="AW22" s="154">
        <v>14.649501311223601</v>
      </c>
      <c r="AX22" s="154">
        <v>11.0451786143653</v>
      </c>
      <c r="AY22" s="155">
        <v>11.2015936663019</v>
      </c>
      <c r="AZ22" s="141"/>
      <c r="BA22" s="156">
        <v>3.7467935131426402</v>
      </c>
      <c r="BB22" s="157">
        <v>0.69098374588486</v>
      </c>
      <c r="BC22" s="158">
        <v>2.1435292608383198</v>
      </c>
      <c r="BD22" s="141"/>
      <c r="BE22" s="159">
        <v>7.6690460841141004</v>
      </c>
    </row>
    <row r="23" spans="1:58" x14ac:dyDescent="0.2">
      <c r="A23" s="22" t="s">
        <v>43</v>
      </c>
      <c r="B23" s="44" t="str">
        <f t="shared" si="0"/>
        <v>Richmond CBD/Airport, VA</v>
      </c>
      <c r="C23" s="10"/>
      <c r="D23" s="27" t="s">
        <v>16</v>
      </c>
      <c r="E23" s="30" t="s">
        <v>17</v>
      </c>
      <c r="F23" s="3"/>
      <c r="G23" s="160">
        <v>61.393662891149901</v>
      </c>
      <c r="H23" s="161">
        <v>80.008377807640599</v>
      </c>
      <c r="I23" s="161">
        <v>83.847665578805902</v>
      </c>
      <c r="J23" s="161">
        <v>81.271576118256803</v>
      </c>
      <c r="K23" s="161">
        <v>68.007667498560096</v>
      </c>
      <c r="L23" s="162">
        <v>74.905789978882694</v>
      </c>
      <c r="M23" s="163"/>
      <c r="N23" s="164">
        <v>68.224369360721795</v>
      </c>
      <c r="O23" s="165">
        <v>72.189418314455693</v>
      </c>
      <c r="P23" s="166">
        <v>70.206893837588694</v>
      </c>
      <c r="Q23" s="163"/>
      <c r="R23" s="167">
        <v>73.563248224227195</v>
      </c>
      <c r="S23" s="146"/>
      <c r="T23" s="138">
        <v>30.313882985089698</v>
      </c>
      <c r="U23" s="139">
        <v>51.070348383183699</v>
      </c>
      <c r="V23" s="139">
        <v>43.834209592621498</v>
      </c>
      <c r="W23" s="139">
        <v>39.410672918321502</v>
      </c>
      <c r="X23" s="139">
        <v>24.540577611057699</v>
      </c>
      <c r="Y23" s="140">
        <v>38.064413457549499</v>
      </c>
      <c r="Z23" s="141"/>
      <c r="AA23" s="142">
        <v>-10.2465353226488</v>
      </c>
      <c r="AB23" s="143">
        <v>-10.229093507081799</v>
      </c>
      <c r="AC23" s="144">
        <v>-10.2375689977252</v>
      </c>
      <c r="AD23" s="141"/>
      <c r="AE23" s="145">
        <v>20.398282029866099</v>
      </c>
      <c r="AF23" s="136"/>
      <c r="AG23" s="160">
        <v>60.320444903052397</v>
      </c>
      <c r="AH23" s="161">
        <v>77.203579861777598</v>
      </c>
      <c r="AI23" s="161">
        <v>90.156220003839493</v>
      </c>
      <c r="AJ23" s="161">
        <v>90.834135630639196</v>
      </c>
      <c r="AK23" s="161">
        <v>89.587116049145706</v>
      </c>
      <c r="AL23" s="162">
        <v>81.620299289690905</v>
      </c>
      <c r="AM23" s="163"/>
      <c r="AN23" s="164">
        <v>102.262541274716</v>
      </c>
      <c r="AO23" s="165">
        <v>105.83632031099999</v>
      </c>
      <c r="AP23" s="166">
        <v>104.049430792858</v>
      </c>
      <c r="AQ23" s="163"/>
      <c r="AR23" s="167">
        <v>88.028622576310198</v>
      </c>
      <c r="AS23" s="146"/>
      <c r="AT23" s="138">
        <v>25.575872762665</v>
      </c>
      <c r="AU23" s="139">
        <v>43.4710535023641</v>
      </c>
      <c r="AV23" s="139">
        <v>56.6992687991767</v>
      </c>
      <c r="AW23" s="139">
        <v>53.515367996124802</v>
      </c>
      <c r="AX23" s="139">
        <v>49.2891456048674</v>
      </c>
      <c r="AY23" s="140">
        <v>46.5042956933098</v>
      </c>
      <c r="AZ23" s="141"/>
      <c r="BA23" s="142">
        <v>14.3736143826477</v>
      </c>
      <c r="BB23" s="143">
        <v>7.7636136835457998</v>
      </c>
      <c r="BC23" s="144">
        <v>10.913590077275799</v>
      </c>
      <c r="BD23" s="141"/>
      <c r="BE23" s="145">
        <v>32.180236169836697</v>
      </c>
      <c r="BF23" s="96"/>
    </row>
    <row r="24" spans="1:58" x14ac:dyDescent="0.2">
      <c r="A24" s="23" t="s">
        <v>44</v>
      </c>
      <c r="B24" s="44" t="str">
        <f t="shared" si="0"/>
        <v>Richmond North/Glen Allen, VA</v>
      </c>
      <c r="C24" s="11"/>
      <c r="D24" s="28" t="s">
        <v>16</v>
      </c>
      <c r="E24" s="31" t="s">
        <v>17</v>
      </c>
      <c r="F24" s="12"/>
      <c r="G24" s="168">
        <v>50.667731766256502</v>
      </c>
      <c r="H24" s="163">
        <v>63.211291739894499</v>
      </c>
      <c r="I24" s="163">
        <v>70.564970342706502</v>
      </c>
      <c r="J24" s="163">
        <v>67.373641256590503</v>
      </c>
      <c r="K24" s="163">
        <v>64.539648506151096</v>
      </c>
      <c r="L24" s="169">
        <v>63.271456722319797</v>
      </c>
      <c r="M24" s="163"/>
      <c r="N24" s="170">
        <v>75.364540861159895</v>
      </c>
      <c r="O24" s="171">
        <v>78.964739674868099</v>
      </c>
      <c r="P24" s="172">
        <v>77.164640268013997</v>
      </c>
      <c r="Q24" s="163"/>
      <c r="R24" s="173">
        <v>67.240937735375297</v>
      </c>
      <c r="S24" s="146"/>
      <c r="T24" s="147">
        <v>15.117475524477801</v>
      </c>
      <c r="U24" s="141">
        <v>31.764599720285599</v>
      </c>
      <c r="V24" s="141">
        <v>30.333098531541999</v>
      </c>
      <c r="W24" s="141">
        <v>26.222025222315999</v>
      </c>
      <c r="X24" s="141">
        <v>12.3305080946404</v>
      </c>
      <c r="Y24" s="148">
        <v>23.1148665668644</v>
      </c>
      <c r="Z24" s="141"/>
      <c r="AA24" s="149">
        <v>2.6795759380233699</v>
      </c>
      <c r="AB24" s="150">
        <v>1.6022771788093</v>
      </c>
      <c r="AC24" s="151">
        <v>2.1255222060337799</v>
      </c>
      <c r="AD24" s="141"/>
      <c r="AE24" s="152">
        <v>15.3422116402683</v>
      </c>
      <c r="AF24" s="136"/>
      <c r="AG24" s="168">
        <v>47.071029217926103</v>
      </c>
      <c r="AH24" s="163">
        <v>61.089258293057902</v>
      </c>
      <c r="AI24" s="163">
        <v>70.274608413883996</v>
      </c>
      <c r="AJ24" s="163">
        <v>68.690122473637899</v>
      </c>
      <c r="AK24" s="163">
        <v>67.576843695079006</v>
      </c>
      <c r="AL24" s="169">
        <v>62.940372418716997</v>
      </c>
      <c r="AM24" s="163"/>
      <c r="AN24" s="170">
        <v>89.9478328207381</v>
      </c>
      <c r="AO24" s="171">
        <v>92.666217871265303</v>
      </c>
      <c r="AP24" s="172">
        <v>91.307025346001694</v>
      </c>
      <c r="AQ24" s="163"/>
      <c r="AR24" s="173">
        <v>71.045130397941193</v>
      </c>
      <c r="AS24" s="146"/>
      <c r="AT24" s="147">
        <v>13.4247933213354</v>
      </c>
      <c r="AU24" s="141">
        <v>28.804002888385</v>
      </c>
      <c r="AV24" s="141">
        <v>31.982620869619101</v>
      </c>
      <c r="AW24" s="141">
        <v>27.463186034003598</v>
      </c>
      <c r="AX24" s="141">
        <v>22.952161955455999</v>
      </c>
      <c r="AY24" s="148">
        <v>25.366611055002299</v>
      </c>
      <c r="AZ24" s="141"/>
      <c r="BA24" s="149">
        <v>17.8747323488425</v>
      </c>
      <c r="BB24" s="150">
        <v>14.520617057667399</v>
      </c>
      <c r="BC24" s="151">
        <v>16.1485160201123</v>
      </c>
      <c r="BD24" s="141"/>
      <c r="BE24" s="152">
        <v>21.816551402615499</v>
      </c>
      <c r="BF24" s="96"/>
    </row>
    <row r="25" spans="1:58" x14ac:dyDescent="0.2">
      <c r="A25" s="24" t="s">
        <v>45</v>
      </c>
      <c r="B25" s="44" t="str">
        <f t="shared" si="0"/>
        <v>Richmond West/Midlothian, VA</v>
      </c>
      <c r="C25" s="12"/>
      <c r="D25" s="28" t="s">
        <v>16</v>
      </c>
      <c r="E25" s="31" t="s">
        <v>17</v>
      </c>
      <c r="F25" s="12"/>
      <c r="G25" s="168">
        <v>42.702279480069301</v>
      </c>
      <c r="H25" s="163">
        <v>56.088250849220103</v>
      </c>
      <c r="I25" s="163">
        <v>61.935191577123</v>
      </c>
      <c r="J25" s="163">
        <v>61.978593483535498</v>
      </c>
      <c r="K25" s="163">
        <v>55.040221317157702</v>
      </c>
      <c r="L25" s="169">
        <v>55.548907341421099</v>
      </c>
      <c r="M25" s="163"/>
      <c r="N25" s="170">
        <v>66.030481109185402</v>
      </c>
      <c r="O25" s="171">
        <v>76.837218925476606</v>
      </c>
      <c r="P25" s="172">
        <v>71.433850017330997</v>
      </c>
      <c r="Q25" s="163"/>
      <c r="R25" s="173">
        <v>60.0874623916811</v>
      </c>
      <c r="S25" s="146"/>
      <c r="T25" s="147">
        <v>12.476824174592799</v>
      </c>
      <c r="U25" s="141">
        <v>22.814202455712099</v>
      </c>
      <c r="V25" s="141">
        <v>26.095678338418001</v>
      </c>
      <c r="W25" s="141">
        <v>31.613858543374398</v>
      </c>
      <c r="X25" s="141">
        <v>11.419875450500699</v>
      </c>
      <c r="Y25" s="148">
        <v>21.157592112758</v>
      </c>
      <c r="Z25" s="141"/>
      <c r="AA25" s="149">
        <v>5.8064590562545302</v>
      </c>
      <c r="AB25" s="150">
        <v>7.8445490100215096</v>
      </c>
      <c r="AC25" s="151">
        <v>6.8929138227394597</v>
      </c>
      <c r="AD25" s="141"/>
      <c r="AE25" s="152">
        <v>15.9039156525092</v>
      </c>
      <c r="AF25" s="136"/>
      <c r="AG25" s="168">
        <v>45.415733015597901</v>
      </c>
      <c r="AH25" s="163">
        <v>56.656407400346602</v>
      </c>
      <c r="AI25" s="163">
        <v>62.3905980069324</v>
      </c>
      <c r="AJ25" s="163">
        <v>62.961607053726098</v>
      </c>
      <c r="AK25" s="163">
        <v>62.3329274350086</v>
      </c>
      <c r="AL25" s="169">
        <v>57.951454582322299</v>
      </c>
      <c r="AM25" s="163"/>
      <c r="AN25" s="170">
        <v>86.910125901213107</v>
      </c>
      <c r="AO25" s="171">
        <v>94.477375961871701</v>
      </c>
      <c r="AP25" s="172">
        <v>90.693750931542397</v>
      </c>
      <c r="AQ25" s="163"/>
      <c r="AR25" s="173">
        <v>67.306396396385196</v>
      </c>
      <c r="AS25" s="146"/>
      <c r="AT25" s="147">
        <v>17.8823985661388</v>
      </c>
      <c r="AU25" s="141">
        <v>23.4660129071755</v>
      </c>
      <c r="AV25" s="141">
        <v>28.5602386445</v>
      </c>
      <c r="AW25" s="141">
        <v>29.856977931505298</v>
      </c>
      <c r="AX25" s="141">
        <v>25.935216660104999</v>
      </c>
      <c r="AY25" s="148">
        <v>25.476144069767201</v>
      </c>
      <c r="AZ25" s="141"/>
      <c r="BA25" s="149">
        <v>18.754419825429601</v>
      </c>
      <c r="BB25" s="150">
        <v>19.239738941429401</v>
      </c>
      <c r="BC25" s="151">
        <v>19.006708810155899</v>
      </c>
      <c r="BD25" s="141"/>
      <c r="BE25" s="152">
        <v>22.9038918975588</v>
      </c>
      <c r="BF25" s="96"/>
    </row>
    <row r="26" spans="1:58" x14ac:dyDescent="0.2">
      <c r="A26" s="24" t="s">
        <v>46</v>
      </c>
      <c r="B26" s="44" t="str">
        <f t="shared" si="0"/>
        <v>Petersburg/Chester, VA</v>
      </c>
      <c r="C26" s="12"/>
      <c r="D26" s="28" t="s">
        <v>16</v>
      </c>
      <c r="E26" s="31" t="s">
        <v>17</v>
      </c>
      <c r="F26" s="12"/>
      <c r="G26" s="168">
        <v>47.232668117349903</v>
      </c>
      <c r="H26" s="163">
        <v>61.217684651253101</v>
      </c>
      <c r="I26" s="163">
        <v>63.445254070332197</v>
      </c>
      <c r="J26" s="163">
        <v>65.035159393821601</v>
      </c>
      <c r="K26" s="163">
        <v>57.011247794831903</v>
      </c>
      <c r="L26" s="169">
        <v>58.788402805517698</v>
      </c>
      <c r="M26" s="163"/>
      <c r="N26" s="170">
        <v>62.435141130755703</v>
      </c>
      <c r="O26" s="171">
        <v>63.068856421216204</v>
      </c>
      <c r="P26" s="172">
        <v>62.751998775986003</v>
      </c>
      <c r="Q26" s="163"/>
      <c r="R26" s="173">
        <v>59.920858797080101</v>
      </c>
      <c r="S26" s="146"/>
      <c r="T26" s="147">
        <v>9.0292030197384605</v>
      </c>
      <c r="U26" s="141">
        <v>18.826986787082902</v>
      </c>
      <c r="V26" s="141">
        <v>19.651007452789699</v>
      </c>
      <c r="W26" s="141">
        <v>20.646048077495401</v>
      </c>
      <c r="X26" s="141">
        <v>11.9537146211074</v>
      </c>
      <c r="Y26" s="148">
        <v>16.323119354107199</v>
      </c>
      <c r="Z26" s="141"/>
      <c r="AA26" s="149">
        <v>1.53890081694646</v>
      </c>
      <c r="AB26" s="150">
        <v>1.59357687107524</v>
      </c>
      <c r="AC26" s="151">
        <v>1.56636952539476</v>
      </c>
      <c r="AD26" s="141"/>
      <c r="AE26" s="152">
        <v>11.476856247622001</v>
      </c>
      <c r="AF26" s="136"/>
      <c r="AG26" s="168">
        <v>47.684990635321498</v>
      </c>
      <c r="AH26" s="163">
        <v>59.637101515445799</v>
      </c>
      <c r="AI26" s="163">
        <v>62.840491334758099</v>
      </c>
      <c r="AJ26" s="163">
        <v>64.948578142607303</v>
      </c>
      <c r="AK26" s="163">
        <v>61.599402404313103</v>
      </c>
      <c r="AL26" s="169">
        <v>59.342112806489197</v>
      </c>
      <c r="AM26" s="163"/>
      <c r="AN26" s="170">
        <v>68.822833961530904</v>
      </c>
      <c r="AO26" s="171">
        <v>65.596534427821993</v>
      </c>
      <c r="AP26" s="172">
        <v>67.209684194676498</v>
      </c>
      <c r="AQ26" s="163"/>
      <c r="AR26" s="173">
        <v>61.589990345971302</v>
      </c>
      <c r="AS26" s="146"/>
      <c r="AT26" s="147">
        <v>11.9941510472497</v>
      </c>
      <c r="AU26" s="141">
        <v>20.4854349149889</v>
      </c>
      <c r="AV26" s="141">
        <v>21.8327100570121</v>
      </c>
      <c r="AW26" s="141">
        <v>24.466695843687901</v>
      </c>
      <c r="AX26" s="141">
        <v>23.356525593438</v>
      </c>
      <c r="AY26" s="148">
        <v>20.725770589868699</v>
      </c>
      <c r="AZ26" s="141"/>
      <c r="BA26" s="149">
        <v>8.3645123976869193</v>
      </c>
      <c r="BB26" s="150">
        <v>0.41798849490830497</v>
      </c>
      <c r="BC26" s="151">
        <v>4.3353372572408801</v>
      </c>
      <c r="BD26" s="141"/>
      <c r="BE26" s="152">
        <v>15.088800263765</v>
      </c>
      <c r="BF26" s="96"/>
    </row>
    <row r="27" spans="1:58" x14ac:dyDescent="0.2">
      <c r="A27" s="99" t="s">
        <v>99</v>
      </c>
      <c r="B27" s="45" t="s">
        <v>71</v>
      </c>
      <c r="C27" s="12"/>
      <c r="D27" s="28" t="s">
        <v>16</v>
      </c>
      <c r="E27" s="31" t="s">
        <v>17</v>
      </c>
      <c r="F27" s="12"/>
      <c r="G27" s="168">
        <v>51.887293697371703</v>
      </c>
      <c r="H27" s="163">
        <v>60.306981883133403</v>
      </c>
      <c r="I27" s="163">
        <v>64.588965042102501</v>
      </c>
      <c r="J27" s="163">
        <v>63.498158203623298</v>
      </c>
      <c r="K27" s="163">
        <v>61.381202347537602</v>
      </c>
      <c r="L27" s="169">
        <v>60.332520234753702</v>
      </c>
      <c r="M27" s="163"/>
      <c r="N27" s="170">
        <v>87.094531768308201</v>
      </c>
      <c r="O27" s="171">
        <v>98.036164327634594</v>
      </c>
      <c r="P27" s="172">
        <v>92.565348047971398</v>
      </c>
      <c r="Q27" s="163"/>
      <c r="R27" s="173">
        <v>69.541899609958804</v>
      </c>
      <c r="S27" s="146"/>
      <c r="T27" s="147">
        <v>-1.21026664013359</v>
      </c>
      <c r="U27" s="141">
        <v>9.1293491530312201E-2</v>
      </c>
      <c r="V27" s="141">
        <v>3.8615149809826299</v>
      </c>
      <c r="W27" s="141">
        <v>3.5097363989631298</v>
      </c>
      <c r="X27" s="141">
        <v>-2.4786493212463201</v>
      </c>
      <c r="Y27" s="148">
        <v>0.80657886952624802</v>
      </c>
      <c r="Z27" s="141"/>
      <c r="AA27" s="149">
        <v>-4.3645084301800301</v>
      </c>
      <c r="AB27" s="150">
        <v>1.5431973771262699</v>
      </c>
      <c r="AC27" s="151">
        <v>-1.32442452072946</v>
      </c>
      <c r="AD27" s="141"/>
      <c r="AE27" s="152">
        <v>-1.4613390417725899E-2</v>
      </c>
      <c r="AF27" s="136"/>
      <c r="AG27" s="168">
        <v>51.463278004593001</v>
      </c>
      <c r="AH27" s="163">
        <v>62.1557513396274</v>
      </c>
      <c r="AI27" s="163">
        <v>64.643373054350505</v>
      </c>
      <c r="AJ27" s="163">
        <v>67.859301224802195</v>
      </c>
      <c r="AK27" s="163">
        <v>69.128854554733294</v>
      </c>
      <c r="AL27" s="169">
        <v>63.050111635621299</v>
      </c>
      <c r="AM27" s="163"/>
      <c r="AN27" s="170">
        <v>95.985435059964203</v>
      </c>
      <c r="AO27" s="171">
        <v>99.781410946669993</v>
      </c>
      <c r="AP27" s="172">
        <v>97.883423003317105</v>
      </c>
      <c r="AQ27" s="163"/>
      <c r="AR27" s="173">
        <v>73.002486312105802</v>
      </c>
      <c r="AS27" s="146"/>
      <c r="AT27" s="147">
        <v>4.3583802679543</v>
      </c>
      <c r="AU27" s="141">
        <v>7.2921724563735397</v>
      </c>
      <c r="AV27" s="141">
        <v>7.6313650227037799</v>
      </c>
      <c r="AW27" s="141">
        <v>10.8728672546446</v>
      </c>
      <c r="AX27" s="141">
        <v>9.2413294665948396</v>
      </c>
      <c r="AY27" s="148">
        <v>8.0399489699052609</v>
      </c>
      <c r="AZ27" s="141"/>
      <c r="BA27" s="149">
        <v>6.7448678998709299</v>
      </c>
      <c r="BB27" s="150">
        <v>7.2566379669884897</v>
      </c>
      <c r="BC27" s="151">
        <v>7.0051028884290201</v>
      </c>
      <c r="BD27" s="141"/>
      <c r="BE27" s="152">
        <v>7.6411508928161602</v>
      </c>
      <c r="BF27" s="96"/>
    </row>
    <row r="28" spans="1:58" x14ac:dyDescent="0.2">
      <c r="A28" s="24" t="s">
        <v>48</v>
      </c>
      <c r="B28" s="44" t="str">
        <f t="shared" si="0"/>
        <v>Roanoke, VA</v>
      </c>
      <c r="C28" s="12"/>
      <c r="D28" s="28" t="s">
        <v>16</v>
      </c>
      <c r="E28" s="31" t="s">
        <v>17</v>
      </c>
      <c r="F28" s="12"/>
      <c r="G28" s="168">
        <v>45.224254609306399</v>
      </c>
      <c r="H28" s="163">
        <v>61.927675153643499</v>
      </c>
      <c r="I28" s="163">
        <v>71.110684811237903</v>
      </c>
      <c r="J28" s="163">
        <v>68.689032484635604</v>
      </c>
      <c r="K28" s="163">
        <v>66.468219490781294</v>
      </c>
      <c r="L28" s="169">
        <v>62.683973309920901</v>
      </c>
      <c r="M28" s="163"/>
      <c r="N28" s="170">
        <v>74.805060579455599</v>
      </c>
      <c r="O28" s="171">
        <v>74.776303775241402</v>
      </c>
      <c r="P28" s="172">
        <v>74.790682177348501</v>
      </c>
      <c r="Q28" s="163"/>
      <c r="R28" s="173">
        <v>66.143032986328805</v>
      </c>
      <c r="S28" s="146"/>
      <c r="T28" s="147">
        <v>7.9051759784455404</v>
      </c>
      <c r="U28" s="141">
        <v>22.708803164621798</v>
      </c>
      <c r="V28" s="141">
        <v>35.677603899253498</v>
      </c>
      <c r="W28" s="141">
        <v>33.892686019195502</v>
      </c>
      <c r="X28" s="141">
        <v>23.7279219301039</v>
      </c>
      <c r="Y28" s="148">
        <v>25.461974602709901</v>
      </c>
      <c r="Z28" s="141"/>
      <c r="AA28" s="149">
        <v>20.060143817318199</v>
      </c>
      <c r="AB28" s="150">
        <v>20.024958470784799</v>
      </c>
      <c r="AC28" s="151">
        <v>20.042551947947501</v>
      </c>
      <c r="AD28" s="141"/>
      <c r="AE28" s="152">
        <v>23.658389114223102</v>
      </c>
      <c r="AF28" s="136"/>
      <c r="AG28" s="168">
        <v>49.692837576821702</v>
      </c>
      <c r="AH28" s="163">
        <v>59.848231343283501</v>
      </c>
      <c r="AI28" s="163">
        <v>68.235933713783993</v>
      </c>
      <c r="AJ28" s="163">
        <v>69.983867866549602</v>
      </c>
      <c r="AK28" s="163">
        <v>67.834767339771702</v>
      </c>
      <c r="AL28" s="169">
        <v>63.119127568042103</v>
      </c>
      <c r="AM28" s="163"/>
      <c r="AN28" s="170">
        <v>78.314402546093007</v>
      </c>
      <c r="AO28" s="171">
        <v>77.802073748902501</v>
      </c>
      <c r="AP28" s="172">
        <v>78.058238147497804</v>
      </c>
      <c r="AQ28" s="163"/>
      <c r="AR28" s="173">
        <v>67.387444876458005</v>
      </c>
      <c r="AS28" s="146"/>
      <c r="AT28" s="147">
        <v>15.6583295472859</v>
      </c>
      <c r="AU28" s="141">
        <v>28.7627541070981</v>
      </c>
      <c r="AV28" s="141">
        <v>32.254239436101102</v>
      </c>
      <c r="AW28" s="141">
        <v>33.566384451215903</v>
      </c>
      <c r="AX28" s="141">
        <v>21.800796784604799</v>
      </c>
      <c r="AY28" s="148">
        <v>26.6797586366262</v>
      </c>
      <c r="AZ28" s="141"/>
      <c r="BA28" s="149">
        <v>16.097864034825498</v>
      </c>
      <c r="BB28" s="150">
        <v>11.3682029955626</v>
      </c>
      <c r="BC28" s="151">
        <v>13.691619878305399</v>
      </c>
      <c r="BD28" s="141"/>
      <c r="BE28" s="152">
        <v>22.0646688636029</v>
      </c>
      <c r="BF28" s="96"/>
    </row>
    <row r="29" spans="1:58" x14ac:dyDescent="0.2">
      <c r="A29" s="24" t="s">
        <v>49</v>
      </c>
      <c r="B29" s="44" t="str">
        <f t="shared" si="0"/>
        <v>Charlottesville, VA</v>
      </c>
      <c r="C29" s="12"/>
      <c r="D29" s="28" t="s">
        <v>16</v>
      </c>
      <c r="E29" s="31" t="s">
        <v>17</v>
      </c>
      <c r="F29" s="12"/>
      <c r="G29" s="168">
        <v>75.484295791778095</v>
      </c>
      <c r="H29" s="163">
        <v>85.347338846995797</v>
      </c>
      <c r="I29" s="163">
        <v>89.259676477742602</v>
      </c>
      <c r="J29" s="163">
        <v>93.846351252736497</v>
      </c>
      <c r="K29" s="163">
        <v>84.515521770858598</v>
      </c>
      <c r="L29" s="169">
        <v>85.690636828022306</v>
      </c>
      <c r="M29" s="163"/>
      <c r="N29" s="170">
        <v>115.72536365847699</v>
      </c>
      <c r="O29" s="171">
        <v>135.41115543663301</v>
      </c>
      <c r="P29" s="172">
        <v>125.568259547555</v>
      </c>
      <c r="Q29" s="163"/>
      <c r="R29" s="173">
        <v>97.084243319317494</v>
      </c>
      <c r="S29" s="146"/>
      <c r="T29" s="147">
        <v>24.874300249037901</v>
      </c>
      <c r="U29" s="141">
        <v>17.944006429604201</v>
      </c>
      <c r="V29" s="141">
        <v>20.663147104777199</v>
      </c>
      <c r="W29" s="141">
        <v>28.012921288451398</v>
      </c>
      <c r="X29" s="141">
        <v>21.642102072936002</v>
      </c>
      <c r="Y29" s="148">
        <v>22.5643804631334</v>
      </c>
      <c r="Z29" s="141"/>
      <c r="AA29" s="149">
        <v>17.521865598412901</v>
      </c>
      <c r="AB29" s="150">
        <v>20.715796611526098</v>
      </c>
      <c r="AC29" s="151">
        <v>19.2227116080795</v>
      </c>
      <c r="AD29" s="141"/>
      <c r="AE29" s="152">
        <v>21.307897593325301</v>
      </c>
      <c r="AF29" s="136"/>
      <c r="AG29" s="168">
        <v>80.373729019703205</v>
      </c>
      <c r="AH29" s="163">
        <v>92.604759790805105</v>
      </c>
      <c r="AI29" s="163">
        <v>97.094757966431501</v>
      </c>
      <c r="AJ29" s="163">
        <v>100.679773777669</v>
      </c>
      <c r="AK29" s="163">
        <v>107.38779068353099</v>
      </c>
      <c r="AL29" s="169">
        <v>95.628162247628296</v>
      </c>
      <c r="AM29" s="163"/>
      <c r="AN29" s="170">
        <v>156.54283264412501</v>
      </c>
      <c r="AO29" s="171">
        <v>168.426906470445</v>
      </c>
      <c r="AP29" s="172">
        <v>162.48486955728501</v>
      </c>
      <c r="AQ29" s="163"/>
      <c r="AR29" s="173">
        <v>114.73007862181601</v>
      </c>
      <c r="AS29" s="146"/>
      <c r="AT29" s="147">
        <v>34.822296992740398</v>
      </c>
      <c r="AU29" s="141">
        <v>33.478346217947902</v>
      </c>
      <c r="AV29" s="141">
        <v>29.945979991371502</v>
      </c>
      <c r="AW29" s="141">
        <v>31.2991180340195</v>
      </c>
      <c r="AX29" s="141">
        <v>31.459023232578101</v>
      </c>
      <c r="AY29" s="148">
        <v>32.053591710719097</v>
      </c>
      <c r="AZ29" s="141"/>
      <c r="BA29" s="149">
        <v>23.298192193394101</v>
      </c>
      <c r="BB29" s="150">
        <v>19.9499491013861</v>
      </c>
      <c r="BC29" s="151">
        <v>21.5398469585679</v>
      </c>
      <c r="BD29" s="141"/>
      <c r="BE29" s="152">
        <v>27.587630898236501</v>
      </c>
      <c r="BF29" s="96"/>
    </row>
    <row r="30" spans="1:58" x14ac:dyDescent="0.2">
      <c r="A30" s="24" t="s">
        <v>50</v>
      </c>
      <c r="B30" s="46" t="s">
        <v>73</v>
      </c>
      <c r="C30" s="12"/>
      <c r="D30" s="28" t="s">
        <v>16</v>
      </c>
      <c r="E30" s="31" t="s">
        <v>17</v>
      </c>
      <c r="F30" s="12"/>
      <c r="G30" s="168">
        <v>44.4315088449531</v>
      </c>
      <c r="H30" s="163">
        <v>60.993199048610002</v>
      </c>
      <c r="I30" s="163">
        <v>68.656522967147296</v>
      </c>
      <c r="J30" s="163">
        <v>73.895996729597101</v>
      </c>
      <c r="K30" s="163">
        <v>72.131745205886702</v>
      </c>
      <c r="L30" s="169">
        <v>64.021794559238799</v>
      </c>
      <c r="M30" s="163"/>
      <c r="N30" s="170">
        <v>84.601523710420594</v>
      </c>
      <c r="O30" s="171">
        <v>85.9851568306823</v>
      </c>
      <c r="P30" s="172">
        <v>85.293340270551496</v>
      </c>
      <c r="Q30" s="163"/>
      <c r="R30" s="173">
        <v>70.099379048185298</v>
      </c>
      <c r="S30" s="146"/>
      <c r="T30" s="147">
        <v>11.607256428096001</v>
      </c>
      <c r="U30" s="141">
        <v>17.640774038773799</v>
      </c>
      <c r="V30" s="141">
        <v>19.587187498172501</v>
      </c>
      <c r="W30" s="141">
        <v>18.683641997649399</v>
      </c>
      <c r="X30" s="141">
        <v>8.5836615117534905</v>
      </c>
      <c r="Y30" s="148">
        <v>15.185210274260401</v>
      </c>
      <c r="Z30" s="141"/>
      <c r="AA30" s="149">
        <v>10.3476910817378</v>
      </c>
      <c r="AB30" s="150">
        <v>11.672392079239399</v>
      </c>
      <c r="AC30" s="151">
        <v>11.011462023349001</v>
      </c>
      <c r="AD30" s="141"/>
      <c r="AE30" s="152">
        <v>13.613231030442501</v>
      </c>
      <c r="AF30" s="136"/>
      <c r="AG30" s="168">
        <v>49.753600044596404</v>
      </c>
      <c r="AH30" s="163">
        <v>60.415831722907598</v>
      </c>
      <c r="AI30" s="163">
        <v>67.088188271146095</v>
      </c>
      <c r="AJ30" s="163">
        <v>69.917541251672304</v>
      </c>
      <c r="AK30" s="163">
        <v>71.964426936227099</v>
      </c>
      <c r="AL30" s="169">
        <v>63.827917645309903</v>
      </c>
      <c r="AM30" s="163"/>
      <c r="AN30" s="170">
        <v>93.689471160992994</v>
      </c>
      <c r="AO30" s="171">
        <v>95.333868737921804</v>
      </c>
      <c r="AP30" s="172">
        <v>94.511669949457399</v>
      </c>
      <c r="AQ30" s="163"/>
      <c r="AR30" s="173">
        <v>72.594704017923505</v>
      </c>
      <c r="AS30" s="146"/>
      <c r="AT30" s="147">
        <v>25.6132557786615</v>
      </c>
      <c r="AU30" s="141">
        <v>15.187791887521501</v>
      </c>
      <c r="AV30" s="141">
        <v>16.995205608582399</v>
      </c>
      <c r="AW30" s="141">
        <v>17.478105803763999</v>
      </c>
      <c r="AX30" s="141">
        <v>16.843800239956199</v>
      </c>
      <c r="AY30" s="148">
        <v>17.967392503693901</v>
      </c>
      <c r="AZ30" s="141"/>
      <c r="BA30" s="149">
        <v>20.184619013467799</v>
      </c>
      <c r="BB30" s="150">
        <v>23.353103642922001</v>
      </c>
      <c r="BC30" s="151">
        <v>21.7620312038454</v>
      </c>
      <c r="BD30" s="141"/>
      <c r="BE30" s="152">
        <v>19.325549928090599</v>
      </c>
      <c r="BF30" s="96"/>
    </row>
    <row r="31" spans="1:58" x14ac:dyDescent="0.2">
      <c r="A31" s="24" t="s">
        <v>51</v>
      </c>
      <c r="B31" s="44" t="str">
        <f t="shared" si="0"/>
        <v>Staunton &amp; Harrisonburg, VA</v>
      </c>
      <c r="C31" s="12"/>
      <c r="D31" s="28" t="s">
        <v>16</v>
      </c>
      <c r="E31" s="31" t="s">
        <v>17</v>
      </c>
      <c r="F31" s="12"/>
      <c r="G31" s="168">
        <v>58.403568065908097</v>
      </c>
      <c r="H31" s="163">
        <v>66.090894468418895</v>
      </c>
      <c r="I31" s="163">
        <v>69.482553942722603</v>
      </c>
      <c r="J31" s="163">
        <v>72.188093369948902</v>
      </c>
      <c r="K31" s="163">
        <v>67.248079639074106</v>
      </c>
      <c r="L31" s="169">
        <v>66.682637897214505</v>
      </c>
      <c r="M31" s="163"/>
      <c r="N31" s="170">
        <v>79.461371125931706</v>
      </c>
      <c r="O31" s="171">
        <v>83.191096508434597</v>
      </c>
      <c r="P31" s="172">
        <v>81.326233817183194</v>
      </c>
      <c r="Q31" s="163"/>
      <c r="R31" s="173">
        <v>70.866522445776994</v>
      </c>
      <c r="S31" s="146"/>
      <c r="T31" s="147">
        <v>19.8358864609032</v>
      </c>
      <c r="U31" s="141">
        <v>11.646380255497601</v>
      </c>
      <c r="V31" s="141">
        <v>15.885822969641501</v>
      </c>
      <c r="W31" s="141">
        <v>14.7067154029869</v>
      </c>
      <c r="X31" s="141">
        <v>10.743253312987401</v>
      </c>
      <c r="Y31" s="148">
        <v>14.359717022504199</v>
      </c>
      <c r="Z31" s="141"/>
      <c r="AA31" s="149">
        <v>14.7193396613996</v>
      </c>
      <c r="AB31" s="150">
        <v>9.5268735765588293</v>
      </c>
      <c r="AC31" s="151">
        <v>12.003520529073199</v>
      </c>
      <c r="AD31" s="141"/>
      <c r="AE31" s="152">
        <v>13.5763070963365</v>
      </c>
      <c r="AF31" s="136"/>
      <c r="AG31" s="168">
        <v>48.892853079639004</v>
      </c>
      <c r="AH31" s="163">
        <v>59.9156164182032</v>
      </c>
      <c r="AI31" s="163">
        <v>65.270215770890502</v>
      </c>
      <c r="AJ31" s="163">
        <v>66.291090623773997</v>
      </c>
      <c r="AK31" s="163">
        <v>64.494497842290997</v>
      </c>
      <c r="AL31" s="169">
        <v>60.972854746959499</v>
      </c>
      <c r="AM31" s="163"/>
      <c r="AN31" s="170">
        <v>91.154210474695901</v>
      </c>
      <c r="AO31" s="171">
        <v>96.951341702628397</v>
      </c>
      <c r="AP31" s="172">
        <v>94.052776088662199</v>
      </c>
      <c r="AQ31" s="163"/>
      <c r="AR31" s="173">
        <v>70.4242608445889</v>
      </c>
      <c r="AS31" s="146"/>
      <c r="AT31" s="147">
        <v>13.8002281370439</v>
      </c>
      <c r="AU31" s="141">
        <v>16.3377297662595</v>
      </c>
      <c r="AV31" s="141">
        <v>19.1312344377851</v>
      </c>
      <c r="AW31" s="141">
        <v>15.8168584755308</v>
      </c>
      <c r="AX31" s="141">
        <v>4.5650391763778897</v>
      </c>
      <c r="AY31" s="148">
        <v>13.683044269046899</v>
      </c>
      <c r="AZ31" s="141"/>
      <c r="BA31" s="149">
        <v>10.933668202222499</v>
      </c>
      <c r="BB31" s="150">
        <v>14.7019207530497</v>
      </c>
      <c r="BC31" s="151">
        <v>12.844408060689499</v>
      </c>
      <c r="BD31" s="141"/>
      <c r="BE31" s="152">
        <v>13.3615740758479</v>
      </c>
      <c r="BF31" s="96"/>
    </row>
    <row r="32" spans="1:58" x14ac:dyDescent="0.2">
      <c r="A32" s="24" t="s">
        <v>52</v>
      </c>
      <c r="B32" s="44" t="str">
        <f t="shared" si="0"/>
        <v>Blacksburg &amp; Wytheville, VA</v>
      </c>
      <c r="C32" s="12"/>
      <c r="D32" s="28" t="s">
        <v>16</v>
      </c>
      <c r="E32" s="31" t="s">
        <v>17</v>
      </c>
      <c r="F32" s="12"/>
      <c r="G32" s="168">
        <v>46.195610753944997</v>
      </c>
      <c r="H32" s="163">
        <v>59.9897136177673</v>
      </c>
      <c r="I32" s="163">
        <v>61.413360607831599</v>
      </c>
      <c r="J32" s="163">
        <v>63.0995382817066</v>
      </c>
      <c r="K32" s="163">
        <v>58.532665108123901</v>
      </c>
      <c r="L32" s="169">
        <v>57.846177673874898</v>
      </c>
      <c r="M32" s="163"/>
      <c r="N32" s="170">
        <v>75.8293454120397</v>
      </c>
      <c r="O32" s="171">
        <v>60.879625949736898</v>
      </c>
      <c r="P32" s="172">
        <v>68.354485680888303</v>
      </c>
      <c r="Q32" s="163"/>
      <c r="R32" s="173">
        <v>60.848551390164403</v>
      </c>
      <c r="S32" s="146"/>
      <c r="T32" s="147">
        <v>18.63761312031</v>
      </c>
      <c r="U32" s="141">
        <v>32.256868056535097</v>
      </c>
      <c r="V32" s="141">
        <v>24.5768827712999</v>
      </c>
      <c r="W32" s="141">
        <v>17.724104255428198</v>
      </c>
      <c r="X32" s="141">
        <v>-2.2787008910890201</v>
      </c>
      <c r="Y32" s="148">
        <v>16.953001162616498</v>
      </c>
      <c r="Z32" s="141"/>
      <c r="AA32" s="149">
        <v>2.4597530433530901</v>
      </c>
      <c r="AB32" s="150">
        <v>6.0777113008081702</v>
      </c>
      <c r="AC32" s="151">
        <v>4.0399621351889596</v>
      </c>
      <c r="AD32" s="141"/>
      <c r="AE32" s="152">
        <v>12.360757454664499</v>
      </c>
      <c r="AF32" s="136"/>
      <c r="AG32" s="168">
        <v>43.555125170465601</v>
      </c>
      <c r="AH32" s="163">
        <v>53.259143775569797</v>
      </c>
      <c r="AI32" s="163">
        <v>56.063046951100702</v>
      </c>
      <c r="AJ32" s="163">
        <v>58.310436391973496</v>
      </c>
      <c r="AK32" s="163">
        <v>60.1408357685563</v>
      </c>
      <c r="AL32" s="169">
        <v>54.265717611533198</v>
      </c>
      <c r="AM32" s="163"/>
      <c r="AN32" s="170">
        <v>92.360293687901802</v>
      </c>
      <c r="AO32" s="171">
        <v>82.253785310734401</v>
      </c>
      <c r="AP32" s="172">
        <v>87.307039499318094</v>
      </c>
      <c r="AQ32" s="163"/>
      <c r="AR32" s="173">
        <v>63.7060952937574</v>
      </c>
      <c r="AS32" s="146"/>
      <c r="AT32" s="147">
        <v>21.353586915548401</v>
      </c>
      <c r="AU32" s="141">
        <v>22.083736817708299</v>
      </c>
      <c r="AV32" s="141">
        <v>21.286064803755998</v>
      </c>
      <c r="AW32" s="141">
        <v>15.816016514942801</v>
      </c>
      <c r="AX32" s="141">
        <v>9.1177499851216801</v>
      </c>
      <c r="AY32" s="148">
        <v>17.332095049086</v>
      </c>
      <c r="AZ32" s="141"/>
      <c r="BA32" s="149">
        <v>18.485313367046899</v>
      </c>
      <c r="BB32" s="150">
        <v>19.7146019124086</v>
      </c>
      <c r="BC32" s="151">
        <v>19.061222122263001</v>
      </c>
      <c r="BD32" s="141"/>
      <c r="BE32" s="152">
        <v>17.953795448936699</v>
      </c>
      <c r="BF32" s="96"/>
    </row>
    <row r="33" spans="1:58" x14ac:dyDescent="0.2">
      <c r="A33" s="24" t="s">
        <v>53</v>
      </c>
      <c r="B33" s="44" t="str">
        <f t="shared" si="0"/>
        <v>Lynchburg, VA</v>
      </c>
      <c r="C33" s="12"/>
      <c r="D33" s="28" t="s">
        <v>16</v>
      </c>
      <c r="E33" s="31" t="s">
        <v>17</v>
      </c>
      <c r="F33" s="12"/>
      <c r="G33" s="168">
        <v>46.651592680447301</v>
      </c>
      <c r="H33" s="163">
        <v>66.860603185360802</v>
      </c>
      <c r="I33" s="163">
        <v>68.202694002033198</v>
      </c>
      <c r="J33" s="163">
        <v>61.723385293120899</v>
      </c>
      <c r="K33" s="163">
        <v>57.4266248729244</v>
      </c>
      <c r="L33" s="169">
        <v>60.172980006777301</v>
      </c>
      <c r="M33" s="163"/>
      <c r="N33" s="170">
        <v>61.6399457810911</v>
      </c>
      <c r="O33" s="171">
        <v>64.053392070484506</v>
      </c>
      <c r="P33" s="172">
        <v>62.846668925787803</v>
      </c>
      <c r="Q33" s="163"/>
      <c r="R33" s="173">
        <v>60.936891126494601</v>
      </c>
      <c r="S33" s="146"/>
      <c r="T33" s="147">
        <v>5.4085278791691298</v>
      </c>
      <c r="U33" s="141">
        <v>22.106234585921001</v>
      </c>
      <c r="V33" s="141">
        <v>23.746433929317998</v>
      </c>
      <c r="W33" s="141">
        <v>21.320266003695501</v>
      </c>
      <c r="X33" s="141">
        <v>27.8394602356414</v>
      </c>
      <c r="Y33" s="148">
        <v>20.381518862203201</v>
      </c>
      <c r="Z33" s="141"/>
      <c r="AA33" s="149">
        <v>20.397937833581501</v>
      </c>
      <c r="AB33" s="150">
        <v>7.3638545884406197</v>
      </c>
      <c r="AC33" s="151">
        <v>13.3833591832117</v>
      </c>
      <c r="AD33" s="141"/>
      <c r="AE33" s="152">
        <v>18.231211248883898</v>
      </c>
      <c r="AF33" s="136"/>
      <c r="AG33" s="168">
        <v>45.604293459844101</v>
      </c>
      <c r="AH33" s="163">
        <v>61.688375974246</v>
      </c>
      <c r="AI33" s="163">
        <v>65.230150796340197</v>
      </c>
      <c r="AJ33" s="163">
        <v>63.342851575737001</v>
      </c>
      <c r="AK33" s="163">
        <v>62.551690105049097</v>
      </c>
      <c r="AL33" s="169">
        <v>59.683472382243302</v>
      </c>
      <c r="AM33" s="163"/>
      <c r="AN33" s="170">
        <v>75.202678752964999</v>
      </c>
      <c r="AO33" s="171">
        <v>83.070506607929502</v>
      </c>
      <c r="AP33" s="172">
        <v>79.136592680447293</v>
      </c>
      <c r="AQ33" s="163"/>
      <c r="AR33" s="173">
        <v>65.241506753158703</v>
      </c>
      <c r="AS33" s="146"/>
      <c r="AT33" s="147">
        <v>15.3781168159722</v>
      </c>
      <c r="AU33" s="141">
        <v>19.3208459503219</v>
      </c>
      <c r="AV33" s="141">
        <v>17.9587379491545</v>
      </c>
      <c r="AW33" s="141">
        <v>15.0028903800302</v>
      </c>
      <c r="AX33" s="141">
        <v>9.5820094860339697</v>
      </c>
      <c r="AY33" s="148">
        <v>15.358875117737</v>
      </c>
      <c r="AZ33" s="141"/>
      <c r="BA33" s="149">
        <v>2.57506043539134</v>
      </c>
      <c r="BB33" s="150">
        <v>17.385424609066899</v>
      </c>
      <c r="BC33" s="151">
        <v>9.8493138568565008</v>
      </c>
      <c r="BD33" s="141"/>
      <c r="BE33" s="152">
        <v>13.3879421158331</v>
      </c>
      <c r="BF33" s="96"/>
    </row>
    <row r="34" spans="1:58" x14ac:dyDescent="0.2">
      <c r="A34" s="24" t="s">
        <v>78</v>
      </c>
      <c r="B34" s="44" t="str">
        <f t="shared" si="0"/>
        <v>Central Virginia</v>
      </c>
      <c r="C34" s="12"/>
      <c r="D34" s="28" t="s">
        <v>16</v>
      </c>
      <c r="E34" s="31" t="s">
        <v>17</v>
      </c>
      <c r="F34" s="12"/>
      <c r="G34" s="168">
        <v>53.986008766059904</v>
      </c>
      <c r="H34" s="163">
        <v>68.170289079229093</v>
      </c>
      <c r="I34" s="163">
        <v>72.511918161134901</v>
      </c>
      <c r="J34" s="163">
        <v>71.505432949678806</v>
      </c>
      <c r="K34" s="163">
        <v>65.028093214668004</v>
      </c>
      <c r="L34" s="169">
        <v>66.2403484341541</v>
      </c>
      <c r="M34" s="163"/>
      <c r="N34" s="170">
        <v>76.307372189507404</v>
      </c>
      <c r="O34" s="171">
        <v>82.871482200214103</v>
      </c>
      <c r="P34" s="172">
        <v>79.589427194860804</v>
      </c>
      <c r="Q34" s="163"/>
      <c r="R34" s="173">
        <v>70.054370937213207</v>
      </c>
      <c r="S34" s="146"/>
      <c r="T34" s="147">
        <v>16.285787321869901</v>
      </c>
      <c r="U34" s="141">
        <v>26.799068111793702</v>
      </c>
      <c r="V34" s="141">
        <v>25.800081850015498</v>
      </c>
      <c r="W34" s="141">
        <v>25.780146083463801</v>
      </c>
      <c r="X34" s="141">
        <v>15.881936172248899</v>
      </c>
      <c r="Y34" s="148">
        <v>22.307777209010499</v>
      </c>
      <c r="Z34" s="141"/>
      <c r="AA34" s="149">
        <v>3.5790773645545402</v>
      </c>
      <c r="AB34" s="150">
        <v>3.8883159930345501</v>
      </c>
      <c r="AC34" s="151">
        <v>3.7398426769329101</v>
      </c>
      <c r="AD34" s="141"/>
      <c r="AE34" s="152">
        <v>15.591976528520901</v>
      </c>
      <c r="AF34" s="136"/>
      <c r="AG34" s="168">
        <v>53.9414967545503</v>
      </c>
      <c r="AH34" s="163">
        <v>67.596660616300795</v>
      </c>
      <c r="AI34" s="163">
        <v>74.451187851311502</v>
      </c>
      <c r="AJ34" s="163">
        <v>75.137332290551299</v>
      </c>
      <c r="AK34" s="163">
        <v>75.223981614694793</v>
      </c>
      <c r="AL34" s="169">
        <v>69.270131825481698</v>
      </c>
      <c r="AM34" s="163"/>
      <c r="AN34" s="170">
        <v>96.670702623126303</v>
      </c>
      <c r="AO34" s="171">
        <v>100.855144288677</v>
      </c>
      <c r="AP34" s="172">
        <v>98.762923455901998</v>
      </c>
      <c r="AQ34" s="163"/>
      <c r="AR34" s="173">
        <v>77.696643719887504</v>
      </c>
      <c r="AS34" s="146"/>
      <c r="AT34" s="147">
        <v>18.951247800127401</v>
      </c>
      <c r="AU34" s="141">
        <v>27.340906640794199</v>
      </c>
      <c r="AV34" s="141">
        <v>30.356725390577999</v>
      </c>
      <c r="AW34" s="141">
        <v>29.5669417690305</v>
      </c>
      <c r="AX34" s="141">
        <v>27.2904588608036</v>
      </c>
      <c r="AY34" s="148">
        <v>27.039775546218699</v>
      </c>
      <c r="AZ34" s="141"/>
      <c r="BA34" s="149">
        <v>15.100152084037701</v>
      </c>
      <c r="BB34" s="150">
        <v>12.6064640283522</v>
      </c>
      <c r="BC34" s="151">
        <v>13.8132492759866</v>
      </c>
      <c r="BD34" s="141"/>
      <c r="BE34" s="152">
        <v>21.895044674763501</v>
      </c>
      <c r="BF34" s="96"/>
    </row>
    <row r="35" spans="1:58" x14ac:dyDescent="0.2">
      <c r="A35" s="24" t="s">
        <v>79</v>
      </c>
      <c r="B35" s="44" t="str">
        <f t="shared" si="0"/>
        <v>Chesapeake Bay</v>
      </c>
      <c r="C35" s="12"/>
      <c r="D35" s="28" t="s">
        <v>16</v>
      </c>
      <c r="E35" s="31" t="s">
        <v>17</v>
      </c>
      <c r="F35" s="12"/>
      <c r="G35" s="168">
        <v>63.064255121042798</v>
      </c>
      <c r="H35" s="163">
        <v>72.1171973929236</v>
      </c>
      <c r="I35" s="163">
        <v>75.792970204841694</v>
      </c>
      <c r="J35" s="163">
        <v>70.765158286778302</v>
      </c>
      <c r="K35" s="163">
        <v>61.822690875232702</v>
      </c>
      <c r="L35" s="169">
        <v>68.712454376163805</v>
      </c>
      <c r="M35" s="163"/>
      <c r="N35" s="170">
        <v>107.81300744878899</v>
      </c>
      <c r="O35" s="171">
        <v>137.555586592178</v>
      </c>
      <c r="P35" s="172">
        <v>122.684297020484</v>
      </c>
      <c r="Q35" s="163"/>
      <c r="R35" s="173">
        <v>84.132980845969598</v>
      </c>
      <c r="S35" s="146"/>
      <c r="T35" s="147">
        <v>-8.2768327228929106</v>
      </c>
      <c r="U35" s="141">
        <v>-16.991660141718999</v>
      </c>
      <c r="V35" s="141">
        <v>-13.6634201659495</v>
      </c>
      <c r="W35" s="141">
        <v>-9.0768707145254002</v>
      </c>
      <c r="X35" s="141">
        <v>-17.649540079413999</v>
      </c>
      <c r="Y35" s="148">
        <v>-13.312899454291999</v>
      </c>
      <c r="Z35" s="141"/>
      <c r="AA35" s="149">
        <v>-6.37729222320029</v>
      </c>
      <c r="AB35" s="150">
        <v>-0.87774716169006795</v>
      </c>
      <c r="AC35" s="151">
        <v>-3.3717775680480901</v>
      </c>
      <c r="AD35" s="141"/>
      <c r="AE35" s="152">
        <v>-9.4308005534169208</v>
      </c>
      <c r="AF35" s="136"/>
      <c r="AG35" s="168">
        <v>58.228086592178698</v>
      </c>
      <c r="AH35" s="163">
        <v>72.364895251396604</v>
      </c>
      <c r="AI35" s="163">
        <v>73.734422718808105</v>
      </c>
      <c r="AJ35" s="163">
        <v>74.646510707635002</v>
      </c>
      <c r="AK35" s="163">
        <v>72.199436685288603</v>
      </c>
      <c r="AL35" s="169">
        <v>70.2346703910614</v>
      </c>
      <c r="AM35" s="163"/>
      <c r="AN35" s="170">
        <v>111.617553538175</v>
      </c>
      <c r="AO35" s="171">
        <v>124.298151769087</v>
      </c>
      <c r="AP35" s="172">
        <v>117.95785265363099</v>
      </c>
      <c r="AQ35" s="163"/>
      <c r="AR35" s="173">
        <v>83.869865323224204</v>
      </c>
      <c r="AS35" s="146"/>
      <c r="AT35" s="147">
        <v>-14.80317030963</v>
      </c>
      <c r="AU35" s="141">
        <v>-10.6693283533218</v>
      </c>
      <c r="AV35" s="141">
        <v>-9.3778559637450805</v>
      </c>
      <c r="AW35" s="141">
        <v>-1.63015370389616</v>
      </c>
      <c r="AX35" s="141">
        <v>-6.0347144884000699</v>
      </c>
      <c r="AY35" s="148">
        <v>-8.4145105648076903</v>
      </c>
      <c r="AZ35" s="141"/>
      <c r="BA35" s="149">
        <v>-0.390708287486914</v>
      </c>
      <c r="BB35" s="150">
        <v>-0.79508122865245601</v>
      </c>
      <c r="BC35" s="151">
        <v>-0.60417239042007098</v>
      </c>
      <c r="BD35" s="141"/>
      <c r="BE35" s="152">
        <v>-5.4283332250366696</v>
      </c>
      <c r="BF35" s="96"/>
    </row>
    <row r="36" spans="1:58" x14ac:dyDescent="0.2">
      <c r="A36" s="24" t="s">
        <v>80</v>
      </c>
      <c r="B36" s="44" t="str">
        <f t="shared" si="0"/>
        <v>Coastal Virginia - Eastern Shore</v>
      </c>
      <c r="C36" s="12"/>
      <c r="D36" s="28" t="s">
        <v>16</v>
      </c>
      <c r="E36" s="31" t="s">
        <v>17</v>
      </c>
      <c r="F36" s="12"/>
      <c r="G36" s="168">
        <v>82.757420941672507</v>
      </c>
      <c r="H36" s="163">
        <v>93.644448348559294</v>
      </c>
      <c r="I36" s="163">
        <v>99.152789880534002</v>
      </c>
      <c r="J36" s="163">
        <v>97.837751229796197</v>
      </c>
      <c r="K36" s="163">
        <v>94.189121574139094</v>
      </c>
      <c r="L36" s="169">
        <v>93.516306394940202</v>
      </c>
      <c r="M36" s="163"/>
      <c r="N36" s="170">
        <v>142.83815881939501</v>
      </c>
      <c r="O36" s="171">
        <v>174.04100491918399</v>
      </c>
      <c r="P36" s="172">
        <v>158.43958186929001</v>
      </c>
      <c r="Q36" s="163"/>
      <c r="R36" s="173">
        <v>112.065813673325</v>
      </c>
      <c r="S36" s="146"/>
      <c r="T36" s="147">
        <v>-5.2735114269555199</v>
      </c>
      <c r="U36" s="141">
        <v>-2.9433913308616999</v>
      </c>
      <c r="V36" s="141">
        <v>1.30726660786051</v>
      </c>
      <c r="W36" s="141">
        <v>11.901175433674601</v>
      </c>
      <c r="X36" s="141">
        <v>5.0861332473570799</v>
      </c>
      <c r="Y36" s="148">
        <v>1.9173604299784299</v>
      </c>
      <c r="Z36" s="141"/>
      <c r="AA36" s="149">
        <v>1.61042985145356</v>
      </c>
      <c r="AB36" s="150">
        <v>1.6593603575470599</v>
      </c>
      <c r="AC36" s="151">
        <v>1.63729834680111</v>
      </c>
      <c r="AD36" s="141"/>
      <c r="AE36" s="152">
        <v>1.80404508335678</v>
      </c>
      <c r="AF36" s="136"/>
      <c r="AG36" s="168">
        <v>75.6600474349964</v>
      </c>
      <c r="AH36" s="163">
        <v>86.292677442023802</v>
      </c>
      <c r="AI36" s="163">
        <v>89.581867533380105</v>
      </c>
      <c r="AJ36" s="163">
        <v>91.778975755446197</v>
      </c>
      <c r="AK36" s="163">
        <v>93.285765987350601</v>
      </c>
      <c r="AL36" s="169">
        <v>87.319866830639398</v>
      </c>
      <c r="AM36" s="163"/>
      <c r="AN36" s="170">
        <v>140.19223998594501</v>
      </c>
      <c r="AO36" s="171">
        <v>153.52062543921201</v>
      </c>
      <c r="AP36" s="172">
        <v>146.85643271257899</v>
      </c>
      <c r="AQ36" s="163"/>
      <c r="AR36" s="173">
        <v>104.330314225479</v>
      </c>
      <c r="AS36" s="146"/>
      <c r="AT36" s="147">
        <v>1.1933423514477099</v>
      </c>
      <c r="AU36" s="141">
        <v>2.0147609232472399</v>
      </c>
      <c r="AV36" s="141">
        <v>1.03296162276276</v>
      </c>
      <c r="AW36" s="141">
        <v>3.62857165221335</v>
      </c>
      <c r="AX36" s="141">
        <v>3.73169379743547</v>
      </c>
      <c r="AY36" s="148">
        <v>2.3637814512331201</v>
      </c>
      <c r="AZ36" s="141"/>
      <c r="BA36" s="149">
        <v>2.0857718497800901</v>
      </c>
      <c r="BB36" s="150">
        <v>2.4275827507669798</v>
      </c>
      <c r="BC36" s="151">
        <v>2.26414773834906</v>
      </c>
      <c r="BD36" s="141"/>
      <c r="BE36" s="152">
        <v>2.3236879936118502</v>
      </c>
      <c r="BF36" s="96"/>
    </row>
    <row r="37" spans="1:58" x14ac:dyDescent="0.2">
      <c r="A37" s="24" t="s">
        <v>81</v>
      </c>
      <c r="B37" s="44" t="str">
        <f t="shared" si="0"/>
        <v>Coastal Virginia - Hampton Roads</v>
      </c>
      <c r="C37" s="12"/>
      <c r="D37" s="28" t="s">
        <v>16</v>
      </c>
      <c r="E37" s="31" t="s">
        <v>17</v>
      </c>
      <c r="F37" s="12"/>
      <c r="G37" s="168">
        <v>92.856320554495795</v>
      </c>
      <c r="H37" s="163">
        <v>101.865830534884</v>
      </c>
      <c r="I37" s="163">
        <v>102.38856325390201</v>
      </c>
      <c r="J37" s="163">
        <v>100.38799317626101</v>
      </c>
      <c r="K37" s="163">
        <v>95.895592241356098</v>
      </c>
      <c r="L37" s="169">
        <v>98.678859952180105</v>
      </c>
      <c r="M37" s="163"/>
      <c r="N37" s="170">
        <v>143.38801563633399</v>
      </c>
      <c r="O37" s="171">
        <v>196.34107949813199</v>
      </c>
      <c r="P37" s="172">
        <v>169.86454756723299</v>
      </c>
      <c r="Q37" s="163"/>
      <c r="R37" s="173">
        <v>119.016847254151</v>
      </c>
      <c r="S37" s="146"/>
      <c r="T37" s="147">
        <v>-5.95684706460497</v>
      </c>
      <c r="U37" s="141">
        <v>-1.0582467639692901</v>
      </c>
      <c r="V37" s="141">
        <v>0.82928524243714496</v>
      </c>
      <c r="W37" s="141">
        <v>4.7993097953141799</v>
      </c>
      <c r="X37" s="141">
        <v>-4.3439224478572198</v>
      </c>
      <c r="Y37" s="148">
        <v>-1.17901365595242</v>
      </c>
      <c r="Z37" s="141"/>
      <c r="AA37" s="149">
        <v>-7.4841860460448304</v>
      </c>
      <c r="AB37" s="150">
        <v>-2.5042391721122499</v>
      </c>
      <c r="AC37" s="151">
        <v>-4.67003874775863</v>
      </c>
      <c r="AD37" s="141"/>
      <c r="AE37" s="152">
        <v>-2.6336334036374498</v>
      </c>
      <c r="AF37" s="136"/>
      <c r="AG37" s="168">
        <v>89.768118636327003</v>
      </c>
      <c r="AH37" s="163">
        <v>97.231903460226206</v>
      </c>
      <c r="AI37" s="163">
        <v>102.247577640168</v>
      </c>
      <c r="AJ37" s="163">
        <v>106.37628509255001</v>
      </c>
      <c r="AK37" s="163">
        <v>105.35756984928599</v>
      </c>
      <c r="AL37" s="169">
        <v>100.196290935711</v>
      </c>
      <c r="AM37" s="163"/>
      <c r="AN37" s="170">
        <v>155.73221337900401</v>
      </c>
      <c r="AO37" s="171">
        <v>179.2275887568</v>
      </c>
      <c r="AP37" s="172">
        <v>167.47990106790201</v>
      </c>
      <c r="AQ37" s="163"/>
      <c r="AR37" s="173">
        <v>119.419995097098</v>
      </c>
      <c r="AS37" s="146"/>
      <c r="AT37" s="147">
        <v>3.74169134920706</v>
      </c>
      <c r="AU37" s="141">
        <v>6.5782729288207697</v>
      </c>
      <c r="AV37" s="141">
        <v>7.9696569769471601</v>
      </c>
      <c r="AW37" s="141">
        <v>10.101142608023499</v>
      </c>
      <c r="AX37" s="141">
        <v>3.3873785072737501</v>
      </c>
      <c r="AY37" s="148">
        <v>6.3691625447756604</v>
      </c>
      <c r="AZ37" s="141"/>
      <c r="BA37" s="149">
        <v>-1.08258036099105</v>
      </c>
      <c r="BB37" s="150">
        <v>1.01509491932868</v>
      </c>
      <c r="BC37" s="151">
        <v>2.8868567013180999E-2</v>
      </c>
      <c r="BD37" s="141"/>
      <c r="BE37" s="152">
        <v>3.73434456715853</v>
      </c>
      <c r="BF37" s="96"/>
    </row>
    <row r="38" spans="1:58" x14ac:dyDescent="0.2">
      <c r="A38" s="25" t="s">
        <v>82</v>
      </c>
      <c r="B38" s="44" t="str">
        <f t="shared" si="0"/>
        <v>Northern Virginia</v>
      </c>
      <c r="C38" s="12"/>
      <c r="D38" s="28" t="s">
        <v>16</v>
      </c>
      <c r="E38" s="31" t="s">
        <v>17</v>
      </c>
      <c r="F38" s="13"/>
      <c r="G38" s="168">
        <v>77.708665446426707</v>
      </c>
      <c r="H38" s="163">
        <v>98.300800933282304</v>
      </c>
      <c r="I38" s="163">
        <v>102.66486171731999</v>
      </c>
      <c r="J38" s="163">
        <v>93.759256994589293</v>
      </c>
      <c r="K38" s="163">
        <v>76.894688738258495</v>
      </c>
      <c r="L38" s="169">
        <v>89.865654765975407</v>
      </c>
      <c r="M38" s="163"/>
      <c r="N38" s="170">
        <v>79.881651950037195</v>
      </c>
      <c r="O38" s="171">
        <v>92.215028863366598</v>
      </c>
      <c r="P38" s="172">
        <v>86.048340406701897</v>
      </c>
      <c r="Q38" s="163"/>
      <c r="R38" s="173">
        <v>88.774993520468698</v>
      </c>
      <c r="S38" s="146"/>
      <c r="T38" s="147">
        <v>53.288629466278699</v>
      </c>
      <c r="U38" s="141">
        <v>75.977290071467195</v>
      </c>
      <c r="V38" s="141">
        <v>76.691879840898693</v>
      </c>
      <c r="W38" s="141">
        <v>69.287886996056997</v>
      </c>
      <c r="X38" s="141">
        <v>46.665895503436403</v>
      </c>
      <c r="Y38" s="148">
        <v>64.908568707678697</v>
      </c>
      <c r="Z38" s="141"/>
      <c r="AA38" s="149">
        <v>30.122085702898701</v>
      </c>
      <c r="AB38" s="150">
        <v>28.6206958469634</v>
      </c>
      <c r="AC38" s="151">
        <v>29.3132600901241</v>
      </c>
      <c r="AD38" s="141"/>
      <c r="AE38" s="152">
        <v>53.227808782170001</v>
      </c>
      <c r="AF38" s="136"/>
      <c r="AG38" s="168">
        <v>81.012014904358594</v>
      </c>
      <c r="AH38" s="163">
        <v>106.226056127682</v>
      </c>
      <c r="AI38" s="163">
        <v>120.064514451797</v>
      </c>
      <c r="AJ38" s="163">
        <v>119.385397801556</v>
      </c>
      <c r="AK38" s="163">
        <v>104.415599794838</v>
      </c>
      <c r="AL38" s="169">
        <v>106.220716616046</v>
      </c>
      <c r="AM38" s="163"/>
      <c r="AN38" s="170">
        <v>101.86732888146901</v>
      </c>
      <c r="AO38" s="171">
        <v>106.198354234969</v>
      </c>
      <c r="AP38" s="172">
        <v>104.032841558219</v>
      </c>
      <c r="AQ38" s="163"/>
      <c r="AR38" s="173">
        <v>105.59560945666701</v>
      </c>
      <c r="AS38" s="146"/>
      <c r="AT38" s="147">
        <v>70.311798452480303</v>
      </c>
      <c r="AU38" s="141">
        <v>95.424464581519103</v>
      </c>
      <c r="AV38" s="141">
        <v>106.925483296103</v>
      </c>
      <c r="AW38" s="141">
        <v>105.06752623342599</v>
      </c>
      <c r="AX38" s="141">
        <v>83.939662315093102</v>
      </c>
      <c r="AY38" s="148">
        <v>93.177513860067194</v>
      </c>
      <c r="AZ38" s="141"/>
      <c r="BA38" s="149">
        <v>52.481013580799797</v>
      </c>
      <c r="BB38" s="150">
        <v>46.812688443816299</v>
      </c>
      <c r="BC38" s="151">
        <v>49.534224216024803</v>
      </c>
      <c r="BD38" s="141"/>
      <c r="BE38" s="152">
        <v>78.511915672442598</v>
      </c>
      <c r="BF38" s="96"/>
    </row>
    <row r="39" spans="1:58" x14ac:dyDescent="0.2">
      <c r="A39" s="26" t="s">
        <v>83</v>
      </c>
      <c r="B39" s="44" t="str">
        <f t="shared" si="0"/>
        <v>Shenandoah Valley</v>
      </c>
      <c r="C39" s="12"/>
      <c r="D39" s="29" t="s">
        <v>16</v>
      </c>
      <c r="E39" s="32" t="s">
        <v>17</v>
      </c>
      <c r="F39" s="12"/>
      <c r="G39" s="174">
        <v>52.953042026161903</v>
      </c>
      <c r="H39" s="175">
        <v>58.807021059467402</v>
      </c>
      <c r="I39" s="175">
        <v>62.705737081361903</v>
      </c>
      <c r="J39" s="175">
        <v>62.244297244642297</v>
      </c>
      <c r="K39" s="175">
        <v>62.210322849985999</v>
      </c>
      <c r="L39" s="176">
        <v>59.784084052323898</v>
      </c>
      <c r="M39" s="163"/>
      <c r="N39" s="177">
        <v>78.750216161053899</v>
      </c>
      <c r="O39" s="178">
        <v>85.879241116986705</v>
      </c>
      <c r="P39" s="179">
        <v>82.314728639020302</v>
      </c>
      <c r="Q39" s="163"/>
      <c r="R39" s="180">
        <v>66.221411077094302</v>
      </c>
      <c r="S39" s="146"/>
      <c r="T39" s="153">
        <v>10.254803645148099</v>
      </c>
      <c r="U39" s="154">
        <v>7.0496422687364904</v>
      </c>
      <c r="V39" s="154">
        <v>13.1700859986114</v>
      </c>
      <c r="W39" s="154">
        <v>3.9985098391158398</v>
      </c>
      <c r="X39" s="154">
        <v>0.16984956768633999</v>
      </c>
      <c r="Y39" s="155">
        <v>6.6329102731395801</v>
      </c>
      <c r="Z39" s="141"/>
      <c r="AA39" s="156">
        <v>-0.664583347047074</v>
      </c>
      <c r="AB39" s="157">
        <v>1.4652209527962099</v>
      </c>
      <c r="AC39" s="158">
        <v>0.43515379914036101</v>
      </c>
      <c r="AD39" s="141"/>
      <c r="AE39" s="159">
        <v>4.3460694875586903</v>
      </c>
      <c r="AF39" s="136"/>
      <c r="AG39" s="174">
        <v>49.352177613878801</v>
      </c>
      <c r="AH39" s="175">
        <v>57.9551899526857</v>
      </c>
      <c r="AI39" s="175">
        <v>61.941479729102802</v>
      </c>
      <c r="AJ39" s="175">
        <v>64.510980378513693</v>
      </c>
      <c r="AK39" s="175">
        <v>65.434861304388093</v>
      </c>
      <c r="AL39" s="176">
        <v>59.838937795713797</v>
      </c>
      <c r="AM39" s="163"/>
      <c r="AN39" s="177">
        <v>91.450128954448402</v>
      </c>
      <c r="AO39" s="178">
        <v>97.403076352166195</v>
      </c>
      <c r="AP39" s="179">
        <v>94.426602653307299</v>
      </c>
      <c r="AQ39" s="163"/>
      <c r="AR39" s="180">
        <v>69.721127755026302</v>
      </c>
      <c r="AS39" s="146"/>
      <c r="AT39" s="153">
        <v>9.0712875535931499</v>
      </c>
      <c r="AU39" s="154">
        <v>11.323900302519901</v>
      </c>
      <c r="AV39" s="154">
        <v>14.3116865048428</v>
      </c>
      <c r="AW39" s="154">
        <v>12.818806956691899</v>
      </c>
      <c r="AX39" s="154">
        <v>5.4676268862452098</v>
      </c>
      <c r="AY39" s="155">
        <v>10.5190550332757</v>
      </c>
      <c r="AZ39" s="141"/>
      <c r="BA39" s="156">
        <v>5.3801951389278804</v>
      </c>
      <c r="BB39" s="157">
        <v>8.5593561620479495</v>
      </c>
      <c r="BC39" s="158">
        <v>6.9962728077846901</v>
      </c>
      <c r="BD39" s="141"/>
      <c r="BE39" s="159">
        <v>9.1287242386537208</v>
      </c>
      <c r="BF39" s="96"/>
    </row>
    <row r="40" spans="1:58" x14ac:dyDescent="0.2">
      <c r="A40" s="22" t="s">
        <v>84</v>
      </c>
      <c r="B40" s="44" t="str">
        <f t="shared" si="0"/>
        <v>Southern Virginia</v>
      </c>
      <c r="C40" s="10"/>
      <c r="D40" s="27" t="s">
        <v>16</v>
      </c>
      <c r="E40" s="30" t="s">
        <v>17</v>
      </c>
      <c r="F40" s="3"/>
      <c r="G40" s="160">
        <v>40.501088933804901</v>
      </c>
      <c r="H40" s="161">
        <v>51.181192521475403</v>
      </c>
      <c r="I40" s="161">
        <v>56.928964123294499</v>
      </c>
      <c r="J40" s="161">
        <v>56.576533602829699</v>
      </c>
      <c r="K40" s="161">
        <v>49.040293077311702</v>
      </c>
      <c r="L40" s="162">
        <v>50.845614451743302</v>
      </c>
      <c r="M40" s="163"/>
      <c r="N40" s="164">
        <v>66.583284487114696</v>
      </c>
      <c r="O40" s="165">
        <v>73.8433577564426</v>
      </c>
      <c r="P40" s="166">
        <v>70.213321121778606</v>
      </c>
      <c r="Q40" s="163"/>
      <c r="R40" s="167">
        <v>56.379244928896199</v>
      </c>
      <c r="S40" s="146"/>
      <c r="T40" s="138">
        <v>-0.50703601249542496</v>
      </c>
      <c r="U40" s="139">
        <v>6.1452169494073896</v>
      </c>
      <c r="V40" s="139">
        <v>12.454411234759</v>
      </c>
      <c r="W40" s="139">
        <v>14.0115451865108</v>
      </c>
      <c r="X40" s="139">
        <v>-1.6163963040963101</v>
      </c>
      <c r="Y40" s="140">
        <v>6.3630648565204702</v>
      </c>
      <c r="Z40" s="141"/>
      <c r="AA40" s="142">
        <v>-1.09595191305435</v>
      </c>
      <c r="AB40" s="143">
        <v>2.57474142903212</v>
      </c>
      <c r="AC40" s="144">
        <v>0.80090258603748299</v>
      </c>
      <c r="AD40" s="141"/>
      <c r="AE40" s="145">
        <v>4.3149329024305203</v>
      </c>
      <c r="AF40" s="137"/>
      <c r="AG40" s="160">
        <v>42.192902349671499</v>
      </c>
      <c r="AH40" s="161">
        <v>55.031103461344102</v>
      </c>
      <c r="AI40" s="161">
        <v>60.140726376958</v>
      </c>
      <c r="AJ40" s="161">
        <v>62.153381758463802</v>
      </c>
      <c r="AK40" s="161">
        <v>60.196519706922601</v>
      </c>
      <c r="AL40" s="162">
        <v>55.942926730671999</v>
      </c>
      <c r="AM40" s="163"/>
      <c r="AN40" s="164">
        <v>77.149484588175795</v>
      </c>
      <c r="AO40" s="165">
        <v>78.701100303183395</v>
      </c>
      <c r="AP40" s="166">
        <v>77.925292445679602</v>
      </c>
      <c r="AQ40" s="163"/>
      <c r="AR40" s="167">
        <v>62.223602649245599</v>
      </c>
      <c r="AS40" s="146"/>
      <c r="AT40" s="138">
        <v>5.1566786868916301</v>
      </c>
      <c r="AU40" s="139">
        <v>11.268028366329901</v>
      </c>
      <c r="AV40" s="139">
        <v>15.702247560226001</v>
      </c>
      <c r="AW40" s="139">
        <v>18.1384962688667</v>
      </c>
      <c r="AX40" s="139">
        <v>16.6015254655325</v>
      </c>
      <c r="AY40" s="140">
        <v>13.7988967555758</v>
      </c>
      <c r="AZ40" s="141"/>
      <c r="BA40" s="142">
        <v>16.5906084099413</v>
      </c>
      <c r="BB40" s="143">
        <v>15.7148334732388</v>
      </c>
      <c r="BC40" s="144">
        <v>16.146710846924201</v>
      </c>
      <c r="BD40" s="141"/>
      <c r="BE40" s="145">
        <v>14.6279887192988</v>
      </c>
      <c r="BF40" s="137"/>
    </row>
    <row r="41" spans="1:58" x14ac:dyDescent="0.2">
      <c r="A41" s="23" t="s">
        <v>85</v>
      </c>
      <c r="B41" s="44" t="str">
        <f t="shared" si="0"/>
        <v>Southwest Virginia - Blue Ridge Highlands</v>
      </c>
      <c r="C41" s="11"/>
      <c r="D41" s="28" t="s">
        <v>16</v>
      </c>
      <c r="E41" s="31" t="s">
        <v>17</v>
      </c>
      <c r="F41" s="12"/>
      <c r="G41" s="168">
        <v>49.9639398914004</v>
      </c>
      <c r="H41" s="163">
        <v>62.518411415582698</v>
      </c>
      <c r="I41" s="163">
        <v>63.420853643136702</v>
      </c>
      <c r="J41" s="163">
        <v>66.862746558908896</v>
      </c>
      <c r="K41" s="163">
        <v>63.181915645914799</v>
      </c>
      <c r="L41" s="169">
        <v>61.189573430988702</v>
      </c>
      <c r="M41" s="163"/>
      <c r="N41" s="170">
        <v>85.524567495895894</v>
      </c>
      <c r="O41" s="171">
        <v>74.3635673696173</v>
      </c>
      <c r="P41" s="172">
        <v>79.944067432756597</v>
      </c>
      <c r="Q41" s="163"/>
      <c r="R41" s="173">
        <v>66.5480002886367</v>
      </c>
      <c r="S41" s="146"/>
      <c r="T41" s="147">
        <v>13.478824904189601</v>
      </c>
      <c r="U41" s="141">
        <v>20.8441400465579</v>
      </c>
      <c r="V41" s="141">
        <v>12.736463749606401</v>
      </c>
      <c r="W41" s="141">
        <v>11.284779009630199</v>
      </c>
      <c r="X41" s="141">
        <v>-0.16155532100926301</v>
      </c>
      <c r="Y41" s="148">
        <v>11.0975789910378</v>
      </c>
      <c r="Z41" s="141"/>
      <c r="AA41" s="149">
        <v>5.3978375166344099</v>
      </c>
      <c r="AB41" s="150">
        <v>9.2509250433411001</v>
      </c>
      <c r="AC41" s="151">
        <v>7.1555276300532196</v>
      </c>
      <c r="AD41" s="141"/>
      <c r="AE41" s="152">
        <v>9.7122717833299301</v>
      </c>
      <c r="AF41" s="137"/>
      <c r="AG41" s="168">
        <v>48.498669023866597</v>
      </c>
      <c r="AH41" s="163">
        <v>57.815010733678399</v>
      </c>
      <c r="AI41" s="163">
        <v>59.878152228816703</v>
      </c>
      <c r="AJ41" s="163">
        <v>62.854581070842201</v>
      </c>
      <c r="AK41" s="163">
        <v>66.723906111882798</v>
      </c>
      <c r="AL41" s="169">
        <v>59.154063833817403</v>
      </c>
      <c r="AM41" s="163"/>
      <c r="AN41" s="170">
        <v>98.569499621164198</v>
      </c>
      <c r="AO41" s="171">
        <v>89.715058403838796</v>
      </c>
      <c r="AP41" s="172">
        <v>94.142279012501504</v>
      </c>
      <c r="AQ41" s="163"/>
      <c r="AR41" s="173">
        <v>69.150696742012798</v>
      </c>
      <c r="AS41" s="146"/>
      <c r="AT41" s="147">
        <v>18.473618111815</v>
      </c>
      <c r="AU41" s="141">
        <v>15.797851582519</v>
      </c>
      <c r="AV41" s="141">
        <v>12.5633059429141</v>
      </c>
      <c r="AW41" s="141">
        <v>10.7973301771849</v>
      </c>
      <c r="AX41" s="141">
        <v>12.6128056738428</v>
      </c>
      <c r="AY41" s="148">
        <v>13.7407805195484</v>
      </c>
      <c r="AZ41" s="141"/>
      <c r="BA41" s="149">
        <v>18.1059536647108</v>
      </c>
      <c r="BB41" s="150">
        <v>17.480729409890301</v>
      </c>
      <c r="BC41" s="151">
        <v>17.807214809223801</v>
      </c>
      <c r="BD41" s="141"/>
      <c r="BE41" s="152">
        <v>15.288701262558799</v>
      </c>
      <c r="BF41" s="137"/>
    </row>
    <row r="42" spans="1:58" x14ac:dyDescent="0.2">
      <c r="A42" s="24" t="s">
        <v>86</v>
      </c>
      <c r="B42" s="44" t="str">
        <f t="shared" si="0"/>
        <v>Southwest Virginia - Heart of Appalachia</v>
      </c>
      <c r="C42" s="12"/>
      <c r="D42" s="28" t="s">
        <v>16</v>
      </c>
      <c r="E42" s="31" t="s">
        <v>17</v>
      </c>
      <c r="F42" s="12"/>
      <c r="G42" s="168">
        <v>40.6176761026991</v>
      </c>
      <c r="H42" s="163">
        <v>50.029782751810401</v>
      </c>
      <c r="I42" s="163">
        <v>54.336201448321198</v>
      </c>
      <c r="J42" s="163">
        <v>60.911639236339603</v>
      </c>
      <c r="K42" s="163">
        <v>55.794516129032203</v>
      </c>
      <c r="L42" s="169">
        <v>52.3379631336405</v>
      </c>
      <c r="M42" s="163"/>
      <c r="N42" s="170">
        <v>71.758953258722798</v>
      </c>
      <c r="O42" s="171">
        <v>76.224667544437096</v>
      </c>
      <c r="P42" s="172">
        <v>73.991810401579897</v>
      </c>
      <c r="Q42" s="163"/>
      <c r="R42" s="173">
        <v>58.524776638766099</v>
      </c>
      <c r="S42" s="146"/>
      <c r="T42" s="147">
        <v>15.4707278081237</v>
      </c>
      <c r="U42" s="141">
        <v>9.6734744005355804</v>
      </c>
      <c r="V42" s="141">
        <v>13.7317982553443</v>
      </c>
      <c r="W42" s="141">
        <v>32.148410480432901</v>
      </c>
      <c r="X42" s="141">
        <v>14.970185056538901</v>
      </c>
      <c r="Y42" s="148">
        <v>17.249054096604102</v>
      </c>
      <c r="Z42" s="141"/>
      <c r="AA42" s="149">
        <v>7.9264706464784798</v>
      </c>
      <c r="AB42" s="150">
        <v>11.0409669580408</v>
      </c>
      <c r="AC42" s="151">
        <v>9.5085730687887207</v>
      </c>
      <c r="AD42" s="141"/>
      <c r="AE42" s="152">
        <v>14.329909979982901</v>
      </c>
      <c r="AF42" s="137"/>
      <c r="AG42" s="168">
        <v>42.140498683344298</v>
      </c>
      <c r="AH42" s="163">
        <v>54.882430875575999</v>
      </c>
      <c r="AI42" s="163">
        <v>57.676247531270498</v>
      </c>
      <c r="AJ42" s="163">
        <v>59.718833113890703</v>
      </c>
      <c r="AK42" s="163">
        <v>57.072674456879497</v>
      </c>
      <c r="AL42" s="169">
        <v>54.2981369321922</v>
      </c>
      <c r="AM42" s="163"/>
      <c r="AN42" s="170">
        <v>70.661288676761004</v>
      </c>
      <c r="AO42" s="171">
        <v>71.807646477945994</v>
      </c>
      <c r="AP42" s="172">
        <v>71.234467577353499</v>
      </c>
      <c r="AQ42" s="163"/>
      <c r="AR42" s="173">
        <v>59.137088545095402</v>
      </c>
      <c r="AS42" s="146"/>
      <c r="AT42" s="147">
        <v>20.370548230010499</v>
      </c>
      <c r="AU42" s="141">
        <v>17.927815013838501</v>
      </c>
      <c r="AV42" s="141">
        <v>18.744068783559101</v>
      </c>
      <c r="AW42" s="141">
        <v>23.408906338417498</v>
      </c>
      <c r="AX42" s="141">
        <v>15.923310283963501</v>
      </c>
      <c r="AY42" s="148">
        <v>19.208692323215601</v>
      </c>
      <c r="AZ42" s="141"/>
      <c r="BA42" s="149">
        <v>10.3202998678791</v>
      </c>
      <c r="BB42" s="150">
        <v>10.509090273575699</v>
      </c>
      <c r="BC42" s="151">
        <v>10.415373914253699</v>
      </c>
      <c r="BD42" s="141"/>
      <c r="BE42" s="152">
        <v>16.0285232087917</v>
      </c>
      <c r="BF42" s="137"/>
    </row>
    <row r="43" spans="1:58" x14ac:dyDescent="0.2">
      <c r="A43" s="26" t="s">
        <v>87</v>
      </c>
      <c r="B43" s="44" t="str">
        <f t="shared" si="0"/>
        <v>Virginia Mountains</v>
      </c>
      <c r="C43" s="12"/>
      <c r="D43" s="29" t="s">
        <v>16</v>
      </c>
      <c r="E43" s="32" t="s">
        <v>17</v>
      </c>
      <c r="F43" s="12"/>
      <c r="G43" s="174">
        <v>50.353590622429302</v>
      </c>
      <c r="H43" s="175">
        <v>64.453770222100303</v>
      </c>
      <c r="I43" s="175">
        <v>71.728166986564204</v>
      </c>
      <c r="J43" s="175">
        <v>67.959070468878494</v>
      </c>
      <c r="K43" s="175">
        <v>65.460663559089596</v>
      </c>
      <c r="L43" s="176">
        <v>63.991052371812401</v>
      </c>
      <c r="M43" s="163"/>
      <c r="N43" s="177">
        <v>81.363005209761397</v>
      </c>
      <c r="O43" s="178">
        <v>88.089244584590006</v>
      </c>
      <c r="P43" s="179">
        <v>84.726124897175694</v>
      </c>
      <c r="Q43" s="163"/>
      <c r="R43" s="180">
        <v>69.915358807630497</v>
      </c>
      <c r="S43" s="146"/>
      <c r="T43" s="153">
        <v>2.07291631474338</v>
      </c>
      <c r="U43" s="154">
        <v>12.0908881165244</v>
      </c>
      <c r="V43" s="154">
        <v>21.201304110190499</v>
      </c>
      <c r="W43" s="154">
        <v>22.765058181037499</v>
      </c>
      <c r="X43" s="154">
        <v>12.540193976416299</v>
      </c>
      <c r="Y43" s="155">
        <v>14.4590619076825</v>
      </c>
      <c r="Z43" s="141"/>
      <c r="AA43" s="156">
        <v>4.1742686737527697</v>
      </c>
      <c r="AB43" s="157">
        <v>12.013935295352599</v>
      </c>
      <c r="AC43" s="158">
        <v>8.1075697470195198</v>
      </c>
      <c r="AD43" s="141"/>
      <c r="AE43" s="159">
        <v>12.177140227672201</v>
      </c>
      <c r="AF43" s="137"/>
      <c r="AG43" s="174">
        <v>53.663649917740599</v>
      </c>
      <c r="AH43" s="175">
        <v>63.362394776528603</v>
      </c>
      <c r="AI43" s="175">
        <v>68.426305525089106</v>
      </c>
      <c r="AJ43" s="175">
        <v>70.921953660542897</v>
      </c>
      <c r="AK43" s="175">
        <v>69.445329380312501</v>
      </c>
      <c r="AL43" s="176">
        <v>65.163926652042704</v>
      </c>
      <c r="AM43" s="163"/>
      <c r="AN43" s="177">
        <v>86.3522227173018</v>
      </c>
      <c r="AO43" s="178">
        <v>88.148984439265107</v>
      </c>
      <c r="AP43" s="179">
        <v>87.250603578283503</v>
      </c>
      <c r="AQ43" s="163"/>
      <c r="AR43" s="180">
        <v>71.474405773825794</v>
      </c>
      <c r="AS43" s="146"/>
      <c r="AT43" s="153">
        <v>14.184912745435399</v>
      </c>
      <c r="AU43" s="154">
        <v>23.305923383382002</v>
      </c>
      <c r="AV43" s="154">
        <v>23.4220597668719</v>
      </c>
      <c r="AW43" s="154">
        <v>27.434891548171901</v>
      </c>
      <c r="AX43" s="154">
        <v>15.9428355797883</v>
      </c>
      <c r="AY43" s="155">
        <v>20.954352587820601</v>
      </c>
      <c r="AZ43" s="141"/>
      <c r="BA43" s="156">
        <v>10.0541965252813</v>
      </c>
      <c r="BB43" s="157">
        <v>9.66593642105817</v>
      </c>
      <c r="BC43" s="158">
        <v>9.8577246037981592</v>
      </c>
      <c r="BD43" s="141"/>
      <c r="BE43" s="159">
        <v>16.8381664833638</v>
      </c>
      <c r="BF43" s="137"/>
    </row>
  </sheetData>
  <sheetProtection algorithmName="SHA-512" hashValue="voJstxuB5poClfpnJYCOCoX9xNiAEOy5DNvQQzUAGopl3JUZN+j+VautpqCs2YX4jFWaTWTd0gK0CHe5D9NNTw==" saltValue="n149XIYnLZFx4OFbp2kJs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E13" sqref="AE13"/>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120</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5">
        <v>2022</v>
      </c>
      <c r="E8" s="215"/>
      <c r="F8" s="215"/>
      <c r="G8" s="215"/>
      <c r="H8" s="215"/>
      <c r="I8" s="215"/>
      <c r="J8" s="215"/>
      <c r="K8" s="102"/>
      <c r="L8" s="102"/>
      <c r="M8" s="102"/>
      <c r="N8" s="102"/>
      <c r="O8" s="181"/>
      <c r="P8" s="215">
        <v>2021</v>
      </c>
      <c r="Q8" s="215"/>
      <c r="R8" s="215"/>
      <c r="S8" s="215"/>
      <c r="T8" s="215"/>
      <c r="U8" s="215"/>
      <c r="V8" s="215"/>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109</v>
      </c>
      <c r="D10" s="109">
        <v>5</v>
      </c>
      <c r="E10" s="110">
        <v>6</v>
      </c>
      <c r="F10" s="110">
        <v>7</v>
      </c>
      <c r="G10" s="110">
        <v>8</v>
      </c>
      <c r="H10" s="110">
        <v>9</v>
      </c>
      <c r="I10" s="110">
        <v>10</v>
      </c>
      <c r="J10" s="111">
        <v>11</v>
      </c>
      <c r="K10" s="183"/>
      <c r="L10" s="183"/>
      <c r="M10" s="212" t="s">
        <v>104</v>
      </c>
      <c r="N10" s="213"/>
      <c r="O10" s="108" t="s">
        <v>109</v>
      </c>
      <c r="P10" s="109">
        <v>6</v>
      </c>
      <c r="Q10" s="110">
        <v>7</v>
      </c>
      <c r="R10" s="110">
        <v>8</v>
      </c>
      <c r="S10" s="110">
        <v>9</v>
      </c>
      <c r="T10" s="110">
        <v>10</v>
      </c>
      <c r="U10" s="110">
        <v>11</v>
      </c>
      <c r="V10" s="111">
        <v>12</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109</v>
      </c>
      <c r="D11" s="112">
        <v>12</v>
      </c>
      <c r="E11" s="113">
        <v>13</v>
      </c>
      <c r="F11" s="113">
        <v>14</v>
      </c>
      <c r="G11" s="113">
        <v>15</v>
      </c>
      <c r="H11" s="113">
        <v>16</v>
      </c>
      <c r="I11" s="113">
        <v>17</v>
      </c>
      <c r="J11" s="114">
        <v>18</v>
      </c>
      <c r="K11" s="183"/>
      <c r="L11" s="183"/>
      <c r="M11" s="212" t="s">
        <v>104</v>
      </c>
      <c r="N11" s="213"/>
      <c r="O11" s="108" t="s">
        <v>109</v>
      </c>
      <c r="P11" s="112">
        <v>13</v>
      </c>
      <c r="Q11" s="113">
        <v>14</v>
      </c>
      <c r="R11" s="113">
        <v>15</v>
      </c>
      <c r="S11" s="113">
        <v>16</v>
      </c>
      <c r="T11" s="113">
        <v>17</v>
      </c>
      <c r="U11" s="113">
        <v>18</v>
      </c>
      <c r="V11" s="114">
        <v>19</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109</v>
      </c>
      <c r="D12" s="115">
        <v>19</v>
      </c>
      <c r="E12" s="116">
        <v>20</v>
      </c>
      <c r="F12" s="116">
        <v>21</v>
      </c>
      <c r="G12" s="116">
        <v>22</v>
      </c>
      <c r="H12" s="116">
        <v>23</v>
      </c>
      <c r="I12" s="116">
        <v>24</v>
      </c>
      <c r="J12" s="117">
        <v>25</v>
      </c>
      <c r="K12" s="183"/>
      <c r="L12" s="183"/>
      <c r="M12" s="212" t="s">
        <v>104</v>
      </c>
      <c r="N12" s="213"/>
      <c r="O12" s="108" t="s">
        <v>109</v>
      </c>
      <c r="P12" s="115">
        <v>20</v>
      </c>
      <c r="Q12" s="116">
        <v>21</v>
      </c>
      <c r="R12" s="116">
        <v>22</v>
      </c>
      <c r="S12" s="116">
        <v>23</v>
      </c>
      <c r="T12" s="116">
        <v>24</v>
      </c>
      <c r="U12" s="116">
        <v>25</v>
      </c>
      <c r="V12" s="117">
        <v>26</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112</v>
      </c>
      <c r="D13" s="118">
        <v>26</v>
      </c>
      <c r="E13" s="119">
        <v>27</v>
      </c>
      <c r="F13" s="119">
        <v>28</v>
      </c>
      <c r="G13" s="119">
        <v>29</v>
      </c>
      <c r="H13" s="119">
        <v>30</v>
      </c>
      <c r="I13" s="119">
        <v>1</v>
      </c>
      <c r="J13" s="120">
        <v>2</v>
      </c>
      <c r="K13" s="183"/>
      <c r="L13" s="183"/>
      <c r="M13" s="212" t="s">
        <v>104</v>
      </c>
      <c r="N13" s="213"/>
      <c r="O13" s="108" t="s">
        <v>112</v>
      </c>
      <c r="P13" s="118">
        <v>27</v>
      </c>
      <c r="Q13" s="119">
        <v>28</v>
      </c>
      <c r="R13" s="119">
        <v>29</v>
      </c>
      <c r="S13" s="119">
        <v>30</v>
      </c>
      <c r="T13" s="119">
        <v>1</v>
      </c>
      <c r="U13" s="119">
        <v>2</v>
      </c>
      <c r="V13" s="120">
        <v>3</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116</v>
      </c>
      <c r="D14" s="121">
        <v>3</v>
      </c>
      <c r="E14" s="122">
        <v>4</v>
      </c>
      <c r="F14" s="122">
        <v>5</v>
      </c>
      <c r="G14" s="122">
        <v>6</v>
      </c>
      <c r="H14" s="122">
        <v>7</v>
      </c>
      <c r="I14" s="122">
        <v>8</v>
      </c>
      <c r="J14" s="123">
        <v>9</v>
      </c>
      <c r="K14" s="183"/>
      <c r="L14" s="183"/>
      <c r="M14" s="212" t="s">
        <v>104</v>
      </c>
      <c r="N14" s="213"/>
      <c r="O14" s="108" t="s">
        <v>116</v>
      </c>
      <c r="P14" s="121">
        <v>4</v>
      </c>
      <c r="Q14" s="122">
        <v>5</v>
      </c>
      <c r="R14" s="122">
        <v>6</v>
      </c>
      <c r="S14" s="122">
        <v>7</v>
      </c>
      <c r="T14" s="122">
        <v>8</v>
      </c>
      <c r="U14" s="122">
        <v>9</v>
      </c>
      <c r="V14" s="123">
        <v>10</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116</v>
      </c>
      <c r="D15" s="124">
        <v>10</v>
      </c>
      <c r="E15" s="125">
        <v>11</v>
      </c>
      <c r="F15" s="125">
        <v>12</v>
      </c>
      <c r="G15" s="125">
        <v>13</v>
      </c>
      <c r="H15" s="125">
        <v>14</v>
      </c>
      <c r="I15" s="125">
        <v>15</v>
      </c>
      <c r="J15" s="126">
        <v>16</v>
      </c>
      <c r="K15" s="183"/>
      <c r="L15" s="183"/>
      <c r="M15" s="212" t="s">
        <v>104</v>
      </c>
      <c r="N15" s="213"/>
      <c r="O15" s="108" t="s">
        <v>116</v>
      </c>
      <c r="P15" s="124">
        <v>11</v>
      </c>
      <c r="Q15" s="125">
        <v>12</v>
      </c>
      <c r="R15" s="125">
        <v>13</v>
      </c>
      <c r="S15" s="125">
        <v>14</v>
      </c>
      <c r="T15" s="125">
        <v>15</v>
      </c>
      <c r="U15" s="125">
        <v>16</v>
      </c>
      <c r="V15" s="126">
        <v>17</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4" t="s">
        <v>105</v>
      </c>
      <c r="E18" s="214"/>
      <c r="F18" s="214"/>
      <c r="G18" s="214"/>
      <c r="H18" s="214"/>
      <c r="I18" s="214"/>
      <c r="J18" s="214"/>
      <c r="K18" s="181"/>
      <c r="L18" s="181"/>
      <c r="M18" s="181"/>
      <c r="N18" s="181"/>
      <c r="O18" s="181"/>
      <c r="P18" s="214" t="s">
        <v>106</v>
      </c>
      <c r="Q18" s="214"/>
      <c r="R18" s="214"/>
      <c r="S18" s="214"/>
      <c r="T18" s="214"/>
      <c r="U18" s="214"/>
      <c r="V18" s="214"/>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1" t="s">
        <v>113</v>
      </c>
      <c r="D19" s="211"/>
      <c r="E19" s="211"/>
      <c r="F19" s="211"/>
      <c r="G19" s="181"/>
      <c r="H19" s="181" t="s">
        <v>114</v>
      </c>
      <c r="I19" s="181"/>
      <c r="J19" s="181"/>
      <c r="K19" s="181"/>
      <c r="L19" s="181"/>
      <c r="M19" s="181"/>
      <c r="N19" s="181"/>
      <c r="O19" s="211" t="s">
        <v>115</v>
      </c>
      <c r="P19" s="211"/>
      <c r="Q19" s="211"/>
      <c r="R19" s="211"/>
      <c r="S19" s="181"/>
      <c r="T19" s="181" t="s">
        <v>114</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1" t="s">
        <v>117</v>
      </c>
      <c r="D20" s="211"/>
      <c r="E20" s="211"/>
      <c r="F20" s="211"/>
      <c r="G20" s="39"/>
      <c r="H20" s="39" t="s">
        <v>118</v>
      </c>
      <c r="I20" s="39"/>
      <c r="J20" s="39"/>
      <c r="K20" s="127"/>
      <c r="L20" s="127"/>
      <c r="M20" s="127"/>
      <c r="N20" s="127"/>
      <c r="O20" s="211" t="s">
        <v>119</v>
      </c>
      <c r="P20" s="211"/>
      <c r="Q20" s="211"/>
      <c r="R20" s="211"/>
      <c r="S20" s="39"/>
      <c r="T20" s="39" t="s">
        <v>118</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1"/>
      <c r="D21" s="211"/>
      <c r="E21" s="211"/>
      <c r="F21" s="211"/>
      <c r="G21" s="39"/>
      <c r="H21" s="39"/>
      <c r="I21" s="39"/>
      <c r="J21" s="39"/>
      <c r="K21" s="127"/>
      <c r="L21" s="127"/>
      <c r="M21" s="127"/>
      <c r="N21" s="127"/>
      <c r="O21" s="211"/>
      <c r="P21" s="211"/>
      <c r="Q21" s="211"/>
      <c r="R21" s="211"/>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1"/>
      <c r="D22" s="211"/>
      <c r="E22" s="211"/>
      <c r="F22" s="211"/>
      <c r="G22" s="39"/>
      <c r="H22" s="39"/>
      <c r="I22" s="39"/>
      <c r="J22" s="39"/>
      <c r="K22" s="127"/>
      <c r="L22" s="127"/>
      <c r="M22" s="127"/>
      <c r="N22" s="127"/>
      <c r="O22" s="211"/>
      <c r="P22" s="211"/>
      <c r="Q22" s="211"/>
      <c r="R22" s="211"/>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1"/>
      <c r="D23" s="211"/>
      <c r="E23" s="211"/>
      <c r="F23" s="211"/>
      <c r="G23" s="39"/>
      <c r="H23" s="39"/>
      <c r="I23" s="39"/>
      <c r="J23" s="127"/>
      <c r="K23" s="127"/>
      <c r="L23" s="127"/>
      <c r="M23" s="127"/>
      <c r="N23" s="127"/>
      <c r="O23" s="211"/>
      <c r="P23" s="211"/>
      <c r="Q23" s="211"/>
      <c r="R23" s="211"/>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1"/>
      <c r="D24" s="211"/>
      <c r="E24" s="211"/>
      <c r="F24" s="211"/>
      <c r="G24" s="39"/>
      <c r="H24" s="39"/>
      <c r="I24" s="39"/>
      <c r="J24" s="181"/>
      <c r="K24" s="181"/>
      <c r="L24" s="181"/>
      <c r="M24" s="181"/>
      <c r="N24" s="181"/>
      <c r="O24" s="211"/>
      <c r="P24" s="211"/>
      <c r="Q24" s="211"/>
      <c r="R24" s="211"/>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1"/>
      <c r="D26" s="211"/>
      <c r="E26" s="211"/>
      <c r="F26" s="211"/>
      <c r="G26" s="39"/>
      <c r="H26" s="39"/>
      <c r="I26" s="39"/>
      <c r="J26" s="181"/>
      <c r="K26" s="181"/>
      <c r="L26" s="181"/>
      <c r="M26" s="181"/>
      <c r="N26" s="181"/>
      <c r="O26" s="211"/>
      <c r="P26" s="211"/>
      <c r="Q26" s="211"/>
      <c r="R26" s="211"/>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1"/>
      <c r="D27" s="217"/>
      <c r="E27" s="217"/>
      <c r="F27" s="39"/>
      <c r="G27" s="39"/>
      <c r="H27" s="39"/>
      <c r="I27" s="39"/>
      <c r="J27" s="181"/>
      <c r="K27" s="181"/>
      <c r="L27" s="181"/>
      <c r="M27" s="181"/>
      <c r="N27" s="181"/>
      <c r="O27" s="211"/>
      <c r="P27" s="217"/>
      <c r="Q27" s="217"/>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1"/>
      <c r="D28" s="217"/>
      <c r="E28" s="217"/>
      <c r="F28" s="181"/>
      <c r="G28" s="181"/>
      <c r="H28" s="181"/>
      <c r="I28" s="181"/>
      <c r="J28" s="181"/>
      <c r="K28" s="181"/>
      <c r="L28" s="181"/>
      <c r="M28" s="181"/>
      <c r="N28" s="181"/>
      <c r="O28" s="211"/>
      <c r="P28" s="217"/>
      <c r="Q28" s="217"/>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1"/>
      <c r="D29" s="217"/>
      <c r="E29" s="217"/>
      <c r="F29" s="181"/>
      <c r="G29" s="181"/>
      <c r="H29" s="181"/>
      <c r="I29" s="181"/>
      <c r="J29" s="181"/>
      <c r="K29" s="181"/>
      <c r="L29" s="181"/>
      <c r="M29" s="181"/>
      <c r="N29" s="181"/>
      <c r="O29" s="211"/>
      <c r="P29" s="217"/>
      <c r="Q29" s="217"/>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107</v>
      </c>
      <c r="H30" s="181">
        <v>30</v>
      </c>
      <c r="I30" s="181"/>
      <c r="J30" s="181"/>
      <c r="K30" s="181"/>
      <c r="L30" s="181"/>
      <c r="M30" s="181"/>
      <c r="N30" s="181"/>
      <c r="O30" s="184"/>
      <c r="P30" s="181"/>
      <c r="Q30" s="181"/>
      <c r="R30" s="181"/>
      <c r="S30" s="132" t="s">
        <v>107</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108</v>
      </c>
      <c r="H31" s="181">
        <v>12</v>
      </c>
      <c r="I31" s="181"/>
      <c r="J31" s="181"/>
      <c r="K31" s="181"/>
      <c r="L31" s="181"/>
      <c r="M31" s="181"/>
      <c r="N31" s="181"/>
      <c r="O31" s="184"/>
      <c r="P31" s="181"/>
      <c r="Q31" s="181"/>
      <c r="R31" s="181"/>
      <c r="S31" s="132" t="s">
        <v>108</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121</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6" t="s">
        <v>100</v>
      </c>
      <c r="C44" s="216"/>
      <c r="D44" s="216"/>
      <c r="E44" s="216"/>
      <c r="F44" s="216"/>
      <c r="G44" s="216"/>
      <c r="H44" s="216"/>
      <c r="I44" s="216"/>
      <c r="J44" s="216"/>
      <c r="K44" s="216"/>
      <c r="L44" s="216"/>
      <c r="M44" s="216"/>
      <c r="N44" s="216"/>
      <c r="O44" s="216"/>
      <c r="P44" s="216"/>
      <c r="Q44" s="216"/>
      <c r="R44" s="216"/>
      <c r="S44" s="216"/>
      <c r="T44" s="216"/>
      <c r="U44" s="216"/>
      <c r="V44" s="216"/>
      <c r="W44" s="216"/>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9" t="str">
        <f>HYPERLINK("http://www.str.com/data-insights/resources/glossary", "For all STR definitions, please visit www.str.com/data-insights/resources/glossary")</f>
        <v>For all STR definitions, please visit www.str.com/data-insights/resources/glossary</v>
      </c>
      <c r="B5" s="219"/>
      <c r="C5" s="219"/>
      <c r="D5" s="219"/>
      <c r="E5" s="219"/>
      <c r="F5" s="21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9" t="str">
        <f>HYPERLINK("http://www.str.com/data-insights/resources/FAQ", "For all STR FAQs, please click here or visit http://www.str.com/data-insights/resources/FAQ")</f>
        <v>For all STR FAQs, please click here or visit http://www.str.com/data-insights/resources/FAQ</v>
      </c>
      <c r="B9" s="219"/>
      <c r="C9" s="219"/>
      <c r="D9" s="219"/>
      <c r="E9" s="219"/>
      <c r="F9" s="21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9" t="str">
        <f>HYPERLINK("http://www.str.com/contact", "For additional support, please contact your regional office")</f>
        <v>For additional support, please contact your regional office</v>
      </c>
      <c r="B12" s="219"/>
      <c r="C12" s="219"/>
      <c r="D12" s="219"/>
      <c r="E12" s="219"/>
      <c r="F12" s="219"/>
      <c r="G12" s="219"/>
      <c r="H12" s="219"/>
      <c r="I12" s="219"/>
      <c r="J12" s="2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8" t="str">
        <f>HYPERLINK("http://www.hotelnewsnow.com/", "For the latest in industry news, visit HotelNewsNow.com.")</f>
        <v>For the latest in industry news, visit HotelNewsNow.com.</v>
      </c>
      <c r="B14" s="218"/>
      <c r="C14" s="218"/>
      <c r="D14" s="218"/>
      <c r="E14" s="218"/>
      <c r="F14" s="218"/>
      <c r="G14" s="218"/>
      <c r="H14" s="218"/>
      <c r="I14" s="21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8" t="str">
        <f>HYPERLINK("http://www.hoteldataconference.com/", "To learn more about the Hotel Data Conference, visit HotelDataConference.com.")</f>
        <v>To learn more about the Hotel Data Conference, visit HotelDataConference.com.</v>
      </c>
      <c r="B15" s="218"/>
      <c r="C15" s="218"/>
      <c r="D15" s="218"/>
      <c r="E15" s="218"/>
      <c r="F15" s="218"/>
      <c r="G15" s="218"/>
      <c r="H15" s="218"/>
      <c r="I15" s="21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9A0A1E1-544B-464A-BCEB-7247C4DDEA90}"/>
</file>

<file path=customXml/itemProps2.xml><?xml version="1.0" encoding="utf-8"?>
<ds:datastoreItem xmlns:ds="http://schemas.openxmlformats.org/officeDocument/2006/customXml" ds:itemID="{8BFB4229-C3D9-45CD-AD1B-9699632B9CA4}"/>
</file>

<file path=customXml/itemProps3.xml><?xml version="1.0" encoding="utf-8"?>
<ds:datastoreItem xmlns:ds="http://schemas.openxmlformats.org/officeDocument/2006/customXml" ds:itemID="{19CC1FB8-9976-4DAA-8795-9F87A1B988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2022-07-08T14:29:41Z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