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filterPrivacy="1" checkCompatibility="1"/>
  <xr:revisionPtr revIDLastSave="0" documentId="13_ncr:1_{F1664B3C-5DA4-4FE1-9B60-8DBE2C7D6DDD}" xr6:coauthVersionLast="47" xr6:coauthVersionMax="47" xr10:uidLastSave="{00000000-0000-0000-0000-000000000000}"/>
  <workbookProtection workbookAlgorithmName="SHA-512" workbookHashValue="FmlPq+GoarXq7SY+jlbBCdSVJ0apS5XQiSduyGu2mtFvTsD87LAMMs/ATNo1Hfu9AMU7Qnc9kNuJC6pT1d/Ypg==" workbookSaltValue="bEl/JMvPGVTDTXTlu7xemQ==" workbookSpinCount="100000" lockStructure="1"/>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7" l="1"/>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U32" i="22"/>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<sst xmlns="http://schemas.openxmlformats.org/spreadsheetml/2006/main" count="762" uniqueCount="124">
  <si>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</si>
  <si>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</si>
  <si>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</si>
  <si>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</si>
  <si>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</si>
  <si>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</si>
  <si>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</si>
  <si>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</si>
  <si>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</si>
  <si>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</si>
  <si>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</si>
  <si>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</si>
  <si>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</si>
  <si>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</si>
  <si>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</si>
  <si>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</si>
  <si>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</si>
  <si>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</si>
  <si>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</si>
  <si>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</si>
  <si>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</si>
  <si>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</si>
  <si>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</si>
  <si>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</si>
  <si>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</si>
  <si>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</si>
  <si>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</si>
  <si>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</si>
  <si>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</si>
  <si>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</si>
  <si>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</si>
  <si>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</si>
  <si>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</si>
  <si>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</si>
  <si>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</si>
  <si>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</si>
  <si>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</si>
  <si>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</si>
  <si>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</si>
  <si>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</si>
  <si>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</si>
  <si>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</si>
  <si>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</si>
  <si>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</si>
  <si>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</si>
  <si>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</si>
  <si>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</si>
  <si>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</si>
  <si>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</si>
  <si>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</si>
  <si>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</si>
  <si>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</si>
  <si>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</si>
  <si>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</si>
  <si>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</si>
  <si>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</si>
  <si>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</si>
  <si>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</si>
  <si>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</si>
  <si>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</si>
  <si>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</si>
  <si>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</si>
  <si>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</si>
  <si>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</si>
  <si>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</si>
  <si>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</si>
  <si>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</si>
  <si>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</si>
  <si>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</si>
  <si>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</si>
  <si>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</si>
  <si>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</si>
  <si>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</si>
  <si>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</si>
  <si>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</si>
  <si>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</si>
  <si>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</si>
  <si>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</si>
  <si>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</si>
  <si>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</si>
  <si>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</si>
  <si>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</si>
  <si>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</si>
  <si>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</si>
  <si>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</si>
  <si>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</si>
  <si>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</si>
  <si>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</si>
  <si>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</si>
  <si>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</si>
  <si>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</si>
  <si>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</si>
  <si>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</si>
  <si>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</si>
  <si>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</si>
  <si>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</si>
  <si>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</si>
  <si>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</si>
  <si>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</si>
  <si>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</si>
  <si>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</si>
  <si>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</si>
  <si>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</si>
  <si>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</si>
  <si>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</si>
  <si>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</si>
  <si>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</si>
  <si>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</si>
  <si>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</si>
  <si>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Jun</t>
  </si>
  <si>
    <t>SOURCE: STR, LLC
PUBLICATION OR OTHER RE-USE OF THIS DATA WITHOUT THE EXPRESS WRITTEN PERMISSION OF STR IS STRICTLY PROHIBITED.</t>
  </si>
  <si>
    <t>Current Week RevPAR</t>
  </si>
  <si>
    <t>Jun / Jul</t>
  </si>
  <si>
    <t>Sunday, Jun 19th</t>
  </si>
  <si>
    <t xml:space="preserve"> - Father's Day</t>
  </si>
  <si>
    <t>Sunday, Jun 20st</t>
  </si>
  <si>
    <t>Jul</t>
  </si>
  <si>
    <t>Monday, Jul 4th</t>
  </si>
  <si>
    <t xml:space="preserve"> - Independence Day</t>
  </si>
  <si>
    <t>Sunday, Jul 4th</t>
  </si>
  <si>
    <r>
      <t>Note:</t>
    </r>
    <r>
      <rPr>
        <sz val="10"/>
        <rFont val="Arial"/>
        <family val="2"/>
      </rPr>
      <t xml:space="preserve"> Weekdays - Sunday through Thursday,  Weekends - Friday and Saturday</t>
    </r>
  </si>
  <si>
    <t>June 19, 2022 - July 16, 2022
Rolling-28 Day Period</t>
  </si>
  <si>
    <t>Week of July 10, 2022 - July 16, 2022</t>
  </si>
  <si>
    <t>For the Week of July 10, 2022 to July 16,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</si>
</sst>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9"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26"/>
      <name val="Arial"/>
      <family val="2"/>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4">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1" xfId="0" applyNumberFormat="1" applyFont="1" applyFill="1" applyBorder="1" applyAlignment="1" applyProtection="1">
      <alignment horizontal="center" wrapText="1"/>
    </xf>
    <xf numFmtId="0" fontId="4"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1" fillId="0" borderId="0" xfId="0" applyFont="1" applyAlignment="1">
      <alignment horizontal="right"/>
    </xf>
    <xf numFmtId="49" fontId="23" fillId="2" borderId="0" xfId="0" applyNumberFormat="1" applyFont="1" applyFill="1" applyAlignment="1">
      <alignment horizontal="center"/>
    </xf>
    <xf numFmtId="0" fontId="28"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F15" sqref="F15"/>
    </sheetView>
  </sheetViews>
  <sheetFormatPr defaultColWidth="9.109375" defaultRowHeight="15" outlineLevelCol="1" x14ac:dyDescent="0.35"/>
  <cols>
    <col min="1" max="1" width="47.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2" width="8.44140625" style="51" bestFit="1" customWidth="1"/>
    <col min="53" max="53" width="8.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0" t="s">
        <v>122</v>
      </c>
      <c r="B1" s="186" t="s">
        <v>67</v>
      </c>
      <c r="C1" s="187"/>
      <c r="D1" s="187"/>
      <c r="E1" s="187"/>
      <c r="F1" s="187"/>
      <c r="G1" s="187"/>
      <c r="H1" s="187"/>
      <c r="I1" s="187"/>
      <c r="J1" s="187"/>
      <c r="K1" s="188"/>
      <c r="L1" s="49"/>
      <c r="M1" s="186" t="s">
        <v>74</v>
      </c>
      <c r="N1" s="187"/>
      <c r="O1" s="187"/>
      <c r="P1" s="187"/>
      <c r="Q1" s="187"/>
      <c r="R1" s="187"/>
      <c r="S1" s="187"/>
      <c r="T1" s="187"/>
      <c r="U1" s="187"/>
      <c r="V1" s="188"/>
      <c r="W1" s="49"/>
      <c r="X1" s="186" t="s">
        <v>68</v>
      </c>
      <c r="Y1" s="187"/>
      <c r="Z1" s="187"/>
      <c r="AA1" s="187"/>
      <c r="AB1" s="187"/>
      <c r="AC1" s="187"/>
      <c r="AD1" s="187"/>
      <c r="AE1" s="187"/>
      <c r="AF1" s="187"/>
      <c r="AG1" s="188"/>
      <c r="AH1" s="49"/>
      <c r="AI1" s="186" t="s">
        <v>75</v>
      </c>
      <c r="AJ1" s="187"/>
      <c r="AK1" s="187"/>
      <c r="AL1" s="187"/>
      <c r="AM1" s="187"/>
      <c r="AN1" s="187"/>
      <c r="AO1" s="187"/>
      <c r="AP1" s="187"/>
      <c r="AQ1" s="187"/>
      <c r="AR1" s="188"/>
      <c r="AS1" s="50"/>
      <c r="AT1" s="186" t="s">
        <v>69</v>
      </c>
      <c r="AU1" s="187"/>
      <c r="AV1" s="187"/>
      <c r="AW1" s="187"/>
      <c r="AX1" s="187"/>
      <c r="AY1" s="187"/>
      <c r="AZ1" s="187"/>
      <c r="BA1" s="187"/>
      <c r="BB1" s="187"/>
      <c r="BC1" s="188"/>
      <c r="BD1" s="50"/>
      <c r="BE1" s="186" t="s">
        <v>76</v>
      </c>
      <c r="BF1" s="187"/>
      <c r="BG1" s="187"/>
      <c r="BH1" s="187"/>
      <c r="BI1" s="187"/>
      <c r="BJ1" s="187"/>
      <c r="BK1" s="187"/>
      <c r="BL1" s="187"/>
      <c r="BM1" s="187"/>
      <c r="BN1" s="188"/>
    </row>
    <row r="2" spans="1:66" x14ac:dyDescent="0.35">
      <c r="A2" s="190"/>
      <c r="B2" s="52"/>
      <c r="C2" s="53"/>
      <c r="D2" s="53"/>
      <c r="E2" s="53"/>
      <c r="F2" s="53"/>
      <c r="G2" s="184" t="s">
        <v>65</v>
      </c>
      <c r="H2" s="53"/>
      <c r="I2" s="53"/>
      <c r="J2" s="184" t="s">
        <v>66</v>
      </c>
      <c r="K2" s="185" t="s">
        <v>57</v>
      </c>
      <c r="L2" s="54"/>
      <c r="M2" s="52"/>
      <c r="N2" s="53"/>
      <c r="O2" s="53"/>
      <c r="P2" s="53"/>
      <c r="Q2" s="53"/>
      <c r="R2" s="184" t="s">
        <v>65</v>
      </c>
      <c r="S2" s="53"/>
      <c r="T2" s="53"/>
      <c r="U2" s="184" t="s">
        <v>66</v>
      </c>
      <c r="V2" s="185" t="s">
        <v>57</v>
      </c>
      <c r="W2" s="54"/>
      <c r="X2" s="52"/>
      <c r="Y2" s="53"/>
      <c r="Z2" s="53"/>
      <c r="AA2" s="53"/>
      <c r="AB2" s="53"/>
      <c r="AC2" s="184" t="s">
        <v>65</v>
      </c>
      <c r="AD2" s="53"/>
      <c r="AE2" s="53"/>
      <c r="AF2" s="184" t="s">
        <v>66</v>
      </c>
      <c r="AG2" s="185" t="s">
        <v>57</v>
      </c>
      <c r="AH2" s="54"/>
      <c r="AI2" s="52"/>
      <c r="AJ2" s="53"/>
      <c r="AK2" s="53"/>
      <c r="AL2" s="53"/>
      <c r="AM2" s="53"/>
      <c r="AN2" s="184" t="s">
        <v>65</v>
      </c>
      <c r="AO2" s="53"/>
      <c r="AP2" s="53"/>
      <c r="AQ2" s="184" t="s">
        <v>66</v>
      </c>
      <c r="AR2" s="185" t="s">
        <v>57</v>
      </c>
      <c r="AS2" s="50"/>
      <c r="AT2" s="52"/>
      <c r="AU2" s="53"/>
      <c r="AV2" s="53"/>
      <c r="AW2" s="53"/>
      <c r="AX2" s="53"/>
      <c r="AY2" s="184" t="s">
        <v>65</v>
      </c>
      <c r="AZ2" s="53"/>
      <c r="BA2" s="53"/>
      <c r="BB2" s="184" t="s">
        <v>66</v>
      </c>
      <c r="BC2" s="185" t="s">
        <v>57</v>
      </c>
      <c r="BD2" s="54"/>
      <c r="BE2" s="52"/>
      <c r="BF2" s="53"/>
      <c r="BG2" s="53"/>
      <c r="BH2" s="53"/>
      <c r="BI2" s="53"/>
      <c r="BJ2" s="184" t="s">
        <v>65</v>
      </c>
      <c r="BK2" s="53"/>
      <c r="BL2" s="53"/>
      <c r="BM2" s="184" t="s">
        <v>66</v>
      </c>
      <c r="BN2" s="185" t="s">
        <v>57</v>
      </c>
    </row>
    <row r="3" spans="1:66" x14ac:dyDescent="0.35">
      <c r="A3" s="190"/>
      <c r="B3" s="56" t="s">
        <v>58</v>
      </c>
      <c r="C3" s="57" t="s">
        <v>59</v>
      </c>
      <c r="D3" s="57" t="s">
        <v>60</v>
      </c>
      <c r="E3" s="57" t="s">
        <v>61</v>
      </c>
      <c r="F3" s="57" t="s">
        <v>62</v>
      </c>
      <c r="G3" s="184"/>
      <c r="H3" s="57" t="s">
        <v>63</v>
      </c>
      <c r="I3" s="57" t="s">
        <v>64</v>
      </c>
      <c r="J3" s="184"/>
      <c r="K3" s="185"/>
      <c r="L3" s="54"/>
      <c r="M3" s="56" t="s">
        <v>58</v>
      </c>
      <c r="N3" s="57" t="s">
        <v>59</v>
      </c>
      <c r="O3" s="57" t="s">
        <v>60</v>
      </c>
      <c r="P3" s="57" t="s">
        <v>61</v>
      </c>
      <c r="Q3" s="57" t="s">
        <v>62</v>
      </c>
      <c r="R3" s="184"/>
      <c r="S3" s="57" t="s">
        <v>63</v>
      </c>
      <c r="T3" s="57" t="s">
        <v>64</v>
      </c>
      <c r="U3" s="184"/>
      <c r="V3" s="185"/>
      <c r="W3" s="54"/>
      <c r="X3" s="56" t="s">
        <v>58</v>
      </c>
      <c r="Y3" s="57" t="s">
        <v>59</v>
      </c>
      <c r="Z3" s="57" t="s">
        <v>60</v>
      </c>
      <c r="AA3" s="57" t="s">
        <v>61</v>
      </c>
      <c r="AB3" s="57" t="s">
        <v>62</v>
      </c>
      <c r="AC3" s="184"/>
      <c r="AD3" s="57" t="s">
        <v>63</v>
      </c>
      <c r="AE3" s="57" t="s">
        <v>64</v>
      </c>
      <c r="AF3" s="184"/>
      <c r="AG3" s="185"/>
      <c r="AH3" s="54"/>
      <c r="AI3" s="56" t="s">
        <v>58</v>
      </c>
      <c r="AJ3" s="57" t="s">
        <v>59</v>
      </c>
      <c r="AK3" s="57" t="s">
        <v>60</v>
      </c>
      <c r="AL3" s="57" t="s">
        <v>61</v>
      </c>
      <c r="AM3" s="57" t="s">
        <v>62</v>
      </c>
      <c r="AN3" s="184"/>
      <c r="AO3" s="57" t="s">
        <v>63</v>
      </c>
      <c r="AP3" s="57" t="s">
        <v>64</v>
      </c>
      <c r="AQ3" s="184"/>
      <c r="AR3" s="185"/>
      <c r="AS3" s="50"/>
      <c r="AT3" s="56" t="s">
        <v>58</v>
      </c>
      <c r="AU3" s="57" t="s">
        <v>59</v>
      </c>
      <c r="AV3" s="57" t="s">
        <v>60</v>
      </c>
      <c r="AW3" s="57" t="s">
        <v>61</v>
      </c>
      <c r="AX3" s="57" t="s">
        <v>62</v>
      </c>
      <c r="AY3" s="184"/>
      <c r="AZ3" s="57" t="s">
        <v>63</v>
      </c>
      <c r="BA3" s="57" t="s">
        <v>64</v>
      </c>
      <c r="BB3" s="184"/>
      <c r="BC3" s="185"/>
      <c r="BD3" s="54"/>
      <c r="BE3" s="56" t="s">
        <v>58</v>
      </c>
      <c r="BF3" s="57" t="s">
        <v>59</v>
      </c>
      <c r="BG3" s="57" t="s">
        <v>60</v>
      </c>
      <c r="BH3" s="57" t="s">
        <v>61</v>
      </c>
      <c r="BI3" s="57" t="s">
        <v>62</v>
      </c>
      <c r="BJ3" s="184"/>
      <c r="BK3" s="57" t="s">
        <v>63</v>
      </c>
      <c r="BL3" s="57" t="s">
        <v>64</v>
      </c>
      <c r="BM3" s="184"/>
      <c r="BN3" s="185"/>
    </row>
    <row r="4" spans="1:66" x14ac:dyDescent="0.35">
      <c r="A4" s="58" t="s">
        <v>15</v>
      </c>
      <c r="B4" s="59">
        <f>VLOOKUP($A4,'Occupancy Raw Data'!$B$6:$BE$43,'Occupancy Raw Data'!G$1,FALSE)</f>
        <v>58.314592190034901</v>
      </c>
      <c r="C4" s="60">
        <f>VLOOKUP($A4,'Occupancy Raw Data'!$B$6:$BE$43,'Occupancy Raw Data'!H$1,FALSE)</f>
        <v>68.996573485559907</v>
      </c>
      <c r="D4" s="60">
        <f>VLOOKUP($A4,'Occupancy Raw Data'!$B$6:$BE$43,'Occupancy Raw Data'!I$1,FALSE)</f>
        <v>73.582713554877202</v>
      </c>
      <c r="E4" s="60">
        <f>VLOOKUP($A4,'Occupancy Raw Data'!$B$6:$BE$43,'Occupancy Raw Data'!J$1,FALSE)</f>
        <v>73.973641681781999</v>
      </c>
      <c r="F4" s="60">
        <f>VLOOKUP($A4,'Occupancy Raw Data'!$B$6:$BE$43,'Occupancy Raw Data'!K$1,FALSE)</f>
        <v>72.648471089287696</v>
      </c>
      <c r="G4" s="61">
        <f>VLOOKUP($A4,'Occupancy Raw Data'!$B$6:$BE$43,'Occupancy Raw Data'!L$1,FALSE)</f>
        <v>69.503189216885104</v>
      </c>
      <c r="H4" s="60">
        <f>VLOOKUP($A4,'Occupancy Raw Data'!$B$6:$BE$43,'Occupancy Raw Data'!N$1,FALSE)</f>
        <v>77.276510129147596</v>
      </c>
      <c r="I4" s="60">
        <f>VLOOKUP($A4,'Occupancy Raw Data'!$B$6:$BE$43,'Occupancy Raw Data'!O$1,FALSE)</f>
        <v>79.545505841183001</v>
      </c>
      <c r="J4" s="61">
        <f>VLOOKUP($A4,'Occupancy Raw Data'!$B$6:$BE$43,'Occupancy Raw Data'!P$1,FALSE)</f>
        <v>78.411007985165298</v>
      </c>
      <c r="K4" s="62">
        <f>VLOOKUP($A4,'Occupancy Raw Data'!$B$6:$BE$43,'Occupancy Raw Data'!R$1,FALSE)</f>
        <v>72.048272999206702</v>
      </c>
      <c r="L4" s="63"/>
      <c r="M4" s="59">
        <f>VLOOKUP($A4,'Occupancy Raw Data'!$B$6:$BE$43,'Occupancy Raw Data'!T$1,FALSE)</f>
        <v>-0.79111883232857705</v>
      </c>
      <c r="N4" s="60">
        <f>VLOOKUP($A4,'Occupancy Raw Data'!$B$6:$BE$43,'Occupancy Raw Data'!U$1,FALSE)</f>
        <v>5.69515811605973</v>
      </c>
      <c r="O4" s="60">
        <f>VLOOKUP($A4,'Occupancy Raw Data'!$B$6:$BE$43,'Occupancy Raw Data'!V$1,FALSE)</f>
        <v>7.2764681251127801</v>
      </c>
      <c r="P4" s="60">
        <f>VLOOKUP($A4,'Occupancy Raw Data'!$B$6:$BE$43,'Occupancy Raw Data'!W$1,FALSE)</f>
        <v>5.5587800873712903</v>
      </c>
      <c r="Q4" s="60">
        <f>VLOOKUP($A4,'Occupancy Raw Data'!$B$6:$BE$43,'Occupancy Raw Data'!X$1,FALSE)</f>
        <v>2.0206936707071299</v>
      </c>
      <c r="R4" s="61">
        <f>VLOOKUP($A4,'Occupancy Raw Data'!$B$6:$BE$43,'Occupancy Raw Data'!Y$1,FALSE)</f>
        <v>4.06605723597424</v>
      </c>
      <c r="S4" s="60">
        <f>VLOOKUP($A4,'Occupancy Raw Data'!$B$6:$BE$43,'Occupancy Raw Data'!AA$1,FALSE)</f>
        <v>-2.7998460318449001</v>
      </c>
      <c r="T4" s="60">
        <f>VLOOKUP($A4,'Occupancy Raw Data'!$B$6:$BE$43,'Occupancy Raw Data'!AB$1,FALSE)</f>
        <v>-3.5605046601833998</v>
      </c>
      <c r="U4" s="61">
        <f>VLOOKUP($A4,'Occupancy Raw Data'!$B$6:$BE$43,'Occupancy Raw Data'!AC$1,FALSE)</f>
        <v>-3.1871717989649202</v>
      </c>
      <c r="V4" s="62">
        <f>VLOOKUP($A4,'Occupancy Raw Data'!$B$6:$BE$43,'Occupancy Raw Data'!AE$1,FALSE)</f>
        <v>1.6968931178693201</v>
      </c>
      <c r="W4" s="63"/>
      <c r="X4" s="64">
        <f>VLOOKUP($A4,'ADR Raw Data'!$B$6:$BE$43,'ADR Raw Data'!G$1,FALSE)</f>
        <v>145.20795517998499</v>
      </c>
      <c r="Y4" s="65">
        <f>VLOOKUP($A4,'ADR Raw Data'!$B$6:$BE$43,'ADR Raw Data'!H$1,FALSE)</f>
        <v>149.67900188176799</v>
      </c>
      <c r="Z4" s="65">
        <f>VLOOKUP($A4,'ADR Raw Data'!$B$6:$BE$43,'ADR Raw Data'!I$1,FALSE)</f>
        <v>153.65610095733501</v>
      </c>
      <c r="AA4" s="65">
        <f>VLOOKUP($A4,'ADR Raw Data'!$B$6:$BE$43,'ADR Raw Data'!J$1,FALSE)</f>
        <v>153.188893198171</v>
      </c>
      <c r="AB4" s="65">
        <f>VLOOKUP($A4,'ADR Raw Data'!$B$6:$BE$43,'ADR Raw Data'!K$1,FALSE)</f>
        <v>152.14986627594601</v>
      </c>
      <c r="AC4" s="66">
        <f>VLOOKUP($A4,'ADR Raw Data'!$B$6:$BE$43,'ADR Raw Data'!L$1,FALSE)</f>
        <v>151.03451063650101</v>
      </c>
      <c r="AD4" s="65">
        <f>VLOOKUP($A4,'ADR Raw Data'!$B$6:$BE$43,'ADR Raw Data'!N$1,FALSE)</f>
        <v>168.84963877986701</v>
      </c>
      <c r="AE4" s="65">
        <f>VLOOKUP($A4,'ADR Raw Data'!$B$6:$BE$43,'ADR Raw Data'!O$1,FALSE)</f>
        <v>173.02407994074801</v>
      </c>
      <c r="AF4" s="66">
        <f>VLOOKUP($A4,'ADR Raw Data'!$B$6:$BE$43,'ADR Raw Data'!P$1,FALSE)</f>
        <v>170.96705852920499</v>
      </c>
      <c r="AG4" s="67">
        <f>VLOOKUP($A4,'ADR Raw Data'!$B$6:$BE$43,'ADR Raw Data'!R$1,FALSE)</f>
        <v>157.232445229505</v>
      </c>
      <c r="AH4" s="63"/>
      <c r="AI4" s="59">
        <f>VLOOKUP($A4,'ADR Raw Data'!$B$6:$BE$43,'ADR Raw Data'!T$1,FALSE)</f>
        <v>11.1313888432162</v>
      </c>
      <c r="AJ4" s="60">
        <f>VLOOKUP($A4,'ADR Raw Data'!$B$6:$BE$43,'ADR Raw Data'!U$1,FALSE)</f>
        <v>14.653647969474999</v>
      </c>
      <c r="AK4" s="60">
        <f>VLOOKUP($A4,'ADR Raw Data'!$B$6:$BE$43,'ADR Raw Data'!V$1,FALSE)</f>
        <v>16.4509347437107</v>
      </c>
      <c r="AL4" s="60">
        <f>VLOOKUP($A4,'ADR Raw Data'!$B$6:$BE$43,'ADR Raw Data'!W$1,FALSE)</f>
        <v>15.795680640367401</v>
      </c>
      <c r="AM4" s="60">
        <f>VLOOKUP($A4,'ADR Raw Data'!$B$6:$BE$43,'ADR Raw Data'!X$1,FALSE)</f>
        <v>12.866517363374699</v>
      </c>
      <c r="AN4" s="61">
        <f>VLOOKUP($A4,'ADR Raw Data'!$B$6:$BE$43,'ADR Raw Data'!Y$1,FALSE)</f>
        <v>14.3073800066001</v>
      </c>
      <c r="AO4" s="60">
        <f>VLOOKUP($A4,'ADR Raw Data'!$B$6:$BE$43,'ADR Raw Data'!AA$1,FALSE)</f>
        <v>9.3410783999369809</v>
      </c>
      <c r="AP4" s="60">
        <f>VLOOKUP($A4,'ADR Raw Data'!$B$6:$BE$43,'ADR Raw Data'!AB$1,FALSE)</f>
        <v>8.5316458280837892</v>
      </c>
      <c r="AQ4" s="61">
        <f>VLOOKUP($A4,'ADR Raw Data'!$B$6:$BE$43,'ADR Raw Data'!AC$1,FALSE)</f>
        <v>8.9172540910557405</v>
      </c>
      <c r="AR4" s="62">
        <f>VLOOKUP($A4,'ADR Raw Data'!$B$6:$BE$43,'ADR Raw Data'!AE$1,FALSE)</f>
        <v>12.113833840902499</v>
      </c>
      <c r="AS4" s="50"/>
      <c r="AT4" s="64">
        <f>VLOOKUP($A4,'RevPAR Raw Data'!$B$6:$BE$43,'RevPAR Raw Data'!G$1,FALSE)</f>
        <v>84.677426890696907</v>
      </c>
      <c r="AU4" s="65">
        <f>VLOOKUP($A4,'RevPAR Raw Data'!$B$6:$BE$43,'RevPAR Raw Data'!H$1,FALSE)</f>
        <v>103.27338252580699</v>
      </c>
      <c r="AV4" s="65">
        <f>VLOOKUP($A4,'RevPAR Raw Data'!$B$6:$BE$43,'RevPAR Raw Data'!I$1,FALSE)</f>
        <v>113.064328627029</v>
      </c>
      <c r="AW4" s="65">
        <f>VLOOKUP($A4,'RevPAR Raw Data'!$B$6:$BE$43,'RevPAR Raw Data'!J$1,FALSE)</f>
        <v>113.319402950702</v>
      </c>
      <c r="AX4" s="65">
        <f>VLOOKUP($A4,'RevPAR Raw Data'!$B$6:$BE$43,'RevPAR Raw Data'!K$1,FALSE)</f>
        <v>110.534551613871</v>
      </c>
      <c r="AY4" s="66">
        <f>VLOOKUP($A4,'RevPAR Raw Data'!$B$6:$BE$43,'RevPAR Raw Data'!L$1,FALSE)</f>
        <v>104.973801710484</v>
      </c>
      <c r="AZ4" s="65">
        <f>VLOOKUP($A4,'RevPAR Raw Data'!$B$6:$BE$43,'RevPAR Raw Data'!N$1,FALSE)</f>
        <v>130.48110821475299</v>
      </c>
      <c r="BA4" s="65">
        <f>VLOOKUP($A4,'RevPAR Raw Data'!$B$6:$BE$43,'RevPAR Raw Data'!O$1,FALSE)</f>
        <v>137.63287961592101</v>
      </c>
      <c r="BB4" s="66">
        <f>VLOOKUP($A4,'RevPAR Raw Data'!$B$6:$BE$43,'RevPAR Raw Data'!P$1,FALSE)</f>
        <v>134.05699391533699</v>
      </c>
      <c r="BC4" s="67">
        <f>VLOOKUP($A4,'RevPAR Raw Data'!$B$6:$BE$43,'RevPAR Raw Data'!R$1,FALSE)</f>
        <v>113.28326138228201</v>
      </c>
      <c r="BD4" s="63"/>
      <c r="BE4" s="59">
        <f>VLOOKUP($A4,'RevPAR Raw Data'!$B$6:$BE$43,'RevPAR Raw Data'!T$1,FALSE)</f>
        <v>10.2522074974492</v>
      </c>
      <c r="BF4" s="60">
        <f>VLOOKUP($A4,'RevPAR Raw Data'!$B$6:$BE$43,'RevPAR Raw Data'!U$1,FALSE)</f>
        <v>21.183354507167099</v>
      </c>
      <c r="BG4" s="60">
        <f>VLOOKUP($A4,'RevPAR Raw Data'!$B$6:$BE$43,'RevPAR Raw Data'!V$1,FALSE)</f>
        <v>24.924449891732799</v>
      </c>
      <c r="BH4" s="60">
        <f>VLOOKUP($A4,'RevPAR Raw Data'!$B$6:$BE$43,'RevPAR Raw Data'!W$1,FALSE)</f>
        <v>22.232507877840199</v>
      </c>
      <c r="BI4" s="60">
        <f>VLOOKUP($A4,'RevPAR Raw Data'!$B$6:$BE$43,'RevPAR Raw Data'!X$1,FALSE)</f>
        <v>15.147203936083899</v>
      </c>
      <c r="BJ4" s="61">
        <f>VLOOKUP($A4,'RevPAR Raw Data'!$B$6:$BE$43,'RevPAR Raw Data'!Y$1,FALSE)</f>
        <v>18.955183502611</v>
      </c>
      <c r="BK4" s="60">
        <f>VLOOKUP($A4,'RevPAR Raw Data'!$B$6:$BE$43,'RevPAR Raw Data'!AA$1,FALSE)</f>
        <v>6.27969655517993</v>
      </c>
      <c r="BL4" s="60">
        <f>VLOOKUP($A4,'RevPAR Raw Data'!$B$6:$BE$43,'RevPAR Raw Data'!AB$1,FALSE)</f>
        <v>4.6673715206011197</v>
      </c>
      <c r="BM4" s="61">
        <f>VLOOKUP($A4,'RevPAR Raw Data'!$B$6:$BE$43,'RevPAR Raw Data'!AC$1,FALSE)</f>
        <v>5.44587408445864</v>
      </c>
      <c r="BN4" s="62">
        <f>VLOOKUP($A4,'RevPAR Raw Data'!$B$6:$BE$43,'RevPAR Raw Data'!AE$1,FALSE)</f>
        <v>14.016285771528301</v>
      </c>
    </row>
    <row r="5" spans="1:66" x14ac:dyDescent="0.35">
      <c r="A5" s="58" t="s">
        <v>70</v>
      </c>
      <c r="B5" s="59">
        <f>VLOOKUP($A5,'Occupancy Raw Data'!$B$6:$BE$43,'Occupancy Raw Data'!G$1,FALSE)</f>
        <v>58.3061061035609</v>
      </c>
      <c r="C5" s="60">
        <f>VLOOKUP($A5,'Occupancy Raw Data'!$B$6:$BE$43,'Occupancy Raw Data'!H$1,FALSE)</f>
        <v>70.092424261686503</v>
      </c>
      <c r="D5" s="60">
        <f>VLOOKUP($A5,'Occupancy Raw Data'!$B$6:$BE$43,'Occupancy Raw Data'!I$1,FALSE)</f>
        <v>74.434584726477496</v>
      </c>
      <c r="E5" s="60">
        <f>VLOOKUP($A5,'Occupancy Raw Data'!$B$6:$BE$43,'Occupancy Raw Data'!J$1,FALSE)</f>
        <v>74.9659924484165</v>
      </c>
      <c r="F5" s="60">
        <f>VLOOKUP($A5,'Occupancy Raw Data'!$B$6:$BE$43,'Occupancy Raw Data'!K$1,FALSE)</f>
        <v>72.500286044826396</v>
      </c>
      <c r="G5" s="61">
        <f>VLOOKUP($A5,'Occupancy Raw Data'!$B$6:$BE$43,'Occupancy Raw Data'!L$1,FALSE)</f>
        <v>70.059878716993595</v>
      </c>
      <c r="H5" s="60">
        <f>VLOOKUP($A5,'Occupancy Raw Data'!$B$6:$BE$43,'Occupancy Raw Data'!N$1,FALSE)</f>
        <v>77.256258025146494</v>
      </c>
      <c r="I5" s="60">
        <f>VLOOKUP($A5,'Occupancy Raw Data'!$B$6:$BE$43,'Occupancy Raw Data'!O$1,FALSE)</f>
        <v>78.048920021866493</v>
      </c>
      <c r="J5" s="61">
        <f>VLOOKUP($A5,'Occupancy Raw Data'!$B$6:$BE$43,'Occupancy Raw Data'!P$1,FALSE)</f>
        <v>77.652589023506494</v>
      </c>
      <c r="K5" s="62">
        <f>VLOOKUP($A5,'Occupancy Raw Data'!$B$6:$BE$43,'Occupancy Raw Data'!R$1,FALSE)</f>
        <v>72.229224518854394</v>
      </c>
      <c r="L5" s="63"/>
      <c r="M5" s="59">
        <f>VLOOKUP($A5,'Occupancy Raw Data'!$B$6:$BE$43,'Occupancy Raw Data'!T$1,FALSE)</f>
        <v>2.18229526058593</v>
      </c>
      <c r="N5" s="60">
        <f>VLOOKUP($A5,'Occupancy Raw Data'!$B$6:$BE$43,'Occupancy Raw Data'!U$1,FALSE)</f>
        <v>8.7039384123770507</v>
      </c>
      <c r="O5" s="60">
        <f>VLOOKUP($A5,'Occupancy Raw Data'!$B$6:$BE$43,'Occupancy Raw Data'!V$1,FALSE)</f>
        <v>11.403198087318</v>
      </c>
      <c r="P5" s="60">
        <f>VLOOKUP($A5,'Occupancy Raw Data'!$B$6:$BE$43,'Occupancy Raw Data'!W$1,FALSE)</f>
        <v>9.2574351157965697</v>
      </c>
      <c r="Q5" s="60">
        <f>VLOOKUP($A5,'Occupancy Raw Data'!$B$6:$BE$43,'Occupancy Raw Data'!X$1,FALSE)</f>
        <v>5.13191307695626</v>
      </c>
      <c r="R5" s="61">
        <f>VLOOKUP($A5,'Occupancy Raw Data'!$B$6:$BE$43,'Occupancy Raw Data'!Y$1,FALSE)</f>
        <v>7.4762829486974303</v>
      </c>
      <c r="S5" s="60">
        <f>VLOOKUP($A5,'Occupancy Raw Data'!$B$6:$BE$43,'Occupancy Raw Data'!AA$1,FALSE)</f>
        <v>-2.3532686273971799</v>
      </c>
      <c r="T5" s="60">
        <f>VLOOKUP($A5,'Occupancy Raw Data'!$B$6:$BE$43,'Occupancy Raw Data'!AB$1,FALSE)</f>
        <v>-4.91255721806513</v>
      </c>
      <c r="U5" s="61">
        <f>VLOOKUP($A5,'Occupancy Raw Data'!$B$6:$BE$43,'Occupancy Raw Data'!AC$1,FALSE)</f>
        <v>-3.6564347115711802</v>
      </c>
      <c r="V5" s="62">
        <f>VLOOKUP($A5,'Occupancy Raw Data'!$B$6:$BE$43,'Occupancy Raw Data'!AE$1,FALSE)</f>
        <v>3.7922922230971601</v>
      </c>
      <c r="W5" s="63"/>
      <c r="X5" s="64">
        <f>VLOOKUP($A5,'ADR Raw Data'!$B$6:$BE$43,'ADR Raw Data'!G$1,FALSE)</f>
        <v>120.515847072803</v>
      </c>
      <c r="Y5" s="65">
        <f>VLOOKUP($A5,'ADR Raw Data'!$B$6:$BE$43,'ADR Raw Data'!H$1,FALSE)</f>
        <v>127.277460523451</v>
      </c>
      <c r="Z5" s="65">
        <f>VLOOKUP($A5,'ADR Raw Data'!$B$6:$BE$43,'ADR Raw Data'!I$1,FALSE)</f>
        <v>130.60450882244899</v>
      </c>
      <c r="AA5" s="65">
        <f>VLOOKUP($A5,'ADR Raw Data'!$B$6:$BE$43,'ADR Raw Data'!J$1,FALSE)</f>
        <v>129.878255152414</v>
      </c>
      <c r="AB5" s="65">
        <f>VLOOKUP($A5,'ADR Raw Data'!$B$6:$BE$43,'ADR Raw Data'!K$1,FALSE)</f>
        <v>128.333940726485</v>
      </c>
      <c r="AC5" s="66">
        <f>VLOOKUP($A5,'ADR Raw Data'!$B$6:$BE$43,'ADR Raw Data'!L$1,FALSE)</f>
        <v>127.634213566534</v>
      </c>
      <c r="AD5" s="65">
        <f>VLOOKUP($A5,'ADR Raw Data'!$B$6:$BE$43,'ADR Raw Data'!N$1,FALSE)</f>
        <v>143.41962242919899</v>
      </c>
      <c r="AE5" s="65">
        <f>VLOOKUP($A5,'ADR Raw Data'!$B$6:$BE$43,'ADR Raw Data'!O$1,FALSE)</f>
        <v>147.35283418739999</v>
      </c>
      <c r="AF5" s="66">
        <f>VLOOKUP($A5,'ADR Raw Data'!$B$6:$BE$43,'ADR Raw Data'!P$1,FALSE)</f>
        <v>145.39626566676</v>
      </c>
      <c r="AG5" s="67">
        <f>VLOOKUP($A5,'ADR Raw Data'!$B$6:$BE$43,'ADR Raw Data'!R$1,FALSE)</f>
        <v>133.09013469280501</v>
      </c>
      <c r="AH5" s="63"/>
      <c r="AI5" s="59">
        <f>VLOOKUP($A5,'ADR Raw Data'!$B$6:$BE$43,'ADR Raw Data'!T$1,FALSE)</f>
        <v>8.5277353954828801</v>
      </c>
      <c r="AJ5" s="60">
        <f>VLOOKUP($A5,'ADR Raw Data'!$B$6:$BE$43,'ADR Raw Data'!U$1,FALSE)</f>
        <v>12.1947805425678</v>
      </c>
      <c r="AK5" s="60">
        <f>VLOOKUP($A5,'ADR Raw Data'!$B$6:$BE$43,'ADR Raw Data'!V$1,FALSE)</f>
        <v>13.2437261679265</v>
      </c>
      <c r="AL5" s="60">
        <f>VLOOKUP($A5,'ADR Raw Data'!$B$6:$BE$43,'ADR Raw Data'!W$1,FALSE)</f>
        <v>13.3921756719265</v>
      </c>
      <c r="AM5" s="60">
        <f>VLOOKUP($A5,'ADR Raw Data'!$B$6:$BE$43,'ADR Raw Data'!X$1,FALSE)</f>
        <v>11.50441465071</v>
      </c>
      <c r="AN5" s="61">
        <f>VLOOKUP($A5,'ADR Raw Data'!$B$6:$BE$43,'ADR Raw Data'!Y$1,FALSE)</f>
        <v>11.969431832027199</v>
      </c>
      <c r="AO5" s="60">
        <f>VLOOKUP($A5,'ADR Raw Data'!$B$6:$BE$43,'ADR Raw Data'!AA$1,FALSE)</f>
        <v>6.9079837869797398</v>
      </c>
      <c r="AP5" s="60">
        <f>VLOOKUP($A5,'ADR Raw Data'!$B$6:$BE$43,'ADR Raw Data'!AB$1,FALSE)</f>
        <v>6.3803649470913504</v>
      </c>
      <c r="AQ5" s="61">
        <f>VLOOKUP($A5,'ADR Raw Data'!$B$6:$BE$43,'ADR Raw Data'!AC$1,FALSE)</f>
        <v>6.6159596412268904</v>
      </c>
      <c r="AR5" s="62">
        <f>VLOOKUP($A5,'ADR Raw Data'!$B$6:$BE$43,'ADR Raw Data'!AE$1,FALSE)</f>
        <v>9.6318612841138904</v>
      </c>
      <c r="AS5" s="50"/>
      <c r="AT5" s="64">
        <f>VLOOKUP($A5,'RevPAR Raw Data'!$B$6:$BE$43,'RevPAR Raw Data'!G$1,FALSE)</f>
        <v>70.268097665874194</v>
      </c>
      <c r="AU5" s="65">
        <f>VLOOKUP($A5,'RevPAR Raw Data'!$B$6:$BE$43,'RevPAR Raw Data'!H$1,FALSE)</f>
        <v>89.211857619598504</v>
      </c>
      <c r="AV5" s="65">
        <f>VLOOKUP($A5,'RevPAR Raw Data'!$B$6:$BE$43,'RevPAR Raw Data'!I$1,FALSE)</f>
        <v>97.214923776045893</v>
      </c>
      <c r="AW5" s="65">
        <f>VLOOKUP($A5,'RevPAR Raw Data'!$B$6:$BE$43,'RevPAR Raw Data'!J$1,FALSE)</f>
        <v>97.364522949694205</v>
      </c>
      <c r="AX5" s="65">
        <f>VLOOKUP($A5,'RevPAR Raw Data'!$B$6:$BE$43,'RevPAR Raw Data'!K$1,FALSE)</f>
        <v>93.042474119299698</v>
      </c>
      <c r="AY5" s="66">
        <f>VLOOKUP($A5,'RevPAR Raw Data'!$B$6:$BE$43,'RevPAR Raw Data'!L$1,FALSE)</f>
        <v>89.420375226102493</v>
      </c>
      <c r="AZ5" s="65">
        <f>VLOOKUP($A5,'RevPAR Raw Data'!$B$6:$BE$43,'RevPAR Raw Data'!N$1,FALSE)</f>
        <v>110.800633562592</v>
      </c>
      <c r="BA5" s="65">
        <f>VLOOKUP($A5,'RevPAR Raw Data'!$B$6:$BE$43,'RevPAR Raw Data'!O$1,FALSE)</f>
        <v>115.007295704878</v>
      </c>
      <c r="BB5" s="66">
        <f>VLOOKUP($A5,'RevPAR Raw Data'!$B$6:$BE$43,'RevPAR Raw Data'!P$1,FALSE)</f>
        <v>112.903964633735</v>
      </c>
      <c r="BC5" s="67">
        <f>VLOOKUP($A5,'RevPAR Raw Data'!$B$6:$BE$43,'RevPAR Raw Data'!R$1,FALSE)</f>
        <v>96.129972199711901</v>
      </c>
      <c r="BD5" s="63"/>
      <c r="BE5" s="59">
        <f>VLOOKUP($A5,'RevPAR Raw Data'!$B$6:$BE$43,'RevPAR Raw Data'!T$1,FALSE)</f>
        <v>10.8961310214397</v>
      </c>
      <c r="BF5" s="60">
        <f>VLOOKUP($A5,'RevPAR Raw Data'!$B$6:$BE$43,'RevPAR Raw Data'!U$1,FALSE)</f>
        <v>21.9601451428945</v>
      </c>
      <c r="BG5" s="60">
        <f>VLOOKUP($A5,'RevPAR Raw Data'!$B$6:$BE$43,'RevPAR Raw Data'!V$1,FALSE)</f>
        <v>26.1571325843151</v>
      </c>
      <c r="BH5" s="60">
        <f>VLOOKUP($A5,'RevPAR Raw Data'!$B$6:$BE$43,'RevPAR Raw Data'!W$1,FALSE)</f>
        <v>23.8893827611452</v>
      </c>
      <c r="BI5" s="60">
        <f>VLOOKUP($A5,'RevPAR Raw Data'!$B$6:$BE$43,'RevPAR Raw Data'!X$1,FALSE)</f>
        <v>17.226724287553299</v>
      </c>
      <c r="BJ5" s="61">
        <f>VLOOKUP($A5,'RevPAR Raw Data'!$B$6:$BE$43,'RevPAR Raw Data'!Y$1,FALSE)</f>
        <v>20.340583371838399</v>
      </c>
      <c r="BK5" s="60">
        <f>VLOOKUP($A5,'RevPAR Raw Data'!$B$6:$BE$43,'RevPAR Raw Data'!AA$1,FALSE)</f>
        <v>4.3921517443378697</v>
      </c>
      <c r="BL5" s="60">
        <f>VLOOKUP($A5,'RevPAR Raw Data'!$B$6:$BE$43,'RevPAR Raw Data'!AB$1,FALSE)</f>
        <v>1.15436865027899</v>
      </c>
      <c r="BM5" s="61">
        <f>VLOOKUP($A5,'RevPAR Raw Data'!$B$6:$BE$43,'RevPAR Raw Data'!AC$1,FALSE)</f>
        <v>2.71761668483034</v>
      </c>
      <c r="BN5" s="62">
        <f>VLOOKUP($A5,'RevPAR Raw Data'!$B$6:$BE$43,'RevPAR Raw Data'!AE$1,FALSE)</f>
        <v>13.789421833627999</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57.417513373783699</v>
      </c>
      <c r="C7" s="60">
        <f>VLOOKUP($A7,'Occupancy Raw Data'!$B$6:$BE$43,'Occupancy Raw Data'!H$1,FALSE)</f>
        <v>69.748321545255394</v>
      </c>
      <c r="D7" s="60">
        <f>VLOOKUP($A7,'Occupancy Raw Data'!$B$6:$BE$43,'Occupancy Raw Data'!I$1,FALSE)</f>
        <v>77.421642192941505</v>
      </c>
      <c r="E7" s="60">
        <f>VLOOKUP($A7,'Occupancy Raw Data'!$B$6:$BE$43,'Occupancy Raw Data'!J$1,FALSE)</f>
        <v>77.992496319965497</v>
      </c>
      <c r="F7" s="60">
        <f>VLOOKUP($A7,'Occupancy Raw Data'!$B$6:$BE$43,'Occupancy Raw Data'!K$1,FALSE)</f>
        <v>71.396258930815307</v>
      </c>
      <c r="G7" s="61">
        <f>VLOOKUP($A7,'Occupancy Raw Data'!$B$6:$BE$43,'Occupancy Raw Data'!L$1,FALSE)</f>
        <v>70.795246472552293</v>
      </c>
      <c r="H7" s="60">
        <f>VLOOKUP($A7,'Occupancy Raw Data'!$B$6:$BE$43,'Occupancy Raw Data'!N$1,FALSE)</f>
        <v>74.9362725738699</v>
      </c>
      <c r="I7" s="60">
        <f>VLOOKUP($A7,'Occupancy Raw Data'!$B$6:$BE$43,'Occupancy Raw Data'!O$1,FALSE)</f>
        <v>78.685419882956893</v>
      </c>
      <c r="J7" s="61">
        <f>VLOOKUP($A7,'Occupancy Raw Data'!$B$6:$BE$43,'Occupancy Raw Data'!P$1,FALSE)</f>
        <v>76.810846228413396</v>
      </c>
      <c r="K7" s="62">
        <f>VLOOKUP($A7,'Occupancy Raw Data'!$B$6:$BE$43,'Occupancy Raw Data'!R$1,FALSE)</f>
        <v>72.513989259941198</v>
      </c>
      <c r="L7" s="63"/>
      <c r="M7" s="59">
        <f>VLOOKUP($A7,'Occupancy Raw Data'!$B$6:$BE$43,'Occupancy Raw Data'!T$1,FALSE)</f>
        <v>22.189300252632599</v>
      </c>
      <c r="N7" s="60">
        <f>VLOOKUP($A7,'Occupancy Raw Data'!$B$6:$BE$43,'Occupancy Raw Data'!U$1,FALSE)</f>
        <v>33.622665691587599</v>
      </c>
      <c r="O7" s="60">
        <f>VLOOKUP($A7,'Occupancy Raw Data'!$B$6:$BE$43,'Occupancy Raw Data'!V$1,FALSE)</f>
        <v>42.897904561386703</v>
      </c>
      <c r="P7" s="60">
        <f>VLOOKUP($A7,'Occupancy Raw Data'!$B$6:$BE$43,'Occupancy Raw Data'!W$1,FALSE)</f>
        <v>37.539132402738801</v>
      </c>
      <c r="Q7" s="60">
        <f>VLOOKUP($A7,'Occupancy Raw Data'!$B$6:$BE$43,'Occupancy Raw Data'!X$1,FALSE)</f>
        <v>27.339102727284398</v>
      </c>
      <c r="R7" s="61">
        <f>VLOOKUP($A7,'Occupancy Raw Data'!$B$6:$BE$43,'Occupancy Raw Data'!Y$1,FALSE)</f>
        <v>33.002878847804197</v>
      </c>
      <c r="S7" s="60">
        <f>VLOOKUP($A7,'Occupancy Raw Data'!$B$6:$BE$43,'Occupancy Raw Data'!AA$1,FALSE)</f>
        <v>11.4379236341134</v>
      </c>
      <c r="T7" s="60">
        <f>VLOOKUP($A7,'Occupancy Raw Data'!$B$6:$BE$43,'Occupancy Raw Data'!AB$1,FALSE)</f>
        <v>6.77405023967634</v>
      </c>
      <c r="U7" s="61">
        <f>VLOOKUP($A7,'Occupancy Raw Data'!$B$6:$BE$43,'Occupancy Raw Data'!AC$1,FALSE)</f>
        <v>8.9992907339166308</v>
      </c>
      <c r="V7" s="62">
        <f>VLOOKUP($A7,'Occupancy Raw Data'!$B$6:$BE$43,'Occupancy Raw Data'!AE$1,FALSE)</f>
        <v>24.692415480573501</v>
      </c>
      <c r="W7" s="63"/>
      <c r="X7" s="64">
        <f>VLOOKUP($A7,'ADR Raw Data'!$B$6:$BE$43,'ADR Raw Data'!G$1,FALSE)</f>
        <v>145.57163842426101</v>
      </c>
      <c r="Y7" s="65">
        <f>VLOOKUP($A7,'ADR Raw Data'!$B$6:$BE$43,'ADR Raw Data'!H$1,FALSE)</f>
        <v>159.55345588613699</v>
      </c>
      <c r="Z7" s="65">
        <f>VLOOKUP($A7,'ADR Raw Data'!$B$6:$BE$43,'ADR Raw Data'!I$1,FALSE)</f>
        <v>167.79002643263701</v>
      </c>
      <c r="AA7" s="65">
        <f>VLOOKUP($A7,'ADR Raw Data'!$B$6:$BE$43,'ADR Raw Data'!J$1,FALSE)</f>
        <v>165.758341408398</v>
      </c>
      <c r="AB7" s="65">
        <f>VLOOKUP($A7,'ADR Raw Data'!$B$6:$BE$43,'ADR Raw Data'!K$1,FALSE)</f>
        <v>153.803025118173</v>
      </c>
      <c r="AC7" s="66">
        <f>VLOOKUP($A7,'ADR Raw Data'!$B$6:$BE$43,'ADR Raw Data'!L$1,FALSE)</f>
        <v>159.29429411824299</v>
      </c>
      <c r="AD7" s="65">
        <f>VLOOKUP($A7,'ADR Raw Data'!$B$6:$BE$43,'ADR Raw Data'!N$1,FALSE)</f>
        <v>149.66453154944401</v>
      </c>
      <c r="AE7" s="65">
        <f>VLOOKUP($A7,'ADR Raw Data'!$B$6:$BE$43,'ADR Raw Data'!O$1,FALSE)</f>
        <v>151.647279415958</v>
      </c>
      <c r="AF7" s="66">
        <f>VLOOKUP($A7,'ADR Raw Data'!$B$6:$BE$43,'ADR Raw Data'!P$1,FALSE)</f>
        <v>150.68010002746001</v>
      </c>
      <c r="AG7" s="67">
        <f>VLOOKUP($A7,'ADR Raw Data'!$B$6:$BE$43,'ADR Raw Data'!R$1,FALSE)</f>
        <v>156.687256124839</v>
      </c>
      <c r="AH7" s="63"/>
      <c r="AI7" s="59">
        <f>VLOOKUP($A7,'ADR Raw Data'!$B$6:$BE$43,'ADR Raw Data'!T$1,FALSE)</f>
        <v>26.330366046074701</v>
      </c>
      <c r="AJ7" s="60">
        <f>VLOOKUP($A7,'ADR Raw Data'!$B$6:$BE$43,'ADR Raw Data'!U$1,FALSE)</f>
        <v>34.512357323076301</v>
      </c>
      <c r="AK7" s="60">
        <f>VLOOKUP($A7,'ADR Raw Data'!$B$6:$BE$43,'ADR Raw Data'!V$1,FALSE)</f>
        <v>36.4734433285157</v>
      </c>
      <c r="AL7" s="60">
        <f>VLOOKUP($A7,'ADR Raw Data'!$B$6:$BE$43,'ADR Raw Data'!W$1,FALSE)</f>
        <v>35.0882983295865</v>
      </c>
      <c r="AM7" s="60">
        <f>VLOOKUP($A7,'ADR Raw Data'!$B$6:$BE$43,'ADR Raw Data'!X$1,FALSE)</f>
        <v>26.9838069856036</v>
      </c>
      <c r="AN7" s="61">
        <f>VLOOKUP($A7,'ADR Raw Data'!$B$6:$BE$43,'ADR Raw Data'!Y$1,FALSE)</f>
        <v>32.415805450058102</v>
      </c>
      <c r="AO7" s="60">
        <f>VLOOKUP($A7,'ADR Raw Data'!$B$6:$BE$43,'ADR Raw Data'!AA$1,FALSE)</f>
        <v>20.0342477211396</v>
      </c>
      <c r="AP7" s="60">
        <f>VLOOKUP($A7,'ADR Raw Data'!$B$6:$BE$43,'ADR Raw Data'!AB$1,FALSE)</f>
        <v>18.040026869343599</v>
      </c>
      <c r="AQ7" s="61">
        <f>VLOOKUP($A7,'ADR Raw Data'!$B$6:$BE$43,'ADR Raw Data'!AC$1,FALSE)</f>
        <v>18.959934191587699</v>
      </c>
      <c r="AR7" s="62">
        <f>VLOOKUP($A7,'ADR Raw Data'!$B$6:$BE$43,'ADR Raw Data'!AE$1,FALSE)</f>
        <v>27.905269202967101</v>
      </c>
      <c r="AS7" s="50"/>
      <c r="AT7" s="64">
        <f>VLOOKUP($A7,'RevPAR Raw Data'!$B$6:$BE$43,'RevPAR Raw Data'!G$1,FALSE)</f>
        <v>83.583614960686404</v>
      </c>
      <c r="AU7" s="65">
        <f>VLOOKUP($A7,'RevPAR Raw Data'!$B$6:$BE$43,'RevPAR Raw Data'!H$1,FALSE)</f>
        <v>111.28585744803</v>
      </c>
      <c r="AV7" s="65">
        <f>VLOOKUP($A7,'RevPAR Raw Data'!$B$6:$BE$43,'RevPAR Raw Data'!I$1,FALSE)</f>
        <v>129.905793900118</v>
      </c>
      <c r="AW7" s="65">
        <f>VLOOKUP($A7,'RevPAR Raw Data'!$B$6:$BE$43,'RevPAR Raw Data'!J$1,FALSE)</f>
        <v>129.279068322981</v>
      </c>
      <c r="AX7" s="65">
        <f>VLOOKUP($A7,'RevPAR Raw Data'!$B$6:$BE$43,'RevPAR Raw Data'!K$1,FALSE)</f>
        <v>109.809606056798</v>
      </c>
      <c r="AY7" s="66">
        <f>VLOOKUP($A7,'RevPAR Raw Data'!$B$6:$BE$43,'RevPAR Raw Data'!L$1,FALSE)</f>
        <v>112.772788137723</v>
      </c>
      <c r="AZ7" s="65">
        <f>VLOOKUP($A7,'RevPAR Raw Data'!$B$6:$BE$43,'RevPAR Raw Data'!N$1,FALSE)</f>
        <v>112.153021308297</v>
      </c>
      <c r="BA7" s="65">
        <f>VLOOKUP($A7,'RevPAR Raw Data'!$B$6:$BE$43,'RevPAR Raw Data'!O$1,FALSE)</f>
        <v>119.324298549527</v>
      </c>
      <c r="BB7" s="66">
        <f>VLOOKUP($A7,'RevPAR Raw Data'!$B$6:$BE$43,'RevPAR Raw Data'!P$1,FALSE)</f>
        <v>115.738659928912</v>
      </c>
      <c r="BC7" s="67">
        <f>VLOOKUP($A7,'RevPAR Raw Data'!$B$6:$BE$43,'RevPAR Raw Data'!R$1,FALSE)</f>
        <v>113.62018007806201</v>
      </c>
      <c r="BD7" s="63"/>
      <c r="BE7" s="59">
        <f>VLOOKUP($A7,'RevPAR Raw Data'!$B$6:$BE$43,'RevPAR Raw Data'!T$1,FALSE)</f>
        <v>54.362190278288097</v>
      </c>
      <c r="BF7" s="60">
        <f>VLOOKUP($A7,'RevPAR Raw Data'!$B$6:$BE$43,'RevPAR Raw Data'!U$1,FALSE)</f>
        <v>79.738997539688</v>
      </c>
      <c r="BG7" s="60">
        <f>VLOOKUP($A7,'RevPAR Raw Data'!$B$6:$BE$43,'RevPAR Raw Data'!V$1,FALSE)</f>
        <v>95.017690799220702</v>
      </c>
      <c r="BH7" s="60">
        <f>VLOOKUP($A7,'RevPAR Raw Data'!$B$6:$BE$43,'RevPAR Raw Data'!W$1,FALSE)</f>
        <v>85.799273500136906</v>
      </c>
      <c r="BI7" s="60">
        <f>VLOOKUP($A7,'RevPAR Raw Data'!$B$6:$BE$43,'RevPAR Raw Data'!X$1,FALSE)</f>
        <v>61.700040424414397</v>
      </c>
      <c r="BJ7" s="61">
        <f>VLOOKUP($A7,'RevPAR Raw Data'!$B$6:$BE$43,'RevPAR Raw Data'!Y$1,FALSE)</f>
        <v>76.116833298084899</v>
      </c>
      <c r="BK7" s="60">
        <f>VLOOKUP($A7,'RevPAR Raw Data'!$B$6:$BE$43,'RevPAR Raw Data'!AA$1,FALSE)</f>
        <v>33.7636733102661</v>
      </c>
      <c r="BL7" s="60">
        <f>VLOOKUP($A7,'RevPAR Raw Data'!$B$6:$BE$43,'RevPAR Raw Data'!AB$1,FALSE)</f>
        <v>26.036117592400402</v>
      </c>
      <c r="BM7" s="61">
        <f>VLOOKUP($A7,'RevPAR Raw Data'!$B$6:$BE$43,'RevPAR Raw Data'!AC$1,FALSE)</f>
        <v>29.665484526364502</v>
      </c>
      <c r="BN7" s="62">
        <f>VLOOKUP($A7,'RevPAR Raw Data'!$B$6:$BE$43,'RevPAR Raw Data'!AE$1,FALSE)</f>
        <v>59.4881696961098</v>
      </c>
    </row>
    <row r="8" spans="1:66" x14ac:dyDescent="0.35">
      <c r="A8" s="76" t="s">
        <v>89</v>
      </c>
      <c r="B8" s="59">
        <f>VLOOKUP($A8,'Occupancy Raw Data'!$B$6:$BE$43,'Occupancy Raw Data'!G$1,FALSE)</f>
        <v>61.832218219248503</v>
      </c>
      <c r="C8" s="60">
        <f>VLOOKUP($A8,'Occupancy Raw Data'!$B$6:$BE$43,'Occupancy Raw Data'!H$1,FALSE)</f>
        <v>77.797220792588703</v>
      </c>
      <c r="D8" s="60">
        <f>VLOOKUP($A8,'Occupancy Raw Data'!$B$6:$BE$43,'Occupancy Raw Data'!I$1,FALSE)</f>
        <v>89.583118888317003</v>
      </c>
      <c r="E8" s="60">
        <f>VLOOKUP($A8,'Occupancy Raw Data'!$B$6:$BE$43,'Occupancy Raw Data'!J$1,FALSE)</f>
        <v>85.764282038085398</v>
      </c>
      <c r="F8" s="60">
        <f>VLOOKUP($A8,'Occupancy Raw Data'!$B$6:$BE$43,'Occupancy Raw Data'!K$1,FALSE)</f>
        <v>78.106021616057603</v>
      </c>
      <c r="G8" s="61">
        <f>VLOOKUP($A8,'Occupancy Raw Data'!$B$6:$BE$43,'Occupancy Raw Data'!L$1,FALSE)</f>
        <v>78.616572310859397</v>
      </c>
      <c r="H8" s="60">
        <f>VLOOKUP($A8,'Occupancy Raw Data'!$B$6:$BE$43,'Occupancy Raw Data'!N$1,FALSE)</f>
        <v>77.941327843540904</v>
      </c>
      <c r="I8" s="60">
        <f>VLOOKUP($A8,'Occupancy Raw Data'!$B$6:$BE$43,'Occupancy Raw Data'!O$1,FALSE)</f>
        <v>81.533710756562002</v>
      </c>
      <c r="J8" s="61">
        <f>VLOOKUP($A8,'Occupancy Raw Data'!$B$6:$BE$43,'Occupancy Raw Data'!P$1,FALSE)</f>
        <v>79.737519300051403</v>
      </c>
      <c r="K8" s="62">
        <f>VLOOKUP($A8,'Occupancy Raw Data'!$B$6:$BE$43,'Occupancy Raw Data'!R$1,FALSE)</f>
        <v>78.9368428792</v>
      </c>
      <c r="L8" s="63"/>
      <c r="M8" s="59">
        <f>VLOOKUP($A8,'Occupancy Raw Data'!$B$6:$BE$43,'Occupancy Raw Data'!T$1,FALSE)</f>
        <v>35.720930985071099</v>
      </c>
      <c r="N8" s="60">
        <f>VLOOKUP($A8,'Occupancy Raw Data'!$B$6:$BE$43,'Occupancy Raw Data'!U$1,FALSE)</f>
        <v>46.306911678000397</v>
      </c>
      <c r="O8" s="60">
        <f>VLOOKUP($A8,'Occupancy Raw Data'!$B$6:$BE$43,'Occupancy Raw Data'!V$1,FALSE)</f>
        <v>77.789888725152295</v>
      </c>
      <c r="P8" s="60">
        <f>VLOOKUP($A8,'Occupancy Raw Data'!$B$6:$BE$43,'Occupancy Raw Data'!W$1,FALSE)</f>
        <v>57.338556822576699</v>
      </c>
      <c r="Q8" s="60">
        <f>VLOOKUP($A8,'Occupancy Raw Data'!$B$6:$BE$43,'Occupancy Raw Data'!X$1,FALSE)</f>
        <v>45.170436579197698</v>
      </c>
      <c r="R8" s="61">
        <f>VLOOKUP($A8,'Occupancy Raw Data'!$B$6:$BE$43,'Occupancy Raw Data'!Y$1,FALSE)</f>
        <v>52.693992831714802</v>
      </c>
      <c r="S8" s="60">
        <f>VLOOKUP($A8,'Occupancy Raw Data'!$B$6:$BE$43,'Occupancy Raw Data'!AA$1,FALSE)</f>
        <v>16.343446762263699</v>
      </c>
      <c r="T8" s="60">
        <f>VLOOKUP($A8,'Occupancy Raw Data'!$B$6:$BE$43,'Occupancy Raw Data'!AB$1,FALSE)</f>
        <v>10.428488461115499</v>
      </c>
      <c r="U8" s="61">
        <f>VLOOKUP($A8,'Occupancy Raw Data'!$B$6:$BE$43,'Occupancy Raw Data'!AC$1,FALSE)</f>
        <v>13.2422901733981</v>
      </c>
      <c r="V8" s="62">
        <f>VLOOKUP($A8,'Occupancy Raw Data'!$B$6:$BE$43,'Occupancy Raw Data'!AE$1,FALSE)</f>
        <v>38.7436422440366</v>
      </c>
      <c r="W8" s="63"/>
      <c r="X8" s="64">
        <f>VLOOKUP($A8,'ADR Raw Data'!$B$6:$BE$43,'ADR Raw Data'!G$1,FALSE)</f>
        <v>146.19158315298799</v>
      </c>
      <c r="Y8" s="65">
        <f>VLOOKUP($A8,'ADR Raw Data'!$B$6:$BE$43,'ADR Raw Data'!H$1,FALSE)</f>
        <v>165.44262635617801</v>
      </c>
      <c r="Z8" s="65">
        <f>VLOOKUP($A8,'ADR Raw Data'!$B$6:$BE$43,'ADR Raw Data'!I$1,FALSE)</f>
        <v>172.91580604389199</v>
      </c>
      <c r="AA8" s="65">
        <f>VLOOKUP($A8,'ADR Raw Data'!$B$6:$BE$43,'ADR Raw Data'!J$1,FALSE)</f>
        <v>169.541401824291</v>
      </c>
      <c r="AB8" s="65">
        <f>VLOOKUP($A8,'ADR Raw Data'!$B$6:$BE$43,'ADR Raw Data'!K$1,FALSE)</f>
        <v>160.912290458618</v>
      </c>
      <c r="AC8" s="66">
        <f>VLOOKUP($A8,'ADR Raw Data'!$B$6:$BE$43,'ADR Raw Data'!L$1,FALSE)</f>
        <v>164.11165523201001</v>
      </c>
      <c r="AD8" s="65">
        <f>VLOOKUP($A8,'ADR Raw Data'!$B$6:$BE$43,'ADR Raw Data'!N$1,FALSE)</f>
        <v>136.992663761225</v>
      </c>
      <c r="AE8" s="65">
        <f>VLOOKUP($A8,'ADR Raw Data'!$B$6:$BE$43,'ADR Raw Data'!O$1,FALSE)</f>
        <v>137.734922358288</v>
      </c>
      <c r="AF8" s="66">
        <f>VLOOKUP($A8,'ADR Raw Data'!$B$6:$BE$43,'ADR Raw Data'!P$1,FALSE)</f>
        <v>137.37215323049099</v>
      </c>
      <c r="AG8" s="67">
        <f>VLOOKUP($A8,'ADR Raw Data'!$B$6:$BE$43,'ADR Raw Data'!R$1,FALSE)</f>
        <v>156.39430450252399</v>
      </c>
      <c r="AH8" s="63"/>
      <c r="AI8" s="59">
        <f>VLOOKUP($A8,'ADR Raw Data'!$B$6:$BE$43,'ADR Raw Data'!T$1,FALSE)</f>
        <v>28.9795208735407</v>
      </c>
      <c r="AJ8" s="60">
        <f>VLOOKUP($A8,'ADR Raw Data'!$B$6:$BE$43,'ADR Raw Data'!U$1,FALSE)</f>
        <v>31.352506075232998</v>
      </c>
      <c r="AK8" s="60">
        <f>VLOOKUP($A8,'ADR Raw Data'!$B$6:$BE$43,'ADR Raw Data'!V$1,FALSE)</f>
        <v>35.227379588144103</v>
      </c>
      <c r="AL8" s="60">
        <f>VLOOKUP($A8,'ADR Raw Data'!$B$6:$BE$43,'ADR Raw Data'!W$1,FALSE)</f>
        <v>31.6382254467512</v>
      </c>
      <c r="AM8" s="60">
        <f>VLOOKUP($A8,'ADR Raw Data'!$B$6:$BE$43,'ADR Raw Data'!X$1,FALSE)</f>
        <v>28.562743346488499</v>
      </c>
      <c r="AN8" s="61">
        <f>VLOOKUP($A8,'ADR Raw Data'!$B$6:$BE$43,'ADR Raw Data'!Y$1,FALSE)</f>
        <v>31.781402670207299</v>
      </c>
      <c r="AO8" s="60">
        <f>VLOOKUP($A8,'ADR Raw Data'!$B$6:$BE$43,'ADR Raw Data'!AA$1,FALSE)</f>
        <v>20.5473115196002</v>
      </c>
      <c r="AP8" s="60">
        <f>VLOOKUP($A8,'ADR Raw Data'!$B$6:$BE$43,'ADR Raw Data'!AB$1,FALSE)</f>
        <v>20.036948423592101</v>
      </c>
      <c r="AQ8" s="61">
        <f>VLOOKUP($A8,'ADR Raw Data'!$B$6:$BE$43,'ADR Raw Data'!AC$1,FALSE)</f>
        <v>20.270039550441499</v>
      </c>
      <c r="AR8" s="62">
        <f>VLOOKUP($A8,'ADR Raw Data'!$B$6:$BE$43,'ADR Raw Data'!AE$1,FALSE)</f>
        <v>29.373019779463402</v>
      </c>
      <c r="AS8" s="50"/>
      <c r="AT8" s="64">
        <f>VLOOKUP($A8,'RevPAR Raw Data'!$B$6:$BE$43,'RevPAR Raw Data'!G$1,FALSE)</f>
        <v>90.393498713329905</v>
      </c>
      <c r="AU8" s="65">
        <f>VLOOKUP($A8,'RevPAR Raw Data'!$B$6:$BE$43,'RevPAR Raw Data'!H$1,FALSE)</f>
        <v>128.70976531137401</v>
      </c>
      <c r="AV8" s="65">
        <f>VLOOKUP($A8,'RevPAR Raw Data'!$B$6:$BE$43,'RevPAR Raw Data'!I$1,FALSE)</f>
        <v>154.903372104992</v>
      </c>
      <c r="AW8" s="65">
        <f>VLOOKUP($A8,'RevPAR Raw Data'!$B$6:$BE$43,'RevPAR Raw Data'!J$1,FALSE)</f>
        <v>145.405966031909</v>
      </c>
      <c r="AX8" s="65">
        <f>VLOOKUP($A8,'RevPAR Raw Data'!$B$6:$BE$43,'RevPAR Raw Data'!K$1,FALSE)</f>
        <v>125.682188368502</v>
      </c>
      <c r="AY8" s="66">
        <f>VLOOKUP($A8,'RevPAR Raw Data'!$B$6:$BE$43,'RevPAR Raw Data'!L$1,FALSE)</f>
        <v>129.01895810602099</v>
      </c>
      <c r="AZ8" s="65">
        <f>VLOOKUP($A8,'RevPAR Raw Data'!$B$6:$BE$43,'RevPAR Raw Data'!N$1,FALSE)</f>
        <v>106.773901183736</v>
      </c>
      <c r="BA8" s="65">
        <f>VLOOKUP($A8,'RevPAR Raw Data'!$B$6:$BE$43,'RevPAR Raw Data'!O$1,FALSE)</f>
        <v>112.300393206381</v>
      </c>
      <c r="BB8" s="66">
        <f>VLOOKUP($A8,'RevPAR Raw Data'!$B$6:$BE$43,'RevPAR Raw Data'!P$1,FALSE)</f>
        <v>109.53714719505901</v>
      </c>
      <c r="BC8" s="67">
        <f>VLOOKUP($A8,'RevPAR Raw Data'!$B$6:$BE$43,'RevPAR Raw Data'!R$1,FALSE)</f>
        <v>123.452726417175</v>
      </c>
      <c r="BD8" s="63"/>
      <c r="BE8" s="59">
        <f>VLOOKUP($A8,'RevPAR Raw Data'!$B$6:$BE$43,'RevPAR Raw Data'!T$1,FALSE)</f>
        <v>75.052206509653601</v>
      </c>
      <c r="BF8" s="60">
        <f>VLOOKUP($A8,'RevPAR Raw Data'!$B$6:$BE$43,'RevPAR Raw Data'!U$1,FALSE)</f>
        <v>92.177795050331397</v>
      </c>
      <c r="BG8" s="60">
        <f>VLOOKUP($A8,'RevPAR Raw Data'!$B$6:$BE$43,'RevPAR Raw Data'!V$1,FALSE)</f>
        <v>140.4206076957</v>
      </c>
      <c r="BH8" s="60">
        <f>VLOOKUP($A8,'RevPAR Raw Data'!$B$6:$BE$43,'RevPAR Raw Data'!W$1,FALSE)</f>
        <v>107.11768414476801</v>
      </c>
      <c r="BI8" s="60">
        <f>VLOOKUP($A8,'RevPAR Raw Data'!$B$6:$BE$43,'RevPAR Raw Data'!X$1,FALSE)</f>
        <v>86.635095794290905</v>
      </c>
      <c r="BJ8" s="61">
        <f>VLOOKUP($A8,'RevPAR Raw Data'!$B$6:$BE$43,'RevPAR Raw Data'!Y$1,FALSE)</f>
        <v>101.22228554677901</v>
      </c>
      <c r="BK8" s="60">
        <f>VLOOKUP($A8,'RevPAR Raw Data'!$B$6:$BE$43,'RevPAR Raw Data'!AA$1,FALSE)</f>
        <v>40.248897201146299</v>
      </c>
      <c r="BL8" s="60">
        <f>VLOOKUP($A8,'RevPAR Raw Data'!$B$6:$BE$43,'RevPAR Raw Data'!AB$1,FALSE)</f>
        <v>32.554987739021598</v>
      </c>
      <c r="BM8" s="61">
        <f>VLOOKUP($A8,'RevPAR Raw Data'!$B$6:$BE$43,'RevPAR Raw Data'!AC$1,FALSE)</f>
        <v>36.196547179371699</v>
      </c>
      <c r="BN8" s="62">
        <f>VLOOKUP($A8,'RevPAR Raw Data'!$B$6:$BE$43,'RevPAR Raw Data'!AE$1,FALSE)</f>
        <v>79.496839723125504</v>
      </c>
    </row>
    <row r="9" spans="1:66" x14ac:dyDescent="0.35">
      <c r="A9" s="76" t="s">
        <v>90</v>
      </c>
      <c r="B9" s="59">
        <f>VLOOKUP($A9,'Occupancy Raw Data'!$B$6:$BE$43,'Occupancy Raw Data'!G$1,FALSE)</f>
        <v>57.260568426080702</v>
      </c>
      <c r="C9" s="60">
        <f>VLOOKUP($A9,'Occupancy Raw Data'!$B$6:$BE$43,'Occupancy Raw Data'!H$1,FALSE)</f>
        <v>66.861714831621597</v>
      </c>
      <c r="D9" s="60">
        <f>VLOOKUP($A9,'Occupancy Raw Data'!$B$6:$BE$43,'Occupancy Raw Data'!I$1,FALSE)</f>
        <v>73.596847384762299</v>
      </c>
      <c r="E9" s="60">
        <f>VLOOKUP($A9,'Occupancy Raw Data'!$B$6:$BE$43,'Occupancy Raw Data'!J$1,FALSE)</f>
        <v>72.916169094817207</v>
      </c>
      <c r="F9" s="60">
        <f>VLOOKUP($A9,'Occupancy Raw Data'!$B$6:$BE$43,'Occupancy Raw Data'!K$1,FALSE)</f>
        <v>67.602101743491701</v>
      </c>
      <c r="G9" s="61">
        <f>VLOOKUP($A9,'Occupancy Raw Data'!$B$6:$BE$43,'Occupancy Raw Data'!L$1,FALSE)</f>
        <v>67.647480296154697</v>
      </c>
      <c r="H9" s="60">
        <f>VLOOKUP($A9,'Occupancy Raw Data'!$B$6:$BE$43,'Occupancy Raw Data'!N$1,FALSE)</f>
        <v>74.3969429185574</v>
      </c>
      <c r="I9" s="60">
        <f>VLOOKUP($A9,'Occupancy Raw Data'!$B$6:$BE$43,'Occupancy Raw Data'!O$1,FALSE)</f>
        <v>79.364700262717903</v>
      </c>
      <c r="J9" s="61">
        <f>VLOOKUP($A9,'Occupancy Raw Data'!$B$6:$BE$43,'Occupancy Raw Data'!P$1,FALSE)</f>
        <v>76.880821590637595</v>
      </c>
      <c r="K9" s="62">
        <f>VLOOKUP($A9,'Occupancy Raw Data'!$B$6:$BE$43,'Occupancy Raw Data'!R$1,FALSE)</f>
        <v>70.285577808864105</v>
      </c>
      <c r="L9" s="63"/>
      <c r="M9" s="59">
        <f>VLOOKUP($A9,'Occupancy Raw Data'!$B$6:$BE$43,'Occupancy Raw Data'!T$1,FALSE)</f>
        <v>19.890646865820202</v>
      </c>
      <c r="N9" s="60">
        <f>VLOOKUP($A9,'Occupancy Raw Data'!$B$6:$BE$43,'Occupancy Raw Data'!U$1,FALSE)</f>
        <v>30.115949545512301</v>
      </c>
      <c r="O9" s="60">
        <f>VLOOKUP($A9,'Occupancy Raw Data'!$B$6:$BE$43,'Occupancy Raw Data'!V$1,FALSE)</f>
        <v>38.837146161688402</v>
      </c>
      <c r="P9" s="60">
        <f>VLOOKUP($A9,'Occupancy Raw Data'!$B$6:$BE$43,'Occupancy Raw Data'!W$1,FALSE)</f>
        <v>34.457606982796101</v>
      </c>
      <c r="Q9" s="60">
        <f>VLOOKUP($A9,'Occupancy Raw Data'!$B$6:$BE$43,'Occupancy Raw Data'!X$1,FALSE)</f>
        <v>20.3209065194159</v>
      </c>
      <c r="R9" s="61">
        <f>VLOOKUP($A9,'Occupancy Raw Data'!$B$6:$BE$43,'Occupancy Raw Data'!Y$1,FALSE)</f>
        <v>28.8174571769203</v>
      </c>
      <c r="S9" s="60">
        <f>VLOOKUP($A9,'Occupancy Raw Data'!$B$6:$BE$43,'Occupancy Raw Data'!AA$1,FALSE)</f>
        <v>9.14482847777243</v>
      </c>
      <c r="T9" s="60">
        <f>VLOOKUP($A9,'Occupancy Raw Data'!$B$6:$BE$43,'Occupancy Raw Data'!AB$1,FALSE)</f>
        <v>6.3572674209811604</v>
      </c>
      <c r="U9" s="61">
        <f>VLOOKUP($A9,'Occupancy Raw Data'!$B$6:$BE$43,'Occupancy Raw Data'!AC$1,FALSE)</f>
        <v>7.6880149738581096</v>
      </c>
      <c r="V9" s="62">
        <f>VLOOKUP($A9,'Occupancy Raw Data'!$B$6:$BE$43,'Occupancy Raw Data'!AE$1,FALSE)</f>
        <v>21.3747204766659</v>
      </c>
      <c r="W9" s="63"/>
      <c r="X9" s="64">
        <f>VLOOKUP($A9,'ADR Raw Data'!$B$6:$BE$43,'ADR Raw Data'!G$1,FALSE)</f>
        <v>125.587737226277</v>
      </c>
      <c r="Y9" s="65">
        <f>VLOOKUP($A9,'ADR Raw Data'!$B$6:$BE$43,'ADR Raw Data'!H$1,FALSE)</f>
        <v>133.545022325415</v>
      </c>
      <c r="Z9" s="65">
        <f>VLOOKUP($A9,'ADR Raw Data'!$B$6:$BE$43,'ADR Raw Data'!I$1,FALSE)</f>
        <v>139.224630861593</v>
      </c>
      <c r="AA9" s="65">
        <f>VLOOKUP($A9,'ADR Raw Data'!$B$6:$BE$43,'ADR Raw Data'!J$1,FALSE)</f>
        <v>134.615062233868</v>
      </c>
      <c r="AB9" s="65">
        <f>VLOOKUP($A9,'ADR Raw Data'!$B$6:$BE$43,'ADR Raw Data'!K$1,FALSE)</f>
        <v>131.46215156332801</v>
      </c>
      <c r="AC9" s="66">
        <f>VLOOKUP($A9,'ADR Raw Data'!$B$6:$BE$43,'ADR Raw Data'!L$1,FALSE)</f>
        <v>133.24812844230999</v>
      </c>
      <c r="AD9" s="65">
        <f>VLOOKUP($A9,'ADR Raw Data'!$B$6:$BE$43,'ADR Raw Data'!N$1,FALSE)</f>
        <v>125.818370786516</v>
      </c>
      <c r="AE9" s="65">
        <f>VLOOKUP($A9,'ADR Raw Data'!$B$6:$BE$43,'ADR Raw Data'!O$1,FALSE)</f>
        <v>129.92796268432099</v>
      </c>
      <c r="AF9" s="66">
        <f>VLOOKUP($A9,'ADR Raw Data'!$B$6:$BE$43,'ADR Raw Data'!P$1,FALSE)</f>
        <v>127.939553432743</v>
      </c>
      <c r="AG9" s="67">
        <f>VLOOKUP($A9,'ADR Raw Data'!$B$6:$BE$43,'ADR Raw Data'!R$1,FALSE)</f>
        <v>131.589069902912</v>
      </c>
      <c r="AH9" s="63"/>
      <c r="AI9" s="59">
        <f>VLOOKUP($A9,'ADR Raw Data'!$B$6:$BE$43,'ADR Raw Data'!T$1,FALSE)</f>
        <v>20.251834294299801</v>
      </c>
      <c r="AJ9" s="60">
        <f>VLOOKUP($A9,'ADR Raw Data'!$B$6:$BE$43,'ADR Raw Data'!U$1,FALSE)</f>
        <v>22.816032355353599</v>
      </c>
      <c r="AK9" s="60">
        <f>VLOOKUP($A9,'ADR Raw Data'!$B$6:$BE$43,'ADR Raw Data'!V$1,FALSE)</f>
        <v>24.7493258301545</v>
      </c>
      <c r="AL9" s="60">
        <f>VLOOKUP($A9,'ADR Raw Data'!$B$6:$BE$43,'ADR Raw Data'!W$1,FALSE)</f>
        <v>22.5762140618281</v>
      </c>
      <c r="AM9" s="60">
        <f>VLOOKUP($A9,'ADR Raw Data'!$B$6:$BE$43,'ADR Raw Data'!X$1,FALSE)</f>
        <v>21.393696430176501</v>
      </c>
      <c r="AN9" s="61">
        <f>VLOOKUP($A9,'ADR Raw Data'!$B$6:$BE$43,'ADR Raw Data'!Y$1,FALSE)</f>
        <v>22.625584409969701</v>
      </c>
      <c r="AO9" s="60">
        <f>VLOOKUP($A9,'ADR Raw Data'!$B$6:$BE$43,'ADR Raw Data'!AA$1,FALSE)</f>
        <v>14.125357984907501</v>
      </c>
      <c r="AP9" s="60">
        <f>VLOOKUP($A9,'ADR Raw Data'!$B$6:$BE$43,'ADR Raw Data'!AB$1,FALSE)</f>
        <v>15.608012316882199</v>
      </c>
      <c r="AQ9" s="61">
        <f>VLOOKUP($A9,'ADR Raw Data'!$B$6:$BE$43,'ADR Raw Data'!AC$1,FALSE)</f>
        <v>14.883490419400101</v>
      </c>
      <c r="AR9" s="62">
        <f>VLOOKUP($A9,'ADR Raw Data'!$B$6:$BE$43,'ADR Raw Data'!AE$1,FALSE)</f>
        <v>20.047291939014901</v>
      </c>
      <c r="AS9" s="50"/>
      <c r="AT9" s="64">
        <f>VLOOKUP($A9,'RevPAR Raw Data'!$B$6:$BE$43,'RevPAR Raw Data'!G$1,FALSE)</f>
        <v>71.912252209219005</v>
      </c>
      <c r="AU9" s="65">
        <f>VLOOKUP($A9,'RevPAR Raw Data'!$B$6:$BE$43,'RevPAR Raw Data'!H$1,FALSE)</f>
        <v>89.290491999044605</v>
      </c>
      <c r="AV9" s="65">
        <f>VLOOKUP($A9,'RevPAR Raw Data'!$B$6:$BE$43,'RevPAR Raw Data'!I$1,FALSE)</f>
        <v>102.464939097205</v>
      </c>
      <c r="AW9" s="65">
        <f>VLOOKUP($A9,'RevPAR Raw Data'!$B$6:$BE$43,'RevPAR Raw Data'!J$1,FALSE)</f>
        <v>98.156146405540895</v>
      </c>
      <c r="AX9" s="65">
        <f>VLOOKUP($A9,'RevPAR Raw Data'!$B$6:$BE$43,'RevPAR Raw Data'!K$1,FALSE)</f>
        <v>88.871177454024306</v>
      </c>
      <c r="AY9" s="66">
        <f>VLOOKUP($A9,'RevPAR Raw Data'!$B$6:$BE$43,'RevPAR Raw Data'!L$1,FALSE)</f>
        <v>90.139001433006896</v>
      </c>
      <c r="AZ9" s="65">
        <f>VLOOKUP($A9,'RevPAR Raw Data'!$B$6:$BE$43,'RevPAR Raw Data'!N$1,FALSE)</f>
        <v>93.605021495103799</v>
      </c>
      <c r="BA9" s="65">
        <f>VLOOKUP($A9,'RevPAR Raw Data'!$B$6:$BE$43,'RevPAR Raw Data'!O$1,FALSE)</f>
        <v>103.116938141867</v>
      </c>
      <c r="BB9" s="66">
        <f>VLOOKUP($A9,'RevPAR Raw Data'!$B$6:$BE$43,'RevPAR Raw Data'!P$1,FALSE)</f>
        <v>98.360979818485703</v>
      </c>
      <c r="BC9" s="67">
        <f>VLOOKUP($A9,'RevPAR Raw Data'!$B$6:$BE$43,'RevPAR Raw Data'!R$1,FALSE)</f>
        <v>92.488138114572294</v>
      </c>
      <c r="BD9" s="63"/>
      <c r="BE9" s="59">
        <f>VLOOKUP($A9,'RevPAR Raw Data'!$B$6:$BE$43,'RevPAR Raw Data'!T$1,FALSE)</f>
        <v>44.170702003450302</v>
      </c>
      <c r="BF9" s="60">
        <f>VLOOKUP($A9,'RevPAR Raw Data'!$B$6:$BE$43,'RevPAR Raw Data'!U$1,FALSE)</f>
        <v>59.803246693292103</v>
      </c>
      <c r="BG9" s="60">
        <f>VLOOKUP($A9,'RevPAR Raw Data'!$B$6:$BE$43,'RevPAR Raw Data'!V$1,FALSE)</f>
        <v>73.198403838532599</v>
      </c>
      <c r="BH9" s="60">
        <f>VLOOKUP($A9,'RevPAR Raw Data'!$B$6:$BE$43,'RevPAR Raw Data'!W$1,FALSE)</f>
        <v>64.813044157643802</v>
      </c>
      <c r="BI9" s="60">
        <f>VLOOKUP($A9,'RevPAR Raw Data'!$B$6:$BE$43,'RevPAR Raw Data'!X$1,FALSE)</f>
        <v>46.061996002216198</v>
      </c>
      <c r="BJ9" s="61">
        <f>VLOOKUP($A9,'RevPAR Raw Data'!$B$6:$BE$43,'RevPAR Raw Data'!Y$1,FALSE)</f>
        <v>57.963159685260997</v>
      </c>
      <c r="BK9" s="60">
        <f>VLOOKUP($A9,'RevPAR Raw Data'!$B$6:$BE$43,'RevPAR Raw Data'!AA$1,FALSE)</f>
        <v>24.561926222271001</v>
      </c>
      <c r="BL9" s="60">
        <f>VLOOKUP($A9,'RevPAR Raw Data'!$B$6:$BE$43,'RevPAR Raw Data'!AB$1,FALSE)</f>
        <v>22.9575228199473</v>
      </c>
      <c r="BM9" s="61">
        <f>VLOOKUP($A9,'RevPAR Raw Data'!$B$6:$BE$43,'RevPAR Raw Data'!AC$1,FALSE)</f>
        <v>23.7157503653345</v>
      </c>
      <c r="BN9" s="62">
        <f>VLOOKUP($A9,'RevPAR Raw Data'!$B$6:$BE$43,'RevPAR Raw Data'!AE$1,FALSE)</f>
        <v>45.707065030786502</v>
      </c>
    </row>
    <row r="10" spans="1:66" x14ac:dyDescent="0.35">
      <c r="A10" s="76" t="s">
        <v>26</v>
      </c>
      <c r="B10" s="59">
        <f>VLOOKUP($A10,'Occupancy Raw Data'!$B$6:$BE$43,'Occupancy Raw Data'!G$1,FALSE)</f>
        <v>51.2559945192966</v>
      </c>
      <c r="C10" s="60">
        <f>VLOOKUP($A10,'Occupancy Raw Data'!$B$6:$BE$43,'Occupancy Raw Data'!H$1,FALSE)</f>
        <v>66.841744690568603</v>
      </c>
      <c r="D10" s="60">
        <f>VLOOKUP($A10,'Occupancy Raw Data'!$B$6:$BE$43,'Occupancy Raw Data'!I$1,FALSE)</f>
        <v>73.6812057547385</v>
      </c>
      <c r="E10" s="60">
        <f>VLOOKUP($A10,'Occupancy Raw Data'!$B$6:$BE$43,'Occupancy Raw Data'!J$1,FALSE)</f>
        <v>74.765928294131001</v>
      </c>
      <c r="F10" s="60">
        <f>VLOOKUP($A10,'Occupancy Raw Data'!$B$6:$BE$43,'Occupancy Raw Data'!K$1,FALSE)</f>
        <v>62.731217172870501</v>
      </c>
      <c r="G10" s="61">
        <f>VLOOKUP($A10,'Occupancy Raw Data'!$B$6:$BE$43,'Occupancy Raw Data'!L$1,FALSE)</f>
        <v>65.855218086321003</v>
      </c>
      <c r="H10" s="60">
        <f>VLOOKUP($A10,'Occupancy Raw Data'!$B$6:$BE$43,'Occupancy Raw Data'!N$1,FALSE)</f>
        <v>65.151861155514894</v>
      </c>
      <c r="I10" s="60">
        <f>VLOOKUP($A10,'Occupancy Raw Data'!$B$6:$BE$43,'Occupancy Raw Data'!O$1,FALSE)</f>
        <v>70.038821648778196</v>
      </c>
      <c r="J10" s="61">
        <f>VLOOKUP($A10,'Occupancy Raw Data'!$B$6:$BE$43,'Occupancy Raw Data'!P$1,FALSE)</f>
        <v>67.595341402146602</v>
      </c>
      <c r="K10" s="62">
        <f>VLOOKUP($A10,'Occupancy Raw Data'!$B$6:$BE$43,'Occupancy Raw Data'!R$1,FALSE)</f>
        <v>66.352396176556894</v>
      </c>
      <c r="L10" s="63"/>
      <c r="M10" s="59">
        <f>VLOOKUP($A10,'Occupancy Raw Data'!$B$6:$BE$43,'Occupancy Raw Data'!T$1,FALSE)</f>
        <v>4.4553442810310697</v>
      </c>
      <c r="N10" s="60">
        <f>VLOOKUP($A10,'Occupancy Raw Data'!$B$6:$BE$43,'Occupancy Raw Data'!U$1,FALSE)</f>
        <v>17.163066750041899</v>
      </c>
      <c r="O10" s="60">
        <f>VLOOKUP($A10,'Occupancy Raw Data'!$B$6:$BE$43,'Occupancy Raw Data'!V$1,FALSE)</f>
        <v>22.6518848851291</v>
      </c>
      <c r="P10" s="60">
        <f>VLOOKUP($A10,'Occupancy Raw Data'!$B$6:$BE$43,'Occupancy Raw Data'!W$1,FALSE)</f>
        <v>25.945903951144501</v>
      </c>
      <c r="Q10" s="60">
        <f>VLOOKUP($A10,'Occupancy Raw Data'!$B$6:$BE$43,'Occupancy Raw Data'!X$1,FALSE)</f>
        <v>11.3918809611719</v>
      </c>
      <c r="R10" s="61">
        <f>VLOOKUP($A10,'Occupancy Raw Data'!$B$6:$BE$43,'Occupancy Raw Data'!Y$1,FALSE)</f>
        <v>16.8173024806207</v>
      </c>
      <c r="S10" s="60">
        <f>VLOOKUP($A10,'Occupancy Raw Data'!$B$6:$BE$43,'Occupancy Raw Data'!AA$1,FALSE)</f>
        <v>0.75538626548498999</v>
      </c>
      <c r="T10" s="60">
        <f>VLOOKUP($A10,'Occupancy Raw Data'!$B$6:$BE$43,'Occupancy Raw Data'!AB$1,FALSE)</f>
        <v>-1.0176141030066701</v>
      </c>
      <c r="U10" s="61">
        <f>VLOOKUP($A10,'Occupancy Raw Data'!$B$6:$BE$43,'Occupancy Raw Data'!AC$1,FALSE)</f>
        <v>-0.171016042021367</v>
      </c>
      <c r="V10" s="62">
        <f>VLOOKUP($A10,'Occupancy Raw Data'!$B$6:$BE$43,'Occupancy Raw Data'!AE$1,FALSE)</f>
        <v>11.304183771955801</v>
      </c>
      <c r="W10" s="63"/>
      <c r="X10" s="64">
        <f>VLOOKUP($A10,'ADR Raw Data'!$B$6:$BE$43,'ADR Raw Data'!G$1,FALSE)</f>
        <v>132.32515036756499</v>
      </c>
      <c r="Y10" s="65">
        <f>VLOOKUP($A10,'ADR Raw Data'!$B$6:$BE$43,'ADR Raw Data'!H$1,FALSE)</f>
        <v>152.03245985650801</v>
      </c>
      <c r="Z10" s="65">
        <f>VLOOKUP($A10,'ADR Raw Data'!$B$6:$BE$43,'ADR Raw Data'!I$1,FALSE)</f>
        <v>163.00654889198799</v>
      </c>
      <c r="AA10" s="65">
        <f>VLOOKUP($A10,'ADR Raw Data'!$B$6:$BE$43,'ADR Raw Data'!J$1,FALSE)</f>
        <v>156.641094990836</v>
      </c>
      <c r="AB10" s="65">
        <f>VLOOKUP($A10,'ADR Raw Data'!$B$6:$BE$43,'ADR Raw Data'!K$1,FALSE)</f>
        <v>142.68896432471701</v>
      </c>
      <c r="AC10" s="66">
        <f>VLOOKUP($A10,'ADR Raw Data'!$B$6:$BE$43,'ADR Raw Data'!L$1,FALSE)</f>
        <v>150.686800055482</v>
      </c>
      <c r="AD10" s="65">
        <f>VLOOKUP($A10,'ADR Raw Data'!$B$6:$BE$43,'ADR Raw Data'!N$1,FALSE)</f>
        <v>124.571838415702</v>
      </c>
      <c r="AE10" s="65">
        <f>VLOOKUP($A10,'ADR Raw Data'!$B$6:$BE$43,'ADR Raw Data'!O$1,FALSE)</f>
        <v>122.48720084773301</v>
      </c>
      <c r="AF10" s="66">
        <f>VLOOKUP($A10,'ADR Raw Data'!$B$6:$BE$43,'ADR Raw Data'!P$1,FALSE)</f>
        <v>123.491841216216</v>
      </c>
      <c r="AG10" s="67">
        <f>VLOOKUP($A10,'ADR Raw Data'!$B$6:$BE$43,'ADR Raw Data'!R$1,FALSE)</f>
        <v>142.77126063228201</v>
      </c>
      <c r="AH10" s="63"/>
      <c r="AI10" s="59">
        <f>VLOOKUP($A10,'ADR Raw Data'!$B$6:$BE$43,'ADR Raw Data'!T$1,FALSE)</f>
        <v>23.4167455779268</v>
      </c>
      <c r="AJ10" s="60">
        <f>VLOOKUP($A10,'ADR Raw Data'!$B$6:$BE$43,'ADR Raw Data'!U$1,FALSE)</f>
        <v>30.012911400909001</v>
      </c>
      <c r="AK10" s="60">
        <f>VLOOKUP($A10,'ADR Raw Data'!$B$6:$BE$43,'ADR Raw Data'!V$1,FALSE)</f>
        <v>34.5166240680526</v>
      </c>
      <c r="AL10" s="60">
        <f>VLOOKUP($A10,'ADR Raw Data'!$B$6:$BE$43,'ADR Raw Data'!W$1,FALSE)</f>
        <v>31.595238085477899</v>
      </c>
      <c r="AM10" s="60">
        <f>VLOOKUP($A10,'ADR Raw Data'!$B$6:$BE$43,'ADR Raw Data'!X$1,FALSE)</f>
        <v>27.6529256912522</v>
      </c>
      <c r="AN10" s="61">
        <f>VLOOKUP($A10,'ADR Raw Data'!$B$6:$BE$43,'ADR Raw Data'!Y$1,FALSE)</f>
        <v>30.397121727003601</v>
      </c>
      <c r="AO10" s="60">
        <f>VLOOKUP($A10,'ADR Raw Data'!$B$6:$BE$43,'ADR Raw Data'!AA$1,FALSE)</f>
        <v>19.297506640839998</v>
      </c>
      <c r="AP10" s="60">
        <f>VLOOKUP($A10,'ADR Raw Data'!$B$6:$BE$43,'ADR Raw Data'!AB$1,FALSE)</f>
        <v>15.370106582871401</v>
      </c>
      <c r="AQ10" s="61">
        <f>VLOOKUP($A10,'ADR Raw Data'!$B$6:$BE$43,'ADR Raw Data'!AC$1,FALSE)</f>
        <v>17.237929865154701</v>
      </c>
      <c r="AR10" s="62">
        <f>VLOOKUP($A10,'ADR Raw Data'!$B$6:$BE$43,'ADR Raw Data'!AE$1,FALSE)</f>
        <v>27.200087962513098</v>
      </c>
      <c r="AS10" s="50"/>
      <c r="AT10" s="64">
        <f>VLOOKUP($A10,'RevPAR Raw Data'!$B$6:$BE$43,'RevPAR Raw Data'!G$1,FALSE)</f>
        <v>67.824571820050195</v>
      </c>
      <c r="AU10" s="65">
        <f>VLOOKUP($A10,'RevPAR Raw Data'!$B$6:$BE$43,'RevPAR Raw Data'!H$1,FALSE)</f>
        <v>101.62114866407801</v>
      </c>
      <c r="AV10" s="65">
        <f>VLOOKUP($A10,'RevPAR Raw Data'!$B$6:$BE$43,'RevPAR Raw Data'!I$1,FALSE)</f>
        <v>120.10519068280399</v>
      </c>
      <c r="AW10" s="65">
        <f>VLOOKUP($A10,'RevPAR Raw Data'!$B$6:$BE$43,'RevPAR Raw Data'!J$1,FALSE)</f>
        <v>117.11416875998999</v>
      </c>
      <c r="AX10" s="65">
        <f>VLOOKUP($A10,'RevPAR Raw Data'!$B$6:$BE$43,'RevPAR Raw Data'!K$1,FALSE)</f>
        <v>89.510524092258507</v>
      </c>
      <c r="AY10" s="66">
        <f>VLOOKUP($A10,'RevPAR Raw Data'!$B$6:$BE$43,'RevPAR Raw Data'!L$1,FALSE)</f>
        <v>99.235120803836395</v>
      </c>
      <c r="AZ10" s="65">
        <f>VLOOKUP($A10,'RevPAR Raw Data'!$B$6:$BE$43,'RevPAR Raw Data'!N$1,FALSE)</f>
        <v>81.160871203471103</v>
      </c>
      <c r="BA10" s="65">
        <f>VLOOKUP($A10,'RevPAR Raw Data'!$B$6:$BE$43,'RevPAR Raw Data'!O$1,FALSE)</f>
        <v>85.788592144325094</v>
      </c>
      <c r="BB10" s="66">
        <f>VLOOKUP($A10,'RevPAR Raw Data'!$B$6:$BE$43,'RevPAR Raw Data'!P$1,FALSE)</f>
        <v>83.474731673898106</v>
      </c>
      <c r="BC10" s="67">
        <f>VLOOKUP($A10,'RevPAR Raw Data'!$B$6:$BE$43,'RevPAR Raw Data'!R$1,FALSE)</f>
        <v>94.732152480996902</v>
      </c>
      <c r="BD10" s="63"/>
      <c r="BE10" s="59">
        <f>VLOOKUP($A10,'RevPAR Raw Data'!$B$6:$BE$43,'RevPAR Raw Data'!T$1,FALSE)</f>
        <v>28.915386493867601</v>
      </c>
      <c r="BF10" s="60">
        <f>VLOOKUP($A10,'RevPAR Raw Data'!$B$6:$BE$43,'RevPAR Raw Data'!U$1,FALSE)</f>
        <v>52.327114168319902</v>
      </c>
      <c r="BG10" s="60">
        <f>VLOOKUP($A10,'RevPAR Raw Data'!$B$6:$BE$43,'RevPAR Raw Data'!V$1,FALSE)</f>
        <v>64.987174903309693</v>
      </c>
      <c r="BH10" s="60">
        <f>VLOOKUP($A10,'RevPAR Raw Data'!$B$6:$BE$43,'RevPAR Raw Data'!W$1,FALSE)</f>
        <v>65.738812163416</v>
      </c>
      <c r="BI10" s="60">
        <f>VLOOKUP($A10,'RevPAR Raw Data'!$B$6:$BE$43,'RevPAR Raw Data'!X$1,FALSE)</f>
        <v>42.194995029452897</v>
      </c>
      <c r="BJ10" s="61">
        <f>VLOOKUP($A10,'RevPAR Raw Data'!$B$6:$BE$43,'RevPAR Raw Data'!Y$1,FALSE)</f>
        <v>52.326400113857098</v>
      </c>
      <c r="BK10" s="60">
        <f>VLOOKUP($A10,'RevPAR Raw Data'!$B$6:$BE$43,'RevPAR Raw Data'!AA$1,FALSE)</f>
        <v>20.198663621070999</v>
      </c>
      <c r="BL10" s="60">
        <f>VLOOKUP($A10,'RevPAR Raw Data'!$B$6:$BE$43,'RevPAR Raw Data'!AB$1,FALSE)</f>
        <v>14.1960841076303</v>
      </c>
      <c r="BM10" s="61">
        <f>VLOOKUP($A10,'RevPAR Raw Data'!$B$6:$BE$43,'RevPAR Raw Data'!AC$1,FALSE)</f>
        <v>17.037434197751502</v>
      </c>
      <c r="BN10" s="62">
        <f>VLOOKUP($A10,'RevPAR Raw Data'!$B$6:$BE$43,'RevPAR Raw Data'!AE$1,FALSE)</f>
        <v>41.579019663885099</v>
      </c>
    </row>
    <row r="11" spans="1:66" x14ac:dyDescent="0.35">
      <c r="A11" s="76" t="s">
        <v>24</v>
      </c>
      <c r="B11" s="59">
        <f>VLOOKUP($A11,'Occupancy Raw Data'!$B$6:$BE$43,'Occupancy Raw Data'!G$1,FALSE)</f>
        <v>53.306191211568098</v>
      </c>
      <c r="C11" s="60">
        <f>VLOOKUP($A11,'Occupancy Raw Data'!$B$6:$BE$43,'Occupancy Raw Data'!H$1,FALSE)</f>
        <v>69.493191071177804</v>
      </c>
      <c r="D11" s="60">
        <f>VLOOKUP($A11,'Occupancy Raw Data'!$B$6:$BE$43,'Occupancy Raw Data'!I$1,FALSE)</f>
        <v>77.018110346764004</v>
      </c>
      <c r="E11" s="60">
        <f>VLOOKUP($A11,'Occupancy Raw Data'!$B$6:$BE$43,'Occupancy Raw Data'!J$1,FALSE)</f>
        <v>76.990032289765495</v>
      </c>
      <c r="F11" s="60">
        <f>VLOOKUP($A11,'Occupancy Raw Data'!$B$6:$BE$43,'Occupancy Raw Data'!K$1,FALSE)</f>
        <v>73.185455566474701</v>
      </c>
      <c r="G11" s="61">
        <f>VLOOKUP($A11,'Occupancy Raw Data'!$B$6:$BE$43,'Occupancy Raw Data'!L$1,FALSE)</f>
        <v>69.998596097149999</v>
      </c>
      <c r="H11" s="60">
        <f>VLOOKUP($A11,'Occupancy Raw Data'!$B$6:$BE$43,'Occupancy Raw Data'!N$1,FALSE)</f>
        <v>77.312929945247703</v>
      </c>
      <c r="I11" s="60">
        <f>VLOOKUP($A11,'Occupancy Raw Data'!$B$6:$BE$43,'Occupancy Raw Data'!O$1,FALSE)</f>
        <v>85.764425101782905</v>
      </c>
      <c r="J11" s="61">
        <f>VLOOKUP($A11,'Occupancy Raw Data'!$B$6:$BE$43,'Occupancy Raw Data'!P$1,FALSE)</f>
        <v>81.538677523515304</v>
      </c>
      <c r="K11" s="62">
        <f>VLOOKUP($A11,'Occupancy Raw Data'!$B$6:$BE$43,'Occupancy Raw Data'!R$1,FALSE)</f>
        <v>73.295762218968704</v>
      </c>
      <c r="L11" s="63"/>
      <c r="M11" s="59">
        <f>VLOOKUP($A11,'Occupancy Raw Data'!$B$6:$BE$43,'Occupancy Raw Data'!T$1,FALSE)</f>
        <v>-3.4759388108286799</v>
      </c>
      <c r="N11" s="60">
        <f>VLOOKUP($A11,'Occupancy Raw Data'!$B$6:$BE$43,'Occupancy Raw Data'!U$1,FALSE)</f>
        <v>3.5052333379170699</v>
      </c>
      <c r="O11" s="60">
        <f>VLOOKUP($A11,'Occupancy Raw Data'!$B$6:$BE$43,'Occupancy Raw Data'!V$1,FALSE)</f>
        <v>8.1976474659977594</v>
      </c>
      <c r="P11" s="60">
        <f>VLOOKUP($A11,'Occupancy Raw Data'!$B$6:$BE$43,'Occupancy Raw Data'!W$1,FALSE)</f>
        <v>6.8454984522711202</v>
      </c>
      <c r="Q11" s="60">
        <f>VLOOKUP($A11,'Occupancy Raw Data'!$B$6:$BE$43,'Occupancy Raw Data'!X$1,FALSE)</f>
        <v>0.62459147962975103</v>
      </c>
      <c r="R11" s="61">
        <f>VLOOKUP($A11,'Occupancy Raw Data'!$B$6:$BE$43,'Occupancy Raw Data'!Y$1,FALSE)</f>
        <v>3.4451052539560498</v>
      </c>
      <c r="S11" s="60">
        <f>VLOOKUP($A11,'Occupancy Raw Data'!$B$6:$BE$43,'Occupancy Raw Data'!AA$1,FALSE)</f>
        <v>-2.9763068787147602</v>
      </c>
      <c r="T11" s="60">
        <f>VLOOKUP($A11,'Occupancy Raw Data'!$B$6:$BE$43,'Occupancy Raw Data'!AB$1,FALSE)</f>
        <v>-3.2027726399779701</v>
      </c>
      <c r="U11" s="61">
        <f>VLOOKUP($A11,'Occupancy Raw Data'!$B$6:$BE$43,'Occupancy Raw Data'!AC$1,FALSE)</f>
        <v>-3.0955400022968602</v>
      </c>
      <c r="V11" s="62">
        <f>VLOOKUP($A11,'Occupancy Raw Data'!$B$6:$BE$43,'Occupancy Raw Data'!AE$1,FALSE)</f>
        <v>1.2724789976836799</v>
      </c>
      <c r="W11" s="63"/>
      <c r="X11" s="64">
        <f>VLOOKUP($A11,'ADR Raw Data'!$B$6:$BE$43,'ADR Raw Data'!G$1,FALSE)</f>
        <v>114.638851725046</v>
      </c>
      <c r="Y11" s="65">
        <f>VLOOKUP($A11,'ADR Raw Data'!$B$6:$BE$43,'ADR Raw Data'!H$1,FALSE)</f>
        <v>118.056771717171</v>
      </c>
      <c r="Z11" s="65">
        <f>VLOOKUP($A11,'ADR Raw Data'!$B$6:$BE$43,'ADR Raw Data'!I$1,FALSE)</f>
        <v>124.59391359825</v>
      </c>
      <c r="AA11" s="65">
        <f>VLOOKUP($A11,'ADR Raw Data'!$B$6:$BE$43,'ADR Raw Data'!J$1,FALSE)</f>
        <v>121.312297592997</v>
      </c>
      <c r="AB11" s="65">
        <f>VLOOKUP($A11,'ADR Raw Data'!$B$6:$BE$43,'ADR Raw Data'!K$1,FALSE)</f>
        <v>124.22218875887199</v>
      </c>
      <c r="AC11" s="66">
        <f>VLOOKUP($A11,'ADR Raw Data'!$B$6:$BE$43,'ADR Raw Data'!L$1,FALSE)</f>
        <v>120.980098676293</v>
      </c>
      <c r="AD11" s="65">
        <f>VLOOKUP($A11,'ADR Raw Data'!$B$6:$BE$43,'ADR Raw Data'!N$1,FALSE)</f>
        <v>151.283918648992</v>
      </c>
      <c r="AE11" s="65">
        <f>VLOOKUP($A11,'ADR Raw Data'!$B$6:$BE$43,'ADR Raw Data'!O$1,FALSE)</f>
        <v>159.59993779669301</v>
      </c>
      <c r="AF11" s="66">
        <f>VLOOKUP($A11,'ADR Raw Data'!$B$6:$BE$43,'ADR Raw Data'!P$1,FALSE)</f>
        <v>155.657417355371</v>
      </c>
      <c r="AG11" s="67">
        <f>VLOOKUP($A11,'ADR Raw Data'!$B$6:$BE$43,'ADR Raw Data'!R$1,FALSE)</f>
        <v>132.00214578886801</v>
      </c>
      <c r="AH11" s="63"/>
      <c r="AI11" s="59">
        <f>VLOOKUP($A11,'ADR Raw Data'!$B$6:$BE$43,'ADR Raw Data'!T$1,FALSE)</f>
        <v>16.2290442825349</v>
      </c>
      <c r="AJ11" s="60">
        <f>VLOOKUP($A11,'ADR Raw Data'!$B$6:$BE$43,'ADR Raw Data'!U$1,FALSE)</f>
        <v>7.2354070414524596</v>
      </c>
      <c r="AK11" s="60">
        <f>VLOOKUP($A11,'ADR Raw Data'!$B$6:$BE$43,'ADR Raw Data'!V$1,FALSE)</f>
        <v>11.5912978234236</v>
      </c>
      <c r="AL11" s="60">
        <f>VLOOKUP($A11,'ADR Raw Data'!$B$6:$BE$43,'ADR Raw Data'!W$1,FALSE)</f>
        <v>10.6381326369739</v>
      </c>
      <c r="AM11" s="60">
        <f>VLOOKUP($A11,'ADR Raw Data'!$B$6:$BE$43,'ADR Raw Data'!X$1,FALSE)</f>
        <v>3.71739475307225</v>
      </c>
      <c r="AN11" s="61">
        <f>VLOOKUP($A11,'ADR Raw Data'!$B$6:$BE$43,'ADR Raw Data'!Y$1,FALSE)</f>
        <v>9.4493224561631397</v>
      </c>
      <c r="AO11" s="60">
        <f>VLOOKUP($A11,'ADR Raw Data'!$B$6:$BE$43,'ADR Raw Data'!AA$1,FALSE)</f>
        <v>4.2548734804010397</v>
      </c>
      <c r="AP11" s="60">
        <f>VLOOKUP($A11,'ADR Raw Data'!$B$6:$BE$43,'ADR Raw Data'!AB$1,FALSE)</f>
        <v>6.4920195609409603</v>
      </c>
      <c r="AQ11" s="61">
        <f>VLOOKUP($A11,'ADR Raw Data'!$B$6:$BE$43,'ADR Raw Data'!AC$1,FALSE)</f>
        <v>5.4474242951706202</v>
      </c>
      <c r="AR11" s="62">
        <f>VLOOKUP($A11,'ADR Raw Data'!$B$6:$BE$43,'ADR Raw Data'!AE$1,FALSE)</f>
        <v>7.4476384161103502</v>
      </c>
      <c r="AS11" s="50"/>
      <c r="AT11" s="64">
        <f>VLOOKUP($A11,'RevPAR Raw Data'!$B$6:$BE$43,'RevPAR Raw Data'!G$1,FALSE)</f>
        <v>61.1096055032991</v>
      </c>
      <c r="AU11" s="65">
        <f>VLOOKUP($A11,'RevPAR Raw Data'!$B$6:$BE$43,'RevPAR Raw Data'!H$1,FALSE)</f>
        <v>82.041417941878393</v>
      </c>
      <c r="AV11" s="65">
        <f>VLOOKUP($A11,'RevPAR Raw Data'!$B$6:$BE$43,'RevPAR Raw Data'!I$1,FALSE)</f>
        <v>95.959877860451996</v>
      </c>
      <c r="AW11" s="65">
        <f>VLOOKUP($A11,'RevPAR Raw Data'!$B$6:$BE$43,'RevPAR Raw Data'!J$1,FALSE)</f>
        <v>93.398377088305395</v>
      </c>
      <c r="AX11" s="65">
        <f>VLOOKUP($A11,'RevPAR Raw Data'!$B$6:$BE$43,'RevPAR Raw Data'!K$1,FALSE)</f>
        <v>90.912574757826704</v>
      </c>
      <c r="AY11" s="66">
        <f>VLOOKUP($A11,'RevPAR Raw Data'!$B$6:$BE$43,'RevPAR Raw Data'!L$1,FALSE)</f>
        <v>84.684370630352305</v>
      </c>
      <c r="AZ11" s="65">
        <f>VLOOKUP($A11,'RevPAR Raw Data'!$B$6:$BE$43,'RevPAR Raw Data'!N$1,FALSE)</f>
        <v>116.96203004352</v>
      </c>
      <c r="BA11" s="65">
        <f>VLOOKUP($A11,'RevPAR Raw Data'!$B$6:$BE$43,'RevPAR Raw Data'!O$1,FALSE)</f>
        <v>136.879969114137</v>
      </c>
      <c r="BB11" s="66">
        <f>VLOOKUP($A11,'RevPAR Raw Data'!$B$6:$BE$43,'RevPAR Raw Data'!P$1,FALSE)</f>
        <v>126.920999578829</v>
      </c>
      <c r="BC11" s="67">
        <f>VLOOKUP($A11,'RevPAR Raw Data'!$B$6:$BE$43,'RevPAR Raw Data'!R$1,FALSE)</f>
        <v>96.751978901345694</v>
      </c>
      <c r="BD11" s="63"/>
      <c r="BE11" s="59">
        <f>VLOOKUP($A11,'RevPAR Raw Data'!$B$6:$BE$43,'RevPAR Raw Data'!T$1,FALSE)</f>
        <v>12.188993822863001</v>
      </c>
      <c r="BF11" s="60">
        <f>VLOOKUP($A11,'RevPAR Raw Data'!$B$6:$BE$43,'RevPAR Raw Data'!U$1,FALSE)</f>
        <v>10.994258279120499</v>
      </c>
      <c r="BG11" s="60">
        <f>VLOOKUP($A11,'RevPAR Raw Data'!$B$6:$BE$43,'RevPAR Raw Data'!V$1,FALSE)</f>
        <v>20.739159021719502</v>
      </c>
      <c r="BH11" s="60">
        <f>VLOOKUP($A11,'RevPAR Raw Data'!$B$6:$BE$43,'RevPAR Raw Data'!W$1,FALSE)</f>
        <v>18.211864294259701</v>
      </c>
      <c r="BI11" s="60">
        <f>VLOOKUP($A11,'RevPAR Raw Data'!$B$6:$BE$43,'RevPAR Raw Data'!X$1,FALSE)</f>
        <v>4.3652047635938898</v>
      </c>
      <c r="BJ11" s="61">
        <f>VLOOKUP($A11,'RevPAR Raw Data'!$B$6:$BE$43,'RevPAR Raw Data'!Y$1,FALSE)</f>
        <v>13.219966814519699</v>
      </c>
      <c r="BK11" s="60">
        <f>VLOOKUP($A11,'RevPAR Raw Data'!$B$6:$BE$43,'RevPAR Raw Data'!AA$1,FALSE)</f>
        <v>1.1519285096084799</v>
      </c>
      <c r="BL11" s="60">
        <f>VLOOKUP($A11,'RevPAR Raw Data'!$B$6:$BE$43,'RevPAR Raw Data'!AB$1,FALSE)</f>
        <v>3.08132229468315</v>
      </c>
      <c r="BM11" s="61">
        <f>VLOOKUP($A11,'RevPAR Raw Data'!$B$6:$BE$43,'RevPAR Raw Data'!AC$1,FALSE)</f>
        <v>2.1832570947219199</v>
      </c>
      <c r="BN11" s="62">
        <f>VLOOKUP($A11,'RevPAR Raw Data'!$B$6:$BE$43,'RevPAR Raw Data'!AE$1,FALSE)</f>
        <v>8.8148870484624595</v>
      </c>
    </row>
    <row r="12" spans="1:66" x14ac:dyDescent="0.35">
      <c r="A12" s="76" t="s">
        <v>27</v>
      </c>
      <c r="B12" s="59">
        <f>VLOOKUP($A12,'Occupancy Raw Data'!$B$6:$BE$43,'Occupancy Raw Data'!G$1,FALSE)</f>
        <v>58.644227374367397</v>
      </c>
      <c r="C12" s="60">
        <f>VLOOKUP($A12,'Occupancy Raw Data'!$B$6:$BE$43,'Occupancy Raw Data'!H$1,FALSE)</f>
        <v>64.022596210427196</v>
      </c>
      <c r="D12" s="60">
        <f>VLOOKUP($A12,'Occupancy Raw Data'!$B$6:$BE$43,'Occupancy Raw Data'!I$1,FALSE)</f>
        <v>68.612451453454099</v>
      </c>
      <c r="E12" s="60">
        <f>VLOOKUP($A12,'Occupancy Raw Data'!$B$6:$BE$43,'Occupancy Raw Data'!J$1,FALSE)</f>
        <v>69.047899258561799</v>
      </c>
      <c r="F12" s="60">
        <f>VLOOKUP($A12,'Occupancy Raw Data'!$B$6:$BE$43,'Occupancy Raw Data'!K$1,FALSE)</f>
        <v>70.471931269859894</v>
      </c>
      <c r="G12" s="61">
        <f>VLOOKUP($A12,'Occupancy Raw Data'!$B$6:$BE$43,'Occupancy Raw Data'!L$1,FALSE)</f>
        <v>66.159821113334104</v>
      </c>
      <c r="H12" s="60">
        <f>VLOOKUP($A12,'Occupancy Raw Data'!$B$6:$BE$43,'Occupancy Raw Data'!N$1,FALSE)</f>
        <v>84.712251382841004</v>
      </c>
      <c r="I12" s="60">
        <f>VLOOKUP($A12,'Occupancy Raw Data'!$B$6:$BE$43,'Occupancy Raw Data'!O$1,FALSE)</f>
        <v>86.842414969989406</v>
      </c>
      <c r="J12" s="61">
        <f>VLOOKUP($A12,'Occupancy Raw Data'!$B$6:$BE$43,'Occupancy Raw Data'!P$1,FALSE)</f>
        <v>85.777333176415198</v>
      </c>
      <c r="K12" s="62">
        <f>VLOOKUP($A12,'Occupancy Raw Data'!$B$6:$BE$43,'Occupancy Raw Data'!R$1,FALSE)</f>
        <v>71.764824559928698</v>
      </c>
      <c r="L12" s="63"/>
      <c r="M12" s="59">
        <f>VLOOKUP($A12,'Occupancy Raw Data'!$B$6:$BE$43,'Occupancy Raw Data'!T$1,FALSE)</f>
        <v>2.08748919940746</v>
      </c>
      <c r="N12" s="60">
        <f>VLOOKUP($A12,'Occupancy Raw Data'!$B$6:$BE$43,'Occupancy Raw Data'!U$1,FALSE)</f>
        <v>2.1020192313914601</v>
      </c>
      <c r="O12" s="60">
        <f>VLOOKUP($A12,'Occupancy Raw Data'!$B$6:$BE$43,'Occupancy Raw Data'!V$1,FALSE)</f>
        <v>4.0312129427173096</v>
      </c>
      <c r="P12" s="60">
        <f>VLOOKUP($A12,'Occupancy Raw Data'!$B$6:$BE$43,'Occupancy Raw Data'!W$1,FALSE)</f>
        <v>-2.7212537368260898</v>
      </c>
      <c r="Q12" s="60">
        <f>VLOOKUP($A12,'Occupancy Raw Data'!$B$6:$BE$43,'Occupancy Raw Data'!X$1,FALSE)</f>
        <v>7.5990696252570406E-2</v>
      </c>
      <c r="R12" s="61">
        <f>VLOOKUP($A12,'Occupancy Raw Data'!$B$6:$BE$43,'Occupancy Raw Data'!Y$1,FALSE)</f>
        <v>1.0070000081522199</v>
      </c>
      <c r="S12" s="60">
        <f>VLOOKUP($A12,'Occupancy Raw Data'!$B$6:$BE$43,'Occupancy Raw Data'!AA$1,FALSE)</f>
        <v>4.4076667864574501</v>
      </c>
      <c r="T12" s="60">
        <f>VLOOKUP($A12,'Occupancy Raw Data'!$B$6:$BE$43,'Occupancy Raw Data'!AB$1,FALSE)</f>
        <v>6.3741879002475796</v>
      </c>
      <c r="U12" s="61">
        <f>VLOOKUP($A12,'Occupancy Raw Data'!$B$6:$BE$43,'Occupancy Raw Data'!AC$1,FALSE)</f>
        <v>5.3939631876798302</v>
      </c>
      <c r="V12" s="62">
        <f>VLOOKUP($A12,'Occupancy Raw Data'!$B$6:$BE$43,'Occupancy Raw Data'!AE$1,FALSE)</f>
        <v>2.4634993931355602</v>
      </c>
      <c r="W12" s="63"/>
      <c r="X12" s="64">
        <f>VLOOKUP($A12,'ADR Raw Data'!$B$6:$BE$43,'ADR Raw Data'!G$1,FALSE)</f>
        <v>89.231820188641294</v>
      </c>
      <c r="Y12" s="65">
        <f>VLOOKUP($A12,'ADR Raw Data'!$B$6:$BE$43,'ADR Raw Data'!H$1,FALSE)</f>
        <v>93.051558823529405</v>
      </c>
      <c r="Z12" s="65">
        <f>VLOOKUP($A12,'ADR Raw Data'!$B$6:$BE$43,'ADR Raw Data'!I$1,FALSE)</f>
        <v>93.986756432246906</v>
      </c>
      <c r="AA12" s="65">
        <f>VLOOKUP($A12,'ADR Raw Data'!$B$6:$BE$43,'ADR Raw Data'!J$1,FALSE)</f>
        <v>94.280547128004002</v>
      </c>
      <c r="AB12" s="65">
        <f>VLOOKUP($A12,'ADR Raw Data'!$B$6:$BE$43,'ADR Raw Data'!K$1,FALSE)</f>
        <v>94.581830327321299</v>
      </c>
      <c r="AC12" s="66">
        <f>VLOOKUP($A12,'ADR Raw Data'!$B$6:$BE$43,'ADR Raw Data'!L$1,FALSE)</f>
        <v>93.150896541909702</v>
      </c>
      <c r="AD12" s="65">
        <f>VLOOKUP($A12,'ADR Raw Data'!$B$6:$BE$43,'ADR Raw Data'!N$1,FALSE)</f>
        <v>110.008000833564</v>
      </c>
      <c r="AE12" s="65">
        <f>VLOOKUP($A12,'ADR Raw Data'!$B$6:$BE$43,'ADR Raw Data'!O$1,FALSE)</f>
        <v>112.617715137552</v>
      </c>
      <c r="AF12" s="66">
        <f>VLOOKUP($A12,'ADR Raw Data'!$B$6:$BE$43,'ADR Raw Data'!P$1,FALSE)</f>
        <v>111.32906016327</v>
      </c>
      <c r="AG12" s="67">
        <f>VLOOKUP($A12,'ADR Raw Data'!$B$6:$BE$43,'ADR Raw Data'!R$1,FALSE)</f>
        <v>99.358770294014207</v>
      </c>
      <c r="AH12" s="63"/>
      <c r="AI12" s="59">
        <f>VLOOKUP($A12,'ADR Raw Data'!$B$6:$BE$43,'ADR Raw Data'!T$1,FALSE)</f>
        <v>8.0533056219732195</v>
      </c>
      <c r="AJ12" s="60">
        <f>VLOOKUP($A12,'ADR Raw Data'!$B$6:$BE$43,'ADR Raw Data'!U$1,FALSE)</f>
        <v>12.251529020943501</v>
      </c>
      <c r="AK12" s="60">
        <f>VLOOKUP($A12,'ADR Raw Data'!$B$6:$BE$43,'ADR Raw Data'!V$1,FALSE)</f>
        <v>11.143518304097</v>
      </c>
      <c r="AL12" s="60">
        <f>VLOOKUP($A12,'ADR Raw Data'!$B$6:$BE$43,'ADR Raw Data'!W$1,FALSE)</f>
        <v>10.367306221389001</v>
      </c>
      <c r="AM12" s="60">
        <f>VLOOKUP($A12,'ADR Raw Data'!$B$6:$BE$43,'ADR Raw Data'!X$1,FALSE)</f>
        <v>11.4383699328663</v>
      </c>
      <c r="AN12" s="61">
        <f>VLOOKUP($A12,'ADR Raw Data'!$B$6:$BE$43,'ADR Raw Data'!Y$1,FALSE)</f>
        <v>10.6966300192056</v>
      </c>
      <c r="AO12" s="60">
        <f>VLOOKUP($A12,'ADR Raw Data'!$B$6:$BE$43,'ADR Raw Data'!AA$1,FALSE)</f>
        <v>17.5388949362566</v>
      </c>
      <c r="AP12" s="60">
        <f>VLOOKUP($A12,'ADR Raw Data'!$B$6:$BE$43,'ADR Raw Data'!AB$1,FALSE)</f>
        <v>19.3973423828966</v>
      </c>
      <c r="AQ12" s="61">
        <f>VLOOKUP($A12,'ADR Raw Data'!$B$6:$BE$43,'ADR Raw Data'!AC$1,FALSE)</f>
        <v>18.487548309245799</v>
      </c>
      <c r="AR12" s="62">
        <f>VLOOKUP($A12,'ADR Raw Data'!$B$6:$BE$43,'ADR Raw Data'!AE$1,FALSE)</f>
        <v>13.674642851739399</v>
      </c>
      <c r="AS12" s="50"/>
      <c r="AT12" s="64">
        <f>VLOOKUP($A12,'RevPAR Raw Data'!$B$6:$BE$43,'RevPAR Raw Data'!G$1,FALSE)</f>
        <v>52.3293115217135</v>
      </c>
      <c r="AU12" s="65">
        <f>VLOOKUP($A12,'RevPAR Raw Data'!$B$6:$BE$43,'RevPAR Raw Data'!H$1,FALSE)</f>
        <v>59.5740237730963</v>
      </c>
      <c r="AV12" s="65">
        <f>VLOOKUP($A12,'RevPAR Raw Data'!$B$6:$BE$43,'RevPAR Raw Data'!I$1,FALSE)</f>
        <v>64.486617629751606</v>
      </c>
      <c r="AW12" s="65">
        <f>VLOOKUP($A12,'RevPAR Raw Data'!$B$6:$BE$43,'RevPAR Raw Data'!J$1,FALSE)</f>
        <v>65.098737201365097</v>
      </c>
      <c r="AX12" s="65">
        <f>VLOOKUP($A12,'RevPAR Raw Data'!$B$6:$BE$43,'RevPAR Raw Data'!K$1,FALSE)</f>
        <v>66.653642462045397</v>
      </c>
      <c r="AY12" s="66">
        <f>VLOOKUP($A12,'RevPAR Raw Data'!$B$6:$BE$43,'RevPAR Raw Data'!L$1,FALSE)</f>
        <v>61.628466517594397</v>
      </c>
      <c r="AZ12" s="65">
        <f>VLOOKUP($A12,'RevPAR Raw Data'!$B$6:$BE$43,'RevPAR Raw Data'!N$1,FALSE)</f>
        <v>93.190254207367303</v>
      </c>
      <c r="BA12" s="65">
        <f>VLOOKUP($A12,'RevPAR Raw Data'!$B$6:$BE$43,'RevPAR Raw Data'!O$1,FALSE)</f>
        <v>97.799943509473906</v>
      </c>
      <c r="BB12" s="66">
        <f>VLOOKUP($A12,'RevPAR Raw Data'!$B$6:$BE$43,'RevPAR Raw Data'!P$1,FALSE)</f>
        <v>95.495098858420604</v>
      </c>
      <c r="BC12" s="67">
        <f>VLOOKUP($A12,'RevPAR Raw Data'!$B$6:$BE$43,'RevPAR Raw Data'!R$1,FALSE)</f>
        <v>71.304647186401894</v>
      </c>
      <c r="BD12" s="63"/>
      <c r="BE12" s="59">
        <f>VLOOKUP($A12,'RevPAR Raw Data'!$B$6:$BE$43,'RevPAR Raw Data'!T$1,FALSE)</f>
        <v>10.3089067064346</v>
      </c>
      <c r="BF12" s="60">
        <f>VLOOKUP($A12,'RevPAR Raw Data'!$B$6:$BE$43,'RevPAR Raw Data'!U$1,FALSE)</f>
        <v>14.611077748494701</v>
      </c>
      <c r="BG12" s="60">
        <f>VLOOKUP($A12,'RevPAR Raw Data'!$B$6:$BE$43,'RevPAR Raw Data'!V$1,FALSE)</f>
        <v>15.6239501989632</v>
      </c>
      <c r="BH12" s="60">
        <f>VLOOKUP($A12,'RevPAR Raw Data'!$B$6:$BE$43,'RevPAR Raw Data'!W$1,FALSE)</f>
        <v>7.3639317766051704</v>
      </c>
      <c r="BI12" s="60">
        <f>VLOOKUP($A12,'RevPAR Raw Data'!$B$6:$BE$43,'RevPAR Raw Data'!X$1,FALSE)</f>
        <v>11.5230527260708</v>
      </c>
      <c r="BJ12" s="61">
        <f>VLOOKUP($A12,'RevPAR Raw Data'!$B$6:$BE$43,'RevPAR Raw Data'!Y$1,FALSE)</f>
        <v>11.811345092523201</v>
      </c>
      <c r="BK12" s="60">
        <f>VLOOKUP($A12,'RevPAR Raw Data'!$B$6:$BE$43,'RevPAR Raw Data'!AA$1,FALSE)</f>
        <v>22.719617769531101</v>
      </c>
      <c r="BL12" s="60">
        <f>VLOOKUP($A12,'RevPAR Raw Data'!$B$6:$BE$43,'RevPAR Raw Data'!AB$1,FALSE)</f>
        <v>27.007953334284402</v>
      </c>
      <c r="BM12" s="61">
        <f>VLOOKUP($A12,'RevPAR Raw Data'!$B$6:$BE$43,'RevPAR Raw Data'!AC$1,FALSE)</f>
        <v>24.8787230470308</v>
      </c>
      <c r="BN12" s="62">
        <f>VLOOKUP($A12,'RevPAR Raw Data'!$B$6:$BE$43,'RevPAR Raw Data'!AE$1,FALSE)</f>
        <v>16.475016988541</v>
      </c>
    </row>
    <row r="13" spans="1:66" x14ac:dyDescent="0.35">
      <c r="A13" s="76" t="s">
        <v>91</v>
      </c>
      <c r="B13" s="59">
        <f>VLOOKUP($A13,'Occupancy Raw Data'!$B$6:$BE$43,'Occupancy Raw Data'!G$1,FALSE)</f>
        <v>63.230625583566699</v>
      </c>
      <c r="C13" s="60">
        <f>VLOOKUP($A13,'Occupancy Raw Data'!$B$6:$BE$43,'Occupancy Raw Data'!H$1,FALSE)</f>
        <v>77.105508870214706</v>
      </c>
      <c r="D13" s="60">
        <f>VLOOKUP($A13,'Occupancy Raw Data'!$B$6:$BE$43,'Occupancy Raw Data'!I$1,FALSE)</f>
        <v>87.8338001867413</v>
      </c>
      <c r="E13" s="60">
        <f>VLOOKUP($A13,'Occupancy Raw Data'!$B$6:$BE$43,'Occupancy Raw Data'!J$1,FALSE)</f>
        <v>88.870214752567605</v>
      </c>
      <c r="F13" s="60">
        <f>VLOOKUP($A13,'Occupancy Raw Data'!$B$6:$BE$43,'Occupancy Raw Data'!K$1,FALSE)</f>
        <v>85.536881419234305</v>
      </c>
      <c r="G13" s="61">
        <f>VLOOKUP($A13,'Occupancy Raw Data'!$B$6:$BE$43,'Occupancy Raw Data'!L$1,FALSE)</f>
        <v>80.515406162464899</v>
      </c>
      <c r="H13" s="60">
        <f>VLOOKUP($A13,'Occupancy Raw Data'!$B$6:$BE$43,'Occupancy Raw Data'!N$1,FALSE)</f>
        <v>79.4864612511671</v>
      </c>
      <c r="I13" s="60">
        <f>VLOOKUP($A13,'Occupancy Raw Data'!$B$6:$BE$43,'Occupancy Raw Data'!O$1,FALSE)</f>
        <v>74.248366013071802</v>
      </c>
      <c r="J13" s="61">
        <f>VLOOKUP($A13,'Occupancy Raw Data'!$B$6:$BE$43,'Occupancy Raw Data'!P$1,FALSE)</f>
        <v>76.867413632119494</v>
      </c>
      <c r="K13" s="62">
        <f>VLOOKUP($A13,'Occupancy Raw Data'!$B$6:$BE$43,'Occupancy Raw Data'!R$1,FALSE)</f>
        <v>79.473122582366202</v>
      </c>
      <c r="L13" s="63"/>
      <c r="M13" s="59">
        <f>VLOOKUP($A13,'Occupancy Raw Data'!$B$6:$BE$43,'Occupancy Raw Data'!T$1,FALSE)</f>
        <v>12.949494831520701</v>
      </c>
      <c r="N13" s="60">
        <f>VLOOKUP($A13,'Occupancy Raw Data'!$B$6:$BE$43,'Occupancy Raw Data'!U$1,FALSE)</f>
        <v>12.613471903913</v>
      </c>
      <c r="O13" s="60">
        <f>VLOOKUP($A13,'Occupancy Raw Data'!$B$6:$BE$43,'Occupancy Raw Data'!V$1,FALSE)</f>
        <v>27.936978824206602</v>
      </c>
      <c r="P13" s="60">
        <f>VLOOKUP($A13,'Occupancy Raw Data'!$B$6:$BE$43,'Occupancy Raw Data'!W$1,FALSE)</f>
        <v>12.255964138316999</v>
      </c>
      <c r="Q13" s="60">
        <f>VLOOKUP($A13,'Occupancy Raw Data'!$B$6:$BE$43,'Occupancy Raw Data'!X$1,FALSE)</f>
        <v>16.627796678499799</v>
      </c>
      <c r="R13" s="61">
        <f>VLOOKUP($A13,'Occupancy Raw Data'!$B$6:$BE$43,'Occupancy Raw Data'!Y$1,FALSE)</f>
        <v>16.4817939782846</v>
      </c>
      <c r="S13" s="60">
        <f>VLOOKUP($A13,'Occupancy Raw Data'!$B$6:$BE$43,'Occupancy Raw Data'!AA$1,FALSE)</f>
        <v>8.0057875755914392</v>
      </c>
      <c r="T13" s="60">
        <f>VLOOKUP($A13,'Occupancy Raw Data'!$B$6:$BE$43,'Occupancy Raw Data'!AB$1,FALSE)</f>
        <v>-5.0234263067423202</v>
      </c>
      <c r="U13" s="61">
        <f>VLOOKUP($A13,'Occupancy Raw Data'!$B$6:$BE$43,'Occupancy Raw Data'!AC$1,FALSE)</f>
        <v>1.29455263895582</v>
      </c>
      <c r="V13" s="62">
        <f>VLOOKUP($A13,'Occupancy Raw Data'!$B$6:$BE$43,'Occupancy Raw Data'!AE$1,FALSE)</f>
        <v>11.8476080785129</v>
      </c>
      <c r="W13" s="63"/>
      <c r="X13" s="64">
        <f>VLOOKUP($A13,'ADR Raw Data'!$B$6:$BE$43,'ADR Raw Data'!G$1,FALSE)</f>
        <v>111.28787802717</v>
      </c>
      <c r="Y13" s="65">
        <f>VLOOKUP($A13,'ADR Raw Data'!$B$6:$BE$43,'ADR Raw Data'!H$1,FALSE)</f>
        <v>125.454837733107</v>
      </c>
      <c r="Z13" s="65">
        <f>VLOOKUP($A13,'ADR Raw Data'!$B$6:$BE$43,'ADR Raw Data'!I$1,FALSE)</f>
        <v>132.713828000425</v>
      </c>
      <c r="AA13" s="65">
        <f>VLOOKUP($A13,'ADR Raw Data'!$B$6:$BE$43,'ADR Raw Data'!J$1,FALSE)</f>
        <v>130.98877285143899</v>
      </c>
      <c r="AB13" s="65">
        <f>VLOOKUP($A13,'ADR Raw Data'!$B$6:$BE$43,'ADR Raw Data'!K$1,FALSE)</f>
        <v>124.50656806025501</v>
      </c>
      <c r="AC13" s="66">
        <f>VLOOKUP($A13,'ADR Raw Data'!$B$6:$BE$43,'ADR Raw Data'!L$1,FALSE)</f>
        <v>125.833619769922</v>
      </c>
      <c r="AD13" s="65">
        <f>VLOOKUP($A13,'ADR Raw Data'!$B$6:$BE$43,'ADR Raw Data'!N$1,FALSE)</f>
        <v>114.700098672618</v>
      </c>
      <c r="AE13" s="65">
        <f>VLOOKUP($A13,'ADR Raw Data'!$B$6:$BE$43,'ADR Raw Data'!O$1,FALSE)</f>
        <v>112.87896126760501</v>
      </c>
      <c r="AF13" s="66">
        <f>VLOOKUP($A13,'ADR Raw Data'!$B$6:$BE$43,'ADR Raw Data'!P$1,FALSE)</f>
        <v>113.82055511691399</v>
      </c>
      <c r="AG13" s="67">
        <f>VLOOKUP($A13,'ADR Raw Data'!$B$6:$BE$43,'ADR Raw Data'!R$1,FALSE)</f>
        <v>122.51385156341701</v>
      </c>
      <c r="AH13" s="63"/>
      <c r="AI13" s="59">
        <f>VLOOKUP($A13,'ADR Raw Data'!$B$6:$BE$43,'ADR Raw Data'!T$1,FALSE)</f>
        <v>21.552925439566199</v>
      </c>
      <c r="AJ13" s="60">
        <f>VLOOKUP($A13,'ADR Raw Data'!$B$6:$BE$43,'ADR Raw Data'!U$1,FALSE)</f>
        <v>25.713809967347501</v>
      </c>
      <c r="AK13" s="60">
        <f>VLOOKUP($A13,'ADR Raw Data'!$B$6:$BE$43,'ADR Raw Data'!V$1,FALSE)</f>
        <v>29.295130312926101</v>
      </c>
      <c r="AL13" s="60">
        <f>VLOOKUP($A13,'ADR Raw Data'!$B$6:$BE$43,'ADR Raw Data'!W$1,FALSE)</f>
        <v>24.500850017681302</v>
      </c>
      <c r="AM13" s="60">
        <f>VLOOKUP($A13,'ADR Raw Data'!$B$6:$BE$43,'ADR Raw Data'!X$1,FALSE)</f>
        <v>24.490754548283299</v>
      </c>
      <c r="AN13" s="61">
        <f>VLOOKUP($A13,'ADR Raw Data'!$B$6:$BE$43,'ADR Raw Data'!Y$1,FALSE)</f>
        <v>25.441085118142201</v>
      </c>
      <c r="AO13" s="60">
        <f>VLOOKUP($A13,'ADR Raw Data'!$B$6:$BE$43,'ADR Raw Data'!AA$1,FALSE)</f>
        <v>20.367799522454298</v>
      </c>
      <c r="AP13" s="60">
        <f>VLOOKUP($A13,'ADR Raw Data'!$B$6:$BE$43,'ADR Raw Data'!AB$1,FALSE)</f>
        <v>17.663950706864501</v>
      </c>
      <c r="AQ13" s="61">
        <f>VLOOKUP($A13,'ADR Raw Data'!$B$6:$BE$43,'ADR Raw Data'!AC$1,FALSE)</f>
        <v>19.0317235464716</v>
      </c>
      <c r="AR13" s="62">
        <f>VLOOKUP($A13,'ADR Raw Data'!$B$6:$BE$43,'ADR Raw Data'!AE$1,FALSE)</f>
        <v>23.8995934486036</v>
      </c>
      <c r="AS13" s="50"/>
      <c r="AT13" s="64">
        <f>VLOOKUP($A13,'RevPAR Raw Data'!$B$6:$BE$43,'RevPAR Raw Data'!G$1,FALSE)</f>
        <v>70.368021475256697</v>
      </c>
      <c r="AU13" s="65">
        <f>VLOOKUP($A13,'RevPAR Raw Data'!$B$6:$BE$43,'RevPAR Raw Data'!H$1,FALSE)</f>
        <v>96.732591036414505</v>
      </c>
      <c r="AV13" s="65">
        <f>VLOOKUP($A13,'RevPAR Raw Data'!$B$6:$BE$43,'RevPAR Raw Data'!I$1,FALSE)</f>
        <v>116.567598506069</v>
      </c>
      <c r="AW13" s="65">
        <f>VLOOKUP($A13,'RevPAR Raw Data'!$B$6:$BE$43,'RevPAR Raw Data'!J$1,FALSE)</f>
        <v>116.410003734827</v>
      </c>
      <c r="AX13" s="65">
        <f>VLOOKUP($A13,'RevPAR Raw Data'!$B$6:$BE$43,'RevPAR Raw Data'!K$1,FALSE)</f>
        <v>106.49903548085901</v>
      </c>
      <c r="AY13" s="66">
        <f>VLOOKUP($A13,'RevPAR Raw Data'!$B$6:$BE$43,'RevPAR Raw Data'!L$1,FALSE)</f>
        <v>101.315450046685</v>
      </c>
      <c r="AZ13" s="65">
        <f>VLOOKUP($A13,'RevPAR Raw Data'!$B$6:$BE$43,'RevPAR Raw Data'!N$1,FALSE)</f>
        <v>91.1710494864612</v>
      </c>
      <c r="BA13" s="65">
        <f>VLOOKUP($A13,'RevPAR Raw Data'!$B$6:$BE$43,'RevPAR Raw Data'!O$1,FALSE)</f>
        <v>83.810784313725406</v>
      </c>
      <c r="BB13" s="66">
        <f>VLOOKUP($A13,'RevPAR Raw Data'!$B$6:$BE$43,'RevPAR Raw Data'!P$1,FALSE)</f>
        <v>87.490916900093296</v>
      </c>
      <c r="BC13" s="67">
        <f>VLOOKUP($A13,'RevPAR Raw Data'!$B$6:$BE$43,'RevPAR Raw Data'!R$1,FALSE)</f>
        <v>97.365583433373303</v>
      </c>
      <c r="BD13" s="63"/>
      <c r="BE13" s="59">
        <f>VLOOKUP($A13,'RevPAR Raw Data'!$B$6:$BE$43,'RevPAR Raw Data'!T$1,FALSE)</f>
        <v>37.2934152369251</v>
      </c>
      <c r="BF13" s="60">
        <f>VLOOKUP($A13,'RevPAR Raw Data'!$B$6:$BE$43,'RevPAR Raw Data'!U$1,FALSE)</f>
        <v>41.570686066917602</v>
      </c>
      <c r="BG13" s="60">
        <f>VLOOKUP($A13,'RevPAR Raw Data'!$B$6:$BE$43,'RevPAR Raw Data'!V$1,FALSE)</f>
        <v>65.416283489178696</v>
      </c>
      <c r="BH13" s="60">
        <f>VLOOKUP($A13,'RevPAR Raw Data'!$B$6:$BE$43,'RevPAR Raw Data'!W$1,FALSE)</f>
        <v>39.759629547748297</v>
      </c>
      <c r="BI13" s="60">
        <f>VLOOKUP($A13,'RevPAR Raw Data'!$B$6:$BE$43,'RevPAR Raw Data'!X$1,FALSE)</f>
        <v>45.190824098102198</v>
      </c>
      <c r="BJ13" s="61">
        <f>VLOOKUP($A13,'RevPAR Raw Data'!$B$6:$BE$43,'RevPAR Raw Data'!Y$1,FALSE)</f>
        <v>46.116026331439201</v>
      </c>
      <c r="BK13" s="60">
        <f>VLOOKUP($A13,'RevPAR Raw Data'!$B$6:$BE$43,'RevPAR Raw Data'!AA$1,FALSE)</f>
        <v>30.004189861635702</v>
      </c>
      <c r="BL13" s="60">
        <f>VLOOKUP($A13,'RevPAR Raw Data'!$B$6:$BE$43,'RevPAR Raw Data'!AB$1,FALSE)</f>
        <v>11.7531888535036</v>
      </c>
      <c r="BM13" s="61">
        <f>VLOOKUP($A13,'RevPAR Raw Data'!$B$6:$BE$43,'RevPAR Raw Data'!AC$1,FALSE)</f>
        <v>20.572651864836999</v>
      </c>
      <c r="BN13" s="62">
        <f>VLOOKUP($A13,'RevPAR Raw Data'!$B$6:$BE$43,'RevPAR Raw Data'!AE$1,FALSE)</f>
        <v>38.578731691264998</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68.907805133577696</v>
      </c>
      <c r="C15" s="60">
        <f>VLOOKUP($A15,'Occupancy Raw Data'!$B$6:$BE$43,'Occupancy Raw Data'!H$1,FALSE)</f>
        <v>79.559979046621194</v>
      </c>
      <c r="D15" s="60">
        <f>VLOOKUP($A15,'Occupancy Raw Data'!$B$6:$BE$43,'Occupancy Raw Data'!I$1,FALSE)</f>
        <v>81.545311681508593</v>
      </c>
      <c r="E15" s="60">
        <f>VLOOKUP($A15,'Occupancy Raw Data'!$B$6:$BE$43,'Occupancy Raw Data'!J$1,FALSE)</f>
        <v>80.9979046621267</v>
      </c>
      <c r="F15" s="60">
        <f>VLOOKUP($A15,'Occupancy Raw Data'!$B$6:$BE$43,'Occupancy Raw Data'!K$1,FALSE)</f>
        <v>81.157674174960704</v>
      </c>
      <c r="G15" s="61">
        <f>VLOOKUP($A15,'Occupancy Raw Data'!$B$6:$BE$43,'Occupancy Raw Data'!L$1,FALSE)</f>
        <v>78.433734939759006</v>
      </c>
      <c r="H15" s="60">
        <f>VLOOKUP($A15,'Occupancy Raw Data'!$B$6:$BE$43,'Occupancy Raw Data'!N$1,FALSE)</f>
        <v>87.485594552121498</v>
      </c>
      <c r="I15" s="60">
        <f>VLOOKUP($A15,'Occupancy Raw Data'!$B$6:$BE$43,'Occupancy Raw Data'!O$1,FALSE)</f>
        <v>89.546883184913497</v>
      </c>
      <c r="J15" s="61">
        <f>VLOOKUP($A15,'Occupancy Raw Data'!$B$6:$BE$43,'Occupancy Raw Data'!P$1,FALSE)</f>
        <v>88.516238868517505</v>
      </c>
      <c r="K15" s="62">
        <f>VLOOKUP($A15,'Occupancy Raw Data'!$B$6:$BE$43,'Occupancy Raw Data'!R$1,FALSE)</f>
        <v>81.314450347975693</v>
      </c>
      <c r="L15" s="63"/>
      <c r="M15" s="59">
        <f>VLOOKUP($A15,'Occupancy Raw Data'!$B$6:$BE$43,'Occupancy Raw Data'!T$1,FALSE)</f>
        <v>0.33638414623836399</v>
      </c>
      <c r="N15" s="60">
        <f>VLOOKUP($A15,'Occupancy Raw Data'!$B$6:$BE$43,'Occupancy Raw Data'!U$1,FALSE)</f>
        <v>5.3806450590035801</v>
      </c>
      <c r="O15" s="60">
        <f>VLOOKUP($A15,'Occupancy Raw Data'!$B$6:$BE$43,'Occupancy Raw Data'!V$1,FALSE)</f>
        <v>2.9940685673166301</v>
      </c>
      <c r="P15" s="60">
        <f>VLOOKUP($A15,'Occupancy Raw Data'!$B$6:$BE$43,'Occupancy Raw Data'!W$1,FALSE)</f>
        <v>2.0555371667818698</v>
      </c>
      <c r="Q15" s="60">
        <f>VLOOKUP($A15,'Occupancy Raw Data'!$B$6:$BE$43,'Occupancy Raw Data'!X$1,FALSE)</f>
        <v>-2.2736385367257701E-2</v>
      </c>
      <c r="R15" s="61">
        <f>VLOOKUP($A15,'Occupancy Raw Data'!$B$6:$BE$43,'Occupancy Raw Data'!Y$1,FALSE)</f>
        <v>2.1560184210910198</v>
      </c>
      <c r="S15" s="60">
        <f>VLOOKUP($A15,'Occupancy Raw Data'!$B$6:$BE$43,'Occupancy Raw Data'!AA$1,FALSE)</f>
        <v>-2.9393750516499999</v>
      </c>
      <c r="T15" s="60">
        <f>VLOOKUP($A15,'Occupancy Raw Data'!$B$6:$BE$43,'Occupancy Raw Data'!AB$1,FALSE)</f>
        <v>-2.1409864987830298</v>
      </c>
      <c r="U15" s="61">
        <f>VLOOKUP($A15,'Occupancy Raw Data'!$B$6:$BE$43,'Occupancy Raw Data'!AC$1,FALSE)</f>
        <v>-2.5371676832777901</v>
      </c>
      <c r="V15" s="62">
        <f>VLOOKUP($A15,'Occupancy Raw Data'!$B$6:$BE$43,'Occupancy Raw Data'!AE$1,FALSE)</f>
        <v>0.64863472602208705</v>
      </c>
      <c r="W15" s="63"/>
      <c r="X15" s="64">
        <f>VLOOKUP($A15,'ADR Raw Data'!$B$6:$BE$43,'ADR Raw Data'!G$1,FALSE)</f>
        <v>146.699259447337</v>
      </c>
      <c r="Y15" s="65">
        <f>VLOOKUP($A15,'ADR Raw Data'!$B$6:$BE$43,'ADR Raw Data'!H$1,FALSE)</f>
        <v>151.24300621214101</v>
      </c>
      <c r="Z15" s="65">
        <f>VLOOKUP($A15,'ADR Raw Data'!$B$6:$BE$43,'ADR Raw Data'!I$1,FALSE)</f>
        <v>152.34170776000499</v>
      </c>
      <c r="AA15" s="65">
        <f>VLOOKUP($A15,'ADR Raw Data'!$B$6:$BE$43,'ADR Raw Data'!J$1,FALSE)</f>
        <v>153.28825851253001</v>
      </c>
      <c r="AB15" s="65">
        <f>VLOOKUP($A15,'ADR Raw Data'!$B$6:$BE$43,'ADR Raw Data'!K$1,FALSE)</f>
        <v>156.391184202543</v>
      </c>
      <c r="AC15" s="66">
        <f>VLOOKUP($A15,'ADR Raw Data'!$B$6:$BE$43,'ADR Raw Data'!L$1,FALSE)</f>
        <v>152.16090116275899</v>
      </c>
      <c r="AD15" s="65">
        <f>VLOOKUP($A15,'ADR Raw Data'!$B$6:$BE$43,'ADR Raw Data'!N$1,FALSE)</f>
        <v>191.47550889168301</v>
      </c>
      <c r="AE15" s="65">
        <f>VLOOKUP($A15,'ADR Raw Data'!$B$6:$BE$43,'ADR Raw Data'!O$1,FALSE)</f>
        <v>200.69761802626499</v>
      </c>
      <c r="AF15" s="66">
        <f>VLOOKUP($A15,'ADR Raw Data'!$B$6:$BE$43,'ADR Raw Data'!P$1,FALSE)</f>
        <v>196.140252558772</v>
      </c>
      <c r="AG15" s="67">
        <f>VLOOKUP($A15,'ADR Raw Data'!$B$6:$BE$43,'ADR Raw Data'!R$1,FALSE)</f>
        <v>165.83932312938001</v>
      </c>
      <c r="AH15" s="63"/>
      <c r="AI15" s="59">
        <f>VLOOKUP($A15,'ADR Raw Data'!$B$6:$BE$43,'ADR Raw Data'!T$1,FALSE)</f>
        <v>1.0229211085196599</v>
      </c>
      <c r="AJ15" s="60">
        <f>VLOOKUP($A15,'ADR Raw Data'!$B$6:$BE$43,'ADR Raw Data'!U$1,FALSE)</f>
        <v>2.81836524812184</v>
      </c>
      <c r="AK15" s="60">
        <f>VLOOKUP($A15,'ADR Raw Data'!$B$6:$BE$43,'ADR Raw Data'!V$1,FALSE)</f>
        <v>2.3082110489982801</v>
      </c>
      <c r="AL15" s="60">
        <f>VLOOKUP($A15,'ADR Raw Data'!$B$6:$BE$43,'ADR Raw Data'!W$1,FALSE)</f>
        <v>3.9551817370732398</v>
      </c>
      <c r="AM15" s="60">
        <f>VLOOKUP($A15,'ADR Raw Data'!$B$6:$BE$43,'ADR Raw Data'!X$1,FALSE)</f>
        <v>4.7185014375012804</v>
      </c>
      <c r="AN15" s="61">
        <f>VLOOKUP($A15,'ADR Raw Data'!$B$6:$BE$43,'ADR Raw Data'!Y$1,FALSE)</f>
        <v>3.03249337125746</v>
      </c>
      <c r="AO15" s="60">
        <f>VLOOKUP($A15,'ADR Raw Data'!$B$6:$BE$43,'ADR Raw Data'!AA$1,FALSE)</f>
        <v>-0.59453365068659603</v>
      </c>
      <c r="AP15" s="60">
        <f>VLOOKUP($A15,'ADR Raw Data'!$B$6:$BE$43,'ADR Raw Data'!AB$1,FALSE)</f>
        <v>-0.81309179005683097</v>
      </c>
      <c r="AQ15" s="61">
        <f>VLOOKUP($A15,'ADR Raw Data'!$B$6:$BE$43,'ADR Raw Data'!AC$1,FALSE)</f>
        <v>-0.69776562092913996</v>
      </c>
      <c r="AR15" s="62">
        <f>VLOOKUP($A15,'ADR Raw Data'!$B$6:$BE$43,'ADR Raw Data'!AE$1,FALSE)</f>
        <v>1.31363018865964</v>
      </c>
      <c r="AS15" s="50"/>
      <c r="AT15" s="64">
        <f>VLOOKUP($A15,'RevPAR Raw Data'!$B$6:$BE$43,'RevPAR Raw Data'!G$1,FALSE)</f>
        <v>101.08723983237201</v>
      </c>
      <c r="AU15" s="65">
        <f>VLOOKUP($A15,'RevPAR Raw Data'!$B$6:$BE$43,'RevPAR Raw Data'!H$1,FALSE)</f>
        <v>120.328904051859</v>
      </c>
      <c r="AV15" s="65">
        <f>VLOOKUP($A15,'RevPAR Raw Data'!$B$6:$BE$43,'RevPAR Raw Data'!I$1,FALSE)</f>
        <v>124.227520413829</v>
      </c>
      <c r="AW15" s="65">
        <f>VLOOKUP($A15,'RevPAR Raw Data'!$B$6:$BE$43,'RevPAR Raw Data'!J$1,FALSE)</f>
        <v>124.160277488213</v>
      </c>
      <c r="AX15" s="65">
        <f>VLOOKUP($A15,'RevPAR Raw Data'!$B$6:$BE$43,'RevPAR Raw Data'!K$1,FALSE)</f>
        <v>126.923447713462</v>
      </c>
      <c r="AY15" s="66">
        <f>VLOOKUP($A15,'RevPAR Raw Data'!$B$6:$BE$43,'RevPAR Raw Data'!L$1,FALSE)</f>
        <v>119.345477899947</v>
      </c>
      <c r="AZ15" s="65">
        <f>VLOOKUP($A15,'RevPAR Raw Data'!$B$6:$BE$43,'RevPAR Raw Data'!N$1,FALSE)</f>
        <v>167.51348737558899</v>
      </c>
      <c r="BA15" s="65">
        <f>VLOOKUP($A15,'RevPAR Raw Data'!$B$6:$BE$43,'RevPAR Raw Data'!O$1,FALSE)</f>
        <v>179.71846156888401</v>
      </c>
      <c r="BB15" s="66">
        <f>VLOOKUP($A15,'RevPAR Raw Data'!$B$6:$BE$43,'RevPAR Raw Data'!P$1,FALSE)</f>
        <v>173.61597447223599</v>
      </c>
      <c r="BC15" s="67">
        <f>VLOOKUP($A15,'RevPAR Raw Data'!$B$6:$BE$43,'RevPAR Raw Data'!R$1,FALSE)</f>
        <v>134.85133406345801</v>
      </c>
      <c r="BD15" s="63"/>
      <c r="BE15" s="59">
        <f>VLOOKUP($A15,'RevPAR Raw Data'!$B$6:$BE$43,'RevPAR Raw Data'!T$1,FALSE)</f>
        <v>1.36274619919561</v>
      </c>
      <c r="BF15" s="60">
        <f>VLOOKUP($A15,'RevPAR Raw Data'!$B$6:$BE$43,'RevPAR Raw Data'!U$1,FALSE)</f>
        <v>8.3506565375931707</v>
      </c>
      <c r="BG15" s="60">
        <f>VLOOKUP($A15,'RevPAR Raw Data'!$B$6:$BE$43,'RevPAR Raw Data'!V$1,FALSE)</f>
        <v>5.3713890378003004</v>
      </c>
      <c r="BH15" s="60">
        <f>VLOOKUP($A15,'RevPAR Raw Data'!$B$6:$BE$43,'RevPAR Raw Data'!W$1,FALSE)</f>
        <v>6.0920191344744197</v>
      </c>
      <c r="BI15" s="60">
        <f>VLOOKUP($A15,'RevPAR Raw Data'!$B$6:$BE$43,'RevPAR Raw Data'!X$1,FALSE)</f>
        <v>4.6946922354636298</v>
      </c>
      <c r="BJ15" s="61">
        <f>VLOOKUP($A15,'RevPAR Raw Data'!$B$6:$BE$43,'RevPAR Raw Data'!Y$1,FALSE)</f>
        <v>5.25389290805116</v>
      </c>
      <c r="BK15" s="60">
        <f>VLOOKUP($A15,'RevPAR Raw Data'!$B$6:$BE$43,'RevPAR Raw Data'!AA$1,FALSE)</f>
        <v>-3.5164331285346502</v>
      </c>
      <c r="BL15" s="60">
        <f>VLOOKUP($A15,'RevPAR Raw Data'!$B$6:$BE$43,'RevPAR Raw Data'!AB$1,FALSE)</f>
        <v>-2.9366701033920299</v>
      </c>
      <c r="BM15" s="61">
        <f>VLOOKUP($A15,'RevPAR Raw Data'!$B$6:$BE$43,'RevPAR Raw Data'!AC$1,FALSE)</f>
        <v>-3.2172298203676899</v>
      </c>
      <c r="BN15" s="62">
        <f>VLOOKUP($A15,'RevPAR Raw Data'!$B$6:$BE$43,'RevPAR Raw Data'!AE$1,FALSE)</f>
        <v>1.97078557625688</v>
      </c>
    </row>
    <row r="16" spans="1:66" x14ac:dyDescent="0.35">
      <c r="A16" s="76" t="s">
        <v>92</v>
      </c>
      <c r="B16" s="59">
        <f>VLOOKUP($A16,'Occupancy Raw Data'!$B$6:$BE$43,'Occupancy Raw Data'!G$1,FALSE)</f>
        <v>73.327510917030494</v>
      </c>
      <c r="C16" s="60">
        <f>VLOOKUP($A16,'Occupancy Raw Data'!$B$6:$BE$43,'Occupancy Raw Data'!H$1,FALSE)</f>
        <v>89.048034934497807</v>
      </c>
      <c r="D16" s="60">
        <f>VLOOKUP($A16,'Occupancy Raw Data'!$B$6:$BE$43,'Occupancy Raw Data'!I$1,FALSE)</f>
        <v>91.231441048034895</v>
      </c>
      <c r="E16" s="60">
        <f>VLOOKUP($A16,'Occupancy Raw Data'!$B$6:$BE$43,'Occupancy Raw Data'!J$1,FALSE)</f>
        <v>91.371179039301296</v>
      </c>
      <c r="F16" s="60">
        <f>VLOOKUP($A16,'Occupancy Raw Data'!$B$6:$BE$43,'Occupancy Raw Data'!K$1,FALSE)</f>
        <v>87.685589519650605</v>
      </c>
      <c r="G16" s="61">
        <f>VLOOKUP($A16,'Occupancy Raw Data'!$B$6:$BE$43,'Occupancy Raw Data'!L$1,FALSE)</f>
        <v>86.532751091703005</v>
      </c>
      <c r="H16" s="60">
        <f>VLOOKUP($A16,'Occupancy Raw Data'!$B$6:$BE$43,'Occupancy Raw Data'!N$1,FALSE)</f>
        <v>89.921397379912605</v>
      </c>
      <c r="I16" s="60">
        <f>VLOOKUP($A16,'Occupancy Raw Data'!$B$6:$BE$43,'Occupancy Raw Data'!O$1,FALSE)</f>
        <v>89.606986899563296</v>
      </c>
      <c r="J16" s="61">
        <f>VLOOKUP($A16,'Occupancy Raw Data'!$B$6:$BE$43,'Occupancy Raw Data'!P$1,FALSE)</f>
        <v>89.764192139737901</v>
      </c>
      <c r="K16" s="62">
        <f>VLOOKUP($A16,'Occupancy Raw Data'!$B$6:$BE$43,'Occupancy Raw Data'!R$1,FALSE)</f>
        <v>87.456019962570096</v>
      </c>
      <c r="L16" s="63"/>
      <c r="M16" s="59">
        <f>VLOOKUP($A16,'Occupancy Raw Data'!$B$6:$BE$43,'Occupancy Raw Data'!T$1,FALSE)</f>
        <v>1.99222546161321</v>
      </c>
      <c r="N16" s="60">
        <f>VLOOKUP($A16,'Occupancy Raw Data'!$B$6:$BE$43,'Occupancy Raw Data'!U$1,FALSE)</f>
        <v>9.4696156323813607</v>
      </c>
      <c r="O16" s="60">
        <f>VLOOKUP($A16,'Occupancy Raw Data'!$B$6:$BE$43,'Occupancy Raw Data'!V$1,FALSE)</f>
        <v>5.0060313630880504</v>
      </c>
      <c r="P16" s="60">
        <f>VLOOKUP($A16,'Occupancy Raw Data'!$B$6:$BE$43,'Occupancy Raw Data'!W$1,FALSE)</f>
        <v>3.9340353665805599</v>
      </c>
      <c r="Q16" s="60">
        <f>VLOOKUP($A16,'Occupancy Raw Data'!$B$6:$BE$43,'Occupancy Raw Data'!X$1,FALSE)</f>
        <v>0.72231139646869902</v>
      </c>
      <c r="R16" s="61">
        <f>VLOOKUP($A16,'Occupancy Raw Data'!$B$6:$BE$43,'Occupancy Raw Data'!Y$1,FALSE)</f>
        <v>4.2332940582393501</v>
      </c>
      <c r="S16" s="60">
        <f>VLOOKUP($A16,'Occupancy Raw Data'!$B$6:$BE$43,'Occupancy Raw Data'!AA$1,FALSE)</f>
        <v>-2.31499051233396</v>
      </c>
      <c r="T16" s="60">
        <f>VLOOKUP($A16,'Occupancy Raw Data'!$B$6:$BE$43,'Occupancy Raw Data'!AB$1,FALSE)</f>
        <v>-4.5048399106478003</v>
      </c>
      <c r="U16" s="61">
        <f>VLOOKUP($A16,'Occupancy Raw Data'!$B$6:$BE$43,'Occupancy Raw Data'!AC$1,FALSE)</f>
        <v>-3.4204096974252902</v>
      </c>
      <c r="V16" s="62">
        <f>VLOOKUP($A16,'Occupancy Raw Data'!$B$6:$BE$43,'Occupancy Raw Data'!AE$1,FALSE)</f>
        <v>1.86595361274196</v>
      </c>
      <c r="W16" s="63"/>
      <c r="X16" s="64">
        <f>VLOOKUP($A16,'ADR Raw Data'!$B$6:$BE$43,'ADR Raw Data'!G$1,FALSE)</f>
        <v>100.55375288232401</v>
      </c>
      <c r="Y16" s="65">
        <f>VLOOKUP($A16,'ADR Raw Data'!$B$6:$BE$43,'ADR Raw Data'!H$1,FALSE)</f>
        <v>107.572412946253</v>
      </c>
      <c r="Z16" s="65">
        <f>VLOOKUP($A16,'ADR Raw Data'!$B$6:$BE$43,'ADR Raw Data'!I$1,FALSE)</f>
        <v>108.63085374305901</v>
      </c>
      <c r="AA16" s="65">
        <f>VLOOKUP($A16,'ADR Raw Data'!$B$6:$BE$43,'ADR Raw Data'!J$1,FALSE)</f>
        <v>111.70407992735601</v>
      </c>
      <c r="AB16" s="65">
        <f>VLOOKUP($A16,'ADR Raw Data'!$B$6:$BE$43,'ADR Raw Data'!K$1,FALSE)</f>
        <v>108.15753434262901</v>
      </c>
      <c r="AC16" s="66">
        <f>VLOOKUP($A16,'ADR Raw Data'!$B$6:$BE$43,'ADR Raw Data'!L$1,FALSE)</f>
        <v>107.59719941057701</v>
      </c>
      <c r="AD16" s="65">
        <f>VLOOKUP($A16,'ADR Raw Data'!$B$6:$BE$43,'ADR Raw Data'!N$1,FALSE)</f>
        <v>137.478002350427</v>
      </c>
      <c r="AE16" s="65">
        <f>VLOOKUP($A16,'ADR Raw Data'!$B$6:$BE$43,'ADR Raw Data'!O$1,FALSE)</f>
        <v>138.026769668615</v>
      </c>
      <c r="AF16" s="66">
        <f>VLOOKUP($A16,'ADR Raw Data'!$B$6:$BE$43,'ADR Raw Data'!P$1,FALSE)</f>
        <v>137.75190547771899</v>
      </c>
      <c r="AG16" s="67">
        <f>VLOOKUP($A16,'ADR Raw Data'!$B$6:$BE$43,'ADR Raw Data'!R$1,FALSE)</f>
        <v>116.44021667142199</v>
      </c>
      <c r="AH16" s="63"/>
      <c r="AI16" s="59">
        <f>VLOOKUP($A16,'ADR Raw Data'!$B$6:$BE$43,'ADR Raw Data'!T$1,FALSE)</f>
        <v>10.333410505098</v>
      </c>
      <c r="AJ16" s="60">
        <f>VLOOKUP($A16,'ADR Raw Data'!$B$6:$BE$43,'ADR Raw Data'!U$1,FALSE)</f>
        <v>14.9555216179117</v>
      </c>
      <c r="AK16" s="60">
        <f>VLOOKUP($A16,'ADR Raw Data'!$B$6:$BE$43,'ADR Raw Data'!V$1,FALSE)</f>
        <v>11.4060180123512</v>
      </c>
      <c r="AL16" s="60">
        <f>VLOOKUP($A16,'ADR Raw Data'!$B$6:$BE$43,'ADR Raw Data'!W$1,FALSE)</f>
        <v>13.087202427388499</v>
      </c>
      <c r="AM16" s="60">
        <f>VLOOKUP($A16,'ADR Raw Data'!$B$6:$BE$43,'ADR Raw Data'!X$1,FALSE)</f>
        <v>8.3883956012662804</v>
      </c>
      <c r="AN16" s="61">
        <f>VLOOKUP($A16,'ADR Raw Data'!$B$6:$BE$43,'ADR Raw Data'!Y$1,FALSE)</f>
        <v>11.6372960195056</v>
      </c>
      <c r="AO16" s="60">
        <f>VLOOKUP($A16,'ADR Raw Data'!$B$6:$BE$43,'ADR Raw Data'!AA$1,FALSE)</f>
        <v>4.3000561771713901</v>
      </c>
      <c r="AP16" s="60">
        <f>VLOOKUP($A16,'ADR Raw Data'!$B$6:$BE$43,'ADR Raw Data'!AB$1,FALSE)</f>
        <v>0.73136225968503299</v>
      </c>
      <c r="AQ16" s="61">
        <f>VLOOKUP($A16,'ADR Raw Data'!$B$6:$BE$43,'ADR Raw Data'!AC$1,FALSE)</f>
        <v>2.46169230850473</v>
      </c>
      <c r="AR16" s="62">
        <f>VLOOKUP($A16,'ADR Raw Data'!$B$6:$BE$43,'ADR Raw Data'!AE$1,FALSE)</f>
        <v>7.6618380943985001</v>
      </c>
      <c r="AS16" s="50"/>
      <c r="AT16" s="64">
        <f>VLOOKUP($A16,'RevPAR Raw Data'!$B$6:$BE$43,'RevPAR Raw Data'!G$1,FALSE)</f>
        <v>73.733564122270707</v>
      </c>
      <c r="AU16" s="65">
        <f>VLOOKUP($A16,'RevPAR Raw Data'!$B$6:$BE$43,'RevPAR Raw Data'!H$1,FALSE)</f>
        <v>95.791119860262</v>
      </c>
      <c r="AV16" s="65">
        <f>VLOOKUP($A16,'RevPAR Raw Data'!$B$6:$BE$43,'RevPAR Raw Data'!I$1,FALSE)</f>
        <v>99.105493292576398</v>
      </c>
      <c r="AW16" s="65">
        <f>VLOOKUP($A16,'RevPAR Raw Data'!$B$6:$BE$43,'RevPAR Raw Data'!J$1,FALSE)</f>
        <v>102.065334864628</v>
      </c>
      <c r="AX16" s="65">
        <f>VLOOKUP($A16,'RevPAR Raw Data'!$B$6:$BE$43,'RevPAR Raw Data'!K$1,FALSE)</f>
        <v>94.838571598253196</v>
      </c>
      <c r="AY16" s="66">
        <f>VLOOKUP($A16,'RevPAR Raw Data'!$B$6:$BE$43,'RevPAR Raw Data'!L$1,FALSE)</f>
        <v>93.106816747598202</v>
      </c>
      <c r="AZ16" s="65">
        <f>VLOOKUP($A16,'RevPAR Raw Data'!$B$6:$BE$43,'RevPAR Raw Data'!N$1,FALSE)</f>
        <v>123.622140803493</v>
      </c>
      <c r="BA16" s="65">
        <f>VLOOKUP($A16,'RevPAR Raw Data'!$B$6:$BE$43,'RevPAR Raw Data'!O$1,FALSE)</f>
        <v>123.681629414847</v>
      </c>
      <c r="BB16" s="66">
        <f>VLOOKUP($A16,'RevPAR Raw Data'!$B$6:$BE$43,'RevPAR Raw Data'!P$1,FALSE)</f>
        <v>123.65188510917</v>
      </c>
      <c r="BC16" s="67">
        <f>VLOOKUP($A16,'RevPAR Raw Data'!$B$6:$BE$43,'RevPAR Raw Data'!R$1,FALSE)</f>
        <v>101.833979136618</v>
      </c>
      <c r="BD16" s="63"/>
      <c r="BE16" s="59">
        <f>VLOOKUP($A16,'RevPAR Raw Data'!$B$6:$BE$43,'RevPAR Raw Data'!T$1,FALSE)</f>
        <v>12.5315008018468</v>
      </c>
      <c r="BF16" s="60">
        <f>VLOOKUP($A16,'RevPAR Raw Data'!$B$6:$BE$43,'RevPAR Raw Data'!U$1,FALSE)</f>
        <v>25.841367663326999</v>
      </c>
      <c r="BG16" s="60">
        <f>VLOOKUP($A16,'RevPAR Raw Data'!$B$6:$BE$43,'RevPAR Raw Data'!V$1,FALSE)</f>
        <v>16.983038214417</v>
      </c>
      <c r="BH16" s="60">
        <f>VLOOKUP($A16,'RevPAR Raw Data'!$B$6:$BE$43,'RevPAR Raw Data'!W$1,FALSE)</f>
        <v>17.536092965958499</v>
      </c>
      <c r="BI16" s="60">
        <f>VLOOKUP($A16,'RevPAR Raw Data'!$B$6:$BE$43,'RevPAR Raw Data'!X$1,FALSE)</f>
        <v>9.1712973351437999</v>
      </c>
      <c r="BJ16" s="61">
        <f>VLOOKUP($A16,'RevPAR Raw Data'!$B$6:$BE$43,'RevPAR Raw Data'!Y$1,FALSE)</f>
        <v>16.3632310386784</v>
      </c>
      <c r="BK16" s="60">
        <f>VLOOKUP($A16,'RevPAR Raw Data'!$B$6:$BE$43,'RevPAR Raw Data'!AA$1,FALSE)</f>
        <v>1.8855197723108801</v>
      </c>
      <c r="BL16" s="60">
        <f>VLOOKUP($A16,'RevPAR Raw Data'!$B$6:$BE$43,'RevPAR Raw Data'!AB$1,FALSE)</f>
        <v>-3.80642434992847</v>
      </c>
      <c r="BM16" s="61">
        <f>VLOOKUP($A16,'RevPAR Raw Data'!$B$6:$BE$43,'RevPAR Raw Data'!AC$1,FALSE)</f>
        <v>-1.0429173513614201</v>
      </c>
      <c r="BN16" s="62">
        <f>VLOOKUP($A16,'RevPAR Raw Data'!$B$6:$BE$43,'RevPAR Raw Data'!AE$1,FALSE)</f>
        <v>9.6707580518653309</v>
      </c>
    </row>
    <row r="17" spans="1:66" x14ac:dyDescent="0.35">
      <c r="A17" s="78" t="s">
        <v>32</v>
      </c>
      <c r="B17" s="59">
        <f>VLOOKUP($A17,'Occupancy Raw Data'!$B$6:$BE$43,'Occupancy Raw Data'!G$1,FALSE)</f>
        <v>65.666474321984893</v>
      </c>
      <c r="C17" s="60">
        <f>VLOOKUP($A17,'Occupancy Raw Data'!$B$6:$BE$43,'Occupancy Raw Data'!H$1,FALSE)</f>
        <v>76.081938834391195</v>
      </c>
      <c r="D17" s="60">
        <f>VLOOKUP($A17,'Occupancy Raw Data'!$B$6:$BE$43,'Occupancy Raw Data'!I$1,FALSE)</f>
        <v>78.404500865551</v>
      </c>
      <c r="E17" s="60">
        <f>VLOOKUP($A17,'Occupancy Raw Data'!$B$6:$BE$43,'Occupancy Raw Data'!J$1,FALSE)</f>
        <v>80.380842469705698</v>
      </c>
      <c r="F17" s="60">
        <f>VLOOKUP($A17,'Occupancy Raw Data'!$B$6:$BE$43,'Occupancy Raw Data'!K$1,FALSE)</f>
        <v>80.871321407962995</v>
      </c>
      <c r="G17" s="61">
        <f>VLOOKUP($A17,'Occupancy Raw Data'!$B$6:$BE$43,'Occupancy Raw Data'!L$1,FALSE)</f>
        <v>76.281015579919199</v>
      </c>
      <c r="H17" s="60">
        <f>VLOOKUP($A17,'Occupancy Raw Data'!$B$6:$BE$43,'Occupancy Raw Data'!N$1,FALSE)</f>
        <v>87.896710905943394</v>
      </c>
      <c r="I17" s="60">
        <f>VLOOKUP($A17,'Occupancy Raw Data'!$B$6:$BE$43,'Occupancy Raw Data'!O$1,FALSE)</f>
        <v>87.276399307559103</v>
      </c>
      <c r="J17" s="61">
        <f>VLOOKUP($A17,'Occupancy Raw Data'!$B$6:$BE$43,'Occupancy Raw Data'!P$1,FALSE)</f>
        <v>87.586555106751206</v>
      </c>
      <c r="K17" s="62">
        <f>VLOOKUP($A17,'Occupancy Raw Data'!$B$6:$BE$43,'Occupancy Raw Data'!R$1,FALSE)</f>
        <v>79.511169730442603</v>
      </c>
      <c r="L17" s="63"/>
      <c r="M17" s="59">
        <f>VLOOKUP($A17,'Occupancy Raw Data'!$B$6:$BE$43,'Occupancy Raw Data'!T$1,FALSE)</f>
        <v>0.220292555511099</v>
      </c>
      <c r="N17" s="60">
        <f>VLOOKUP($A17,'Occupancy Raw Data'!$B$6:$BE$43,'Occupancy Raw Data'!U$1,FALSE)</f>
        <v>5.5562017529112904</v>
      </c>
      <c r="O17" s="60">
        <f>VLOOKUP($A17,'Occupancy Raw Data'!$B$6:$BE$43,'Occupancy Raw Data'!V$1,FALSE)</f>
        <v>4.0668403202267198</v>
      </c>
      <c r="P17" s="60">
        <f>VLOOKUP($A17,'Occupancy Raw Data'!$B$6:$BE$43,'Occupancy Raw Data'!W$1,FALSE)</f>
        <v>4.25546148812768</v>
      </c>
      <c r="Q17" s="60">
        <f>VLOOKUP($A17,'Occupancy Raw Data'!$B$6:$BE$43,'Occupancy Raw Data'!X$1,FALSE)</f>
        <v>1.2759547411733601</v>
      </c>
      <c r="R17" s="61">
        <f>VLOOKUP($A17,'Occupancy Raw Data'!$B$6:$BE$43,'Occupancy Raw Data'!Y$1,FALSE)</f>
        <v>3.1125043742367899</v>
      </c>
      <c r="S17" s="60">
        <f>VLOOKUP($A17,'Occupancy Raw Data'!$B$6:$BE$43,'Occupancy Raw Data'!AA$1,FALSE)</f>
        <v>-2.3646937013255398</v>
      </c>
      <c r="T17" s="60">
        <f>VLOOKUP($A17,'Occupancy Raw Data'!$B$6:$BE$43,'Occupancy Raw Data'!AB$1,FALSE)</f>
        <v>-4.4541686362726196</v>
      </c>
      <c r="U17" s="61">
        <f>VLOOKUP($A17,'Occupancy Raw Data'!$B$6:$BE$43,'Occupancy Raw Data'!AC$1,FALSE)</f>
        <v>-3.41703193422777</v>
      </c>
      <c r="V17" s="62">
        <f>VLOOKUP($A17,'Occupancy Raw Data'!$B$6:$BE$43,'Occupancy Raw Data'!AE$1,FALSE)</f>
        <v>0.96422592389569495</v>
      </c>
      <c r="W17" s="63"/>
      <c r="X17" s="64">
        <f>VLOOKUP($A17,'ADR Raw Data'!$B$6:$BE$43,'ADR Raw Data'!G$1,FALSE)</f>
        <v>86.033040531634398</v>
      </c>
      <c r="Y17" s="65">
        <f>VLOOKUP($A17,'ADR Raw Data'!$B$6:$BE$43,'ADR Raw Data'!H$1,FALSE)</f>
        <v>89.214242055365901</v>
      </c>
      <c r="Z17" s="65">
        <f>VLOOKUP($A17,'ADR Raw Data'!$B$6:$BE$43,'ADR Raw Data'!I$1,FALSE)</f>
        <v>90.663184084636598</v>
      </c>
      <c r="AA17" s="65">
        <f>VLOOKUP($A17,'ADR Raw Data'!$B$6:$BE$43,'ADR Raw Data'!J$1,FALSE)</f>
        <v>90.687729755922405</v>
      </c>
      <c r="AB17" s="65">
        <f>VLOOKUP($A17,'ADR Raw Data'!$B$6:$BE$43,'ADR Raw Data'!K$1,FALSE)</f>
        <v>94.256816981805201</v>
      </c>
      <c r="AC17" s="66">
        <f>VLOOKUP($A17,'ADR Raw Data'!$B$6:$BE$43,'ADR Raw Data'!L$1,FALSE)</f>
        <v>90.344130443662706</v>
      </c>
      <c r="AD17" s="65">
        <f>VLOOKUP($A17,'ADR Raw Data'!$B$6:$BE$43,'ADR Raw Data'!N$1,FALSE)</f>
        <v>113.380632430658</v>
      </c>
      <c r="AE17" s="65">
        <f>VLOOKUP($A17,'ADR Raw Data'!$B$6:$BE$43,'ADR Raw Data'!O$1,FALSE)</f>
        <v>116.263547421487</v>
      </c>
      <c r="AF17" s="66">
        <f>VLOOKUP($A17,'ADR Raw Data'!$B$6:$BE$43,'ADR Raw Data'!P$1,FALSE)</f>
        <v>114.816985530758</v>
      </c>
      <c r="AG17" s="67">
        <f>VLOOKUP($A17,'ADR Raw Data'!$B$6:$BE$43,'ADR Raw Data'!R$1,FALSE)</f>
        <v>98.046527398786907</v>
      </c>
      <c r="AH17" s="63"/>
      <c r="AI17" s="59">
        <f>VLOOKUP($A17,'ADR Raw Data'!$B$6:$BE$43,'ADR Raw Data'!T$1,FALSE)</f>
        <v>9.8248335457708702</v>
      </c>
      <c r="AJ17" s="60">
        <f>VLOOKUP($A17,'ADR Raw Data'!$B$6:$BE$43,'ADR Raw Data'!U$1,FALSE)</f>
        <v>11.730863042711199</v>
      </c>
      <c r="AK17" s="60">
        <f>VLOOKUP($A17,'ADR Raw Data'!$B$6:$BE$43,'ADR Raw Data'!V$1,FALSE)</f>
        <v>9.7939747737139999</v>
      </c>
      <c r="AL17" s="60">
        <f>VLOOKUP($A17,'ADR Raw Data'!$B$6:$BE$43,'ADR Raw Data'!W$1,FALSE)</f>
        <v>10.064771135945101</v>
      </c>
      <c r="AM17" s="60">
        <f>VLOOKUP($A17,'ADR Raw Data'!$B$6:$BE$43,'ADR Raw Data'!X$1,FALSE)</f>
        <v>11.1179448540212</v>
      </c>
      <c r="AN17" s="61">
        <f>VLOOKUP($A17,'ADR Raw Data'!$B$6:$BE$43,'ADR Raw Data'!Y$1,FALSE)</f>
        <v>10.524515055501899</v>
      </c>
      <c r="AO17" s="60">
        <f>VLOOKUP($A17,'ADR Raw Data'!$B$6:$BE$43,'ADR Raw Data'!AA$1,FALSE)</f>
        <v>4.2646633573718704</v>
      </c>
      <c r="AP17" s="60">
        <f>VLOOKUP($A17,'ADR Raw Data'!$B$6:$BE$43,'ADR Raw Data'!AB$1,FALSE)</f>
        <v>1.7380767467995599</v>
      </c>
      <c r="AQ17" s="61">
        <f>VLOOKUP($A17,'ADR Raw Data'!$B$6:$BE$43,'ADR Raw Data'!AC$1,FALSE)</f>
        <v>2.9468586082722501</v>
      </c>
      <c r="AR17" s="62">
        <f>VLOOKUP($A17,'ADR Raw Data'!$B$6:$BE$43,'ADR Raw Data'!AE$1,FALSE)</f>
        <v>7.1053401832366099</v>
      </c>
      <c r="AS17" s="50"/>
      <c r="AT17" s="64">
        <f>VLOOKUP($A17,'RevPAR Raw Data'!$B$6:$BE$43,'RevPAR Raw Data'!G$1,FALSE)</f>
        <v>56.494864469128601</v>
      </c>
      <c r="AU17" s="65">
        <f>VLOOKUP($A17,'RevPAR Raw Data'!$B$6:$BE$43,'RevPAR Raw Data'!H$1,FALSE)</f>
        <v>67.875925072129206</v>
      </c>
      <c r="AV17" s="65">
        <f>VLOOKUP($A17,'RevPAR Raw Data'!$B$6:$BE$43,'RevPAR Raw Data'!I$1,FALSE)</f>
        <v>71.084016950375002</v>
      </c>
      <c r="AW17" s="65">
        <f>VLOOKUP($A17,'RevPAR Raw Data'!$B$6:$BE$43,'RevPAR Raw Data'!J$1,FALSE)</f>
        <v>72.895561194460399</v>
      </c>
      <c r="AX17" s="65">
        <f>VLOOKUP($A17,'RevPAR Raw Data'!$B$6:$BE$43,'RevPAR Raw Data'!K$1,FALSE)</f>
        <v>76.226733410271194</v>
      </c>
      <c r="AY17" s="66">
        <f>VLOOKUP($A17,'RevPAR Raw Data'!$B$6:$BE$43,'RevPAR Raw Data'!L$1,FALSE)</f>
        <v>68.915420219272903</v>
      </c>
      <c r="AZ17" s="65">
        <f>VLOOKUP($A17,'RevPAR Raw Data'!$B$6:$BE$43,'RevPAR Raw Data'!N$1,FALSE)</f>
        <v>99.657846710905901</v>
      </c>
      <c r="BA17" s="65">
        <f>VLOOKUP($A17,'RevPAR Raw Data'!$B$6:$BE$43,'RevPAR Raw Data'!O$1,FALSE)</f>
        <v>101.47063789671</v>
      </c>
      <c r="BB17" s="66">
        <f>VLOOKUP($A17,'RevPAR Raw Data'!$B$6:$BE$43,'RevPAR Raw Data'!P$1,FALSE)</f>
        <v>100.564242303808</v>
      </c>
      <c r="BC17" s="67">
        <f>VLOOKUP($A17,'RevPAR Raw Data'!$B$6:$BE$43,'RevPAR Raw Data'!R$1,FALSE)</f>
        <v>77.957940814854496</v>
      </c>
      <c r="BD17" s="63"/>
      <c r="BE17" s="59">
        <f>VLOOKUP($A17,'RevPAR Raw Data'!$B$6:$BE$43,'RevPAR Raw Data'!T$1,FALSE)</f>
        <v>10.066769478174599</v>
      </c>
      <c r="BF17" s="60">
        <f>VLOOKUP($A17,'RevPAR Raw Data'!$B$6:$BE$43,'RevPAR Raw Data'!U$1,FALSE)</f>
        <v>17.9388552136333</v>
      </c>
      <c r="BG17" s="60">
        <f>VLOOKUP($A17,'RevPAR Raw Data'!$B$6:$BE$43,'RevPAR Raw Data'!V$1,FALSE)</f>
        <v>14.259120408990899</v>
      </c>
      <c r="BH17" s="60">
        <f>VLOOKUP($A17,'RevPAR Raw Data'!$B$6:$BE$43,'RevPAR Raw Data'!W$1,FALSE)</f>
        <v>14.748535083631101</v>
      </c>
      <c r="BI17" s="60">
        <f>VLOOKUP($A17,'RevPAR Raw Data'!$B$6:$BE$43,'RevPAR Raw Data'!X$1,FALSE)</f>
        <v>12.5357595396804</v>
      </c>
      <c r="BJ17" s="61">
        <f>VLOOKUP($A17,'RevPAR Raw Data'!$B$6:$BE$43,'RevPAR Raw Data'!Y$1,FALSE)</f>
        <v>13.964595421208401</v>
      </c>
      <c r="BK17" s="60">
        <f>VLOOKUP($A17,'RevPAR Raw Data'!$B$6:$BE$43,'RevPAR Raw Data'!AA$1,FALSE)</f>
        <v>1.79912343025181</v>
      </c>
      <c r="BL17" s="60">
        <f>VLOOKUP($A17,'RevPAR Raw Data'!$B$6:$BE$43,'RevPAR Raw Data'!AB$1,FALSE)</f>
        <v>-2.79350875880335</v>
      </c>
      <c r="BM17" s="61">
        <f>VLOOKUP($A17,'RevPAR Raw Data'!$B$6:$BE$43,'RevPAR Raw Data'!AC$1,FALSE)</f>
        <v>-0.57086842565672602</v>
      </c>
      <c r="BN17" s="62">
        <f>VLOOKUP($A17,'RevPAR Raw Data'!$B$6:$BE$43,'RevPAR Raw Data'!AE$1,FALSE)</f>
        <v>8.1380776391600502</v>
      </c>
    </row>
    <row r="18" spans="1:66" x14ac:dyDescent="0.35">
      <c r="A18" s="78" t="s">
        <v>93</v>
      </c>
      <c r="B18" s="59">
        <f>VLOOKUP($A18,'Occupancy Raw Data'!$B$6:$BE$43,'Occupancy Raw Data'!G$1,FALSE)</f>
        <v>76.867639303919802</v>
      </c>
      <c r="C18" s="60">
        <f>VLOOKUP($A18,'Occupancy Raw Data'!$B$6:$BE$43,'Occupancy Raw Data'!H$1,FALSE)</f>
        <v>83.125329583406497</v>
      </c>
      <c r="D18" s="60">
        <f>VLOOKUP($A18,'Occupancy Raw Data'!$B$6:$BE$43,'Occupancy Raw Data'!I$1,FALSE)</f>
        <v>84.637018808226401</v>
      </c>
      <c r="E18" s="60">
        <f>VLOOKUP($A18,'Occupancy Raw Data'!$B$6:$BE$43,'Occupancy Raw Data'!J$1,FALSE)</f>
        <v>82.0003515556336</v>
      </c>
      <c r="F18" s="60">
        <f>VLOOKUP($A18,'Occupancy Raw Data'!$B$6:$BE$43,'Occupancy Raw Data'!K$1,FALSE)</f>
        <v>84.285463174547303</v>
      </c>
      <c r="G18" s="61">
        <f>VLOOKUP($A18,'Occupancy Raw Data'!$B$6:$BE$43,'Occupancy Raw Data'!L$1,FALSE)</f>
        <v>82.183160485146701</v>
      </c>
      <c r="H18" s="60">
        <f>VLOOKUP($A18,'Occupancy Raw Data'!$B$6:$BE$43,'Occupancy Raw Data'!N$1,FALSE)</f>
        <v>88.3107751801722</v>
      </c>
      <c r="I18" s="60">
        <f>VLOOKUP($A18,'Occupancy Raw Data'!$B$6:$BE$43,'Occupancy Raw Data'!O$1,FALSE)</f>
        <v>89.681842151520399</v>
      </c>
      <c r="J18" s="61">
        <f>VLOOKUP($A18,'Occupancy Raw Data'!$B$6:$BE$43,'Occupancy Raw Data'!P$1,FALSE)</f>
        <v>88.9963086658463</v>
      </c>
      <c r="K18" s="62">
        <f>VLOOKUP($A18,'Occupancy Raw Data'!$B$6:$BE$43,'Occupancy Raw Data'!R$1,FALSE)</f>
        <v>84.129774251060894</v>
      </c>
      <c r="L18" s="63"/>
      <c r="M18" s="59">
        <f>VLOOKUP($A18,'Occupancy Raw Data'!$B$6:$BE$43,'Occupancy Raw Data'!T$1,FALSE)</f>
        <v>11.6415624202195</v>
      </c>
      <c r="N18" s="60">
        <f>VLOOKUP($A18,'Occupancy Raw Data'!$B$6:$BE$43,'Occupancy Raw Data'!U$1,FALSE)</f>
        <v>10.361726954492401</v>
      </c>
      <c r="O18" s="60">
        <f>VLOOKUP($A18,'Occupancy Raw Data'!$B$6:$BE$43,'Occupancy Raw Data'!V$1,FALSE)</f>
        <v>5.0851156700130904</v>
      </c>
      <c r="P18" s="60">
        <f>VLOOKUP($A18,'Occupancy Raw Data'!$B$6:$BE$43,'Occupancy Raw Data'!W$1,FALSE)</f>
        <v>3.0483764082173601</v>
      </c>
      <c r="Q18" s="60">
        <f>VLOOKUP($A18,'Occupancy Raw Data'!$B$6:$BE$43,'Occupancy Raw Data'!X$1,FALSE)</f>
        <v>1.9561981713799701</v>
      </c>
      <c r="R18" s="61">
        <f>VLOOKUP($A18,'Occupancy Raw Data'!$B$6:$BE$43,'Occupancy Raw Data'!Y$1,FALSE)</f>
        <v>6.19151449077859</v>
      </c>
      <c r="S18" s="60">
        <f>VLOOKUP($A18,'Occupancy Raw Data'!$B$6:$BE$43,'Occupancy Raw Data'!AA$1,FALSE)</f>
        <v>-3.6255515058507499</v>
      </c>
      <c r="T18" s="60">
        <f>VLOOKUP($A18,'Occupancy Raw Data'!$B$6:$BE$43,'Occupancy Raw Data'!AB$1,FALSE)</f>
        <v>-3.3345964380447102</v>
      </c>
      <c r="U18" s="61">
        <f>VLOOKUP($A18,'Occupancy Raw Data'!$B$6:$BE$43,'Occupancy Raw Data'!AC$1,FALSE)</f>
        <v>-3.4791726241540299</v>
      </c>
      <c r="V18" s="62">
        <f>VLOOKUP($A18,'Occupancy Raw Data'!$B$6:$BE$43,'Occupancy Raw Data'!AE$1,FALSE)</f>
        <v>3.0702968774034698</v>
      </c>
      <c r="W18" s="63"/>
      <c r="X18" s="64">
        <f>VLOOKUP($A18,'ADR Raw Data'!$B$6:$BE$43,'ADR Raw Data'!G$1,FALSE)</f>
        <v>118.367844980562</v>
      </c>
      <c r="Y18" s="65">
        <f>VLOOKUP($A18,'ADR Raw Data'!$B$6:$BE$43,'ADR Raw Data'!H$1,FALSE)</f>
        <v>123.488879911186</v>
      </c>
      <c r="Z18" s="65">
        <f>VLOOKUP($A18,'ADR Raw Data'!$B$6:$BE$43,'ADR Raw Data'!I$1,FALSE)</f>
        <v>123.558438608515</v>
      </c>
      <c r="AA18" s="65">
        <f>VLOOKUP($A18,'ADR Raw Data'!$B$6:$BE$43,'ADR Raw Data'!J$1,FALSE)</f>
        <v>122.934032604501</v>
      </c>
      <c r="AB18" s="65">
        <f>VLOOKUP($A18,'ADR Raw Data'!$B$6:$BE$43,'ADR Raw Data'!K$1,FALSE)</f>
        <v>123.672778790406</v>
      </c>
      <c r="AC18" s="66">
        <f>VLOOKUP($A18,'ADR Raw Data'!$B$6:$BE$43,'ADR Raw Data'!L$1,FALSE)</f>
        <v>122.472242695812</v>
      </c>
      <c r="AD18" s="65">
        <f>VLOOKUP($A18,'ADR Raw Data'!$B$6:$BE$43,'ADR Raw Data'!N$1,FALSE)</f>
        <v>154.058758578821</v>
      </c>
      <c r="AE18" s="65">
        <f>VLOOKUP($A18,'ADR Raw Data'!$B$6:$BE$43,'ADR Raw Data'!O$1,FALSE)</f>
        <v>158.69116961975601</v>
      </c>
      <c r="AF18" s="66">
        <f>VLOOKUP($A18,'ADR Raw Data'!$B$6:$BE$43,'ADR Raw Data'!P$1,FALSE)</f>
        <v>156.39280569820201</v>
      </c>
      <c r="AG18" s="67">
        <f>VLOOKUP($A18,'ADR Raw Data'!$B$6:$BE$43,'ADR Raw Data'!R$1,FALSE)</f>
        <v>132.724447601707</v>
      </c>
      <c r="AH18" s="63"/>
      <c r="AI18" s="59">
        <f>VLOOKUP($A18,'ADR Raw Data'!$B$6:$BE$43,'ADR Raw Data'!T$1,FALSE)</f>
        <v>9.1611738533618894</v>
      </c>
      <c r="AJ18" s="60">
        <f>VLOOKUP($A18,'ADR Raw Data'!$B$6:$BE$43,'ADR Raw Data'!U$1,FALSE)</f>
        <v>15.023544404405399</v>
      </c>
      <c r="AK18" s="60">
        <f>VLOOKUP($A18,'ADR Raw Data'!$B$6:$BE$43,'ADR Raw Data'!V$1,FALSE)</f>
        <v>10.0128595591053</v>
      </c>
      <c r="AL18" s="60">
        <f>VLOOKUP($A18,'ADR Raw Data'!$B$6:$BE$43,'ADR Raw Data'!W$1,FALSE)</f>
        <v>9.2007812223055208</v>
      </c>
      <c r="AM18" s="60">
        <f>VLOOKUP($A18,'ADR Raw Data'!$B$6:$BE$43,'ADR Raw Data'!X$1,FALSE)</f>
        <v>9.32532305844612</v>
      </c>
      <c r="AN18" s="61">
        <f>VLOOKUP($A18,'ADR Raw Data'!$B$6:$BE$43,'ADR Raw Data'!Y$1,FALSE)</f>
        <v>10.4489085508109</v>
      </c>
      <c r="AO18" s="60">
        <f>VLOOKUP($A18,'ADR Raw Data'!$B$6:$BE$43,'ADR Raw Data'!AA$1,FALSE)</f>
        <v>-1.2307598485106399</v>
      </c>
      <c r="AP18" s="60">
        <f>VLOOKUP($A18,'ADR Raw Data'!$B$6:$BE$43,'ADR Raw Data'!AB$1,FALSE)</f>
        <v>-6.0120707983596304</v>
      </c>
      <c r="AQ18" s="61">
        <f>VLOOKUP($A18,'ADR Raw Data'!$B$6:$BE$43,'ADR Raw Data'!AC$1,FALSE)</f>
        <v>-3.7287266831935399</v>
      </c>
      <c r="AR18" s="62">
        <f>VLOOKUP($A18,'ADR Raw Data'!$B$6:$BE$43,'ADR Raw Data'!AE$1,FALSE)</f>
        <v>4.0745400875848601</v>
      </c>
      <c r="AS18" s="50"/>
      <c r="AT18" s="64">
        <f>VLOOKUP($A18,'RevPAR Raw Data'!$B$6:$BE$43,'RevPAR Raw Data'!G$1,FALSE)</f>
        <v>90.986568131481803</v>
      </c>
      <c r="AU18" s="65">
        <f>VLOOKUP($A18,'RevPAR Raw Data'!$B$6:$BE$43,'RevPAR Raw Data'!H$1,FALSE)</f>
        <v>102.65053842503001</v>
      </c>
      <c r="AV18" s="65">
        <f>VLOOKUP($A18,'RevPAR Raw Data'!$B$6:$BE$43,'RevPAR Raw Data'!I$1,FALSE)</f>
        <v>104.576178924239</v>
      </c>
      <c r="AW18" s="65">
        <f>VLOOKUP($A18,'RevPAR Raw Data'!$B$6:$BE$43,'RevPAR Raw Data'!J$1,FALSE)</f>
        <v>100.806338917208</v>
      </c>
      <c r="AX18" s="65">
        <f>VLOOKUP($A18,'RevPAR Raw Data'!$B$6:$BE$43,'RevPAR Raw Data'!K$1,FALSE)</f>
        <v>104.238174424327</v>
      </c>
      <c r="AY18" s="66">
        <f>VLOOKUP($A18,'RevPAR Raw Data'!$B$6:$BE$43,'RevPAR Raw Data'!L$1,FALSE)</f>
        <v>100.65155976445701</v>
      </c>
      <c r="AZ18" s="65">
        <f>VLOOKUP($A18,'RevPAR Raw Data'!$B$6:$BE$43,'RevPAR Raw Data'!N$1,FALSE)</f>
        <v>136.050483933907</v>
      </c>
      <c r="BA18" s="65">
        <f>VLOOKUP($A18,'RevPAR Raw Data'!$B$6:$BE$43,'RevPAR Raw Data'!O$1,FALSE)</f>
        <v>142.317164246792</v>
      </c>
      <c r="BB18" s="66">
        <f>VLOOKUP($A18,'RevPAR Raw Data'!$B$6:$BE$43,'RevPAR Raw Data'!P$1,FALSE)</f>
        <v>139.18382409034899</v>
      </c>
      <c r="BC18" s="67">
        <f>VLOOKUP($A18,'RevPAR Raw Data'!$B$6:$BE$43,'RevPAR Raw Data'!R$1,FALSE)</f>
        <v>111.66077814328401</v>
      </c>
      <c r="BD18" s="63"/>
      <c r="BE18" s="59">
        <f>VLOOKUP($A18,'RevPAR Raw Data'!$B$6:$BE$43,'RevPAR Raw Data'!T$1,FALSE)</f>
        <v>21.8692400461454</v>
      </c>
      <c r="BF18" s="60">
        <f>VLOOKUP($A18,'RevPAR Raw Data'!$B$6:$BE$43,'RevPAR Raw Data'!U$1,FALSE)</f>
        <v>26.9419700089692</v>
      </c>
      <c r="BG18" s="60">
        <f>VLOOKUP($A18,'RevPAR Raw Data'!$B$6:$BE$43,'RevPAR Raw Data'!V$1,FALSE)</f>
        <v>15.6071407195749</v>
      </c>
      <c r="BH18" s="60">
        <f>VLOOKUP($A18,'RevPAR Raw Data'!$B$6:$BE$43,'RevPAR Raw Data'!W$1,FALSE)</f>
        <v>12.5296320746753</v>
      </c>
      <c r="BI18" s="60">
        <f>VLOOKUP($A18,'RevPAR Raw Data'!$B$6:$BE$43,'RevPAR Raw Data'!X$1,FALSE)</f>
        <v>11.463943028970601</v>
      </c>
      <c r="BJ18" s="61">
        <f>VLOOKUP($A18,'RevPAR Raw Data'!$B$6:$BE$43,'RevPAR Raw Data'!Y$1,FALSE)</f>
        <v>17.287368728641201</v>
      </c>
      <c r="BK18" s="60">
        <f>VLOOKUP($A18,'RevPAR Raw Data'!$B$6:$BE$43,'RevPAR Raw Data'!AA$1,FALSE)</f>
        <v>-4.81168952214031</v>
      </c>
      <c r="BL18" s="60">
        <f>VLOOKUP($A18,'RevPAR Raw Data'!$B$6:$BE$43,'RevPAR Raw Data'!AB$1,FALSE)</f>
        <v>-9.1461889377095105</v>
      </c>
      <c r="BM18" s="61">
        <f>VLOOKUP($A18,'RevPAR Raw Data'!$B$6:$BE$43,'RevPAR Raw Data'!AC$1,FALSE)</f>
        <v>-7.0781704693563796</v>
      </c>
      <c r="BN18" s="62">
        <f>VLOOKUP($A18,'RevPAR Raw Data'!$B$6:$BE$43,'RevPAR Raw Data'!AE$1,FALSE)</f>
        <v>7.2699374420660003</v>
      </c>
    </row>
    <row r="19" spans="1:66" x14ac:dyDescent="0.35">
      <c r="A19" s="78" t="s">
        <v>94</v>
      </c>
      <c r="B19" s="59">
        <f>VLOOKUP($A19,'Occupancy Raw Data'!$B$6:$BE$43,'Occupancy Raw Data'!G$1,FALSE)</f>
        <v>73.389967637540394</v>
      </c>
      <c r="C19" s="60">
        <f>VLOOKUP($A19,'Occupancy Raw Data'!$B$6:$BE$43,'Occupancy Raw Data'!H$1,FALSE)</f>
        <v>84.830097087378604</v>
      </c>
      <c r="D19" s="60">
        <f>VLOOKUP($A19,'Occupancy Raw Data'!$B$6:$BE$43,'Occupancy Raw Data'!I$1,FALSE)</f>
        <v>87.071197411003197</v>
      </c>
      <c r="E19" s="60">
        <f>VLOOKUP($A19,'Occupancy Raw Data'!$B$6:$BE$43,'Occupancy Raw Data'!J$1,FALSE)</f>
        <v>87.645631067961105</v>
      </c>
      <c r="F19" s="60">
        <f>VLOOKUP($A19,'Occupancy Raw Data'!$B$6:$BE$43,'Occupancy Raw Data'!K$1,FALSE)</f>
        <v>86.3106796116504</v>
      </c>
      <c r="G19" s="61">
        <f>VLOOKUP($A19,'Occupancy Raw Data'!$B$6:$BE$43,'Occupancy Raw Data'!L$1,FALSE)</f>
        <v>83.849514563106695</v>
      </c>
      <c r="H19" s="60">
        <f>VLOOKUP($A19,'Occupancy Raw Data'!$B$6:$BE$43,'Occupancy Raw Data'!N$1,FALSE)</f>
        <v>91.334951456310606</v>
      </c>
      <c r="I19" s="60">
        <f>VLOOKUP($A19,'Occupancy Raw Data'!$B$6:$BE$43,'Occupancy Raw Data'!O$1,FALSE)</f>
        <v>95.590614886731302</v>
      </c>
      <c r="J19" s="61">
        <f>VLOOKUP($A19,'Occupancy Raw Data'!$B$6:$BE$43,'Occupancy Raw Data'!P$1,FALSE)</f>
        <v>93.462783171520996</v>
      </c>
      <c r="K19" s="62">
        <f>VLOOKUP($A19,'Occupancy Raw Data'!$B$6:$BE$43,'Occupancy Raw Data'!R$1,FALSE)</f>
        <v>86.596162736939405</v>
      </c>
      <c r="L19" s="63"/>
      <c r="M19" s="59">
        <f>VLOOKUP($A19,'Occupancy Raw Data'!$B$6:$BE$43,'Occupancy Raw Data'!T$1,FALSE)</f>
        <v>-5.9401961217837602</v>
      </c>
      <c r="N19" s="60">
        <f>VLOOKUP($A19,'Occupancy Raw Data'!$B$6:$BE$43,'Occupancy Raw Data'!U$1,FALSE)</f>
        <v>-1.45505234665115</v>
      </c>
      <c r="O19" s="60">
        <f>VLOOKUP($A19,'Occupancy Raw Data'!$B$6:$BE$43,'Occupancy Raw Data'!V$1,FALSE)</f>
        <v>-2.50217576595047</v>
      </c>
      <c r="P19" s="60">
        <f>VLOOKUP($A19,'Occupancy Raw Data'!$B$6:$BE$43,'Occupancy Raw Data'!W$1,FALSE)</f>
        <v>-0.73828754002900598</v>
      </c>
      <c r="Q19" s="60">
        <f>VLOOKUP($A19,'Occupancy Raw Data'!$B$6:$BE$43,'Occupancy Raw Data'!X$1,FALSE)</f>
        <v>-2.1677542575202899</v>
      </c>
      <c r="R19" s="61">
        <f>VLOOKUP($A19,'Occupancy Raw Data'!$B$6:$BE$43,'Occupancy Raw Data'!Y$1,FALSE)</f>
        <v>-2.4855708917773001</v>
      </c>
      <c r="S19" s="60">
        <f>VLOOKUP($A19,'Occupancy Raw Data'!$B$6:$BE$43,'Occupancy Raw Data'!AA$1,FALSE)</f>
        <v>-3.1756691237638601</v>
      </c>
      <c r="T19" s="60">
        <f>VLOOKUP($A19,'Occupancy Raw Data'!$B$6:$BE$43,'Occupancy Raw Data'!AB$1,FALSE)</f>
        <v>-0.16861383312188499</v>
      </c>
      <c r="U19" s="61">
        <f>VLOOKUP($A19,'Occupancy Raw Data'!$B$6:$BE$43,'Occupancy Raw Data'!AC$1,FALSE)</f>
        <v>-1.66089770648656</v>
      </c>
      <c r="V19" s="62">
        <f>VLOOKUP($A19,'Occupancy Raw Data'!$B$6:$BE$43,'Occupancy Raw Data'!AE$1,FALSE)</f>
        <v>-2.2327452771351002</v>
      </c>
      <c r="W19" s="63"/>
      <c r="X19" s="64">
        <f>VLOOKUP($A19,'ADR Raw Data'!$B$6:$BE$43,'ADR Raw Data'!G$1,FALSE)</f>
        <v>217.73927081909301</v>
      </c>
      <c r="Y19" s="65">
        <f>VLOOKUP($A19,'ADR Raw Data'!$B$6:$BE$43,'ADR Raw Data'!H$1,FALSE)</f>
        <v>221.655756776347</v>
      </c>
      <c r="Z19" s="65">
        <f>VLOOKUP($A19,'ADR Raw Data'!$B$6:$BE$43,'ADR Raw Data'!I$1,FALSE)</f>
        <v>222.67254719383001</v>
      </c>
      <c r="AA19" s="65">
        <f>VLOOKUP($A19,'ADR Raw Data'!$B$6:$BE$43,'ADR Raw Data'!J$1,FALSE)</f>
        <v>223.955807264838</v>
      </c>
      <c r="AB19" s="65">
        <f>VLOOKUP($A19,'ADR Raw Data'!$B$6:$BE$43,'ADR Raw Data'!K$1,FALSE)</f>
        <v>232.11317313460799</v>
      </c>
      <c r="AC19" s="66">
        <f>VLOOKUP($A19,'ADR Raw Data'!$B$6:$BE$43,'ADR Raw Data'!L$1,FALSE)</f>
        <v>223.81505006657699</v>
      </c>
      <c r="AD19" s="65">
        <f>VLOOKUP($A19,'ADR Raw Data'!$B$6:$BE$43,'ADR Raw Data'!N$1,FALSE)</f>
        <v>279.22305212153401</v>
      </c>
      <c r="AE19" s="65">
        <f>VLOOKUP($A19,'ADR Raw Data'!$B$6:$BE$43,'ADR Raw Data'!O$1,FALSE)</f>
        <v>294.852366060093</v>
      </c>
      <c r="AF19" s="66">
        <f>VLOOKUP($A19,'ADR Raw Data'!$B$6:$BE$43,'ADR Raw Data'!P$1,FALSE)</f>
        <v>287.21562242035998</v>
      </c>
      <c r="AG19" s="67">
        <f>VLOOKUP($A19,'ADR Raw Data'!$B$6:$BE$43,'ADR Raw Data'!R$1,FALSE)</f>
        <v>243.36587990069799</v>
      </c>
      <c r="AH19" s="63"/>
      <c r="AI19" s="59">
        <f>VLOOKUP($A19,'ADR Raw Data'!$B$6:$BE$43,'ADR Raw Data'!T$1,FALSE)</f>
        <v>-0.79880293235687005</v>
      </c>
      <c r="AJ19" s="60">
        <f>VLOOKUP($A19,'ADR Raw Data'!$B$6:$BE$43,'ADR Raw Data'!U$1,FALSE)</f>
        <v>0.54029087049782798</v>
      </c>
      <c r="AK19" s="60">
        <f>VLOOKUP($A19,'ADR Raw Data'!$B$6:$BE$43,'ADR Raw Data'!V$1,FALSE)</f>
        <v>0.17609076535066101</v>
      </c>
      <c r="AL19" s="60">
        <f>VLOOKUP($A19,'ADR Raw Data'!$B$6:$BE$43,'ADR Raw Data'!W$1,FALSE)</f>
        <v>2.5055890709509998</v>
      </c>
      <c r="AM19" s="60">
        <f>VLOOKUP($A19,'ADR Raw Data'!$B$6:$BE$43,'ADR Raw Data'!X$1,FALSE)</f>
        <v>2.69428953079928</v>
      </c>
      <c r="AN19" s="61">
        <f>VLOOKUP($A19,'ADR Raw Data'!$B$6:$BE$43,'ADR Raw Data'!Y$1,FALSE)</f>
        <v>1.0912896693958001</v>
      </c>
      <c r="AO19" s="60">
        <f>VLOOKUP($A19,'ADR Raw Data'!$B$6:$BE$43,'ADR Raw Data'!AA$1,FALSE)</f>
        <v>-3.5565068300660401</v>
      </c>
      <c r="AP19" s="60">
        <f>VLOOKUP($A19,'ADR Raw Data'!$B$6:$BE$43,'ADR Raw Data'!AB$1,FALSE)</f>
        <v>-1.7056489988913199</v>
      </c>
      <c r="AQ19" s="61">
        <f>VLOOKUP($A19,'ADR Raw Data'!$B$6:$BE$43,'ADR Raw Data'!AC$1,FALSE)</f>
        <v>-2.5672276083644601</v>
      </c>
      <c r="AR19" s="62">
        <f>VLOOKUP($A19,'ADR Raw Data'!$B$6:$BE$43,'ADR Raw Data'!AE$1,FALSE)</f>
        <v>-0.21772620632919201</v>
      </c>
      <c r="AS19" s="50"/>
      <c r="AT19" s="64">
        <f>VLOOKUP($A19,'RevPAR Raw Data'!$B$6:$BE$43,'RevPAR Raw Data'!G$1,FALSE)</f>
        <v>159.798780388349</v>
      </c>
      <c r="AU19" s="65">
        <f>VLOOKUP($A19,'RevPAR Raw Data'!$B$6:$BE$43,'RevPAR Raw Data'!H$1,FALSE)</f>
        <v>188.03079367313899</v>
      </c>
      <c r="AV19" s="65">
        <f>VLOOKUP($A19,'RevPAR Raw Data'!$B$6:$BE$43,'RevPAR Raw Data'!I$1,FALSE)</f>
        <v>193.88365314724899</v>
      </c>
      <c r="AW19" s="65">
        <f>VLOOKUP($A19,'RevPAR Raw Data'!$B$6:$BE$43,'RevPAR Raw Data'!J$1,FALSE)</f>
        <v>196.287480590614</v>
      </c>
      <c r="AX19" s="65">
        <f>VLOOKUP($A19,'RevPAR Raw Data'!$B$6:$BE$43,'RevPAR Raw Data'!K$1,FALSE)</f>
        <v>200.33845720064701</v>
      </c>
      <c r="AY19" s="66">
        <f>VLOOKUP($A19,'RevPAR Raw Data'!$B$6:$BE$43,'RevPAR Raw Data'!L$1,FALSE)</f>
        <v>187.667833</v>
      </c>
      <c r="AZ19" s="65">
        <f>VLOOKUP($A19,'RevPAR Raw Data'!$B$6:$BE$43,'RevPAR Raw Data'!N$1,FALSE)</f>
        <v>255.02823911003199</v>
      </c>
      <c r="BA19" s="65">
        <f>VLOOKUP($A19,'RevPAR Raw Data'!$B$6:$BE$43,'RevPAR Raw Data'!O$1,FALSE)</f>
        <v>281.85118972491898</v>
      </c>
      <c r="BB19" s="66">
        <f>VLOOKUP($A19,'RevPAR Raw Data'!$B$6:$BE$43,'RevPAR Raw Data'!P$1,FALSE)</f>
        <v>268.43971441747499</v>
      </c>
      <c r="BC19" s="67">
        <f>VLOOKUP($A19,'RevPAR Raw Data'!$B$6:$BE$43,'RevPAR Raw Data'!R$1,FALSE)</f>
        <v>210.74551340499301</v>
      </c>
      <c r="BD19" s="63"/>
      <c r="BE19" s="59">
        <f>VLOOKUP($A19,'RevPAR Raw Data'!$B$6:$BE$43,'RevPAR Raw Data'!T$1,FALSE)</f>
        <v>-6.6915485933320697</v>
      </c>
      <c r="BF19" s="60">
        <f>VLOOKUP($A19,'RevPAR Raw Data'!$B$6:$BE$43,'RevPAR Raw Data'!U$1,FALSE)</f>
        <v>-0.92262299114324797</v>
      </c>
      <c r="BG19" s="60">
        <f>VLOOKUP($A19,'RevPAR Raw Data'!$B$6:$BE$43,'RevPAR Raw Data'!V$1,FALSE)</f>
        <v>-2.3304911010564902</v>
      </c>
      <c r="BH19" s="60">
        <f>VLOOKUP($A19,'RevPAR Raw Data'!$B$6:$BE$43,'RevPAR Raw Data'!W$1,FALSE)</f>
        <v>1.7488030790068301</v>
      </c>
      <c r="BI19" s="60">
        <f>VLOOKUP($A19,'RevPAR Raw Data'!$B$6:$BE$43,'RevPAR Raw Data'!X$1,FALSE)</f>
        <v>0.46812969726516801</v>
      </c>
      <c r="BJ19" s="61">
        <f>VLOOKUP($A19,'RevPAR Raw Data'!$B$6:$BE$43,'RevPAR Raw Data'!Y$1,FALSE)</f>
        <v>-1.4214060007489699</v>
      </c>
      <c r="BK19" s="60">
        <f>VLOOKUP($A19,'RevPAR Raw Data'!$B$6:$BE$43,'RevPAR Raw Data'!AA$1,FALSE)</f>
        <v>-6.61923306454295</v>
      </c>
      <c r="BL19" s="60">
        <f>VLOOKUP($A19,'RevPAR Raw Data'!$B$6:$BE$43,'RevPAR Raw Data'!AB$1,FALSE)</f>
        <v>-1.87138687185657</v>
      </c>
      <c r="BM19" s="61">
        <f>VLOOKUP($A19,'RevPAR Raw Data'!$B$6:$BE$43,'RevPAR Raw Data'!AC$1,FALSE)</f>
        <v>-4.1854862903834098</v>
      </c>
      <c r="BN19" s="62">
        <f>VLOOKUP($A19,'RevPAR Raw Data'!$B$6:$BE$43,'RevPAR Raw Data'!AE$1,FALSE)</f>
        <v>-2.44561021187539</v>
      </c>
    </row>
    <row r="20" spans="1:66" x14ac:dyDescent="0.35">
      <c r="A20" s="78" t="s">
        <v>29</v>
      </c>
      <c r="B20" s="59">
        <f>VLOOKUP($A20,'Occupancy Raw Data'!$B$6:$BE$43,'Occupancy Raw Data'!G$1,FALSE)</f>
        <v>55.057532780305003</v>
      </c>
      <c r="C20" s="60">
        <f>VLOOKUP($A20,'Occupancy Raw Data'!$B$6:$BE$43,'Occupancy Raw Data'!H$1,FALSE)</f>
        <v>64.088841316564</v>
      </c>
      <c r="D20" s="60">
        <f>VLOOKUP($A20,'Occupancy Raw Data'!$B$6:$BE$43,'Occupancy Raw Data'!I$1,FALSE)</f>
        <v>65.547230398715499</v>
      </c>
      <c r="E20" s="60">
        <f>VLOOKUP($A20,'Occupancy Raw Data'!$B$6:$BE$43,'Occupancy Raw Data'!J$1,FALSE)</f>
        <v>61.867808402461797</v>
      </c>
      <c r="F20" s="60">
        <f>VLOOKUP($A20,'Occupancy Raw Data'!$B$6:$BE$43,'Occupancy Raw Data'!K$1,FALSE)</f>
        <v>65.520470966015495</v>
      </c>
      <c r="G20" s="61">
        <f>VLOOKUP($A20,'Occupancy Raw Data'!$B$6:$BE$43,'Occupancy Raw Data'!L$1,FALSE)</f>
        <v>62.416376772812399</v>
      </c>
      <c r="H20" s="60">
        <f>VLOOKUP($A20,'Occupancy Raw Data'!$B$6:$BE$43,'Occupancy Raw Data'!N$1,FALSE)</f>
        <v>78.244581214878195</v>
      </c>
      <c r="I20" s="60">
        <f>VLOOKUP($A20,'Occupancy Raw Data'!$B$6:$BE$43,'Occupancy Raw Data'!O$1,FALSE)</f>
        <v>81.5092320042815</v>
      </c>
      <c r="J20" s="61">
        <f>VLOOKUP($A20,'Occupancy Raw Data'!$B$6:$BE$43,'Occupancy Raw Data'!P$1,FALSE)</f>
        <v>79.876906609579805</v>
      </c>
      <c r="K20" s="62">
        <f>VLOOKUP($A20,'Occupancy Raw Data'!$B$6:$BE$43,'Occupancy Raw Data'!R$1,FALSE)</f>
        <v>67.405099583317394</v>
      </c>
      <c r="L20" s="63"/>
      <c r="M20" s="59">
        <f>VLOOKUP($A20,'Occupancy Raw Data'!$B$6:$BE$43,'Occupancy Raw Data'!T$1,FALSE)</f>
        <v>1.9704601197365801</v>
      </c>
      <c r="N20" s="60">
        <f>VLOOKUP($A20,'Occupancy Raw Data'!$B$6:$BE$43,'Occupancy Raw Data'!U$1,FALSE)</f>
        <v>11.779748309735099</v>
      </c>
      <c r="O20" s="60">
        <f>VLOOKUP($A20,'Occupancy Raw Data'!$B$6:$BE$43,'Occupancy Raw Data'!V$1,FALSE)</f>
        <v>10.080660575710001</v>
      </c>
      <c r="P20" s="60">
        <f>VLOOKUP($A20,'Occupancy Raw Data'!$B$6:$BE$43,'Occupancy Raw Data'!W$1,FALSE)</f>
        <v>2.3680565460999001</v>
      </c>
      <c r="Q20" s="60">
        <f>VLOOKUP($A20,'Occupancy Raw Data'!$B$6:$BE$43,'Occupancy Raw Data'!X$1,FALSE)</f>
        <v>9.9609090239696899E-2</v>
      </c>
      <c r="R20" s="61">
        <f>VLOOKUP($A20,'Occupancy Raw Data'!$B$6:$BE$43,'Occupancy Raw Data'!Y$1,FALSE)</f>
        <v>5.1612215308318401</v>
      </c>
      <c r="S20" s="60">
        <f>VLOOKUP($A20,'Occupancy Raw Data'!$B$6:$BE$43,'Occupancy Raw Data'!AA$1,FALSE)</f>
        <v>-3.2631181556673101</v>
      </c>
      <c r="T20" s="60">
        <f>VLOOKUP($A20,'Occupancy Raw Data'!$B$6:$BE$43,'Occupancy Raw Data'!AB$1,FALSE)</f>
        <v>-0.69780233276634795</v>
      </c>
      <c r="U20" s="61">
        <f>VLOOKUP($A20,'Occupancy Raw Data'!$B$6:$BE$43,'Occupancy Raw Data'!AC$1,FALSE)</f>
        <v>-1.97103047685606</v>
      </c>
      <c r="V20" s="62">
        <f>VLOOKUP($A20,'Occupancy Raw Data'!$B$6:$BE$43,'Occupancy Raw Data'!AE$1,FALSE)</f>
        <v>2.6329739826020599</v>
      </c>
      <c r="W20" s="63"/>
      <c r="X20" s="64">
        <f>VLOOKUP($A20,'ADR Raw Data'!$B$6:$BE$43,'ADR Raw Data'!G$1,FALSE)</f>
        <v>134.3932563791</v>
      </c>
      <c r="Y20" s="65">
        <f>VLOOKUP($A20,'ADR Raw Data'!$B$6:$BE$43,'ADR Raw Data'!H$1,FALSE)</f>
        <v>139.289762004175</v>
      </c>
      <c r="Z20" s="65">
        <f>VLOOKUP($A20,'ADR Raw Data'!$B$6:$BE$43,'ADR Raw Data'!I$1,FALSE)</f>
        <v>141.15891814656001</v>
      </c>
      <c r="AA20" s="65">
        <f>VLOOKUP($A20,'ADR Raw Data'!$B$6:$BE$43,'ADR Raw Data'!J$1,FALSE)</f>
        <v>140.83105536332101</v>
      </c>
      <c r="AB20" s="65">
        <f>VLOOKUP($A20,'ADR Raw Data'!$B$6:$BE$43,'ADR Raw Data'!K$1,FALSE)</f>
        <v>144.04500510516601</v>
      </c>
      <c r="AC20" s="66">
        <f>VLOOKUP($A20,'ADR Raw Data'!$B$6:$BE$43,'ADR Raw Data'!L$1,FALSE)</f>
        <v>140.12239828510101</v>
      </c>
      <c r="AD20" s="65">
        <f>VLOOKUP($A20,'ADR Raw Data'!$B$6:$BE$43,'ADR Raw Data'!N$1,FALSE)</f>
        <v>183.13265389876801</v>
      </c>
      <c r="AE20" s="65">
        <f>VLOOKUP($A20,'ADR Raw Data'!$B$6:$BE$43,'ADR Raw Data'!O$1,FALSE)</f>
        <v>189.89757386736699</v>
      </c>
      <c r="AF20" s="66">
        <f>VLOOKUP($A20,'ADR Raw Data'!$B$6:$BE$43,'ADR Raw Data'!P$1,FALSE)</f>
        <v>186.58423618090401</v>
      </c>
      <c r="AG20" s="67">
        <f>VLOOKUP($A20,'ADR Raw Data'!$B$6:$BE$43,'ADR Raw Data'!R$1,FALSE)</f>
        <v>155.853416134978</v>
      </c>
      <c r="AH20" s="63"/>
      <c r="AI20" s="59">
        <f>VLOOKUP($A20,'ADR Raw Data'!$B$6:$BE$43,'ADR Raw Data'!T$1,FALSE)</f>
        <v>-3.21576388851632</v>
      </c>
      <c r="AJ20" s="60">
        <f>VLOOKUP($A20,'ADR Raw Data'!$B$6:$BE$43,'ADR Raw Data'!U$1,FALSE)</f>
        <v>-4.8500229465377203</v>
      </c>
      <c r="AK20" s="60">
        <f>VLOOKUP($A20,'ADR Raw Data'!$B$6:$BE$43,'ADR Raw Data'!V$1,FALSE)</f>
        <v>-2.6599538410627601</v>
      </c>
      <c r="AL20" s="60">
        <f>VLOOKUP($A20,'ADR Raw Data'!$B$6:$BE$43,'ADR Raw Data'!W$1,FALSE)</f>
        <v>-4.1507763058983702</v>
      </c>
      <c r="AM20" s="60">
        <f>VLOOKUP($A20,'ADR Raw Data'!$B$6:$BE$43,'ADR Raw Data'!X$1,FALSE)</f>
        <v>1.7296601988813201</v>
      </c>
      <c r="AN20" s="61">
        <f>VLOOKUP($A20,'ADR Raw Data'!$B$6:$BE$43,'ADR Raw Data'!Y$1,FALSE)</f>
        <v>-2.5551188351330301</v>
      </c>
      <c r="AO20" s="60">
        <f>VLOOKUP($A20,'ADR Raw Data'!$B$6:$BE$43,'ADR Raw Data'!AA$1,FALSE)</f>
        <v>0.42112038226431397</v>
      </c>
      <c r="AP20" s="60">
        <f>VLOOKUP($A20,'ADR Raw Data'!$B$6:$BE$43,'ADR Raw Data'!AB$1,FALSE)</f>
        <v>-3.3285381199737101</v>
      </c>
      <c r="AQ20" s="61">
        <f>VLOOKUP($A20,'ADR Raw Data'!$B$6:$BE$43,'ADR Raw Data'!AC$1,FALSE)</f>
        <v>-1.5137541492375299</v>
      </c>
      <c r="AR20" s="62">
        <f>VLOOKUP($A20,'ADR Raw Data'!$B$6:$BE$43,'ADR Raw Data'!AE$1,FALSE)</f>
        <v>-2.5797894744548202</v>
      </c>
      <c r="AS20" s="50"/>
      <c r="AT20" s="64">
        <f>VLOOKUP($A20,'RevPAR Raw Data'!$B$6:$BE$43,'RevPAR Raw Data'!G$1,FALSE)</f>
        <v>73.993611185442802</v>
      </c>
      <c r="AU20" s="65">
        <f>VLOOKUP($A20,'RevPAR Raw Data'!$B$6:$BE$43,'RevPAR Raw Data'!H$1,FALSE)</f>
        <v>89.269194541075706</v>
      </c>
      <c r="AV20" s="65">
        <f>VLOOKUP($A20,'RevPAR Raw Data'!$B$6:$BE$43,'RevPAR Raw Data'!I$1,FALSE)</f>
        <v>92.5257613058603</v>
      </c>
      <c r="AW20" s="65">
        <f>VLOOKUP($A20,'RevPAR Raw Data'!$B$6:$BE$43,'RevPAR Raw Data'!J$1,FALSE)</f>
        <v>87.129087503344905</v>
      </c>
      <c r="AX20" s="65">
        <f>VLOOKUP($A20,'RevPAR Raw Data'!$B$6:$BE$43,'RevPAR Raw Data'!K$1,FALSE)</f>
        <v>94.378965747926102</v>
      </c>
      <c r="AY20" s="66">
        <f>VLOOKUP($A20,'RevPAR Raw Data'!$B$6:$BE$43,'RevPAR Raw Data'!L$1,FALSE)</f>
        <v>87.459324056729898</v>
      </c>
      <c r="AZ20" s="65">
        <f>VLOOKUP($A20,'RevPAR Raw Data'!$B$6:$BE$43,'RevPAR Raw Data'!N$1,FALSE)</f>
        <v>143.291378110784</v>
      </c>
      <c r="BA20" s="65">
        <f>VLOOKUP($A20,'RevPAR Raw Data'!$B$6:$BE$43,'RevPAR Raw Data'!O$1,FALSE)</f>
        <v>154.784054054054</v>
      </c>
      <c r="BB20" s="66">
        <f>VLOOKUP($A20,'RevPAR Raw Data'!$B$6:$BE$43,'RevPAR Raw Data'!P$1,FALSE)</f>
        <v>149.037716082419</v>
      </c>
      <c r="BC20" s="67">
        <f>VLOOKUP($A20,'RevPAR Raw Data'!$B$6:$BE$43,'RevPAR Raw Data'!R$1,FALSE)</f>
        <v>105.053150349784</v>
      </c>
      <c r="BD20" s="63"/>
      <c r="BE20" s="59">
        <f>VLOOKUP($A20,'RevPAR Raw Data'!$B$6:$BE$43,'RevPAR Raw Data'!T$1,FALSE)</f>
        <v>-1.3086691137478399</v>
      </c>
      <c r="BF20" s="60">
        <f>VLOOKUP($A20,'RevPAR Raw Data'!$B$6:$BE$43,'RevPAR Raw Data'!U$1,FALSE)</f>
        <v>6.3584048671309104</v>
      </c>
      <c r="BG20" s="60">
        <f>VLOOKUP($A20,'RevPAR Raw Data'!$B$6:$BE$43,'RevPAR Raw Data'!V$1,FALSE)</f>
        <v>7.1525658164592096</v>
      </c>
      <c r="BH20" s="60">
        <f>VLOOKUP($A20,'RevPAR Raw Data'!$B$6:$BE$43,'RevPAR Raw Data'!W$1,FALSE)</f>
        <v>-1.8810124898242599</v>
      </c>
      <c r="BI20" s="60">
        <f>VLOOKUP($A20,'RevPAR Raw Data'!$B$6:$BE$43,'RevPAR Raw Data'!X$1,FALSE)</f>
        <v>1.83099218790936</v>
      </c>
      <c r="BJ20" s="61">
        <f>VLOOKUP($A20,'RevPAR Raw Data'!$B$6:$BE$43,'RevPAR Raw Data'!Y$1,FALSE)</f>
        <v>2.4742273522415799</v>
      </c>
      <c r="BK20" s="60">
        <f>VLOOKUP($A20,'RevPAR Raw Data'!$B$6:$BE$43,'RevPAR Raw Data'!AA$1,FALSE)</f>
        <v>-2.8557394290538798</v>
      </c>
      <c r="BL20" s="60">
        <f>VLOOKUP($A20,'RevPAR Raw Data'!$B$6:$BE$43,'RevPAR Raw Data'!AB$1,FALSE)</f>
        <v>-4.0031138360918597</v>
      </c>
      <c r="BM20" s="61">
        <f>VLOOKUP($A20,'RevPAR Raw Data'!$B$6:$BE$43,'RevPAR Raw Data'!AC$1,FALSE)</f>
        <v>-3.45494807046745</v>
      </c>
      <c r="BN20" s="62">
        <f>VLOOKUP($A20,'RevPAR Raw Data'!$B$6:$BE$43,'RevPAR Raw Data'!AE$1,FALSE)</f>
        <v>-1.47406775210617E-2</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49.778486205199101</v>
      </c>
      <c r="C22" s="60">
        <f>VLOOKUP($A22,'Occupancy Raw Data'!$B$6:$BE$43,'Occupancy Raw Data'!H$1,FALSE)</f>
        <v>62.459857949883897</v>
      </c>
      <c r="D22" s="60">
        <f>VLOOKUP($A22,'Occupancy Raw Data'!$B$6:$BE$43,'Occupancy Raw Data'!I$1,FALSE)</f>
        <v>64.527320034692096</v>
      </c>
      <c r="E22" s="60">
        <f>VLOOKUP($A22,'Occupancy Raw Data'!$B$6:$BE$43,'Occupancy Raw Data'!J$1,FALSE)</f>
        <v>66.472890930826694</v>
      </c>
      <c r="F22" s="60">
        <f>VLOOKUP($A22,'Occupancy Raw Data'!$B$6:$BE$43,'Occupancy Raw Data'!K$1,FALSE)</f>
        <v>66.634631161951106</v>
      </c>
      <c r="G22" s="61">
        <f>VLOOKUP($A22,'Occupancy Raw Data'!$B$6:$BE$43,'Occupancy Raw Data'!L$1,FALSE)</f>
        <v>61.974637256510597</v>
      </c>
      <c r="H22" s="60">
        <f>VLOOKUP($A22,'Occupancy Raw Data'!$B$6:$BE$43,'Occupancy Raw Data'!N$1,FALSE)</f>
        <v>71.906425072079799</v>
      </c>
      <c r="I22" s="60">
        <f>VLOOKUP($A22,'Occupancy Raw Data'!$B$6:$BE$43,'Occupancy Raw Data'!O$1,FALSE)</f>
        <v>70.453107053280505</v>
      </c>
      <c r="J22" s="61">
        <f>VLOOKUP($A22,'Occupancy Raw Data'!$B$6:$BE$43,'Occupancy Raw Data'!P$1,FALSE)</f>
        <v>71.179766062680102</v>
      </c>
      <c r="K22" s="62">
        <f>VLOOKUP($A22,'Occupancy Raw Data'!$B$6:$BE$43,'Occupancy Raw Data'!R$1,FALSE)</f>
        <v>64.604674058273304</v>
      </c>
      <c r="L22" s="63"/>
      <c r="M22" s="59">
        <f>VLOOKUP($A22,'Occupancy Raw Data'!$B$6:$BE$43,'Occupancy Raw Data'!T$1,FALSE)</f>
        <v>-3.16377926123132</v>
      </c>
      <c r="N22" s="60">
        <f>VLOOKUP($A22,'Occupancy Raw Data'!$B$6:$BE$43,'Occupancy Raw Data'!U$1,FALSE)</f>
        <v>1.73980885062727</v>
      </c>
      <c r="O22" s="60">
        <f>VLOOKUP($A22,'Occupancy Raw Data'!$B$6:$BE$43,'Occupancy Raw Data'!V$1,FALSE)</f>
        <v>1.74978690962142</v>
      </c>
      <c r="P22" s="60">
        <f>VLOOKUP($A22,'Occupancy Raw Data'!$B$6:$BE$43,'Occupancy Raw Data'!W$1,FALSE)</f>
        <v>4.44995792814077</v>
      </c>
      <c r="Q22" s="60">
        <f>VLOOKUP($A22,'Occupancy Raw Data'!$B$6:$BE$43,'Occupancy Raw Data'!X$1,FALSE)</f>
        <v>2.89548337088624</v>
      </c>
      <c r="R22" s="61">
        <f>VLOOKUP($A22,'Occupancy Raw Data'!$B$6:$BE$43,'Occupancy Raw Data'!Y$1,FALSE)</f>
        <v>1.72629004371579</v>
      </c>
      <c r="S22" s="60">
        <f>VLOOKUP($A22,'Occupancy Raw Data'!$B$6:$BE$43,'Occupancy Raw Data'!AA$1,FALSE)</f>
        <v>-7.7676223828695603</v>
      </c>
      <c r="T22" s="60">
        <f>VLOOKUP($A22,'Occupancy Raw Data'!$B$6:$BE$43,'Occupancy Raw Data'!AB$1,FALSE)</f>
        <v>-10.995587251991401</v>
      </c>
      <c r="U22" s="61">
        <f>VLOOKUP($A22,'Occupancy Raw Data'!$B$6:$BE$43,'Occupancy Raw Data'!AC$1,FALSE)</f>
        <v>-9.3938765000634898</v>
      </c>
      <c r="V22" s="62">
        <f>VLOOKUP($A22,'Occupancy Raw Data'!$B$6:$BE$43,'Occupancy Raw Data'!AE$1,FALSE)</f>
        <v>-2.0576884850025401</v>
      </c>
      <c r="W22" s="63"/>
      <c r="X22" s="64">
        <f>VLOOKUP($A22,'ADR Raw Data'!$B$6:$BE$43,'ADR Raw Data'!G$1,FALSE)</f>
        <v>102.846545959691</v>
      </c>
      <c r="Y22" s="65">
        <f>VLOOKUP($A22,'ADR Raw Data'!$B$6:$BE$43,'ADR Raw Data'!H$1,FALSE)</f>
        <v>107.146515424453</v>
      </c>
      <c r="Z22" s="65">
        <f>VLOOKUP($A22,'ADR Raw Data'!$B$6:$BE$43,'ADR Raw Data'!I$1,FALSE)</f>
        <v>107.759197544318</v>
      </c>
      <c r="AA22" s="65">
        <f>VLOOKUP($A22,'ADR Raw Data'!$B$6:$BE$43,'ADR Raw Data'!J$1,FALSE)</f>
        <v>109.29952182805501</v>
      </c>
      <c r="AB22" s="65">
        <f>VLOOKUP($A22,'ADR Raw Data'!$B$6:$BE$43,'ADR Raw Data'!K$1,FALSE)</f>
        <v>109.816296478699</v>
      </c>
      <c r="AC22" s="66">
        <f>VLOOKUP($A22,'ADR Raw Data'!$B$6:$BE$43,'ADR Raw Data'!L$1,FALSE)</f>
        <v>107.619306252127</v>
      </c>
      <c r="AD22" s="65">
        <f>VLOOKUP($A22,'ADR Raw Data'!$B$6:$BE$43,'ADR Raw Data'!N$1,FALSE)</f>
        <v>131.72831170947899</v>
      </c>
      <c r="AE22" s="65">
        <f>VLOOKUP($A22,'ADR Raw Data'!$B$6:$BE$43,'ADR Raw Data'!O$1,FALSE)</f>
        <v>132.73291156507801</v>
      </c>
      <c r="AF22" s="66">
        <f>VLOOKUP($A22,'ADR Raw Data'!$B$6:$BE$43,'ADR Raw Data'!P$1,FALSE)</f>
        <v>132.225483764736</v>
      </c>
      <c r="AG22" s="67">
        <f>VLOOKUP($A22,'ADR Raw Data'!$B$6:$BE$43,'ADR Raw Data'!R$1,FALSE)</f>
        <v>115.365149875341</v>
      </c>
      <c r="AH22" s="63"/>
      <c r="AI22" s="59">
        <f>VLOOKUP($A22,'ADR Raw Data'!$B$6:$BE$43,'ADR Raw Data'!T$1,FALSE)</f>
        <v>5.3002132004338698</v>
      </c>
      <c r="AJ22" s="60">
        <f>VLOOKUP($A22,'ADR Raw Data'!$B$6:$BE$43,'ADR Raw Data'!U$1,FALSE)</f>
        <v>8.7380451899983207</v>
      </c>
      <c r="AK22" s="60">
        <f>VLOOKUP($A22,'ADR Raw Data'!$B$6:$BE$43,'ADR Raw Data'!V$1,FALSE)</f>
        <v>8.4684022810636304</v>
      </c>
      <c r="AL22" s="60">
        <f>VLOOKUP($A22,'ADR Raw Data'!$B$6:$BE$43,'ADR Raw Data'!W$1,FALSE)</f>
        <v>11.3768065487148</v>
      </c>
      <c r="AM22" s="60">
        <f>VLOOKUP($A22,'ADR Raw Data'!$B$6:$BE$43,'ADR Raw Data'!X$1,FALSE)</f>
        <v>9.9336947144250693</v>
      </c>
      <c r="AN22" s="61">
        <f>VLOOKUP($A22,'ADR Raw Data'!$B$6:$BE$43,'ADR Raw Data'!Y$1,FALSE)</f>
        <v>8.96688794087496</v>
      </c>
      <c r="AO22" s="60">
        <f>VLOOKUP($A22,'ADR Raw Data'!$B$6:$BE$43,'ADR Raw Data'!AA$1,FALSE)</f>
        <v>10.0814637082284</v>
      </c>
      <c r="AP22" s="60">
        <f>VLOOKUP($A22,'ADR Raw Data'!$B$6:$BE$43,'ADR Raw Data'!AB$1,FALSE)</f>
        <v>7.8396392262728201</v>
      </c>
      <c r="AQ22" s="61">
        <f>VLOOKUP($A22,'ADR Raw Data'!$B$6:$BE$43,'ADR Raw Data'!AC$1,FALSE)</f>
        <v>8.9288721647591807</v>
      </c>
      <c r="AR22" s="62">
        <f>VLOOKUP($A22,'ADR Raw Data'!$B$6:$BE$43,'ADR Raw Data'!AE$1,FALSE)</f>
        <v>8.3630395056827194</v>
      </c>
      <c r="AS22" s="50"/>
      <c r="AT22" s="64">
        <f>VLOOKUP($A22,'RevPAR Raw Data'!$B$6:$BE$43,'RevPAR Raw Data'!G$1,FALSE)</f>
        <v>51.1954536930686</v>
      </c>
      <c r="AU22" s="65">
        <f>VLOOKUP($A22,'RevPAR Raw Data'!$B$6:$BE$43,'RevPAR Raw Data'!H$1,FALSE)</f>
        <v>66.9235613323644</v>
      </c>
      <c r="AV22" s="65">
        <f>VLOOKUP($A22,'RevPAR Raw Data'!$B$6:$BE$43,'RevPAR Raw Data'!I$1,FALSE)</f>
        <v>69.534122266238398</v>
      </c>
      <c r="AW22" s="65">
        <f>VLOOKUP($A22,'RevPAR Raw Data'!$B$6:$BE$43,'RevPAR Raw Data'!J$1,FALSE)</f>
        <v>72.654551932678501</v>
      </c>
      <c r="AX22" s="65">
        <f>VLOOKUP($A22,'RevPAR Raw Data'!$B$6:$BE$43,'RevPAR Raw Data'!K$1,FALSE)</f>
        <v>73.175684114296402</v>
      </c>
      <c r="AY22" s="66">
        <f>VLOOKUP($A22,'RevPAR Raw Data'!$B$6:$BE$43,'RevPAR Raw Data'!L$1,FALSE)</f>
        <v>66.696674667729297</v>
      </c>
      <c r="AZ22" s="65">
        <f>VLOOKUP($A22,'RevPAR Raw Data'!$B$6:$BE$43,'RevPAR Raw Data'!N$1,FALSE)</f>
        <v>94.721119758092797</v>
      </c>
      <c r="BA22" s="65">
        <f>VLOOKUP($A22,'RevPAR Raw Data'!$B$6:$BE$43,'RevPAR Raw Data'!O$1,FALSE)</f>
        <v>93.514460279880893</v>
      </c>
      <c r="BB22" s="66">
        <f>VLOOKUP($A22,'RevPAR Raw Data'!$B$6:$BE$43,'RevPAR Raw Data'!P$1,FALSE)</f>
        <v>94.117790018986796</v>
      </c>
      <c r="BC22" s="67">
        <f>VLOOKUP($A22,'RevPAR Raw Data'!$B$6:$BE$43,'RevPAR Raw Data'!R$1,FALSE)</f>
        <v>74.531279053802905</v>
      </c>
      <c r="BD22" s="63"/>
      <c r="BE22" s="59">
        <f>VLOOKUP($A22,'RevPAR Raw Data'!$B$6:$BE$43,'RevPAR Raw Data'!T$1,FALSE)</f>
        <v>1.96874689316618</v>
      </c>
      <c r="BF22" s="60">
        <f>VLOOKUP($A22,'RevPAR Raw Data'!$B$6:$BE$43,'RevPAR Raw Data'!U$1,FALSE)</f>
        <v>10.629879324213</v>
      </c>
      <c r="BG22" s="60">
        <f>VLOOKUP($A22,'RevPAR Raw Data'!$B$6:$BE$43,'RevPAR Raw Data'!V$1,FALSE)</f>
        <v>10.3663681852531</v>
      </c>
      <c r="BH22" s="60">
        <f>VLOOKUP($A22,'RevPAR Raw Data'!$B$6:$BE$43,'RevPAR Raw Data'!W$1,FALSE)</f>
        <v>16.333027581839399</v>
      </c>
      <c r="BI22" s="60">
        <f>VLOOKUP($A22,'RevPAR Raw Data'!$B$6:$BE$43,'RevPAR Raw Data'!X$1,FALSE)</f>
        <v>13.116806563881999</v>
      </c>
      <c r="BJ22" s="61">
        <f>VLOOKUP($A22,'RevPAR Raw Data'!$B$6:$BE$43,'RevPAR Raw Data'!Y$1,FALSE)</f>
        <v>10.8479724783452</v>
      </c>
      <c r="BK22" s="60">
        <f>VLOOKUP($A22,'RevPAR Raw Data'!$B$6:$BE$43,'RevPAR Raw Data'!AA$1,FALSE)</f>
        <v>1.5307512938376799</v>
      </c>
      <c r="BL22" s="60">
        <f>VLOOKUP($A22,'RevPAR Raw Data'!$B$6:$BE$43,'RevPAR Raw Data'!AB$1,FALSE)</f>
        <v>-4.0179623970848199</v>
      </c>
      <c r="BM22" s="61">
        <f>VLOOKUP($A22,'RevPAR Raw Data'!$B$6:$BE$43,'RevPAR Raw Data'!AC$1,FALSE)</f>
        <v>-1.3037715593103301</v>
      </c>
      <c r="BN22" s="62">
        <f>VLOOKUP($A22,'RevPAR Raw Data'!$B$6:$BE$43,'RevPAR Raw Data'!AE$1,FALSE)</f>
        <v>6.1332657197755296</v>
      </c>
    </row>
    <row r="23" spans="1:66" x14ac:dyDescent="0.35">
      <c r="A23" s="78" t="s">
        <v>71</v>
      </c>
      <c r="B23" s="59">
        <f>VLOOKUP($A23,'Occupancy Raw Data'!$B$6:$BE$43,'Occupancy Raw Data'!G$1,FALSE)</f>
        <v>45.773395008387098</v>
      </c>
      <c r="C23" s="60">
        <f>VLOOKUP($A23,'Occupancy Raw Data'!$B$6:$BE$43,'Occupancy Raw Data'!H$1,FALSE)</f>
        <v>58.806486046866198</v>
      </c>
      <c r="D23" s="60">
        <f>VLOOKUP($A23,'Occupancy Raw Data'!$B$6:$BE$43,'Occupancy Raw Data'!I$1,FALSE)</f>
        <v>60.311086260356802</v>
      </c>
      <c r="E23" s="60">
        <f>VLOOKUP($A23,'Occupancy Raw Data'!$B$6:$BE$43,'Occupancy Raw Data'!J$1,FALSE)</f>
        <v>61.602195903014199</v>
      </c>
      <c r="F23" s="60">
        <f>VLOOKUP($A23,'Occupancy Raw Data'!$B$6:$BE$43,'Occupancy Raw Data'!K$1,FALSE)</f>
        <v>62.003761500533699</v>
      </c>
      <c r="G23" s="61">
        <f>VLOOKUP($A23,'Occupancy Raw Data'!$B$6:$BE$43,'Occupancy Raw Data'!L$1,FALSE)</f>
        <v>57.699384943831603</v>
      </c>
      <c r="H23" s="60">
        <f>VLOOKUP($A23,'Occupancy Raw Data'!$B$6:$BE$43,'Occupancy Raw Data'!N$1,FALSE)</f>
        <v>69.282773344177201</v>
      </c>
      <c r="I23" s="60">
        <f>VLOOKUP($A23,'Occupancy Raw Data'!$B$6:$BE$43,'Occupancy Raw Data'!O$1,FALSE)</f>
        <v>68.749046917094404</v>
      </c>
      <c r="J23" s="61">
        <f>VLOOKUP($A23,'Occupancy Raw Data'!$B$6:$BE$43,'Occupancy Raw Data'!P$1,FALSE)</f>
        <v>69.015910130635802</v>
      </c>
      <c r="K23" s="62">
        <f>VLOOKUP($A23,'Occupancy Raw Data'!$B$6:$BE$43,'Occupancy Raw Data'!R$1,FALSE)</f>
        <v>60.932677854347098</v>
      </c>
      <c r="L23" s="63"/>
      <c r="M23" s="59">
        <f>VLOOKUP($A23,'Occupancy Raw Data'!$B$6:$BE$43,'Occupancy Raw Data'!T$1,FALSE)</f>
        <v>-8.4859821797132806</v>
      </c>
      <c r="N23" s="60">
        <f>VLOOKUP($A23,'Occupancy Raw Data'!$B$6:$BE$43,'Occupancy Raw Data'!U$1,FALSE)</f>
        <v>0.260827104936314</v>
      </c>
      <c r="O23" s="60">
        <f>VLOOKUP($A23,'Occupancy Raw Data'!$B$6:$BE$43,'Occupancy Raw Data'!V$1,FALSE)</f>
        <v>-0.88273052537455499</v>
      </c>
      <c r="P23" s="60">
        <f>VLOOKUP($A23,'Occupancy Raw Data'!$B$6:$BE$43,'Occupancy Raw Data'!W$1,FALSE)</f>
        <v>0.84908905495981501</v>
      </c>
      <c r="Q23" s="60">
        <f>VLOOKUP($A23,'Occupancy Raw Data'!$B$6:$BE$43,'Occupancy Raw Data'!X$1,FALSE)</f>
        <v>-0.34636358732669298</v>
      </c>
      <c r="R23" s="61">
        <f>VLOOKUP($A23,'Occupancy Raw Data'!$B$6:$BE$43,'Occupancy Raw Data'!Y$1,FALSE)</f>
        <v>-1.47717622059844</v>
      </c>
      <c r="S23" s="60">
        <f>VLOOKUP($A23,'Occupancy Raw Data'!$B$6:$BE$43,'Occupancy Raw Data'!AA$1,FALSE)</f>
        <v>-13.4485607107666</v>
      </c>
      <c r="T23" s="60">
        <f>VLOOKUP($A23,'Occupancy Raw Data'!$B$6:$BE$43,'Occupancy Raw Data'!AB$1,FALSE)</f>
        <v>-15.0491421652161</v>
      </c>
      <c r="U23" s="61">
        <f>VLOOKUP($A23,'Occupancy Raw Data'!$B$6:$BE$43,'Occupancy Raw Data'!AC$1,FALSE)</f>
        <v>-14.253226001173299</v>
      </c>
      <c r="V23" s="62">
        <f>VLOOKUP($A23,'Occupancy Raw Data'!$B$6:$BE$43,'Occupancy Raw Data'!AE$1,FALSE)</f>
        <v>-6.0092286916884703</v>
      </c>
      <c r="W23" s="63"/>
      <c r="X23" s="64">
        <f>VLOOKUP($A23,'ADR Raw Data'!$B$6:$BE$43,'ADR Raw Data'!G$1,FALSE)</f>
        <v>105.77428539700099</v>
      </c>
      <c r="Y23" s="65">
        <f>VLOOKUP($A23,'ADR Raw Data'!$B$6:$BE$43,'ADR Raw Data'!H$1,FALSE)</f>
        <v>108.65804477482899</v>
      </c>
      <c r="Z23" s="65">
        <f>VLOOKUP($A23,'ADR Raw Data'!$B$6:$BE$43,'ADR Raw Data'!I$1,FALSE)</f>
        <v>108.29352465233799</v>
      </c>
      <c r="AA23" s="65">
        <f>VLOOKUP($A23,'ADR Raw Data'!$B$6:$BE$43,'ADR Raw Data'!J$1,FALSE)</f>
        <v>111.756764584536</v>
      </c>
      <c r="AB23" s="65">
        <f>VLOOKUP($A23,'ADR Raw Data'!$B$6:$BE$43,'ADR Raw Data'!K$1,FALSE)</f>
        <v>111.591589604853</v>
      </c>
      <c r="AC23" s="66">
        <f>VLOOKUP($A23,'ADR Raw Data'!$B$6:$BE$43,'ADR Raw Data'!L$1,FALSE)</f>
        <v>109.416440023962</v>
      </c>
      <c r="AD23" s="65">
        <f>VLOOKUP($A23,'ADR Raw Data'!$B$6:$BE$43,'ADR Raw Data'!N$1,FALSE)</f>
        <v>135.642096845194</v>
      </c>
      <c r="AE23" s="65">
        <f>VLOOKUP($A23,'ADR Raw Data'!$B$6:$BE$43,'ADR Raw Data'!O$1,FALSE)</f>
        <v>138.286683179297</v>
      </c>
      <c r="AF23" s="66">
        <f>VLOOKUP($A23,'ADR Raw Data'!$B$6:$BE$43,'ADR Raw Data'!P$1,FALSE)</f>
        <v>136.95927711287001</v>
      </c>
      <c r="AG23" s="67">
        <f>VLOOKUP($A23,'ADR Raw Data'!$B$6:$BE$43,'ADR Raw Data'!R$1,FALSE)</f>
        <v>118.3297617714</v>
      </c>
      <c r="AH23" s="63"/>
      <c r="AI23" s="59">
        <f>VLOOKUP($A23,'ADR Raw Data'!$B$6:$BE$43,'ADR Raw Data'!T$1,FALSE)</f>
        <v>-0.22771311589924501</v>
      </c>
      <c r="AJ23" s="60">
        <f>VLOOKUP($A23,'ADR Raw Data'!$B$6:$BE$43,'ADR Raw Data'!U$1,FALSE)</f>
        <v>2.4139186261978698</v>
      </c>
      <c r="AK23" s="60">
        <f>VLOOKUP($A23,'ADR Raw Data'!$B$6:$BE$43,'ADR Raw Data'!V$1,FALSE)</f>
        <v>1.5980788553806</v>
      </c>
      <c r="AL23" s="60">
        <f>VLOOKUP($A23,'ADR Raw Data'!$B$6:$BE$43,'ADR Raw Data'!W$1,FALSE)</f>
        <v>7.2977375100031896</v>
      </c>
      <c r="AM23" s="60">
        <f>VLOOKUP($A23,'ADR Raw Data'!$B$6:$BE$43,'ADR Raw Data'!X$1,FALSE)</f>
        <v>5.9091996529303996</v>
      </c>
      <c r="AN23" s="61">
        <f>VLOOKUP($A23,'ADR Raw Data'!$B$6:$BE$43,'ADR Raw Data'!Y$1,FALSE)</f>
        <v>3.5893710393751301</v>
      </c>
      <c r="AO23" s="60">
        <f>VLOOKUP($A23,'ADR Raw Data'!$B$6:$BE$43,'ADR Raw Data'!AA$1,FALSE)</f>
        <v>9.0329679081345198</v>
      </c>
      <c r="AP23" s="60">
        <f>VLOOKUP($A23,'ADR Raw Data'!$B$6:$BE$43,'ADR Raw Data'!AB$1,FALSE)</f>
        <v>7.6116198537158901</v>
      </c>
      <c r="AQ23" s="61">
        <f>VLOOKUP($A23,'ADR Raw Data'!$B$6:$BE$43,'ADR Raw Data'!AC$1,FALSE)</f>
        <v>8.2971294709389305</v>
      </c>
      <c r="AR23" s="62">
        <f>VLOOKUP($A23,'ADR Raw Data'!$B$6:$BE$43,'ADR Raw Data'!AE$1,FALSE)</f>
        <v>4.6998198037551804</v>
      </c>
      <c r="AS23" s="50"/>
      <c r="AT23" s="64">
        <f>VLOOKUP($A23,'RevPAR Raw Data'!$B$6:$BE$43,'RevPAR Raw Data'!G$1,FALSE)</f>
        <v>48.416481472068298</v>
      </c>
      <c r="AU23" s="65">
        <f>VLOOKUP($A23,'RevPAR Raw Data'!$B$6:$BE$43,'RevPAR Raw Data'!H$1,FALSE)</f>
        <v>63.897977939307602</v>
      </c>
      <c r="AV23" s="65">
        <f>VLOOKUP($A23,'RevPAR Raw Data'!$B$6:$BE$43,'RevPAR Raw Data'!I$1,FALSE)</f>
        <v>65.313001067452802</v>
      </c>
      <c r="AW23" s="65">
        <f>VLOOKUP($A23,'RevPAR Raw Data'!$B$6:$BE$43,'RevPAR Raw Data'!J$1,FALSE)</f>
        <v>68.844621054236697</v>
      </c>
      <c r="AX23" s="65">
        <f>VLOOKUP($A23,'RevPAR Raw Data'!$B$6:$BE$43,'RevPAR Raw Data'!K$1,FALSE)</f>
        <v>69.190983073247494</v>
      </c>
      <c r="AY23" s="66">
        <f>VLOOKUP($A23,'RevPAR Raw Data'!$B$6:$BE$43,'RevPAR Raw Data'!L$1,FALSE)</f>
        <v>63.132612921262599</v>
      </c>
      <c r="AZ23" s="65">
        <f>VLOOKUP($A23,'RevPAR Raw Data'!$B$6:$BE$43,'RevPAR Raw Data'!N$1,FALSE)</f>
        <v>93.976606516545502</v>
      </c>
      <c r="BA23" s="65">
        <f>VLOOKUP($A23,'RevPAR Raw Data'!$B$6:$BE$43,'RevPAR Raw Data'!O$1,FALSE)</f>
        <v>95.070776699029096</v>
      </c>
      <c r="BB23" s="66">
        <f>VLOOKUP($A23,'RevPAR Raw Data'!$B$6:$BE$43,'RevPAR Raw Data'!P$1,FALSE)</f>
        <v>94.523691607787299</v>
      </c>
      <c r="BC23" s="67">
        <f>VLOOKUP($A23,'RevPAR Raw Data'!$B$6:$BE$43,'RevPAR Raw Data'!R$1,FALSE)</f>
        <v>72.101492545983902</v>
      </c>
      <c r="BD23" s="63"/>
      <c r="BE23" s="59">
        <f>VLOOKUP($A23,'RevPAR Raw Data'!$B$6:$BE$43,'RevPAR Raw Data'!T$1,FALSE)</f>
        <v>-8.6943716011764494</v>
      </c>
      <c r="BF23" s="60">
        <f>VLOOKUP($A23,'RevPAR Raw Data'!$B$6:$BE$43,'RevPAR Raw Data'!U$1,FALSE)</f>
        <v>2.68104188520241</v>
      </c>
      <c r="BG23" s="60">
        <f>VLOOKUP($A23,'RevPAR Raw Data'!$B$6:$BE$43,'RevPAR Raw Data'!V$1,FALSE)</f>
        <v>0.70124160013005199</v>
      </c>
      <c r="BH23" s="60">
        <f>VLOOKUP($A23,'RevPAR Raw Data'!$B$6:$BE$43,'RevPAR Raw Data'!W$1,FALSE)</f>
        <v>8.2087908554201405</v>
      </c>
      <c r="BI23" s="60">
        <f>VLOOKUP($A23,'RevPAR Raw Data'!$B$6:$BE$43,'RevPAR Raw Data'!X$1,FALSE)</f>
        <v>5.5423687497035203</v>
      </c>
      <c r="BJ23" s="61">
        <f>VLOOKUP($A23,'RevPAR Raw Data'!$B$6:$BE$43,'RevPAR Raw Data'!Y$1,FALSE)</f>
        <v>2.0591734833139799</v>
      </c>
      <c r="BK23" s="60">
        <f>VLOOKUP($A23,'RevPAR Raw Data'!$B$6:$BE$43,'RevPAR Raw Data'!AA$1,FALSE)</f>
        <v>-5.6303969757417001</v>
      </c>
      <c r="BL23" s="60">
        <f>VLOOKUP($A23,'RevPAR Raw Data'!$B$6:$BE$43,'RevPAR Raw Data'!AB$1,FALSE)</f>
        <v>-8.5830058043617399</v>
      </c>
      <c r="BM23" s="61">
        <f>VLOOKUP($A23,'RevPAR Raw Data'!$B$6:$BE$43,'RevPAR Raw Data'!AC$1,FALSE)</f>
        <v>-7.1387051453372798</v>
      </c>
      <c r="BN23" s="62">
        <f>VLOOKUP($A23,'RevPAR Raw Data'!$B$6:$BE$43,'RevPAR Raw Data'!AE$1,FALSE)</f>
        <v>-1.5918318080381999</v>
      </c>
    </row>
    <row r="24" spans="1:66" x14ac:dyDescent="0.35">
      <c r="A24" s="78" t="s">
        <v>53</v>
      </c>
      <c r="B24" s="59">
        <f>VLOOKUP($A24,'Occupancy Raw Data'!$B$6:$BE$43,'Occupancy Raw Data'!G$1,FALSE)</f>
        <v>47.272111148763102</v>
      </c>
      <c r="C24" s="60">
        <f>VLOOKUP($A24,'Occupancy Raw Data'!$B$6:$BE$43,'Occupancy Raw Data'!H$1,FALSE)</f>
        <v>60.318536089461098</v>
      </c>
      <c r="D24" s="60">
        <f>VLOOKUP($A24,'Occupancy Raw Data'!$B$6:$BE$43,'Occupancy Raw Data'!I$1,FALSE)</f>
        <v>61.606235174517103</v>
      </c>
      <c r="E24" s="60">
        <f>VLOOKUP($A24,'Occupancy Raw Data'!$B$6:$BE$43,'Occupancy Raw Data'!J$1,FALSE)</f>
        <v>74.652660115215099</v>
      </c>
      <c r="F24" s="60">
        <f>VLOOKUP($A24,'Occupancy Raw Data'!$B$6:$BE$43,'Occupancy Raw Data'!K$1,FALSE)</f>
        <v>72.551677397492298</v>
      </c>
      <c r="G24" s="61">
        <f>VLOOKUP($A24,'Occupancy Raw Data'!$B$6:$BE$43,'Occupancy Raw Data'!L$1,FALSE)</f>
        <v>63.280243985089797</v>
      </c>
      <c r="H24" s="60">
        <f>VLOOKUP($A24,'Occupancy Raw Data'!$B$6:$BE$43,'Occupancy Raw Data'!N$1,FALSE)</f>
        <v>71.230091494408597</v>
      </c>
      <c r="I24" s="60">
        <f>VLOOKUP($A24,'Occupancy Raw Data'!$B$6:$BE$43,'Occupancy Raw Data'!O$1,FALSE)</f>
        <v>73.737716028464902</v>
      </c>
      <c r="J24" s="61">
        <f>VLOOKUP($A24,'Occupancy Raw Data'!$B$6:$BE$43,'Occupancy Raw Data'!P$1,FALSE)</f>
        <v>72.483903761436807</v>
      </c>
      <c r="K24" s="62">
        <f>VLOOKUP($A24,'Occupancy Raw Data'!$B$6:$BE$43,'Occupancy Raw Data'!R$1,FALSE)</f>
        <v>65.909861064045998</v>
      </c>
      <c r="L24" s="63"/>
      <c r="M24" s="59">
        <f>VLOOKUP($A24,'Occupancy Raw Data'!$B$6:$BE$43,'Occupancy Raw Data'!T$1,FALSE)</f>
        <v>15.09900990099</v>
      </c>
      <c r="N24" s="60">
        <f>VLOOKUP($A24,'Occupancy Raw Data'!$B$6:$BE$43,'Occupancy Raw Data'!U$1,FALSE)</f>
        <v>6.84273709483793</v>
      </c>
      <c r="O24" s="60">
        <f>VLOOKUP($A24,'Occupancy Raw Data'!$B$6:$BE$43,'Occupancy Raw Data'!V$1,FALSE)</f>
        <v>0.999999999999999</v>
      </c>
      <c r="P24" s="60">
        <f>VLOOKUP($A24,'Occupancy Raw Data'!$B$6:$BE$43,'Occupancy Raw Data'!W$1,FALSE)</f>
        <v>23.5558048233314</v>
      </c>
      <c r="Q24" s="60">
        <f>VLOOKUP($A24,'Occupancy Raw Data'!$B$6:$BE$43,'Occupancy Raw Data'!X$1,FALSE)</f>
        <v>18.878400888395301</v>
      </c>
      <c r="R24" s="61">
        <f>VLOOKUP($A24,'Occupancy Raw Data'!$B$6:$BE$43,'Occupancy Raw Data'!Y$1,FALSE)</f>
        <v>13.0113773904623</v>
      </c>
      <c r="S24" s="60">
        <f>VLOOKUP($A24,'Occupancy Raw Data'!$B$6:$BE$43,'Occupancy Raw Data'!AA$1,FALSE)</f>
        <v>1.39893873613121</v>
      </c>
      <c r="T24" s="60">
        <f>VLOOKUP($A24,'Occupancy Raw Data'!$B$6:$BE$43,'Occupancy Raw Data'!AB$1,FALSE)</f>
        <v>5.3242981606969897</v>
      </c>
      <c r="U24" s="61">
        <f>VLOOKUP($A24,'Occupancy Raw Data'!$B$6:$BE$43,'Occupancy Raw Data'!AC$1,FALSE)</f>
        <v>3.3582991060642602</v>
      </c>
      <c r="V24" s="62">
        <f>VLOOKUP($A24,'Occupancy Raw Data'!$B$6:$BE$43,'Occupancy Raw Data'!AE$1,FALSE)</f>
        <v>9.7895331021691696</v>
      </c>
      <c r="W24" s="63"/>
      <c r="X24" s="64">
        <f>VLOOKUP($A24,'ADR Raw Data'!$B$6:$BE$43,'ADR Raw Data'!G$1,FALSE)</f>
        <v>102.500609318996</v>
      </c>
      <c r="Y24" s="65">
        <f>VLOOKUP($A24,'ADR Raw Data'!$B$6:$BE$43,'ADR Raw Data'!H$1,FALSE)</f>
        <v>104.460691011235</v>
      </c>
      <c r="Z24" s="65">
        <f>VLOOKUP($A24,'ADR Raw Data'!$B$6:$BE$43,'ADR Raw Data'!I$1,FALSE)</f>
        <v>103.207810781078</v>
      </c>
      <c r="AA24" s="65">
        <f>VLOOKUP($A24,'ADR Raw Data'!$B$6:$BE$43,'ADR Raw Data'!J$1,FALSE)</f>
        <v>109.22254198819699</v>
      </c>
      <c r="AB24" s="65">
        <f>VLOOKUP($A24,'ADR Raw Data'!$B$6:$BE$43,'ADR Raw Data'!K$1,FALSE)</f>
        <v>110.129135917795</v>
      </c>
      <c r="AC24" s="66">
        <f>VLOOKUP($A24,'ADR Raw Data'!$B$6:$BE$43,'ADR Raw Data'!L$1,FALSE)</f>
        <v>106.34721216664801</v>
      </c>
      <c r="AD24" s="65">
        <f>VLOOKUP($A24,'ADR Raw Data'!$B$6:$BE$43,'ADR Raw Data'!N$1,FALSE)</f>
        <v>117.74521408182601</v>
      </c>
      <c r="AE24" s="65">
        <f>VLOOKUP($A24,'ADR Raw Data'!$B$6:$BE$43,'ADR Raw Data'!O$1,FALSE)</f>
        <v>120.626227022058</v>
      </c>
      <c r="AF24" s="66">
        <f>VLOOKUP($A24,'ADR Raw Data'!$B$6:$BE$43,'ADR Raw Data'!P$1,FALSE)</f>
        <v>119.210638148667</v>
      </c>
      <c r="AG24" s="67">
        <f>VLOOKUP($A24,'ADR Raw Data'!$B$6:$BE$43,'ADR Raw Data'!R$1,FALSE)</f>
        <v>110.389058391479</v>
      </c>
      <c r="AH24" s="63"/>
      <c r="AI24" s="59">
        <f>VLOOKUP($A24,'ADR Raw Data'!$B$6:$BE$43,'ADR Raw Data'!T$1,FALSE)</f>
        <v>10.377775749217999</v>
      </c>
      <c r="AJ24" s="60">
        <f>VLOOKUP($A24,'ADR Raw Data'!$B$6:$BE$43,'ADR Raw Data'!U$1,FALSE)</f>
        <v>8.9434661529299895</v>
      </c>
      <c r="AK24" s="60">
        <f>VLOOKUP($A24,'ADR Raw Data'!$B$6:$BE$43,'ADR Raw Data'!V$1,FALSE)</f>
        <v>9.3942951953479508</v>
      </c>
      <c r="AL24" s="60">
        <f>VLOOKUP($A24,'ADR Raw Data'!$B$6:$BE$43,'ADR Raw Data'!W$1,FALSE)</f>
        <v>14.2539381111464</v>
      </c>
      <c r="AM24" s="60">
        <f>VLOOKUP($A24,'ADR Raw Data'!$B$6:$BE$43,'ADR Raw Data'!X$1,FALSE)</f>
        <v>10.0724067629051</v>
      </c>
      <c r="AN24" s="61">
        <f>VLOOKUP($A24,'ADR Raw Data'!$B$6:$BE$43,'ADR Raw Data'!Y$1,FALSE)</f>
        <v>10.833552337518199</v>
      </c>
      <c r="AO24" s="60">
        <f>VLOOKUP($A24,'ADR Raw Data'!$B$6:$BE$43,'ADR Raw Data'!AA$1,FALSE)</f>
        <v>6.49876471784152</v>
      </c>
      <c r="AP24" s="60">
        <f>VLOOKUP($A24,'ADR Raw Data'!$B$6:$BE$43,'ADR Raw Data'!AB$1,FALSE)</f>
        <v>9.0916156601428693</v>
      </c>
      <c r="AQ24" s="61">
        <f>VLOOKUP($A24,'ADR Raw Data'!$B$6:$BE$43,'ADR Raw Data'!AC$1,FALSE)</f>
        <v>7.8178144174006299</v>
      </c>
      <c r="AR24" s="62">
        <f>VLOOKUP($A24,'ADR Raw Data'!$B$6:$BE$43,'ADR Raw Data'!AE$1,FALSE)</f>
        <v>9.4803870698330801</v>
      </c>
      <c r="AS24" s="50"/>
      <c r="AT24" s="64">
        <f>VLOOKUP($A24,'RevPAR Raw Data'!$B$6:$BE$43,'RevPAR Raw Data'!G$1,FALSE)</f>
        <v>48.454201965435402</v>
      </c>
      <c r="AU24" s="65">
        <f>VLOOKUP($A24,'RevPAR Raw Data'!$B$6:$BE$43,'RevPAR Raw Data'!H$1,FALSE)</f>
        <v>63.009159606912903</v>
      </c>
      <c r="AV24" s="65">
        <f>VLOOKUP($A24,'RevPAR Raw Data'!$B$6:$BE$43,'RevPAR Raw Data'!I$1,FALSE)</f>
        <v>63.5824466282616</v>
      </c>
      <c r="AW24" s="65">
        <f>VLOOKUP($A24,'RevPAR Raw Data'!$B$6:$BE$43,'RevPAR Raw Data'!J$1,FALSE)</f>
        <v>81.537533039647499</v>
      </c>
      <c r="AX24" s="65">
        <f>VLOOKUP($A24,'RevPAR Raw Data'!$B$6:$BE$43,'RevPAR Raw Data'!K$1,FALSE)</f>
        <v>79.900535411724803</v>
      </c>
      <c r="AY24" s="66">
        <f>VLOOKUP($A24,'RevPAR Raw Data'!$B$6:$BE$43,'RevPAR Raw Data'!L$1,FALSE)</f>
        <v>67.2967753303964</v>
      </c>
      <c r="AZ24" s="65">
        <f>VLOOKUP($A24,'RevPAR Raw Data'!$B$6:$BE$43,'RevPAR Raw Data'!N$1,FALSE)</f>
        <v>83.870023720772593</v>
      </c>
      <c r="BA24" s="65">
        <f>VLOOKUP($A24,'RevPAR Raw Data'!$B$6:$BE$43,'RevPAR Raw Data'!O$1,FALSE)</f>
        <v>88.947024737377106</v>
      </c>
      <c r="BB24" s="66">
        <f>VLOOKUP($A24,'RevPAR Raw Data'!$B$6:$BE$43,'RevPAR Raw Data'!P$1,FALSE)</f>
        <v>86.4085242290748</v>
      </c>
      <c r="BC24" s="67">
        <f>VLOOKUP($A24,'RevPAR Raw Data'!$B$6:$BE$43,'RevPAR Raw Data'!R$1,FALSE)</f>
        <v>72.7572750157331</v>
      </c>
      <c r="BD24" s="63"/>
      <c r="BE24" s="59">
        <f>VLOOKUP($A24,'RevPAR Raw Data'!$B$6:$BE$43,'RevPAR Raw Data'!T$1,FALSE)</f>
        <v>27.043727038085098</v>
      </c>
      <c r="BF24" s="60">
        <f>VLOOKUP($A24,'RevPAR Raw Data'!$B$6:$BE$43,'RevPAR Raw Data'!U$1,FALSE)</f>
        <v>16.398181123778699</v>
      </c>
      <c r="BG24" s="60">
        <f>VLOOKUP($A24,'RevPAR Raw Data'!$B$6:$BE$43,'RevPAR Raw Data'!V$1,FALSE)</f>
        <v>10.4882381473014</v>
      </c>
      <c r="BH24" s="60">
        <f>VLOOKUP($A24,'RevPAR Raw Data'!$B$6:$BE$43,'RevPAR Raw Data'!W$1,FALSE)</f>
        <v>41.167372775577903</v>
      </c>
      <c r="BI24" s="60">
        <f>VLOOKUP($A24,'RevPAR Raw Data'!$B$6:$BE$43,'RevPAR Raw Data'!X$1,FALSE)</f>
        <v>30.8523169791115</v>
      </c>
      <c r="BJ24" s="61">
        <f>VLOOKUP($A24,'RevPAR Raw Data'!$B$6:$BE$43,'RevPAR Raw Data'!Y$1,FALSE)</f>
        <v>25.254524107408301</v>
      </c>
      <c r="BK24" s="60">
        <f>VLOOKUP($A24,'RevPAR Raw Data'!$B$6:$BE$43,'RevPAR Raw Data'!AA$1,FALSE)</f>
        <v>7.9886171909806398</v>
      </c>
      <c r="BL24" s="60">
        <f>VLOOKUP($A24,'RevPAR Raw Data'!$B$6:$BE$43,'RevPAR Raw Data'!AB$1,FALSE)</f>
        <v>14.8999785462105</v>
      </c>
      <c r="BM24" s="61">
        <f>VLOOKUP($A24,'RevPAR Raw Data'!$B$6:$BE$43,'RevPAR Raw Data'!AC$1,FALSE)</f>
        <v>11.438659115158201</v>
      </c>
      <c r="BN24" s="62">
        <f>VLOOKUP($A24,'RevPAR Raw Data'!$B$6:$BE$43,'RevPAR Raw Data'!AE$1,FALSE)</f>
        <v>20.198005802417299</v>
      </c>
    </row>
    <row r="25" spans="1:66" x14ac:dyDescent="0.35">
      <c r="A25" s="78" t="s">
        <v>52</v>
      </c>
      <c r="B25" s="59">
        <f>VLOOKUP($A25,'Occupancy Raw Data'!$B$6:$BE$43,'Occupancy Raw Data'!G$1,FALSE)</f>
        <v>47.710890317553002</v>
      </c>
      <c r="C25" s="60">
        <f>VLOOKUP($A25,'Occupancy Raw Data'!$B$6:$BE$43,'Occupancy Raw Data'!H$1,FALSE)</f>
        <v>57.198519384375601</v>
      </c>
      <c r="D25" s="60">
        <f>VLOOKUP($A25,'Occupancy Raw Data'!$B$6:$BE$43,'Occupancy Raw Data'!I$1,FALSE)</f>
        <v>57.529709721410399</v>
      </c>
      <c r="E25" s="60">
        <f>VLOOKUP($A25,'Occupancy Raw Data'!$B$6:$BE$43,'Occupancy Raw Data'!J$1,FALSE)</f>
        <v>61.3481394895772</v>
      </c>
      <c r="F25" s="60">
        <f>VLOOKUP($A25,'Occupancy Raw Data'!$B$6:$BE$43,'Occupancy Raw Data'!K$1,FALSE)</f>
        <v>66.374439898694703</v>
      </c>
      <c r="G25" s="61">
        <f>VLOOKUP($A25,'Occupancy Raw Data'!$B$6:$BE$43,'Occupancy Raw Data'!L$1,FALSE)</f>
        <v>58.032339762322202</v>
      </c>
      <c r="H25" s="60">
        <f>VLOOKUP($A25,'Occupancy Raw Data'!$B$6:$BE$43,'Occupancy Raw Data'!N$1,FALSE)</f>
        <v>74.790570816286703</v>
      </c>
      <c r="I25" s="60">
        <f>VLOOKUP($A25,'Occupancy Raw Data'!$B$6:$BE$43,'Occupancy Raw Data'!O$1,FALSE)</f>
        <v>65.789986362750795</v>
      </c>
      <c r="J25" s="61">
        <f>VLOOKUP($A25,'Occupancy Raw Data'!$B$6:$BE$43,'Occupancy Raw Data'!P$1,FALSE)</f>
        <v>70.290278589518707</v>
      </c>
      <c r="K25" s="62">
        <f>VLOOKUP($A25,'Occupancy Raw Data'!$B$6:$BE$43,'Occupancy Raw Data'!R$1,FALSE)</f>
        <v>61.5346079986641</v>
      </c>
      <c r="L25" s="63"/>
      <c r="M25" s="59">
        <f>VLOOKUP($A25,'Occupancy Raw Data'!$B$6:$BE$43,'Occupancy Raw Data'!T$1,FALSE)</f>
        <v>-4.6339563862928301</v>
      </c>
      <c r="N25" s="60">
        <f>VLOOKUP($A25,'Occupancy Raw Data'!$B$6:$BE$43,'Occupancy Raw Data'!U$1,FALSE)</f>
        <v>-6.9708491761723703</v>
      </c>
      <c r="O25" s="60">
        <f>VLOOKUP($A25,'Occupancy Raw Data'!$B$6:$BE$43,'Occupancy Raw Data'!V$1,FALSE)</f>
        <v>-3.7483702737939999</v>
      </c>
      <c r="P25" s="60">
        <f>VLOOKUP($A25,'Occupancy Raw Data'!$B$6:$BE$43,'Occupancy Raw Data'!W$1,FALSE)</f>
        <v>-3.49371743794054</v>
      </c>
      <c r="Q25" s="60">
        <f>VLOOKUP($A25,'Occupancy Raw Data'!$B$6:$BE$43,'Occupancy Raw Data'!X$1,FALSE)</f>
        <v>-8.7976539589442806E-2</v>
      </c>
      <c r="R25" s="61">
        <f>VLOOKUP($A25,'Occupancy Raw Data'!$B$6:$BE$43,'Occupancy Raw Data'!Y$1,FALSE)</f>
        <v>-3.69220821209182</v>
      </c>
      <c r="S25" s="60">
        <f>VLOOKUP($A25,'Occupancy Raw Data'!$B$6:$BE$43,'Occupancy Raw Data'!AA$1,FALSE)</f>
        <v>-4.5499751367478796</v>
      </c>
      <c r="T25" s="60">
        <f>VLOOKUP($A25,'Occupancy Raw Data'!$B$6:$BE$43,'Occupancy Raw Data'!AB$1,FALSE)</f>
        <v>-10.779392338177001</v>
      </c>
      <c r="U25" s="61">
        <f>VLOOKUP($A25,'Occupancy Raw Data'!$B$6:$BE$43,'Occupancy Raw Data'!AC$1,FALSE)</f>
        <v>-7.5701293710772299</v>
      </c>
      <c r="V25" s="62">
        <f>VLOOKUP($A25,'Occupancy Raw Data'!$B$6:$BE$43,'Occupancy Raw Data'!AE$1,FALSE)</f>
        <v>-4.9931247851495302</v>
      </c>
      <c r="W25" s="63"/>
      <c r="X25" s="64">
        <f>VLOOKUP($A25,'ADR Raw Data'!$B$6:$BE$43,'ADR Raw Data'!G$1,FALSE)</f>
        <v>93.308174765210197</v>
      </c>
      <c r="Y25" s="65">
        <f>VLOOKUP($A25,'ADR Raw Data'!$B$6:$BE$43,'ADR Raw Data'!H$1,FALSE)</f>
        <v>94.400255449591199</v>
      </c>
      <c r="Z25" s="65">
        <f>VLOOKUP($A25,'ADR Raw Data'!$B$6:$BE$43,'ADR Raw Data'!I$1,FALSE)</f>
        <v>94.462949542837706</v>
      </c>
      <c r="AA25" s="65">
        <f>VLOOKUP($A25,'ADR Raw Data'!$B$6:$BE$43,'ADR Raw Data'!J$1,FALSE)</f>
        <v>92.772499206097095</v>
      </c>
      <c r="AB25" s="65">
        <f>VLOOKUP($A25,'ADR Raw Data'!$B$6:$BE$43,'ADR Raw Data'!K$1,FALSE)</f>
        <v>97.744528911065402</v>
      </c>
      <c r="AC25" s="66">
        <f>VLOOKUP($A25,'ADR Raw Data'!$B$6:$BE$43,'ADR Raw Data'!L$1,FALSE)</f>
        <v>94.653966026587796</v>
      </c>
      <c r="AD25" s="65">
        <f>VLOOKUP($A25,'ADR Raw Data'!$B$6:$BE$43,'ADR Raw Data'!N$1,FALSE)</f>
        <v>119.311281583745</v>
      </c>
      <c r="AE25" s="65">
        <f>VLOOKUP($A25,'ADR Raw Data'!$B$6:$BE$43,'ADR Raw Data'!O$1,FALSE)</f>
        <v>115.918569736452</v>
      </c>
      <c r="AF25" s="66">
        <f>VLOOKUP($A25,'ADR Raw Data'!$B$6:$BE$43,'ADR Raw Data'!P$1,FALSE)</f>
        <v>117.723533813747</v>
      </c>
      <c r="AG25" s="67">
        <f>VLOOKUP($A25,'ADR Raw Data'!$B$6:$BE$43,'ADR Raw Data'!R$1,FALSE)</f>
        <v>102.183138398914</v>
      </c>
      <c r="AH25" s="63"/>
      <c r="AI25" s="59">
        <f>VLOOKUP($A25,'ADR Raw Data'!$B$6:$BE$43,'ADR Raw Data'!T$1,FALSE)</f>
        <v>7.53514621592445</v>
      </c>
      <c r="AJ25" s="60">
        <f>VLOOKUP($A25,'ADR Raw Data'!$B$6:$BE$43,'ADR Raw Data'!U$1,FALSE)</f>
        <v>10.398098058905401</v>
      </c>
      <c r="AK25" s="60">
        <f>VLOOKUP($A25,'ADR Raw Data'!$B$6:$BE$43,'ADR Raw Data'!V$1,FALSE)</f>
        <v>9.6035806750945891</v>
      </c>
      <c r="AL25" s="60">
        <f>VLOOKUP($A25,'ADR Raw Data'!$B$6:$BE$43,'ADR Raw Data'!W$1,FALSE)</f>
        <v>9.4949248639027406</v>
      </c>
      <c r="AM25" s="60">
        <f>VLOOKUP($A25,'ADR Raw Data'!$B$6:$BE$43,'ADR Raw Data'!X$1,FALSE)</f>
        <v>10.472244877163099</v>
      </c>
      <c r="AN25" s="61">
        <f>VLOOKUP($A25,'ADR Raw Data'!$B$6:$BE$43,'ADR Raw Data'!Y$1,FALSE)</f>
        <v>9.6259550783665802</v>
      </c>
      <c r="AO25" s="60">
        <f>VLOOKUP($A25,'ADR Raw Data'!$B$6:$BE$43,'ADR Raw Data'!AA$1,FALSE)</f>
        <v>8.2217645438484208</v>
      </c>
      <c r="AP25" s="60">
        <f>VLOOKUP($A25,'ADR Raw Data'!$B$6:$BE$43,'ADR Raw Data'!AB$1,FALSE)</f>
        <v>6.6171806977271999</v>
      </c>
      <c r="AQ25" s="61">
        <f>VLOOKUP($A25,'ADR Raw Data'!$B$6:$BE$43,'ADR Raw Data'!AC$1,FALSE)</f>
        <v>7.5015539216690801</v>
      </c>
      <c r="AR25" s="62">
        <f>VLOOKUP($A25,'ADR Raw Data'!$B$6:$BE$43,'ADR Raw Data'!AE$1,FALSE)</f>
        <v>8.5736675062379906</v>
      </c>
      <c r="AS25" s="50"/>
      <c r="AT25" s="64">
        <f>VLOOKUP($A25,'RevPAR Raw Data'!$B$6:$BE$43,'RevPAR Raw Data'!G$1,FALSE)</f>
        <v>44.5181609195402</v>
      </c>
      <c r="AU25" s="65">
        <f>VLOOKUP($A25,'RevPAR Raw Data'!$B$6:$BE$43,'RevPAR Raw Data'!H$1,FALSE)</f>
        <v>53.995548412234498</v>
      </c>
      <c r="AV25" s="65">
        <f>VLOOKUP($A25,'RevPAR Raw Data'!$B$6:$BE$43,'RevPAR Raw Data'!I$1,FALSE)</f>
        <v>54.344260666277002</v>
      </c>
      <c r="AW25" s="65">
        <f>VLOOKUP($A25,'RevPAR Raw Data'!$B$6:$BE$43,'RevPAR Raw Data'!J$1,FALSE)</f>
        <v>56.9142022209234</v>
      </c>
      <c r="AX25" s="65">
        <f>VLOOKUP($A25,'RevPAR Raw Data'!$B$6:$BE$43,'RevPAR Raw Data'!K$1,FALSE)</f>
        <v>64.877383596337395</v>
      </c>
      <c r="AY25" s="66">
        <f>VLOOKUP($A25,'RevPAR Raw Data'!$B$6:$BE$43,'RevPAR Raw Data'!L$1,FALSE)</f>
        <v>54.929911163062499</v>
      </c>
      <c r="AZ25" s="65">
        <f>VLOOKUP($A25,'RevPAR Raw Data'!$B$6:$BE$43,'RevPAR Raw Data'!N$1,FALSE)</f>
        <v>89.233588544710599</v>
      </c>
      <c r="BA25" s="65">
        <f>VLOOKUP($A25,'RevPAR Raw Data'!$B$6:$BE$43,'RevPAR Raw Data'!O$1,FALSE)</f>
        <v>76.262811221507803</v>
      </c>
      <c r="BB25" s="66">
        <f>VLOOKUP($A25,'RevPAR Raw Data'!$B$6:$BE$43,'RevPAR Raw Data'!P$1,FALSE)</f>
        <v>82.748199883109194</v>
      </c>
      <c r="BC25" s="67">
        <f>VLOOKUP($A25,'RevPAR Raw Data'!$B$6:$BE$43,'RevPAR Raw Data'!R$1,FALSE)</f>
        <v>62.877993654504401</v>
      </c>
      <c r="BD25" s="63"/>
      <c r="BE25" s="59">
        <f>VLOOKUP($A25,'RevPAR Raw Data'!$B$6:$BE$43,'RevPAR Raw Data'!T$1,FALSE)</f>
        <v>2.55201444034229</v>
      </c>
      <c r="BF25" s="60">
        <f>VLOOKUP($A25,'RevPAR Raw Data'!$B$6:$BE$43,'RevPAR Raw Data'!U$1,FALSE)</f>
        <v>2.7024131498563202</v>
      </c>
      <c r="BG25" s="60">
        <f>VLOOKUP($A25,'RevPAR Raw Data'!$B$6:$BE$43,'RevPAR Raw Data'!V$1,FALSE)</f>
        <v>5.4952326380555201</v>
      </c>
      <c r="BH25" s="60">
        <f>VLOOKUP($A25,'RevPAR Raw Data'!$B$6:$BE$43,'RevPAR Raw Data'!W$1,FALSE)</f>
        <v>5.6694815802726701</v>
      </c>
      <c r="BI25" s="60">
        <f>VLOOKUP($A25,'RevPAR Raw Data'!$B$6:$BE$43,'RevPAR Raw Data'!X$1,FALSE)</f>
        <v>10.375055218913401</v>
      </c>
      <c r="BJ25" s="61">
        <f>VLOOKUP($A25,'RevPAR Raw Data'!$B$6:$BE$43,'RevPAR Raw Data'!Y$1,FALSE)</f>
        <v>5.5783365623790404</v>
      </c>
      <c r="BK25" s="60">
        <f>VLOOKUP($A25,'RevPAR Raw Data'!$B$6:$BE$43,'RevPAR Raw Data'!AA$1,FALSE)</f>
        <v>3.2977011645534802</v>
      </c>
      <c r="BL25" s="60">
        <f>VLOOKUP($A25,'RevPAR Raw Data'!$B$6:$BE$43,'RevPAR Raw Data'!AB$1,FALSE)</f>
        <v>-4.8755035095839396</v>
      </c>
      <c r="BM25" s="61">
        <f>VLOOKUP($A25,'RevPAR Raw Data'!$B$6:$BE$43,'RevPAR Raw Data'!AC$1,FALSE)</f>
        <v>-0.63645278611961698</v>
      </c>
      <c r="BN25" s="62">
        <f>VLOOKUP($A25,'RevPAR Raw Data'!$B$6:$BE$43,'RevPAR Raw Data'!AE$1,FALSE)</f>
        <v>3.1524488038381699</v>
      </c>
    </row>
    <row r="26" spans="1:66" x14ac:dyDescent="0.35">
      <c r="A26" s="78" t="s">
        <v>51</v>
      </c>
      <c r="B26" s="59">
        <f>VLOOKUP($A26,'Occupancy Raw Data'!$B$6:$BE$43,'Occupancy Raw Data'!G$1,FALSE)</f>
        <v>58.415064731267101</v>
      </c>
      <c r="C26" s="60">
        <f>VLOOKUP($A26,'Occupancy Raw Data'!$B$6:$BE$43,'Occupancy Raw Data'!H$1,FALSE)</f>
        <v>69.203609258532694</v>
      </c>
      <c r="D26" s="60">
        <f>VLOOKUP($A26,'Occupancy Raw Data'!$B$6:$BE$43,'Occupancy Raw Data'!I$1,FALSE)</f>
        <v>71.5770890545311</v>
      </c>
      <c r="E26" s="60">
        <f>VLOOKUP($A26,'Occupancy Raw Data'!$B$6:$BE$43,'Occupancy Raw Data'!J$1,FALSE)</f>
        <v>75.617889368379707</v>
      </c>
      <c r="F26" s="60">
        <f>VLOOKUP($A26,'Occupancy Raw Data'!$B$6:$BE$43,'Occupancy Raw Data'!K$1,FALSE)</f>
        <v>72.440172616712402</v>
      </c>
      <c r="G26" s="61">
        <f>VLOOKUP($A26,'Occupancy Raw Data'!$B$6:$BE$43,'Occupancy Raw Data'!L$1,FALSE)</f>
        <v>69.450765005884605</v>
      </c>
      <c r="H26" s="60">
        <f>VLOOKUP($A26,'Occupancy Raw Data'!$B$6:$BE$43,'Occupancy Raw Data'!N$1,FALSE)</f>
        <v>75.794429187916805</v>
      </c>
      <c r="I26" s="60">
        <f>VLOOKUP($A26,'Occupancy Raw Data'!$B$6:$BE$43,'Occupancy Raw Data'!O$1,FALSE)</f>
        <v>72.087092977638207</v>
      </c>
      <c r="J26" s="61">
        <f>VLOOKUP($A26,'Occupancy Raw Data'!$B$6:$BE$43,'Occupancy Raw Data'!P$1,FALSE)</f>
        <v>73.940761082777499</v>
      </c>
      <c r="K26" s="62">
        <f>VLOOKUP($A26,'Occupancy Raw Data'!$B$6:$BE$43,'Occupancy Raw Data'!R$1,FALSE)</f>
        <v>70.733621027853999</v>
      </c>
      <c r="L26" s="63"/>
      <c r="M26" s="59">
        <f>VLOOKUP($A26,'Occupancy Raw Data'!$B$6:$BE$43,'Occupancy Raw Data'!T$1,FALSE)</f>
        <v>-2.3753702884837899</v>
      </c>
      <c r="N26" s="60">
        <f>VLOOKUP($A26,'Occupancy Raw Data'!$B$6:$BE$43,'Occupancy Raw Data'!U$1,FALSE)</f>
        <v>0.74595095987650595</v>
      </c>
      <c r="O26" s="60">
        <f>VLOOKUP($A26,'Occupancy Raw Data'!$B$6:$BE$43,'Occupancy Raw Data'!V$1,FALSE)</f>
        <v>-0.90261453095766897</v>
      </c>
      <c r="P26" s="60">
        <f>VLOOKUP($A26,'Occupancy Raw Data'!$B$6:$BE$43,'Occupancy Raw Data'!W$1,FALSE)</f>
        <v>8.9806893638010603</v>
      </c>
      <c r="Q26" s="60">
        <f>VLOOKUP($A26,'Occupancy Raw Data'!$B$6:$BE$43,'Occupancy Raw Data'!X$1,FALSE)</f>
        <v>1.87875872755933</v>
      </c>
      <c r="R26" s="61">
        <f>VLOOKUP($A26,'Occupancy Raw Data'!$B$6:$BE$43,'Occupancy Raw Data'!Y$1,FALSE)</f>
        <v>1.7601249112410799</v>
      </c>
      <c r="S26" s="60">
        <f>VLOOKUP($A26,'Occupancy Raw Data'!$B$6:$BE$43,'Occupancy Raw Data'!AA$1,FALSE)</f>
        <v>-8.9796761471234507</v>
      </c>
      <c r="T26" s="60">
        <f>VLOOKUP($A26,'Occupancy Raw Data'!$B$6:$BE$43,'Occupancy Raw Data'!AB$1,FALSE)</f>
        <v>-15.769203187419</v>
      </c>
      <c r="U26" s="61">
        <f>VLOOKUP($A26,'Occupancy Raw Data'!$B$6:$BE$43,'Occupancy Raw Data'!AC$1,FALSE)</f>
        <v>-12.4208982209562</v>
      </c>
      <c r="V26" s="62">
        <f>VLOOKUP($A26,'Occupancy Raw Data'!$B$6:$BE$43,'Occupancy Raw Data'!AE$1,FALSE)</f>
        <v>-2.9340984692332999</v>
      </c>
      <c r="W26" s="63"/>
      <c r="X26" s="64">
        <f>VLOOKUP($A26,'ADR Raw Data'!$B$6:$BE$43,'ADR Raw Data'!G$1,FALSE)</f>
        <v>92.573304231027507</v>
      </c>
      <c r="Y26" s="65">
        <f>VLOOKUP($A26,'ADR Raw Data'!$B$6:$BE$43,'ADR Raw Data'!H$1,FALSE)</f>
        <v>94.483234126984101</v>
      </c>
      <c r="Z26" s="65">
        <f>VLOOKUP($A26,'ADR Raw Data'!$B$6:$BE$43,'ADR Raw Data'!I$1,FALSE)</f>
        <v>95.276571663469397</v>
      </c>
      <c r="AA26" s="65">
        <f>VLOOKUP($A26,'ADR Raw Data'!$B$6:$BE$43,'ADR Raw Data'!J$1,FALSE)</f>
        <v>97.7055330739299</v>
      </c>
      <c r="AB26" s="65">
        <f>VLOOKUP($A26,'ADR Raw Data'!$B$6:$BE$43,'ADR Raw Data'!K$1,FALSE)</f>
        <v>97.9583509341998</v>
      </c>
      <c r="AC26" s="66">
        <f>VLOOKUP($A26,'ADR Raw Data'!$B$6:$BE$43,'ADR Raw Data'!L$1,FALSE)</f>
        <v>95.752097384623994</v>
      </c>
      <c r="AD26" s="65">
        <f>VLOOKUP($A26,'ADR Raw Data'!$B$6:$BE$43,'ADR Raw Data'!N$1,FALSE)</f>
        <v>112.79277173913</v>
      </c>
      <c r="AE26" s="65">
        <f>VLOOKUP($A26,'ADR Raw Data'!$B$6:$BE$43,'ADR Raw Data'!O$1,FALSE)</f>
        <v>113.34158095238</v>
      </c>
      <c r="AF26" s="66">
        <f>VLOOKUP($A26,'ADR Raw Data'!$B$6:$BE$43,'ADR Raw Data'!P$1,FALSE)</f>
        <v>113.06029712163399</v>
      </c>
      <c r="AG26" s="67">
        <f>VLOOKUP($A26,'ADR Raw Data'!$B$6:$BE$43,'ADR Raw Data'!R$1,FALSE)</f>
        <v>100.921518104746</v>
      </c>
      <c r="AH26" s="63"/>
      <c r="AI26" s="59">
        <f>VLOOKUP($A26,'ADR Raw Data'!$B$6:$BE$43,'ADR Raw Data'!T$1,FALSE)</f>
        <v>5.1106031214833001</v>
      </c>
      <c r="AJ26" s="60">
        <f>VLOOKUP($A26,'ADR Raw Data'!$B$6:$BE$43,'ADR Raw Data'!U$1,FALSE)</f>
        <v>3.3554014848538398</v>
      </c>
      <c r="AK26" s="60">
        <f>VLOOKUP($A26,'ADR Raw Data'!$B$6:$BE$43,'ADR Raw Data'!V$1,FALSE)</f>
        <v>4.0353881654632202</v>
      </c>
      <c r="AL26" s="60">
        <f>VLOOKUP($A26,'ADR Raw Data'!$B$6:$BE$43,'ADR Raw Data'!W$1,FALSE)</f>
        <v>10.083587290091501</v>
      </c>
      <c r="AM26" s="60">
        <f>VLOOKUP($A26,'ADR Raw Data'!$B$6:$BE$43,'ADR Raw Data'!X$1,FALSE)</f>
        <v>6.4581842392216497</v>
      </c>
      <c r="AN26" s="61">
        <f>VLOOKUP($A26,'ADR Raw Data'!$B$6:$BE$43,'ADR Raw Data'!Y$1,FALSE)</f>
        <v>5.8635005193590599</v>
      </c>
      <c r="AO26" s="60">
        <f>VLOOKUP($A26,'ADR Raw Data'!$B$6:$BE$43,'ADR Raw Data'!AA$1,FALSE)</f>
        <v>4.7313201382858097</v>
      </c>
      <c r="AP26" s="60">
        <f>VLOOKUP($A26,'ADR Raw Data'!$B$6:$BE$43,'ADR Raw Data'!AB$1,FALSE)</f>
        <v>2.0965344689268499</v>
      </c>
      <c r="AQ26" s="61">
        <f>VLOOKUP($A26,'ADR Raw Data'!$B$6:$BE$43,'ADR Raw Data'!AC$1,FALSE)</f>
        <v>3.36620459523572</v>
      </c>
      <c r="AR26" s="62">
        <f>VLOOKUP($A26,'ADR Raw Data'!$B$6:$BE$43,'ADR Raw Data'!AE$1,FALSE)</f>
        <v>4.3496150554316104</v>
      </c>
      <c r="AS26" s="50"/>
      <c r="AT26" s="64">
        <f>VLOOKUP($A26,'RevPAR Raw Data'!$B$6:$BE$43,'RevPAR Raw Data'!G$1,FALSE)</f>
        <v>54.076755590427602</v>
      </c>
      <c r="AU26" s="65">
        <f>VLOOKUP($A26,'RevPAR Raw Data'!$B$6:$BE$43,'RevPAR Raw Data'!H$1,FALSE)</f>
        <v>65.385808160062695</v>
      </c>
      <c r="AV26" s="65">
        <f>VLOOKUP($A26,'RevPAR Raw Data'!$B$6:$BE$43,'RevPAR Raw Data'!I$1,FALSE)</f>
        <v>68.196196547665707</v>
      </c>
      <c r="AW26" s="65">
        <f>VLOOKUP($A26,'RevPAR Raw Data'!$B$6:$BE$43,'RevPAR Raw Data'!J$1,FALSE)</f>
        <v>73.882861906629998</v>
      </c>
      <c r="AX26" s="65">
        <f>VLOOKUP($A26,'RevPAR Raw Data'!$B$6:$BE$43,'RevPAR Raw Data'!K$1,FALSE)</f>
        <v>70.961198509219301</v>
      </c>
      <c r="AY26" s="66">
        <f>VLOOKUP($A26,'RevPAR Raw Data'!$B$6:$BE$43,'RevPAR Raw Data'!L$1,FALSE)</f>
        <v>66.500564142800997</v>
      </c>
      <c r="AZ26" s="65">
        <f>VLOOKUP($A26,'RevPAR Raw Data'!$B$6:$BE$43,'RevPAR Raw Data'!N$1,FALSE)</f>
        <v>85.490637504903802</v>
      </c>
      <c r="BA26" s="65">
        <f>VLOOKUP($A26,'RevPAR Raw Data'!$B$6:$BE$43,'RevPAR Raw Data'!O$1,FALSE)</f>
        <v>81.704650843468002</v>
      </c>
      <c r="BB26" s="66">
        <f>VLOOKUP($A26,'RevPAR Raw Data'!$B$6:$BE$43,'RevPAR Raw Data'!P$1,FALSE)</f>
        <v>83.597644174185902</v>
      </c>
      <c r="BC26" s="67">
        <f>VLOOKUP($A26,'RevPAR Raw Data'!$B$6:$BE$43,'RevPAR Raw Data'!R$1,FALSE)</f>
        <v>71.385444151768198</v>
      </c>
      <c r="BD26" s="63"/>
      <c r="BE26" s="59">
        <f>VLOOKUP($A26,'RevPAR Raw Data'!$B$6:$BE$43,'RevPAR Raw Data'!T$1,FALSE)</f>
        <v>2.6138370848894699</v>
      </c>
      <c r="BF26" s="60">
        <f>VLOOKUP($A26,'RevPAR Raw Data'!$B$6:$BE$43,'RevPAR Raw Data'!U$1,FALSE)</f>
        <v>4.1263820943143301</v>
      </c>
      <c r="BG26" s="60">
        <f>VLOOKUP($A26,'RevPAR Raw Data'!$B$6:$BE$43,'RevPAR Raw Data'!V$1,FALSE)</f>
        <v>3.0963496345435302</v>
      </c>
      <c r="BH26" s="60">
        <f>VLOOKUP($A26,'RevPAR Raw Data'!$B$6:$BE$43,'RevPAR Raw Data'!W$1,FALSE)</f>
        <v>19.969852305143501</v>
      </c>
      <c r="BI26" s="60">
        <f>VLOOKUP($A26,'RevPAR Raw Data'!$B$6:$BE$43,'RevPAR Raw Data'!X$1,FALSE)</f>
        <v>8.4582766668172304</v>
      </c>
      <c r="BJ26" s="61">
        <f>VLOOKUP($A26,'RevPAR Raw Data'!$B$6:$BE$43,'RevPAR Raw Data'!Y$1,FALSE)</f>
        <v>7.7268303639121303</v>
      </c>
      <c r="BK26" s="60">
        <f>VLOOKUP($A26,'RevPAR Raw Data'!$B$6:$BE$43,'RevPAR Raw Data'!AA$1,FALSE)</f>
        <v>-4.6732132347393396</v>
      </c>
      <c r="BL26" s="60">
        <f>VLOOKUP($A26,'RevPAR Raw Data'!$B$6:$BE$43,'RevPAR Raw Data'!AB$1,FALSE)</f>
        <v>-14.003275498791499</v>
      </c>
      <c r="BM26" s="61">
        <f>VLOOKUP($A26,'RevPAR Raw Data'!$B$6:$BE$43,'RevPAR Raw Data'!AC$1,FALSE)</f>
        <v>-9.4728064724038692</v>
      </c>
      <c r="BN26" s="62">
        <f>VLOOKUP($A26,'RevPAR Raw Data'!$B$6:$BE$43,'RevPAR Raw Data'!AE$1,FALSE)</f>
        <v>1.2878945974393501</v>
      </c>
    </row>
    <row r="27" spans="1:66" x14ac:dyDescent="0.35">
      <c r="A27" s="78" t="s">
        <v>48</v>
      </c>
      <c r="B27" s="59">
        <f>VLOOKUP($A27,'Occupancy Raw Data'!$B$6:$BE$43,'Occupancy Raw Data'!G$1,FALSE)</f>
        <v>53.432835820895498</v>
      </c>
      <c r="C27" s="60">
        <f>VLOOKUP($A27,'Occupancy Raw Data'!$B$6:$BE$43,'Occupancy Raw Data'!H$1,FALSE)</f>
        <v>64.811237928007003</v>
      </c>
      <c r="D27" s="60">
        <f>VLOOKUP($A27,'Occupancy Raw Data'!$B$6:$BE$43,'Occupancy Raw Data'!I$1,FALSE)</f>
        <v>73.450395083406406</v>
      </c>
      <c r="E27" s="60">
        <f>VLOOKUP($A27,'Occupancy Raw Data'!$B$6:$BE$43,'Occupancy Raw Data'!J$1,FALSE)</f>
        <v>67.322212467076298</v>
      </c>
      <c r="F27" s="60">
        <f>VLOOKUP($A27,'Occupancy Raw Data'!$B$6:$BE$43,'Occupancy Raw Data'!K$1,FALSE)</f>
        <v>66.918349429323897</v>
      </c>
      <c r="G27" s="61">
        <f>VLOOKUP($A27,'Occupancy Raw Data'!$B$6:$BE$43,'Occupancy Raw Data'!L$1,FALSE)</f>
        <v>65.187006145741805</v>
      </c>
      <c r="H27" s="60">
        <f>VLOOKUP($A27,'Occupancy Raw Data'!$B$6:$BE$43,'Occupancy Raw Data'!N$1,FALSE)</f>
        <v>67.585601404740999</v>
      </c>
      <c r="I27" s="60">
        <f>VLOOKUP($A27,'Occupancy Raw Data'!$B$6:$BE$43,'Occupancy Raw Data'!O$1,FALSE)</f>
        <v>69.183494293239605</v>
      </c>
      <c r="J27" s="61">
        <f>VLOOKUP($A27,'Occupancy Raw Data'!$B$6:$BE$43,'Occupancy Raw Data'!P$1,FALSE)</f>
        <v>68.384547848990294</v>
      </c>
      <c r="K27" s="62">
        <f>VLOOKUP($A27,'Occupancy Raw Data'!$B$6:$BE$43,'Occupancy Raw Data'!R$1,FALSE)</f>
        <v>66.100589489527096</v>
      </c>
      <c r="L27" s="63"/>
      <c r="M27" s="59">
        <f>VLOOKUP($A27,'Occupancy Raw Data'!$B$6:$BE$43,'Occupancy Raw Data'!T$1,FALSE)</f>
        <v>-2.9767694943892602</v>
      </c>
      <c r="N27" s="60">
        <f>VLOOKUP($A27,'Occupancy Raw Data'!$B$6:$BE$43,'Occupancy Raw Data'!U$1,FALSE)</f>
        <v>-1.0225365908488699</v>
      </c>
      <c r="O27" s="60">
        <f>VLOOKUP($A27,'Occupancy Raw Data'!$B$6:$BE$43,'Occupancy Raw Data'!V$1,FALSE)</f>
        <v>11.006479447320199</v>
      </c>
      <c r="P27" s="60">
        <f>VLOOKUP($A27,'Occupancy Raw Data'!$B$6:$BE$43,'Occupancy Raw Data'!W$1,FALSE)</f>
        <v>2.5088555612924899</v>
      </c>
      <c r="Q27" s="60">
        <f>VLOOKUP($A27,'Occupancy Raw Data'!$B$6:$BE$43,'Occupancy Raw Data'!X$1,FALSE)</f>
        <v>3.6732300299321898</v>
      </c>
      <c r="R27" s="61">
        <f>VLOOKUP($A27,'Occupancy Raw Data'!$B$6:$BE$43,'Occupancy Raw Data'!Y$1,FALSE)</f>
        <v>2.8372474148484002</v>
      </c>
      <c r="S27" s="60">
        <f>VLOOKUP($A27,'Occupancy Raw Data'!$B$6:$BE$43,'Occupancy Raw Data'!AA$1,FALSE)</f>
        <v>-3.2153733225423902</v>
      </c>
      <c r="T27" s="60">
        <f>VLOOKUP($A27,'Occupancy Raw Data'!$B$6:$BE$43,'Occupancy Raw Data'!AB$1,FALSE)</f>
        <v>-9.4667249142625192</v>
      </c>
      <c r="U27" s="61">
        <f>VLOOKUP($A27,'Occupancy Raw Data'!$B$6:$BE$43,'Occupancy Raw Data'!AC$1,FALSE)</f>
        <v>-6.4818249791504901</v>
      </c>
      <c r="V27" s="62">
        <f>VLOOKUP($A27,'Occupancy Raw Data'!$B$6:$BE$43,'Occupancy Raw Data'!AE$1,FALSE)</f>
        <v>-0.10516996765223301</v>
      </c>
      <c r="W27" s="63"/>
      <c r="X27" s="64">
        <f>VLOOKUP($A27,'ADR Raw Data'!$B$6:$BE$43,'ADR Raw Data'!G$1,FALSE)</f>
        <v>90.899658232007795</v>
      </c>
      <c r="Y27" s="65">
        <f>VLOOKUP($A27,'ADR Raw Data'!$B$6:$BE$43,'ADR Raw Data'!H$1,FALSE)</f>
        <v>98.965895421295002</v>
      </c>
      <c r="Z27" s="65">
        <f>VLOOKUP($A27,'ADR Raw Data'!$B$6:$BE$43,'ADR Raw Data'!I$1,FALSE)</f>
        <v>106.89013865646599</v>
      </c>
      <c r="AA27" s="65">
        <f>VLOOKUP($A27,'ADR Raw Data'!$B$6:$BE$43,'ADR Raw Data'!J$1,FALSE)</f>
        <v>100.47216223265499</v>
      </c>
      <c r="AB27" s="65">
        <f>VLOOKUP($A27,'ADR Raw Data'!$B$6:$BE$43,'ADR Raw Data'!K$1,FALSE)</f>
        <v>98.005098399370198</v>
      </c>
      <c r="AC27" s="66">
        <f>VLOOKUP($A27,'ADR Raw Data'!$B$6:$BE$43,'ADR Raw Data'!L$1,FALSE)</f>
        <v>99.543148906367804</v>
      </c>
      <c r="AD27" s="65">
        <f>VLOOKUP($A27,'ADR Raw Data'!$B$6:$BE$43,'ADR Raw Data'!N$1,FALSE)</f>
        <v>108.817357755261</v>
      </c>
      <c r="AE27" s="65">
        <f>VLOOKUP($A27,'ADR Raw Data'!$B$6:$BE$43,'ADR Raw Data'!O$1,FALSE)</f>
        <v>105.827469543147</v>
      </c>
      <c r="AF27" s="66">
        <f>VLOOKUP($A27,'ADR Raw Data'!$B$6:$BE$43,'ADR Raw Data'!P$1,FALSE)</f>
        <v>107.30494800359401</v>
      </c>
      <c r="AG27" s="67">
        <f>VLOOKUP($A27,'ADR Raw Data'!$B$6:$BE$43,'ADR Raw Data'!R$1,FALSE)</f>
        <v>101.83743197601601</v>
      </c>
      <c r="AH27" s="63"/>
      <c r="AI27" s="59">
        <f>VLOOKUP($A27,'ADR Raw Data'!$B$6:$BE$43,'ADR Raw Data'!T$1,FALSE)</f>
        <v>12.622566895034799</v>
      </c>
      <c r="AJ27" s="60">
        <f>VLOOKUP($A27,'ADR Raw Data'!$B$6:$BE$43,'ADR Raw Data'!U$1,FALSE)</f>
        <v>19.080628072868599</v>
      </c>
      <c r="AK27" s="60">
        <f>VLOOKUP($A27,'ADR Raw Data'!$B$6:$BE$43,'ADR Raw Data'!V$1,FALSE)</f>
        <v>24.603074249357899</v>
      </c>
      <c r="AL27" s="60">
        <f>VLOOKUP($A27,'ADR Raw Data'!$B$6:$BE$43,'ADR Raw Data'!W$1,FALSE)</f>
        <v>14.4563773464441</v>
      </c>
      <c r="AM27" s="60">
        <f>VLOOKUP($A27,'ADR Raw Data'!$B$6:$BE$43,'ADR Raw Data'!X$1,FALSE)</f>
        <v>17.4508970247207</v>
      </c>
      <c r="AN27" s="61">
        <f>VLOOKUP($A27,'ADR Raw Data'!$B$6:$BE$43,'ADR Raw Data'!Y$1,FALSE)</f>
        <v>18.099809916556399</v>
      </c>
      <c r="AO27" s="60">
        <f>VLOOKUP($A27,'ADR Raw Data'!$B$6:$BE$43,'ADR Raw Data'!AA$1,FALSE)</f>
        <v>15.787002317804699</v>
      </c>
      <c r="AP27" s="60">
        <f>VLOOKUP($A27,'ADR Raw Data'!$B$6:$BE$43,'ADR Raw Data'!AB$1,FALSE)</f>
        <v>6.6907796618031004</v>
      </c>
      <c r="AQ27" s="61">
        <f>VLOOKUP($A27,'ADR Raw Data'!$B$6:$BE$43,'ADR Raw Data'!AC$1,FALSE)</f>
        <v>10.9633414903327</v>
      </c>
      <c r="AR27" s="62">
        <f>VLOOKUP($A27,'ADR Raw Data'!$B$6:$BE$43,'ADR Raw Data'!AE$1,FALSE)</f>
        <v>15.4521565046063</v>
      </c>
      <c r="AS27" s="50"/>
      <c r="AT27" s="64">
        <f>VLOOKUP($A27,'RevPAR Raw Data'!$B$6:$BE$43,'RevPAR Raw Data'!G$1,FALSE)</f>
        <v>48.570265144863903</v>
      </c>
      <c r="AU27" s="65">
        <f>VLOOKUP($A27,'RevPAR Raw Data'!$B$6:$BE$43,'RevPAR Raw Data'!H$1,FALSE)</f>
        <v>64.141021949078095</v>
      </c>
      <c r="AV27" s="65">
        <f>VLOOKUP($A27,'RevPAR Raw Data'!$B$6:$BE$43,'RevPAR Raw Data'!I$1,FALSE)</f>
        <v>78.511229148375705</v>
      </c>
      <c r="AW27" s="65">
        <f>VLOOKUP($A27,'RevPAR Raw Data'!$B$6:$BE$43,'RevPAR Raw Data'!J$1,FALSE)</f>
        <v>67.640082528533796</v>
      </c>
      <c r="AX27" s="65">
        <f>VLOOKUP($A27,'RevPAR Raw Data'!$B$6:$BE$43,'RevPAR Raw Data'!K$1,FALSE)</f>
        <v>65.583394205443298</v>
      </c>
      <c r="AY27" s="66">
        <f>VLOOKUP($A27,'RevPAR Raw Data'!$B$6:$BE$43,'RevPAR Raw Data'!L$1,FALSE)</f>
        <v>64.889198595258904</v>
      </c>
      <c r="AZ27" s="65">
        <f>VLOOKUP($A27,'RevPAR Raw Data'!$B$6:$BE$43,'RevPAR Raw Data'!N$1,FALSE)</f>
        <v>73.544865671641702</v>
      </c>
      <c r="BA27" s="65">
        <f>VLOOKUP($A27,'RevPAR Raw Data'!$B$6:$BE$43,'RevPAR Raw Data'!O$1,FALSE)</f>
        <v>73.215141352063199</v>
      </c>
      <c r="BB27" s="66">
        <f>VLOOKUP($A27,'RevPAR Raw Data'!$B$6:$BE$43,'RevPAR Raw Data'!P$1,FALSE)</f>
        <v>73.380003511852493</v>
      </c>
      <c r="BC27" s="67">
        <f>VLOOKUP($A27,'RevPAR Raw Data'!$B$6:$BE$43,'RevPAR Raw Data'!R$1,FALSE)</f>
        <v>67.315142857142803</v>
      </c>
      <c r="BD27" s="63"/>
      <c r="BE27" s="59">
        <f>VLOOKUP($A27,'RevPAR Raw Data'!$B$6:$BE$43,'RevPAR Raw Data'!T$1,FALSE)</f>
        <v>9.27005267990533</v>
      </c>
      <c r="BF27" s="60">
        <f>VLOOKUP($A27,'RevPAR Raw Data'!$B$6:$BE$43,'RevPAR Raw Data'!U$1,FALSE)</f>
        <v>17.862985078210901</v>
      </c>
      <c r="BG27" s="60">
        <f>VLOOKUP($A27,'RevPAR Raw Data'!$B$6:$BE$43,'RevPAR Raw Data'!V$1,FALSE)</f>
        <v>38.317486007342701</v>
      </c>
      <c r="BH27" s="60">
        <f>VLOOKUP($A27,'RevPAR Raw Data'!$B$6:$BE$43,'RevPAR Raw Data'!W$1,FALSE)</f>
        <v>17.3279225347543</v>
      </c>
      <c r="BI27" s="60">
        <f>VLOOKUP($A27,'RevPAR Raw Data'!$B$6:$BE$43,'RevPAR Raw Data'!X$1,FALSE)</f>
        <v>21.765138644657402</v>
      </c>
      <c r="BJ27" s="61">
        <f>VLOOKUP($A27,'RevPAR Raw Data'!$B$6:$BE$43,'RevPAR Raw Data'!Y$1,FALSE)</f>
        <v>21.4505937203547</v>
      </c>
      <c r="BK27" s="60">
        <f>VLOOKUP($A27,'RevPAR Raw Data'!$B$6:$BE$43,'RevPAR Raw Data'!AA$1,FALSE)</f>
        <v>12.0640179343065</v>
      </c>
      <c r="BL27" s="60">
        <f>VLOOKUP($A27,'RevPAR Raw Data'!$B$6:$BE$43,'RevPAR Raw Data'!AB$1,FALSE)</f>
        <v>-3.40934295766173</v>
      </c>
      <c r="BM27" s="61">
        <f>VLOOKUP($A27,'RevPAR Raw Data'!$B$6:$BE$43,'RevPAR Raw Data'!AC$1,FALSE)</f>
        <v>3.7708919039123199</v>
      </c>
      <c r="BN27" s="62">
        <f>VLOOKUP($A27,'RevPAR Raw Data'!$B$6:$BE$43,'RevPAR Raw Data'!AE$1,FALSE)</f>
        <v>15.3307355089566</v>
      </c>
    </row>
    <row r="28" spans="1:66" x14ac:dyDescent="0.35">
      <c r="A28" s="78" t="s">
        <v>49</v>
      </c>
      <c r="B28" s="59">
        <f>VLOOKUP($A28,'Occupancy Raw Data'!$B$6:$BE$43,'Occupancy Raw Data'!G$1,FALSE)</f>
        <v>57.552906835319803</v>
      </c>
      <c r="C28" s="60">
        <f>VLOOKUP($A28,'Occupancy Raw Data'!$B$6:$BE$43,'Occupancy Raw Data'!H$1,FALSE)</f>
        <v>76.429092678180396</v>
      </c>
      <c r="D28" s="60">
        <f>VLOOKUP($A28,'Occupancy Raw Data'!$B$6:$BE$43,'Occupancy Raw Data'!I$1,FALSE)</f>
        <v>74.434444174166799</v>
      </c>
      <c r="E28" s="60">
        <f>VLOOKUP($A28,'Occupancy Raw Data'!$B$6:$BE$43,'Occupancy Raw Data'!J$1,FALSE)</f>
        <v>77.7912916565312</v>
      </c>
      <c r="F28" s="60">
        <f>VLOOKUP($A28,'Occupancy Raw Data'!$B$6:$BE$43,'Occupancy Raw Data'!K$1,FALSE)</f>
        <v>77.280467039649693</v>
      </c>
      <c r="G28" s="61">
        <f>VLOOKUP($A28,'Occupancy Raw Data'!$B$6:$BE$43,'Occupancy Raw Data'!L$1,FALSE)</f>
        <v>72.697640476769607</v>
      </c>
      <c r="H28" s="60">
        <f>VLOOKUP($A28,'Occupancy Raw Data'!$B$6:$BE$43,'Occupancy Raw Data'!N$1,FALSE)</f>
        <v>82.510338117246405</v>
      </c>
      <c r="I28" s="60">
        <f>VLOOKUP($A28,'Occupancy Raw Data'!$B$6:$BE$43,'Occupancy Raw Data'!O$1,FALSE)</f>
        <v>81.804913646314702</v>
      </c>
      <c r="J28" s="61">
        <f>VLOOKUP($A28,'Occupancy Raw Data'!$B$6:$BE$43,'Occupancy Raw Data'!P$1,FALSE)</f>
        <v>82.157625881780504</v>
      </c>
      <c r="K28" s="62">
        <f>VLOOKUP($A28,'Occupancy Raw Data'!$B$6:$BE$43,'Occupancy Raw Data'!R$1,FALSE)</f>
        <v>75.400493449629906</v>
      </c>
      <c r="L28" s="63"/>
      <c r="M28" s="59">
        <f>VLOOKUP($A28,'Occupancy Raw Data'!$B$6:$BE$43,'Occupancy Raw Data'!T$1,FALSE)</f>
        <v>10.5219538341983</v>
      </c>
      <c r="N28" s="60">
        <f>VLOOKUP($A28,'Occupancy Raw Data'!$B$6:$BE$43,'Occupancy Raw Data'!U$1,FALSE)</f>
        <v>20.133616096971</v>
      </c>
      <c r="O28" s="60">
        <f>VLOOKUP($A28,'Occupancy Raw Data'!$B$6:$BE$43,'Occupancy Raw Data'!V$1,FALSE)</f>
        <v>9.6721761389271101</v>
      </c>
      <c r="P28" s="60">
        <f>VLOOKUP($A28,'Occupancy Raw Data'!$B$6:$BE$43,'Occupancy Raw Data'!W$1,FALSE)</f>
        <v>13.040470688396899</v>
      </c>
      <c r="Q28" s="60">
        <f>VLOOKUP($A28,'Occupancy Raw Data'!$B$6:$BE$43,'Occupancy Raw Data'!X$1,FALSE)</f>
        <v>9.6865931165958603</v>
      </c>
      <c r="R28" s="61">
        <f>VLOOKUP($A28,'Occupancy Raw Data'!$B$6:$BE$43,'Occupancy Raw Data'!Y$1,FALSE)</f>
        <v>12.591984021515501</v>
      </c>
      <c r="S28" s="60">
        <f>VLOOKUP($A28,'Occupancy Raw Data'!$B$6:$BE$43,'Occupancy Raw Data'!AA$1,FALSE)</f>
        <v>5.7713753481996903</v>
      </c>
      <c r="T28" s="60">
        <f>VLOOKUP($A28,'Occupancy Raw Data'!$B$6:$BE$43,'Occupancy Raw Data'!AB$1,FALSE)</f>
        <v>1.9234426483271001</v>
      </c>
      <c r="U28" s="61">
        <f>VLOOKUP($A28,'Occupancy Raw Data'!$B$6:$BE$43,'Occupancy Raw Data'!AC$1,FALSE)</f>
        <v>3.8200215769119898</v>
      </c>
      <c r="V28" s="62">
        <f>VLOOKUP($A28,'Occupancy Raw Data'!$B$6:$BE$43,'Occupancy Raw Data'!AE$1,FALSE)</f>
        <v>9.7062735153140203</v>
      </c>
      <c r="W28" s="63"/>
      <c r="X28" s="64">
        <f>VLOOKUP($A28,'ADR Raw Data'!$B$6:$BE$43,'ADR Raw Data'!G$1,FALSE)</f>
        <v>130.07640743871499</v>
      </c>
      <c r="Y28" s="65">
        <f>VLOOKUP($A28,'ADR Raw Data'!$B$6:$BE$43,'ADR Raw Data'!H$1,FALSE)</f>
        <v>138.842132399745</v>
      </c>
      <c r="Z28" s="65">
        <f>VLOOKUP($A28,'ADR Raw Data'!$B$6:$BE$43,'ADR Raw Data'!I$1,FALSE)</f>
        <v>137.29606862745001</v>
      </c>
      <c r="AA28" s="65">
        <f>VLOOKUP($A28,'ADR Raw Data'!$B$6:$BE$43,'ADR Raw Data'!J$1,FALSE)</f>
        <v>140.87324890556499</v>
      </c>
      <c r="AB28" s="65">
        <f>VLOOKUP($A28,'ADR Raw Data'!$B$6:$BE$43,'ADR Raw Data'!K$1,FALSE)</f>
        <v>143.68710733396199</v>
      </c>
      <c r="AC28" s="66">
        <f>VLOOKUP($A28,'ADR Raw Data'!$B$6:$BE$43,'ADR Raw Data'!L$1,FALSE)</f>
        <v>138.60237703272401</v>
      </c>
      <c r="AD28" s="65">
        <f>VLOOKUP($A28,'ADR Raw Data'!$B$6:$BE$43,'ADR Raw Data'!N$1,FALSE)</f>
        <v>186.28837853773501</v>
      </c>
      <c r="AE28" s="65">
        <f>VLOOKUP($A28,'ADR Raw Data'!$B$6:$BE$43,'ADR Raw Data'!O$1,FALSE)</f>
        <v>187.827172167707</v>
      </c>
      <c r="AF28" s="66">
        <f>VLOOKUP($A28,'ADR Raw Data'!$B$6:$BE$43,'ADR Raw Data'!P$1,FALSE)</f>
        <v>187.05447224278299</v>
      </c>
      <c r="AG28" s="67">
        <f>VLOOKUP($A28,'ADR Raw Data'!$B$6:$BE$43,'ADR Raw Data'!R$1,FALSE)</f>
        <v>153.68643561618501</v>
      </c>
      <c r="AH28" s="63"/>
      <c r="AI28" s="59">
        <f>VLOOKUP($A28,'ADR Raw Data'!$B$6:$BE$43,'ADR Raw Data'!T$1,FALSE)</f>
        <v>14.0462336784593</v>
      </c>
      <c r="AJ28" s="60">
        <f>VLOOKUP($A28,'ADR Raw Data'!$B$6:$BE$43,'ADR Raw Data'!U$1,FALSE)</f>
        <v>21.0642917918432</v>
      </c>
      <c r="AK28" s="60">
        <f>VLOOKUP($A28,'ADR Raw Data'!$B$6:$BE$43,'ADR Raw Data'!V$1,FALSE)</f>
        <v>19.349614336967701</v>
      </c>
      <c r="AL28" s="60">
        <f>VLOOKUP($A28,'ADR Raw Data'!$B$6:$BE$43,'ADR Raw Data'!W$1,FALSE)</f>
        <v>21.914383101844901</v>
      </c>
      <c r="AM28" s="60">
        <f>VLOOKUP($A28,'ADR Raw Data'!$B$6:$BE$43,'ADR Raw Data'!X$1,FALSE)</f>
        <v>18.154252450201401</v>
      </c>
      <c r="AN28" s="61">
        <f>VLOOKUP($A28,'ADR Raw Data'!$B$6:$BE$43,'ADR Raw Data'!Y$1,FALSE)</f>
        <v>19.122029429901499</v>
      </c>
      <c r="AO28" s="60">
        <f>VLOOKUP($A28,'ADR Raw Data'!$B$6:$BE$43,'ADR Raw Data'!AA$1,FALSE)</f>
        <v>14.0345084462079</v>
      </c>
      <c r="AP28" s="60">
        <f>VLOOKUP($A28,'ADR Raw Data'!$B$6:$BE$43,'ADR Raw Data'!AB$1,FALSE)</f>
        <v>10.1705120029168</v>
      </c>
      <c r="AQ28" s="61">
        <f>VLOOKUP($A28,'ADR Raw Data'!$B$6:$BE$43,'ADR Raw Data'!AC$1,FALSE)</f>
        <v>12.0252517936225</v>
      </c>
      <c r="AR28" s="62">
        <f>VLOOKUP($A28,'ADR Raw Data'!$B$6:$BE$43,'ADR Raw Data'!AE$1,FALSE)</f>
        <v>15.548168289513701</v>
      </c>
      <c r="AS28" s="50"/>
      <c r="AT28" s="64">
        <f>VLOOKUP($A28,'RevPAR Raw Data'!$B$6:$BE$43,'RevPAR Raw Data'!G$1,FALSE)</f>
        <v>74.862753587934805</v>
      </c>
      <c r="AU28" s="65">
        <f>VLOOKUP($A28,'RevPAR Raw Data'!$B$6:$BE$43,'RevPAR Raw Data'!H$1,FALSE)</f>
        <v>106.115782048163</v>
      </c>
      <c r="AV28" s="65">
        <f>VLOOKUP($A28,'RevPAR Raw Data'!$B$6:$BE$43,'RevPAR Raw Data'!I$1,FALSE)</f>
        <v>102.195565555825</v>
      </c>
      <c r="AW28" s="65">
        <f>VLOOKUP($A28,'RevPAR Raw Data'!$B$6:$BE$43,'RevPAR Raw Data'!J$1,FALSE)</f>
        <v>109.58711992216</v>
      </c>
      <c r="AX28" s="65">
        <f>VLOOKUP($A28,'RevPAR Raw Data'!$B$6:$BE$43,'RevPAR Raw Data'!K$1,FALSE)</f>
        <v>111.042067623449</v>
      </c>
      <c r="AY28" s="66">
        <f>VLOOKUP($A28,'RevPAR Raw Data'!$B$6:$BE$43,'RevPAR Raw Data'!L$1,FALSE)</f>
        <v>100.760657747506</v>
      </c>
      <c r="AZ28" s="65">
        <f>VLOOKUP($A28,'RevPAR Raw Data'!$B$6:$BE$43,'RevPAR Raw Data'!N$1,FALSE)</f>
        <v>153.70717100462099</v>
      </c>
      <c r="BA28" s="65">
        <f>VLOOKUP($A28,'RevPAR Raw Data'!$B$6:$BE$43,'RevPAR Raw Data'!O$1,FALSE)</f>
        <v>153.651855996108</v>
      </c>
      <c r="BB28" s="66">
        <f>VLOOKUP($A28,'RevPAR Raw Data'!$B$6:$BE$43,'RevPAR Raw Data'!P$1,FALSE)</f>
        <v>153.67951350036401</v>
      </c>
      <c r="BC28" s="67">
        <f>VLOOKUP($A28,'RevPAR Raw Data'!$B$6:$BE$43,'RevPAR Raw Data'!R$1,FALSE)</f>
        <v>115.88033081975099</v>
      </c>
      <c r="BD28" s="63"/>
      <c r="BE28" s="59">
        <f>VLOOKUP($A28,'RevPAR Raw Data'!$B$6:$BE$43,'RevPAR Raw Data'!T$1,FALSE)</f>
        <v>26.046125735748799</v>
      </c>
      <c r="BF28" s="60">
        <f>VLOOKUP($A28,'RevPAR Raw Data'!$B$6:$BE$43,'RevPAR Raw Data'!U$1,FALSE)</f>
        <v>45.438911531729701</v>
      </c>
      <c r="BG28" s="60">
        <f>VLOOKUP($A28,'RevPAR Raw Data'!$B$6:$BE$43,'RevPAR Raw Data'!V$1,FALSE)</f>
        <v>30.893319256769399</v>
      </c>
      <c r="BH28" s="60">
        <f>VLOOKUP($A28,'RevPAR Raw Data'!$B$6:$BE$43,'RevPAR Raw Data'!W$1,FALSE)</f>
        <v>37.812592495181001</v>
      </c>
      <c r="BI28" s="60">
        <f>VLOOKUP($A28,'RevPAR Raw Data'!$B$6:$BE$43,'RevPAR Raw Data'!X$1,FALSE)</f>
        <v>29.599374135007899</v>
      </c>
      <c r="BJ28" s="61">
        <f>VLOOKUP($A28,'RevPAR Raw Data'!$B$6:$BE$43,'RevPAR Raw Data'!Y$1,FALSE)</f>
        <v>34.1218563418198</v>
      </c>
      <c r="BK28" s="60">
        <f>VLOOKUP($A28,'RevPAR Raw Data'!$B$6:$BE$43,'RevPAR Raw Data'!AA$1,FALSE)</f>
        <v>20.615867955113</v>
      </c>
      <c r="BL28" s="60">
        <f>VLOOKUP($A28,'RevPAR Raw Data'!$B$6:$BE$43,'RevPAR Raw Data'!AB$1,FALSE)</f>
        <v>12.289578616661201</v>
      </c>
      <c r="BM28" s="61">
        <f>VLOOKUP($A28,'RevPAR Raw Data'!$B$6:$BE$43,'RevPAR Raw Data'!AC$1,FALSE)</f>
        <v>16.304640583728901</v>
      </c>
      <c r="BN28" s="62">
        <f>VLOOKUP($A28,'RevPAR Raw Data'!$B$6:$BE$43,'RevPAR Raw Data'!AE$1,FALSE)</f>
        <v>26.763589545629301</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56.1022744165303</v>
      </c>
      <c r="C30" s="60">
        <f>VLOOKUP($A30,'Occupancy Raw Data'!$B$6:$BE$43,'Occupancy Raw Data'!H$1,FALSE)</f>
        <v>70.670432585104805</v>
      </c>
      <c r="D30" s="60">
        <f>VLOOKUP($A30,'Occupancy Raw Data'!$B$6:$BE$43,'Occupancy Raw Data'!I$1,FALSE)</f>
        <v>73.375947673554293</v>
      </c>
      <c r="E30" s="60">
        <f>VLOOKUP($A30,'Occupancy Raw Data'!$B$6:$BE$43,'Occupancy Raw Data'!J$1,FALSE)</f>
        <v>88.286011595064593</v>
      </c>
      <c r="F30" s="60">
        <f>VLOOKUP($A30,'Occupancy Raw Data'!$B$6:$BE$43,'Occupancy Raw Data'!K$1,FALSE)</f>
        <v>78.980228928199693</v>
      </c>
      <c r="G30" s="61">
        <f>VLOOKUP($A30,'Occupancy Raw Data'!$B$6:$BE$43,'Occupancy Raw Data'!L$1,FALSE)</f>
        <v>73.482979039690704</v>
      </c>
      <c r="H30" s="60">
        <f>VLOOKUP($A30,'Occupancy Raw Data'!$B$6:$BE$43,'Occupancy Raw Data'!N$1,FALSE)</f>
        <v>85.521034636539298</v>
      </c>
      <c r="I30" s="60">
        <f>VLOOKUP($A30,'Occupancy Raw Data'!$B$6:$BE$43,'Occupancy Raw Data'!O$1,FALSE)</f>
        <v>80.600564887765699</v>
      </c>
      <c r="J30" s="61">
        <f>VLOOKUP($A30,'Occupancy Raw Data'!$B$6:$BE$43,'Occupancy Raw Data'!P$1,FALSE)</f>
        <v>83.060799762152499</v>
      </c>
      <c r="K30" s="62">
        <f>VLOOKUP($A30,'Occupancy Raw Data'!$B$6:$BE$43,'Occupancy Raw Data'!R$1,FALSE)</f>
        <v>76.219499246108398</v>
      </c>
      <c r="L30" s="63"/>
      <c r="M30" s="59">
        <f>VLOOKUP($A30,'Occupancy Raw Data'!$B$6:$BE$43,'Occupancy Raw Data'!T$1,FALSE)</f>
        <v>4.9896221896932502</v>
      </c>
      <c r="N30" s="60">
        <f>VLOOKUP($A30,'Occupancy Raw Data'!$B$6:$BE$43,'Occupancy Raw Data'!U$1,FALSE)</f>
        <v>13.6652598415025</v>
      </c>
      <c r="O30" s="60">
        <f>VLOOKUP($A30,'Occupancy Raw Data'!$B$6:$BE$43,'Occupancy Raw Data'!V$1,FALSE)</f>
        <v>13.449598967675399</v>
      </c>
      <c r="P30" s="60">
        <f>VLOOKUP($A30,'Occupancy Raw Data'!$B$6:$BE$43,'Occupancy Raw Data'!W$1,FALSE)</f>
        <v>25.8938015395726</v>
      </c>
      <c r="Q30" s="60">
        <f>VLOOKUP($A30,'Occupancy Raw Data'!$B$6:$BE$43,'Occupancy Raw Data'!X$1,FALSE)</f>
        <v>7.2986933044678004</v>
      </c>
      <c r="R30" s="61">
        <f>VLOOKUP($A30,'Occupancy Raw Data'!$B$6:$BE$43,'Occupancy Raw Data'!Y$1,FALSE)</f>
        <v>13.3917804360527</v>
      </c>
      <c r="S30" s="60">
        <f>VLOOKUP($A30,'Occupancy Raw Data'!$B$6:$BE$43,'Occupancy Raw Data'!AA$1,FALSE)</f>
        <v>3.1876386465177702</v>
      </c>
      <c r="T30" s="60">
        <f>VLOOKUP($A30,'Occupancy Raw Data'!$B$6:$BE$43,'Occupancy Raw Data'!AB$1,FALSE)</f>
        <v>-0.10737626244600799</v>
      </c>
      <c r="U30" s="61">
        <f>VLOOKUP($A30,'Occupancy Raw Data'!$B$6:$BE$43,'Occupancy Raw Data'!AC$1,FALSE)</f>
        <v>1.5622093433636</v>
      </c>
      <c r="V30" s="62">
        <f>VLOOKUP($A30,'Occupancy Raw Data'!$B$6:$BE$43,'Occupancy Raw Data'!AE$1,FALSE)</f>
        <v>9.4234375909139398</v>
      </c>
      <c r="W30" s="63"/>
      <c r="X30" s="64">
        <f>VLOOKUP($A30,'ADR Raw Data'!$B$6:$BE$43,'ADR Raw Data'!G$1,FALSE)</f>
        <v>90.533320084790603</v>
      </c>
      <c r="Y30" s="65">
        <f>VLOOKUP($A30,'ADR Raw Data'!$B$6:$BE$43,'ADR Raw Data'!H$1,FALSE)</f>
        <v>95.4561442995372</v>
      </c>
      <c r="Z30" s="65">
        <f>VLOOKUP($A30,'ADR Raw Data'!$B$6:$BE$43,'ADR Raw Data'!I$1,FALSE)</f>
        <v>100.946142625607</v>
      </c>
      <c r="AA30" s="65">
        <f>VLOOKUP($A30,'ADR Raw Data'!$B$6:$BE$43,'ADR Raw Data'!J$1,FALSE)</f>
        <v>105.996256945613</v>
      </c>
      <c r="AB30" s="65">
        <f>VLOOKUP($A30,'ADR Raw Data'!$B$6:$BE$43,'ADR Raw Data'!K$1,FALSE)</f>
        <v>101.023579898362</v>
      </c>
      <c r="AC30" s="66">
        <f>VLOOKUP($A30,'ADR Raw Data'!$B$6:$BE$43,'ADR Raw Data'!L$1,FALSE)</f>
        <v>99.530323272374105</v>
      </c>
      <c r="AD30" s="65">
        <f>VLOOKUP($A30,'ADR Raw Data'!$B$6:$BE$43,'ADR Raw Data'!N$1,FALSE)</f>
        <v>110.604886146358</v>
      </c>
      <c r="AE30" s="65">
        <f>VLOOKUP($A30,'ADR Raw Data'!$B$6:$BE$43,'ADR Raw Data'!O$1,FALSE)</f>
        <v>109.253094798967</v>
      </c>
      <c r="AF30" s="66">
        <f>VLOOKUP($A30,'ADR Raw Data'!$B$6:$BE$43,'ADR Raw Data'!P$1,FALSE)</f>
        <v>109.949010290827</v>
      </c>
      <c r="AG30" s="67">
        <f>VLOOKUP($A30,'ADR Raw Data'!$B$6:$BE$43,'ADR Raw Data'!R$1,FALSE)</f>
        <v>102.774279345796</v>
      </c>
      <c r="AH30" s="80"/>
      <c r="AI30" s="59">
        <f>VLOOKUP($A30,'ADR Raw Data'!$B$6:$BE$43,'ADR Raw Data'!T$1,FALSE)</f>
        <v>4.6937941157375596</v>
      </c>
      <c r="AJ30" s="60">
        <f>VLOOKUP($A30,'ADR Raw Data'!$B$6:$BE$43,'ADR Raw Data'!U$1,FALSE)</f>
        <v>5.78292658478356</v>
      </c>
      <c r="AK30" s="60">
        <f>VLOOKUP($A30,'ADR Raw Data'!$B$6:$BE$43,'ADR Raw Data'!V$1,FALSE)</f>
        <v>10.1295169695216</v>
      </c>
      <c r="AL30" s="60">
        <f>VLOOKUP($A30,'ADR Raw Data'!$B$6:$BE$43,'ADR Raw Data'!W$1,FALSE)</f>
        <v>11.498420234233601</v>
      </c>
      <c r="AM30" s="60">
        <f>VLOOKUP($A30,'ADR Raw Data'!$B$6:$BE$43,'ADR Raw Data'!X$1,FALSE)</f>
        <v>3.9074915580225098</v>
      </c>
      <c r="AN30" s="61">
        <f>VLOOKUP($A30,'ADR Raw Data'!$B$6:$BE$43,'ADR Raw Data'!Y$1,FALSE)</f>
        <v>7.5616802911581802</v>
      </c>
      <c r="AO30" s="60">
        <f>VLOOKUP($A30,'ADR Raw Data'!$B$6:$BE$43,'ADR Raw Data'!AA$1,FALSE)</f>
        <v>6.1431122452341604</v>
      </c>
      <c r="AP30" s="60">
        <f>VLOOKUP($A30,'ADR Raw Data'!$B$6:$BE$43,'ADR Raw Data'!AB$1,FALSE)</f>
        <v>2.7459671415645999</v>
      </c>
      <c r="AQ30" s="61">
        <f>VLOOKUP($A30,'ADR Raw Data'!$B$6:$BE$43,'ADR Raw Data'!AC$1,FALSE)</f>
        <v>4.4605360614482201</v>
      </c>
      <c r="AR30" s="62">
        <f>VLOOKUP($A30,'ADR Raw Data'!$B$6:$BE$43,'ADR Raw Data'!AE$1,FALSE)</f>
        <v>6.1711311977612198</v>
      </c>
      <c r="AS30" s="50"/>
      <c r="AT30" s="64">
        <f>VLOOKUP($A30,'RevPAR Raw Data'!$B$6:$BE$43,'RevPAR Raw Data'!G$1,FALSE)</f>
        <v>50.791251672365</v>
      </c>
      <c r="AU30" s="65">
        <f>VLOOKUP($A30,'RevPAR Raw Data'!$B$6:$BE$43,'RevPAR Raw Data'!H$1,FALSE)</f>
        <v>67.459270105544803</v>
      </c>
      <c r="AV30" s="65">
        <f>VLOOKUP($A30,'RevPAR Raw Data'!$B$6:$BE$43,'RevPAR Raw Data'!I$1,FALSE)</f>
        <v>74.070188791437403</v>
      </c>
      <c r="AW30" s="65">
        <f>VLOOKUP($A30,'RevPAR Raw Data'!$B$6:$BE$43,'RevPAR Raw Data'!J$1,FALSE)</f>
        <v>93.579867697338997</v>
      </c>
      <c r="AX30" s="65">
        <f>VLOOKUP($A30,'RevPAR Raw Data'!$B$6:$BE$43,'RevPAR Raw Data'!K$1,FALSE)</f>
        <v>79.788654675189505</v>
      </c>
      <c r="AY30" s="66">
        <f>VLOOKUP($A30,'RevPAR Raw Data'!$B$6:$BE$43,'RevPAR Raw Data'!L$1,FALSE)</f>
        <v>73.137846588375197</v>
      </c>
      <c r="AZ30" s="65">
        <f>VLOOKUP($A30,'RevPAR Raw Data'!$B$6:$BE$43,'RevPAR Raw Data'!N$1,FALSE)</f>
        <v>94.590442990932004</v>
      </c>
      <c r="BA30" s="65">
        <f>VLOOKUP($A30,'RevPAR Raw Data'!$B$6:$BE$43,'RevPAR Raw Data'!O$1,FALSE)</f>
        <v>88.058611565333706</v>
      </c>
      <c r="BB30" s="66">
        <f>VLOOKUP($A30,'RevPAR Raw Data'!$B$6:$BE$43,'RevPAR Raw Data'!P$1,FALSE)</f>
        <v>91.324527278132805</v>
      </c>
      <c r="BC30" s="67">
        <f>VLOOKUP($A30,'RevPAR Raw Data'!$B$6:$BE$43,'RevPAR Raw Data'!R$1,FALSE)</f>
        <v>78.334041071163099</v>
      </c>
      <c r="BD30" s="63"/>
      <c r="BE30" s="59">
        <f>VLOOKUP($A30,'RevPAR Raw Data'!$B$6:$BE$43,'RevPAR Raw Data'!T$1,FALSE)</f>
        <v>9.9176188981681701</v>
      </c>
      <c r="BF30" s="60">
        <f>VLOOKUP($A30,'RevPAR Raw Data'!$B$6:$BE$43,'RevPAR Raw Data'!U$1,FALSE)</f>
        <v>20.238438370539999</v>
      </c>
      <c r="BG30" s="60">
        <f>VLOOKUP($A30,'RevPAR Raw Data'!$B$6:$BE$43,'RevPAR Raw Data'!V$1,FALSE)</f>
        <v>24.941495346960298</v>
      </c>
      <c r="BH30" s="60">
        <f>VLOOKUP($A30,'RevPAR Raw Data'!$B$6:$BE$43,'RevPAR Raw Data'!W$1,FALSE)</f>
        <v>40.3695998894447</v>
      </c>
      <c r="BI30" s="60">
        <f>VLOOKUP($A30,'RevPAR Raw Data'!$B$6:$BE$43,'RevPAR Raw Data'!X$1,FALSE)</f>
        <v>11.4913806872083</v>
      </c>
      <c r="BJ30" s="61">
        <f>VLOOKUP($A30,'RevPAR Raw Data'!$B$6:$BE$43,'RevPAR Raw Data'!Y$1,FALSE)</f>
        <v>21.966104349079</v>
      </c>
      <c r="BK30" s="60">
        <f>VLOOKUP($A30,'RevPAR Raw Data'!$B$6:$BE$43,'RevPAR Raw Data'!AA$1,FALSE)</f>
        <v>9.5265711117799903</v>
      </c>
      <c r="BL30" s="60">
        <f>VLOOKUP($A30,'RevPAR Raw Data'!$B$6:$BE$43,'RevPAR Raw Data'!AB$1,FALSE)</f>
        <v>2.63564236223398</v>
      </c>
      <c r="BM30" s="61">
        <f>VLOOKUP($A30,'RevPAR Raw Data'!$B$6:$BE$43,'RevPAR Raw Data'!AC$1,FALSE)</f>
        <v>6.0924283159278696</v>
      </c>
      <c r="BN30" s="62">
        <f>VLOOKUP($A30,'RevPAR Raw Data'!$B$6:$BE$43,'RevPAR Raw Data'!AE$1,FALSE)</f>
        <v>16.176101485749601</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57.905571716267602</v>
      </c>
      <c r="C32" s="60">
        <f>VLOOKUP($A32,'Occupancy Raw Data'!$B$6:$BE$43,'Occupancy Raw Data'!H$1,FALSE)</f>
        <v>67.836204967554195</v>
      </c>
      <c r="D32" s="60">
        <f>VLOOKUP($A32,'Occupancy Raw Data'!$B$6:$BE$43,'Occupancy Raw Data'!I$1,FALSE)</f>
        <v>71.402998433654005</v>
      </c>
      <c r="E32" s="60">
        <f>VLOOKUP($A32,'Occupancy Raw Data'!$B$6:$BE$43,'Occupancy Raw Data'!J$1,FALSE)</f>
        <v>71.116580890579499</v>
      </c>
      <c r="F32" s="60">
        <f>VLOOKUP($A32,'Occupancy Raw Data'!$B$6:$BE$43,'Occupancy Raw Data'!K$1,FALSE)</f>
        <v>67.008279257104405</v>
      </c>
      <c r="G32" s="61">
        <f>VLOOKUP($A32,'Occupancy Raw Data'!$B$6:$BE$43,'Occupancy Raw Data'!L$1,FALSE)</f>
        <v>67.053927053031899</v>
      </c>
      <c r="H32" s="60">
        <f>VLOOKUP($A32,'Occupancy Raw Data'!$B$6:$BE$43,'Occupancy Raw Data'!N$1,FALSE)</f>
        <v>71.595435220407197</v>
      </c>
      <c r="I32" s="60">
        <f>VLOOKUP($A32,'Occupancy Raw Data'!$B$6:$BE$43,'Occupancy Raw Data'!O$1,FALSE)</f>
        <v>70.919668829715803</v>
      </c>
      <c r="J32" s="61">
        <f>VLOOKUP($A32,'Occupancy Raw Data'!$B$6:$BE$43,'Occupancy Raw Data'!P$1,FALSE)</f>
        <v>71.2575520250615</v>
      </c>
      <c r="K32" s="62">
        <f>VLOOKUP($A32,'Occupancy Raw Data'!$B$6:$BE$43,'Occupancy Raw Data'!R$1,FALSE)</f>
        <v>68.254962759326105</v>
      </c>
      <c r="L32" s="63"/>
      <c r="M32" s="59">
        <f>VLOOKUP($A32,'Occupancy Raw Data'!$B$6:$BE$43,'Occupancy Raw Data'!T$1,FALSE)</f>
        <v>-5.37837073257871</v>
      </c>
      <c r="N32" s="60">
        <f>VLOOKUP($A32,'Occupancy Raw Data'!$B$6:$BE$43,'Occupancy Raw Data'!U$1,FALSE)</f>
        <v>7.5044443767367399</v>
      </c>
      <c r="O32" s="60">
        <f>VLOOKUP($A32,'Occupancy Raw Data'!$B$6:$BE$43,'Occupancy Raw Data'!V$1,FALSE)</f>
        <v>7.4293411090152697</v>
      </c>
      <c r="P32" s="60">
        <f>VLOOKUP($A32,'Occupancy Raw Data'!$B$6:$BE$43,'Occupancy Raw Data'!W$1,FALSE)</f>
        <v>3.3686310209927801</v>
      </c>
      <c r="Q32" s="60">
        <f>VLOOKUP($A32,'Occupancy Raw Data'!$B$6:$BE$43,'Occupancy Raw Data'!X$1,FALSE)</f>
        <v>-3.6132600131230199</v>
      </c>
      <c r="R32" s="61">
        <f>VLOOKUP($A32,'Occupancy Raw Data'!$B$6:$BE$43,'Occupancy Raw Data'!Y$1,FALSE)</f>
        <v>1.88023669735188</v>
      </c>
      <c r="S32" s="60">
        <f>VLOOKUP($A32,'Occupancy Raw Data'!$B$6:$BE$43,'Occupancy Raw Data'!AA$1,FALSE)</f>
        <v>-10.0453143228935</v>
      </c>
      <c r="T32" s="60">
        <f>VLOOKUP($A32,'Occupancy Raw Data'!$B$6:$BE$43,'Occupancy Raw Data'!AB$1,FALSE)</f>
        <v>-14.7153064005954</v>
      </c>
      <c r="U32" s="61">
        <f>VLOOKUP($A32,'Occupancy Raw Data'!$B$6:$BE$43,'Occupancy Raw Data'!AC$1,FALSE)</f>
        <v>-12.431470748392501</v>
      </c>
      <c r="V32" s="62">
        <f>VLOOKUP($A32,'Occupancy Raw Data'!$B$6:$BE$43,'Occupancy Raw Data'!AE$1,FALSE)</f>
        <v>-2.8555279054288198</v>
      </c>
      <c r="W32" s="63"/>
      <c r="X32" s="64">
        <f>VLOOKUP($A32,'ADR Raw Data'!$B$6:$BE$43,'ADR Raw Data'!G$1,FALSE)</f>
        <v>97.797164525851997</v>
      </c>
      <c r="Y32" s="65">
        <f>VLOOKUP($A32,'ADR Raw Data'!$B$6:$BE$43,'ADR Raw Data'!H$1,FALSE)</f>
        <v>101.292636251484</v>
      </c>
      <c r="Z32" s="65">
        <f>VLOOKUP($A32,'ADR Raw Data'!$B$6:$BE$43,'ADR Raw Data'!I$1,FALSE)</f>
        <v>103.22685548104</v>
      </c>
      <c r="AA32" s="65">
        <f>VLOOKUP($A32,'ADR Raw Data'!$B$6:$BE$43,'ADR Raw Data'!J$1,FALSE)</f>
        <v>103.36794518280701</v>
      </c>
      <c r="AB32" s="65">
        <f>VLOOKUP($A32,'ADR Raw Data'!$B$6:$BE$43,'ADR Raw Data'!K$1,FALSE)</f>
        <v>100.59640551659599</v>
      </c>
      <c r="AC32" s="66">
        <f>VLOOKUP($A32,'ADR Raw Data'!$B$6:$BE$43,'ADR Raw Data'!L$1,FALSE)</f>
        <v>101.401913716696</v>
      </c>
      <c r="AD32" s="65">
        <f>VLOOKUP($A32,'ADR Raw Data'!$B$6:$BE$43,'ADR Raw Data'!N$1,FALSE)</f>
        <v>112.128776272034</v>
      </c>
      <c r="AE32" s="65">
        <f>VLOOKUP($A32,'ADR Raw Data'!$B$6:$BE$43,'ADR Raw Data'!O$1,FALSE)</f>
        <v>113.647509497065</v>
      </c>
      <c r="AF32" s="66">
        <f>VLOOKUP($A32,'ADR Raw Data'!$B$6:$BE$43,'ADR Raw Data'!P$1,FALSE)</f>
        <v>112.884542182446</v>
      </c>
      <c r="AG32" s="67">
        <f>VLOOKUP($A32,'ADR Raw Data'!$B$6:$BE$43,'ADR Raw Data'!R$1,FALSE)</f>
        <v>104.826987512293</v>
      </c>
      <c r="AH32" s="63"/>
      <c r="AI32" s="59">
        <f>VLOOKUP($A32,'ADR Raw Data'!$B$6:$BE$43,'ADR Raw Data'!T$1,FALSE)</f>
        <v>6.5483585598155498</v>
      </c>
      <c r="AJ32" s="60">
        <f>VLOOKUP($A32,'ADR Raw Data'!$B$6:$BE$43,'ADR Raw Data'!U$1,FALSE)</f>
        <v>14.989765520561299</v>
      </c>
      <c r="AK32" s="60">
        <f>VLOOKUP($A32,'ADR Raw Data'!$B$6:$BE$43,'ADR Raw Data'!V$1,FALSE)</f>
        <v>14.1169819781091</v>
      </c>
      <c r="AL32" s="60">
        <f>VLOOKUP($A32,'ADR Raw Data'!$B$6:$BE$43,'ADR Raw Data'!W$1,FALSE)</f>
        <v>12.5395998569992</v>
      </c>
      <c r="AM32" s="60">
        <f>VLOOKUP($A32,'ADR Raw Data'!$B$6:$BE$43,'ADR Raw Data'!X$1,FALSE)</f>
        <v>9.9877607296033997</v>
      </c>
      <c r="AN32" s="61">
        <f>VLOOKUP($A32,'ADR Raw Data'!$B$6:$BE$43,'ADR Raw Data'!Y$1,FALSE)</f>
        <v>11.7332383156013</v>
      </c>
      <c r="AO32" s="60">
        <f>VLOOKUP($A32,'ADR Raw Data'!$B$6:$BE$43,'ADR Raw Data'!AA$1,FALSE)</f>
        <v>8.1658883795874004</v>
      </c>
      <c r="AP32" s="60">
        <f>VLOOKUP($A32,'ADR Raw Data'!$B$6:$BE$43,'ADR Raw Data'!AB$1,FALSE)</f>
        <v>4.5823035854318901</v>
      </c>
      <c r="AQ32" s="61">
        <f>VLOOKUP($A32,'ADR Raw Data'!$B$6:$BE$43,'ADR Raw Data'!AC$1,FALSE)</f>
        <v>6.2735965097890896</v>
      </c>
      <c r="AR32" s="62">
        <f>VLOOKUP($A32,'ADR Raw Data'!$B$6:$BE$43,'ADR Raw Data'!AE$1,FALSE)</f>
        <v>9.3409455740490106</v>
      </c>
      <c r="AS32" s="50"/>
      <c r="AT32" s="64">
        <f>VLOOKUP($A32,'RevPAR Raw Data'!$B$6:$BE$43,'RevPAR Raw Data'!G$1,FALSE)</f>
        <v>56.6300072409935</v>
      </c>
      <c r="AU32" s="65">
        <f>VLOOKUP($A32,'RevPAR Raw Data'!$B$6:$BE$43,'RevPAR Raw Data'!H$1,FALSE)</f>
        <v>68.713080344596094</v>
      </c>
      <c r="AV32" s="65">
        <f>VLOOKUP($A32,'RevPAR Raw Data'!$B$6:$BE$43,'RevPAR Raw Data'!I$1,FALSE)</f>
        <v>73.7070700022376</v>
      </c>
      <c r="AW32" s="65">
        <f>VLOOKUP($A32,'RevPAR Raw Data'!$B$6:$BE$43,'RevPAR Raw Data'!J$1,FALSE)</f>
        <v>73.511748350861396</v>
      </c>
      <c r="AX32" s="65">
        <f>VLOOKUP($A32,'RevPAR Raw Data'!$B$6:$BE$43,'RevPAR Raw Data'!K$1,FALSE)</f>
        <v>67.407920331170203</v>
      </c>
      <c r="AY32" s="66">
        <f>VLOOKUP($A32,'RevPAR Raw Data'!$B$6:$BE$43,'RevPAR Raw Data'!L$1,FALSE)</f>
        <v>67.993965253971794</v>
      </c>
      <c r="AZ32" s="65">
        <f>VLOOKUP($A32,'RevPAR Raw Data'!$B$6:$BE$43,'RevPAR Raw Data'!N$1,FALSE)</f>
        <v>80.279085379279394</v>
      </c>
      <c r="BA32" s="65">
        <f>VLOOKUP($A32,'RevPAR Raw Data'!$B$6:$BE$43,'RevPAR Raw Data'!O$1,FALSE)</f>
        <v>80.598437368538796</v>
      </c>
      <c r="BB32" s="66">
        <f>VLOOKUP($A32,'RevPAR Raw Data'!$B$6:$BE$43,'RevPAR Raw Data'!P$1,FALSE)</f>
        <v>80.438761373909102</v>
      </c>
      <c r="BC32" s="67">
        <f>VLOOKUP($A32,'RevPAR Raw Data'!$B$6:$BE$43,'RevPAR Raw Data'!R$1,FALSE)</f>
        <v>71.549621288239607</v>
      </c>
      <c r="BD32" s="80"/>
      <c r="BE32" s="59">
        <f>VLOOKUP($A32,'RevPAR Raw Data'!$B$6:$BE$43,'RevPAR Raw Data'!T$1,FALSE)</f>
        <v>0.81779282699140299</v>
      </c>
      <c r="BF32" s="60">
        <f>VLOOKUP($A32,'RevPAR Raw Data'!$B$6:$BE$43,'RevPAR Raw Data'!U$1,FALSE)</f>
        <v>23.6191085129919</v>
      </c>
      <c r="BG32" s="60">
        <f>VLOOKUP($A32,'RevPAR Raw Data'!$B$6:$BE$43,'RevPAR Raw Data'!V$1,FALSE)</f>
        <v>22.5951218325764</v>
      </c>
      <c r="BH32" s="60">
        <f>VLOOKUP($A32,'RevPAR Raw Data'!$B$6:$BE$43,'RevPAR Raw Data'!W$1,FALSE)</f>
        <v>16.330643728683299</v>
      </c>
      <c r="BI32" s="60">
        <f>VLOOKUP($A32,'RevPAR Raw Data'!$B$6:$BE$43,'RevPAR Raw Data'!X$1,FALSE)</f>
        <v>6.0136169518312101</v>
      </c>
      <c r="BJ32" s="61">
        <f>VLOOKUP($A32,'RevPAR Raw Data'!$B$6:$BE$43,'RevPAR Raw Data'!Y$1,FALSE)</f>
        <v>13.8340876655509</v>
      </c>
      <c r="BK32" s="60">
        <f>VLOOKUP($A32,'RevPAR Raw Data'!$B$6:$BE$43,'RevPAR Raw Data'!AA$1,FALSE)</f>
        <v>-2.6997150982922902</v>
      </c>
      <c r="BL32" s="60">
        <f>VLOOKUP($A32,'RevPAR Raw Data'!$B$6:$BE$43,'RevPAR Raw Data'!AB$1,FALSE)</f>
        <v>-10.8073028279653</v>
      </c>
      <c r="BM32" s="61">
        <f>VLOOKUP($A32,'RevPAR Raw Data'!$B$6:$BE$43,'RevPAR Raw Data'!AC$1,FALSE)</f>
        <v>-6.9377745535901001</v>
      </c>
      <c r="BN32" s="62">
        <f>VLOOKUP($A32,'RevPAR Raw Data'!$B$6:$BE$43,'RevPAR Raw Data'!AE$1,FALSE)</f>
        <v>6.2186843611222997</v>
      </c>
    </row>
    <row r="33" spans="1:66" x14ac:dyDescent="0.35">
      <c r="A33" s="78" t="s">
        <v>46</v>
      </c>
      <c r="B33" s="59">
        <f>VLOOKUP($A33,'Occupancy Raw Data'!$B$6:$BE$43,'Occupancy Raw Data'!G$1,FALSE)</f>
        <v>65.883038663299004</v>
      </c>
      <c r="C33" s="60">
        <f>VLOOKUP($A33,'Occupancy Raw Data'!$B$6:$BE$43,'Occupancy Raw Data'!H$1,FALSE)</f>
        <v>75.150573149407407</v>
      </c>
      <c r="D33" s="60">
        <f>VLOOKUP($A33,'Occupancy Raw Data'!$B$6:$BE$43,'Occupancy Raw Data'!I$1,FALSE)</f>
        <v>74.043131921507594</v>
      </c>
      <c r="E33" s="60">
        <f>VLOOKUP($A33,'Occupancy Raw Data'!$B$6:$BE$43,'Occupancy Raw Data'!J$1,FALSE)</f>
        <v>76.6271614532737</v>
      </c>
      <c r="F33" s="60">
        <f>VLOOKUP($A33,'Occupancy Raw Data'!$B$6:$BE$43,'Occupancy Raw Data'!K$1,FALSE)</f>
        <v>74.334563823586507</v>
      </c>
      <c r="G33" s="61">
        <f>VLOOKUP($A33,'Occupancy Raw Data'!$B$6:$BE$43,'Occupancy Raw Data'!L$1,FALSE)</f>
        <v>73.207693802214806</v>
      </c>
      <c r="H33" s="60">
        <f>VLOOKUP($A33,'Occupancy Raw Data'!$B$6:$BE$43,'Occupancy Raw Data'!N$1,FALSE)</f>
        <v>80.027200310860593</v>
      </c>
      <c r="I33" s="60">
        <f>VLOOKUP($A33,'Occupancy Raw Data'!$B$6:$BE$43,'Occupancy Raw Data'!O$1,FALSE)</f>
        <v>80.493491354186901</v>
      </c>
      <c r="J33" s="61">
        <f>VLOOKUP($A33,'Occupancy Raw Data'!$B$6:$BE$43,'Occupancy Raw Data'!P$1,FALSE)</f>
        <v>80.260345832523797</v>
      </c>
      <c r="K33" s="62">
        <f>VLOOKUP($A33,'Occupancy Raw Data'!$B$6:$BE$43,'Occupancy Raw Data'!R$1,FALSE)</f>
        <v>75.222737239446005</v>
      </c>
      <c r="L33" s="63"/>
      <c r="M33" s="59">
        <f>VLOOKUP($A33,'Occupancy Raw Data'!$B$6:$BE$43,'Occupancy Raw Data'!T$1,FALSE)</f>
        <v>0.50385299347954904</v>
      </c>
      <c r="N33" s="60">
        <f>VLOOKUP($A33,'Occupancy Raw Data'!$B$6:$BE$43,'Occupancy Raw Data'!U$1,FALSE)</f>
        <v>1.7091769655535101</v>
      </c>
      <c r="O33" s="60">
        <f>VLOOKUP($A33,'Occupancy Raw Data'!$B$6:$BE$43,'Occupancy Raw Data'!V$1,FALSE)</f>
        <v>-0.935794125292435</v>
      </c>
      <c r="P33" s="60">
        <f>VLOOKUP($A33,'Occupancy Raw Data'!$B$6:$BE$43,'Occupancy Raw Data'!W$1,FALSE)</f>
        <v>-2.1339950372208398</v>
      </c>
      <c r="Q33" s="60">
        <f>VLOOKUP($A33,'Occupancy Raw Data'!$B$6:$BE$43,'Occupancy Raw Data'!X$1,FALSE)</f>
        <v>-3.86934673366834</v>
      </c>
      <c r="R33" s="61">
        <f>VLOOKUP($A33,'Occupancy Raw Data'!$B$6:$BE$43,'Occupancy Raw Data'!Y$1,FALSE)</f>
        <v>-1.0192287485552101</v>
      </c>
      <c r="S33" s="60">
        <f>VLOOKUP($A33,'Occupancy Raw Data'!$B$6:$BE$43,'Occupancy Raw Data'!AA$1,FALSE)</f>
        <v>-5.2449965493443704</v>
      </c>
      <c r="T33" s="60">
        <f>VLOOKUP($A33,'Occupancy Raw Data'!$B$6:$BE$43,'Occupancy Raw Data'!AB$1,FALSE)</f>
        <v>-5.3677478300593799</v>
      </c>
      <c r="U33" s="61">
        <f>VLOOKUP($A33,'Occupancy Raw Data'!$B$6:$BE$43,'Occupancy Raw Data'!AC$1,FALSE)</f>
        <v>-5.30659025787965</v>
      </c>
      <c r="V33" s="62">
        <f>VLOOKUP($A33,'Occupancy Raw Data'!$B$6:$BE$43,'Occupancy Raw Data'!AE$1,FALSE)</f>
        <v>-2.36679995677077</v>
      </c>
      <c r="W33" s="63"/>
      <c r="X33" s="64">
        <f>VLOOKUP($A33,'ADR Raw Data'!$B$6:$BE$43,'ADR Raw Data'!G$1,FALSE)</f>
        <v>84.6826424948392</v>
      </c>
      <c r="Y33" s="65">
        <f>VLOOKUP($A33,'ADR Raw Data'!$B$6:$BE$43,'ADR Raw Data'!H$1,FALSE)</f>
        <v>88.546678412616302</v>
      </c>
      <c r="Z33" s="65">
        <f>VLOOKUP($A33,'ADR Raw Data'!$B$6:$BE$43,'ADR Raw Data'!I$1,FALSE)</f>
        <v>89.077816609813596</v>
      </c>
      <c r="AA33" s="65">
        <f>VLOOKUP($A33,'ADR Raw Data'!$B$6:$BE$43,'ADR Raw Data'!J$1,FALSE)</f>
        <v>89.779615517241297</v>
      </c>
      <c r="AB33" s="65">
        <f>VLOOKUP($A33,'ADR Raw Data'!$B$6:$BE$43,'ADR Raw Data'!K$1,FALSE)</f>
        <v>89.613070203868205</v>
      </c>
      <c r="AC33" s="66">
        <f>VLOOKUP($A33,'ADR Raw Data'!$B$6:$BE$43,'ADR Raw Data'!L$1,FALSE)</f>
        <v>88.433299474522201</v>
      </c>
      <c r="AD33" s="65">
        <f>VLOOKUP($A33,'ADR Raw Data'!$B$6:$BE$43,'ADR Raw Data'!N$1,FALSE)</f>
        <v>94.848791211459002</v>
      </c>
      <c r="AE33" s="65">
        <f>VLOOKUP($A33,'ADR Raw Data'!$B$6:$BE$43,'ADR Raw Data'!O$1,FALSE)</f>
        <v>95.307056794593194</v>
      </c>
      <c r="AF33" s="66">
        <f>VLOOKUP($A33,'ADR Raw Data'!$B$6:$BE$43,'ADR Raw Data'!P$1,FALSE)</f>
        <v>95.078589603001603</v>
      </c>
      <c r="AG33" s="67">
        <f>VLOOKUP($A33,'ADR Raw Data'!$B$6:$BE$43,'ADR Raw Data'!R$1,FALSE)</f>
        <v>90.459105209947595</v>
      </c>
      <c r="AH33" s="63"/>
      <c r="AI33" s="59">
        <f>VLOOKUP($A33,'ADR Raw Data'!$B$6:$BE$43,'ADR Raw Data'!T$1,FALSE)</f>
        <v>14.975542021791201</v>
      </c>
      <c r="AJ33" s="60">
        <f>VLOOKUP($A33,'ADR Raw Data'!$B$6:$BE$43,'ADR Raw Data'!U$1,FALSE)</f>
        <v>15.4223170602225</v>
      </c>
      <c r="AK33" s="60">
        <f>VLOOKUP($A33,'ADR Raw Data'!$B$6:$BE$43,'ADR Raw Data'!V$1,FALSE)</f>
        <v>16.082362591762099</v>
      </c>
      <c r="AL33" s="60">
        <f>VLOOKUP($A33,'ADR Raw Data'!$B$6:$BE$43,'ADR Raw Data'!W$1,FALSE)</f>
        <v>13.475046117237801</v>
      </c>
      <c r="AM33" s="60">
        <f>VLOOKUP($A33,'ADR Raw Data'!$B$6:$BE$43,'ADR Raw Data'!X$1,FALSE)</f>
        <v>13.974925325862801</v>
      </c>
      <c r="AN33" s="61">
        <f>VLOOKUP($A33,'ADR Raw Data'!$B$6:$BE$43,'ADR Raw Data'!Y$1,FALSE)</f>
        <v>14.721887953345499</v>
      </c>
      <c r="AO33" s="60">
        <f>VLOOKUP($A33,'ADR Raw Data'!$B$6:$BE$43,'ADR Raw Data'!AA$1,FALSE)</f>
        <v>12.3744437945891</v>
      </c>
      <c r="AP33" s="60">
        <f>VLOOKUP($A33,'ADR Raw Data'!$B$6:$BE$43,'ADR Raw Data'!AB$1,FALSE)</f>
        <v>9.6375836308501004</v>
      </c>
      <c r="AQ33" s="61">
        <f>VLOOKUP($A33,'ADR Raw Data'!$B$6:$BE$43,'ADR Raw Data'!AC$1,FALSE)</f>
        <v>10.980813019908201</v>
      </c>
      <c r="AR33" s="62">
        <f>VLOOKUP($A33,'ADR Raw Data'!$B$6:$BE$43,'ADR Raw Data'!AE$1,FALSE)</f>
        <v>13.3804226438531</v>
      </c>
      <c r="AS33" s="50"/>
      <c r="AT33" s="64">
        <f>VLOOKUP($A33,'RevPAR Raw Data'!$B$6:$BE$43,'RevPAR Raw Data'!G$1,FALSE)</f>
        <v>55.791498095978199</v>
      </c>
      <c r="AU33" s="65">
        <f>VLOOKUP($A33,'RevPAR Raw Data'!$B$6:$BE$43,'RevPAR Raw Data'!H$1,FALSE)</f>
        <v>66.543336331843705</v>
      </c>
      <c r="AV33" s="65">
        <f>VLOOKUP($A33,'RevPAR Raw Data'!$B$6:$BE$43,'RevPAR Raw Data'!I$1,FALSE)</f>
        <v>65.956005265203004</v>
      </c>
      <c r="AW33" s="65">
        <f>VLOOKUP($A33,'RevPAR Raw Data'!$B$6:$BE$43,'RevPAR Raw Data'!J$1,FALSE)</f>
        <v>68.795570934524903</v>
      </c>
      <c r="AX33" s="65">
        <f>VLOOKUP($A33,'RevPAR Raw Data'!$B$6:$BE$43,'RevPAR Raw Data'!K$1,FALSE)</f>
        <v>66.613484864969806</v>
      </c>
      <c r="AY33" s="66">
        <f>VLOOKUP($A33,'RevPAR Raw Data'!$B$6:$BE$43,'RevPAR Raw Data'!L$1,FALSE)</f>
        <v>64.739979098503895</v>
      </c>
      <c r="AZ33" s="65">
        <f>VLOOKUP($A33,'RevPAR Raw Data'!$B$6:$BE$43,'RevPAR Raw Data'!N$1,FALSE)</f>
        <v>75.904832135224396</v>
      </c>
      <c r="BA33" s="65">
        <f>VLOOKUP($A33,'RevPAR Raw Data'!$B$6:$BE$43,'RevPAR Raw Data'!O$1,FALSE)</f>
        <v>76.7159775208859</v>
      </c>
      <c r="BB33" s="66">
        <f>VLOOKUP($A33,'RevPAR Raw Data'!$B$6:$BE$43,'RevPAR Raw Data'!P$1,FALSE)</f>
        <v>76.310404828055098</v>
      </c>
      <c r="BC33" s="67">
        <f>VLOOKUP($A33,'RevPAR Raw Data'!$B$6:$BE$43,'RevPAR Raw Data'!R$1,FALSE)</f>
        <v>68.045815021232798</v>
      </c>
      <c r="BD33" s="63"/>
      <c r="BE33" s="59">
        <f>VLOOKUP($A33,'RevPAR Raw Data'!$B$6:$BE$43,'RevPAR Raw Data'!T$1,FALSE)</f>
        <v>15.554849732037299</v>
      </c>
      <c r="BF33" s="60">
        <f>VLOOKUP($A33,'RevPAR Raw Data'!$B$6:$BE$43,'RevPAR Raw Data'!U$1,FALSE)</f>
        <v>17.395088716523901</v>
      </c>
      <c r="BG33" s="60">
        <f>VLOOKUP($A33,'RevPAR Raw Data'!$B$6:$BE$43,'RevPAR Raw Data'!V$1,FALSE)</f>
        <v>14.996070662127799</v>
      </c>
      <c r="BH33" s="60">
        <f>VLOOKUP($A33,'RevPAR Raw Data'!$B$6:$BE$43,'RevPAR Raw Data'!W$1,FALSE)</f>
        <v>11.0534942646118</v>
      </c>
      <c r="BI33" s="60">
        <f>VLOOKUP($A33,'RevPAR Raw Data'!$B$6:$BE$43,'RevPAR Raw Data'!X$1,FALSE)</f>
        <v>9.5648402755655901</v>
      </c>
      <c r="BJ33" s="61">
        <f>VLOOKUP($A33,'RevPAR Raw Data'!$B$6:$BE$43,'RevPAR Raw Data'!Y$1,FALSE)</f>
        <v>13.5526094904397</v>
      </c>
      <c r="BK33" s="60">
        <f>VLOOKUP($A33,'RevPAR Raw Data'!$B$6:$BE$43,'RevPAR Raw Data'!AA$1,FALSE)</f>
        <v>6.4804080952180296</v>
      </c>
      <c r="BL33" s="60">
        <f>VLOOKUP($A33,'RevPAR Raw Data'!$B$6:$BE$43,'RevPAR Raw Data'!AB$1,FALSE)</f>
        <v>3.7525146145755999</v>
      </c>
      <c r="BM33" s="61">
        <f>VLOOKUP($A33,'RevPAR Raw Data'!$B$6:$BE$43,'RevPAR Raw Data'!AC$1,FALSE)</f>
        <v>5.0915160080781501</v>
      </c>
      <c r="BN33" s="62">
        <f>VLOOKUP($A33,'RevPAR Raw Data'!$B$6:$BE$43,'RevPAR Raw Data'!AE$1,FALSE)</f>
        <v>10.6969348497318</v>
      </c>
    </row>
    <row r="34" spans="1:66" x14ac:dyDescent="0.35">
      <c r="A34" s="78" t="s">
        <v>95</v>
      </c>
      <c r="B34" s="59">
        <f>VLOOKUP($A34,'Occupancy Raw Data'!$B$6:$BE$43,'Occupancy Raw Data'!G$1,FALSE)</f>
        <v>51.948550585524998</v>
      </c>
      <c r="C34" s="60">
        <f>VLOOKUP($A34,'Occupancy Raw Data'!$B$6:$BE$43,'Occupancy Raw Data'!H$1,FALSE)</f>
        <v>62.603186792090597</v>
      </c>
      <c r="D34" s="60">
        <f>VLOOKUP($A34,'Occupancy Raw Data'!$B$6:$BE$43,'Occupancy Raw Data'!I$1,FALSE)</f>
        <v>68.592820119024694</v>
      </c>
      <c r="E34" s="60">
        <f>VLOOKUP($A34,'Occupancy Raw Data'!$B$6:$BE$43,'Occupancy Raw Data'!J$1,FALSE)</f>
        <v>68.650412747168303</v>
      </c>
      <c r="F34" s="60">
        <f>VLOOKUP($A34,'Occupancy Raw Data'!$B$6:$BE$43,'Occupancy Raw Data'!K$1,FALSE)</f>
        <v>61.412939143789501</v>
      </c>
      <c r="G34" s="61">
        <f>VLOOKUP($A34,'Occupancy Raw Data'!$B$6:$BE$43,'Occupancy Raw Data'!L$1,FALSE)</f>
        <v>62.641581877519599</v>
      </c>
      <c r="H34" s="60">
        <f>VLOOKUP($A34,'Occupancy Raw Data'!$B$6:$BE$43,'Occupancy Raw Data'!N$1,FALSE)</f>
        <v>65.885966596275594</v>
      </c>
      <c r="I34" s="60">
        <f>VLOOKUP($A34,'Occupancy Raw Data'!$B$6:$BE$43,'Occupancy Raw Data'!O$1,FALSE)</f>
        <v>62.756767133806797</v>
      </c>
      <c r="J34" s="61">
        <f>VLOOKUP($A34,'Occupancy Raw Data'!$B$6:$BE$43,'Occupancy Raw Data'!P$1,FALSE)</f>
        <v>64.321366865041199</v>
      </c>
      <c r="K34" s="62">
        <f>VLOOKUP($A34,'Occupancy Raw Data'!$B$6:$BE$43,'Occupancy Raw Data'!R$1,FALSE)</f>
        <v>63.121520445382899</v>
      </c>
      <c r="L34" s="63"/>
      <c r="M34" s="59">
        <f>VLOOKUP($A34,'Occupancy Raw Data'!$B$6:$BE$43,'Occupancy Raw Data'!T$1,FALSE)</f>
        <v>5.0727684071628696</v>
      </c>
      <c r="N34" s="60">
        <f>VLOOKUP($A34,'Occupancy Raw Data'!$B$6:$BE$43,'Occupancy Raw Data'!U$1,FALSE)</f>
        <v>20.8738937952009</v>
      </c>
      <c r="O34" s="60">
        <f>VLOOKUP($A34,'Occupancy Raw Data'!$B$6:$BE$43,'Occupancy Raw Data'!V$1,FALSE)</f>
        <v>19.606461801460799</v>
      </c>
      <c r="P34" s="60">
        <f>VLOOKUP($A34,'Occupancy Raw Data'!$B$6:$BE$43,'Occupancy Raw Data'!W$1,FALSE)</f>
        <v>18.7643131285494</v>
      </c>
      <c r="Q34" s="60">
        <f>VLOOKUP($A34,'Occupancy Raw Data'!$B$6:$BE$43,'Occupancy Raw Data'!X$1,FALSE)</f>
        <v>5.9307910059543696</v>
      </c>
      <c r="R34" s="61">
        <f>VLOOKUP($A34,'Occupancy Raw Data'!$B$6:$BE$43,'Occupancy Raw Data'!Y$1,FALSE)</f>
        <v>14.1594875372092</v>
      </c>
      <c r="S34" s="60">
        <f>VLOOKUP($A34,'Occupancy Raw Data'!$B$6:$BE$43,'Occupancy Raw Data'!AA$1,FALSE)</f>
        <v>-4.9735498188835701</v>
      </c>
      <c r="T34" s="60">
        <f>VLOOKUP($A34,'Occupancy Raw Data'!$B$6:$BE$43,'Occupancy Raw Data'!AB$1,FALSE)</f>
        <v>-19.288674854496598</v>
      </c>
      <c r="U34" s="61">
        <f>VLOOKUP($A34,'Occupancy Raw Data'!$B$6:$BE$43,'Occupancy Raw Data'!AC$1,FALSE)</f>
        <v>-12.5408541827326</v>
      </c>
      <c r="V34" s="62">
        <f>VLOOKUP($A34,'Occupancy Raw Data'!$B$6:$BE$43,'Occupancy Raw Data'!AE$1,FALSE)</f>
        <v>4.8408604220641402</v>
      </c>
      <c r="W34" s="63"/>
      <c r="X34" s="64">
        <f>VLOOKUP($A34,'ADR Raw Data'!$B$6:$BE$43,'ADR Raw Data'!G$1,FALSE)</f>
        <v>122.198702882483</v>
      </c>
      <c r="Y34" s="65">
        <f>VLOOKUP($A34,'ADR Raw Data'!$B$6:$BE$43,'ADR Raw Data'!H$1,FALSE)</f>
        <v>124.93223244403499</v>
      </c>
      <c r="Z34" s="65">
        <f>VLOOKUP($A34,'ADR Raw Data'!$B$6:$BE$43,'ADR Raw Data'!I$1,FALSE)</f>
        <v>126.947816960537</v>
      </c>
      <c r="AA34" s="65">
        <f>VLOOKUP($A34,'ADR Raw Data'!$B$6:$BE$43,'ADR Raw Data'!J$1,FALSE)</f>
        <v>127.475623601789</v>
      </c>
      <c r="AB34" s="65">
        <f>VLOOKUP($A34,'ADR Raw Data'!$B$6:$BE$43,'ADR Raw Data'!K$1,FALSE)</f>
        <v>125.501162863394</v>
      </c>
      <c r="AC34" s="66">
        <f>VLOOKUP($A34,'ADR Raw Data'!$B$6:$BE$43,'ADR Raw Data'!L$1,FALSE)</f>
        <v>125.58929206251899</v>
      </c>
      <c r="AD34" s="65">
        <f>VLOOKUP($A34,'ADR Raw Data'!$B$6:$BE$43,'ADR Raw Data'!N$1,FALSE)</f>
        <v>137.80766025641</v>
      </c>
      <c r="AE34" s="65">
        <f>VLOOKUP($A34,'ADR Raw Data'!$B$6:$BE$43,'ADR Raw Data'!O$1,FALSE)</f>
        <v>140.75065157540499</v>
      </c>
      <c r="AF34" s="66">
        <f>VLOOKUP($A34,'ADR Raw Data'!$B$6:$BE$43,'ADR Raw Data'!P$1,FALSE)</f>
        <v>139.24336218474801</v>
      </c>
      <c r="AG34" s="67">
        <f>VLOOKUP($A34,'ADR Raw Data'!$B$6:$BE$43,'ADR Raw Data'!R$1,FALSE)</f>
        <v>129.56461027111499</v>
      </c>
      <c r="AH34" s="63"/>
      <c r="AI34" s="59">
        <f>VLOOKUP($A34,'ADR Raw Data'!$B$6:$BE$43,'ADR Raw Data'!T$1,FALSE)</f>
        <v>5.0700066212563897</v>
      </c>
      <c r="AJ34" s="60">
        <f>VLOOKUP($A34,'ADR Raw Data'!$B$6:$BE$43,'ADR Raw Data'!U$1,FALSE)</f>
        <v>11.3733271366743</v>
      </c>
      <c r="AK34" s="60">
        <f>VLOOKUP($A34,'ADR Raw Data'!$B$6:$BE$43,'ADR Raw Data'!V$1,FALSE)</f>
        <v>10.0628792148371</v>
      </c>
      <c r="AL34" s="60">
        <f>VLOOKUP($A34,'ADR Raw Data'!$B$6:$BE$43,'ADR Raw Data'!W$1,FALSE)</f>
        <v>7.2140618553353804</v>
      </c>
      <c r="AM34" s="60">
        <f>VLOOKUP($A34,'ADR Raw Data'!$B$6:$BE$43,'ADR Raw Data'!X$1,FALSE)</f>
        <v>7.4027611711648902</v>
      </c>
      <c r="AN34" s="61">
        <f>VLOOKUP($A34,'ADR Raw Data'!$B$6:$BE$43,'ADR Raw Data'!Y$1,FALSE)</f>
        <v>8.2806545123492494</v>
      </c>
      <c r="AO34" s="60">
        <f>VLOOKUP($A34,'ADR Raw Data'!$B$6:$BE$43,'ADR Raw Data'!AA$1,FALSE)</f>
        <v>7.0642285311857203</v>
      </c>
      <c r="AP34" s="60">
        <f>VLOOKUP($A34,'ADR Raw Data'!$B$6:$BE$43,'ADR Raw Data'!AB$1,FALSE)</f>
        <v>2.1975486265863799</v>
      </c>
      <c r="AQ34" s="61">
        <f>VLOOKUP($A34,'ADR Raw Data'!$B$6:$BE$43,'ADR Raw Data'!AC$1,FALSE)</f>
        <v>4.3198125950340804</v>
      </c>
      <c r="AR34" s="62">
        <f>VLOOKUP($A34,'ADR Raw Data'!$B$6:$BE$43,'ADR Raw Data'!AE$1,FALSE)</f>
        <v>6.1222438518467204</v>
      </c>
      <c r="AS34" s="50"/>
      <c r="AT34" s="64">
        <f>VLOOKUP($A34,'RevPAR Raw Data'!$B$6:$BE$43,'RevPAR Raw Data'!G$1,FALSE)</f>
        <v>63.4804549817623</v>
      </c>
      <c r="AU34" s="65">
        <f>VLOOKUP($A34,'RevPAR Raw Data'!$B$6:$BE$43,'RevPAR Raw Data'!H$1,FALSE)</f>
        <v>78.211558840468399</v>
      </c>
      <c r="AV34" s="65">
        <f>VLOOKUP($A34,'RevPAR Raw Data'!$B$6:$BE$43,'RevPAR Raw Data'!I$1,FALSE)</f>
        <v>87.077087732770195</v>
      </c>
      <c r="AW34" s="65">
        <f>VLOOKUP($A34,'RevPAR Raw Data'!$B$6:$BE$43,'RevPAR Raw Data'!J$1,FALSE)</f>
        <v>87.512541754655402</v>
      </c>
      <c r="AX34" s="65">
        <f>VLOOKUP($A34,'RevPAR Raw Data'!$B$6:$BE$43,'RevPAR Raw Data'!K$1,FALSE)</f>
        <v>77.073952774044898</v>
      </c>
      <c r="AY34" s="66">
        <f>VLOOKUP($A34,'RevPAR Raw Data'!$B$6:$BE$43,'RevPAR Raw Data'!L$1,FALSE)</f>
        <v>78.671119216740195</v>
      </c>
      <c r="AZ34" s="65">
        <f>VLOOKUP($A34,'RevPAR Raw Data'!$B$6:$BE$43,'RevPAR Raw Data'!N$1,FALSE)</f>
        <v>90.795909003647495</v>
      </c>
      <c r="BA34" s="65">
        <f>VLOOKUP($A34,'RevPAR Raw Data'!$B$6:$BE$43,'RevPAR Raw Data'!O$1,FALSE)</f>
        <v>88.330558648492897</v>
      </c>
      <c r="BB34" s="66">
        <f>VLOOKUP($A34,'RevPAR Raw Data'!$B$6:$BE$43,'RevPAR Raw Data'!P$1,FALSE)</f>
        <v>89.563233826070203</v>
      </c>
      <c r="BC34" s="67">
        <f>VLOOKUP($A34,'RevPAR Raw Data'!$B$6:$BE$43,'RevPAR Raw Data'!R$1,FALSE)</f>
        <v>81.783151962263105</v>
      </c>
      <c r="BD34" s="63"/>
      <c r="BE34" s="59">
        <f>VLOOKUP($A34,'RevPAR Raw Data'!$B$6:$BE$43,'RevPAR Raw Data'!T$1,FALSE)</f>
        <v>10.3999647225434</v>
      </c>
      <c r="BF34" s="60">
        <f>VLOOKUP($A34,'RevPAR Raw Data'!$B$6:$BE$43,'RevPAR Raw Data'!U$1,FALSE)</f>
        <v>34.621277159365498</v>
      </c>
      <c r="BG34" s="60">
        <f>VLOOKUP($A34,'RevPAR Raw Data'!$B$6:$BE$43,'RevPAR Raw Data'!V$1,FALSE)</f>
        <v>31.642315585682098</v>
      </c>
      <c r="BH34" s="60">
        <f>VLOOKUP($A34,'RevPAR Raw Data'!$B$6:$BE$43,'RevPAR Raw Data'!W$1,FALSE)</f>
        <v>27.3320441397072</v>
      </c>
      <c r="BI34" s="60">
        <f>VLOOKUP($A34,'RevPAR Raw Data'!$B$6:$BE$43,'RevPAR Raw Data'!X$1,FALSE)</f>
        <v>13.772594470851001</v>
      </c>
      <c r="BJ34" s="61">
        <f>VLOOKUP($A34,'RevPAR Raw Data'!$B$6:$BE$43,'RevPAR Raw Data'!Y$1,FALSE)</f>
        <v>23.612640293233898</v>
      </c>
      <c r="BK34" s="60">
        <f>VLOOKUP($A34,'RevPAR Raw Data'!$B$6:$BE$43,'RevPAR Raw Data'!AA$1,FALSE)</f>
        <v>1.73933578698383</v>
      </c>
      <c r="BL34" s="60">
        <f>VLOOKUP($A34,'RevPAR Raw Data'!$B$6:$BE$43,'RevPAR Raw Data'!AB$1,FALSE)</f>
        <v>-17.515004237261898</v>
      </c>
      <c r="BM34" s="61">
        <f>VLOOKUP($A34,'RevPAR Raw Data'!$B$6:$BE$43,'RevPAR Raw Data'!AC$1,FALSE)</f>
        <v>-8.7627829862091406</v>
      </c>
      <c r="BN34" s="62">
        <f>VLOOKUP($A34,'RevPAR Raw Data'!$B$6:$BE$43,'RevPAR Raw Data'!AE$1,FALSE)</f>
        <v>11.2594735534771</v>
      </c>
    </row>
    <row r="35" spans="1:66" x14ac:dyDescent="0.35">
      <c r="A35" s="78" t="s">
        <v>96</v>
      </c>
      <c r="B35" s="59">
        <f>VLOOKUP($A35,'Occupancy Raw Data'!$B$6:$BE$43,'Occupancy Raw Data'!G$1,FALSE)</f>
        <v>58.897188049209099</v>
      </c>
      <c r="C35" s="60">
        <f>VLOOKUP($A35,'Occupancy Raw Data'!$B$6:$BE$43,'Occupancy Raw Data'!H$1,FALSE)</f>
        <v>67.937170474516606</v>
      </c>
      <c r="D35" s="60">
        <f>VLOOKUP($A35,'Occupancy Raw Data'!$B$6:$BE$43,'Occupancy Raw Data'!I$1,FALSE)</f>
        <v>72.682337434094904</v>
      </c>
      <c r="E35" s="60">
        <f>VLOOKUP($A35,'Occupancy Raw Data'!$B$6:$BE$43,'Occupancy Raw Data'!J$1,FALSE)</f>
        <v>71.287346221441098</v>
      </c>
      <c r="F35" s="60">
        <f>VLOOKUP($A35,'Occupancy Raw Data'!$B$6:$BE$43,'Occupancy Raw Data'!K$1,FALSE)</f>
        <v>67.102372583479706</v>
      </c>
      <c r="G35" s="61">
        <f>VLOOKUP($A35,'Occupancy Raw Data'!$B$6:$BE$43,'Occupancy Raw Data'!L$1,FALSE)</f>
        <v>67.581282952548307</v>
      </c>
      <c r="H35" s="60">
        <f>VLOOKUP($A35,'Occupancy Raw Data'!$B$6:$BE$43,'Occupancy Raw Data'!N$1,FALSE)</f>
        <v>71.287346221441098</v>
      </c>
      <c r="I35" s="60">
        <f>VLOOKUP($A35,'Occupancy Raw Data'!$B$6:$BE$43,'Occupancy Raw Data'!O$1,FALSE)</f>
        <v>70.836994727592199</v>
      </c>
      <c r="J35" s="61">
        <f>VLOOKUP($A35,'Occupancy Raw Data'!$B$6:$BE$43,'Occupancy Raw Data'!P$1,FALSE)</f>
        <v>71.062170474516606</v>
      </c>
      <c r="K35" s="62">
        <f>VLOOKUP($A35,'Occupancy Raw Data'!$B$6:$BE$43,'Occupancy Raw Data'!R$1,FALSE)</f>
        <v>68.575822244539197</v>
      </c>
      <c r="L35" s="63"/>
      <c r="M35" s="59">
        <f>VLOOKUP($A35,'Occupancy Raw Data'!$B$6:$BE$43,'Occupancy Raw Data'!T$1,FALSE)</f>
        <v>-4.9338031451999198</v>
      </c>
      <c r="N35" s="60">
        <f>VLOOKUP($A35,'Occupancy Raw Data'!$B$6:$BE$43,'Occupancy Raw Data'!U$1,FALSE)</f>
        <v>7.1641426166156297</v>
      </c>
      <c r="O35" s="60">
        <f>VLOOKUP($A35,'Occupancy Raw Data'!$B$6:$BE$43,'Occupancy Raw Data'!V$1,FALSE)</f>
        <v>8.6440111023815405</v>
      </c>
      <c r="P35" s="60">
        <f>VLOOKUP($A35,'Occupancy Raw Data'!$B$6:$BE$43,'Occupancy Raw Data'!W$1,FALSE)</f>
        <v>3.6217421381296</v>
      </c>
      <c r="Q35" s="60">
        <f>VLOOKUP($A35,'Occupancy Raw Data'!$B$6:$BE$43,'Occupancy Raw Data'!X$1,FALSE)</f>
        <v>-6.4136721376707699</v>
      </c>
      <c r="R35" s="61">
        <f>VLOOKUP($A35,'Occupancy Raw Data'!$B$6:$BE$43,'Occupancy Raw Data'!Y$1,FALSE)</f>
        <v>1.5509730506349899</v>
      </c>
      <c r="S35" s="60">
        <f>VLOOKUP($A35,'Occupancy Raw Data'!$B$6:$BE$43,'Occupancy Raw Data'!AA$1,FALSE)</f>
        <v>-13.581222177045801</v>
      </c>
      <c r="T35" s="60">
        <f>VLOOKUP($A35,'Occupancy Raw Data'!$B$6:$BE$43,'Occupancy Raw Data'!AB$1,FALSE)</f>
        <v>-16.6917033837471</v>
      </c>
      <c r="U35" s="61">
        <f>VLOOKUP($A35,'Occupancy Raw Data'!$B$6:$BE$43,'Occupancy Raw Data'!AC$1,FALSE)</f>
        <v>-15.160037950725901</v>
      </c>
      <c r="V35" s="62">
        <f>VLOOKUP($A35,'Occupancy Raw Data'!$B$6:$BE$43,'Occupancy Raw Data'!AE$1,FALSE)</f>
        <v>-4.0449227510575998</v>
      </c>
      <c r="W35" s="63"/>
      <c r="X35" s="64">
        <f>VLOOKUP($A35,'ADR Raw Data'!$B$6:$BE$43,'ADR Raw Data'!G$1,FALSE)</f>
        <v>96.275152928011906</v>
      </c>
      <c r="Y35" s="65">
        <f>VLOOKUP($A35,'ADR Raw Data'!$B$6:$BE$43,'ADR Raw Data'!H$1,FALSE)</f>
        <v>100.316730800323</v>
      </c>
      <c r="Z35" s="65">
        <f>VLOOKUP($A35,'ADR Raw Data'!$B$6:$BE$43,'ADR Raw Data'!I$1,FALSE)</f>
        <v>102.45333534834501</v>
      </c>
      <c r="AA35" s="65">
        <f>VLOOKUP($A35,'ADR Raw Data'!$B$6:$BE$43,'ADR Raw Data'!J$1,FALSE)</f>
        <v>102.285815100154</v>
      </c>
      <c r="AB35" s="65">
        <f>VLOOKUP($A35,'ADR Raw Data'!$B$6:$BE$43,'ADR Raw Data'!K$1,FALSE)</f>
        <v>98.580844655426404</v>
      </c>
      <c r="AC35" s="66">
        <f>VLOOKUP($A35,'ADR Raw Data'!$B$6:$BE$43,'ADR Raw Data'!L$1,FALSE)</f>
        <v>100.142554042193</v>
      </c>
      <c r="AD35" s="65">
        <f>VLOOKUP($A35,'ADR Raw Data'!$B$6:$BE$43,'ADR Raw Data'!N$1,FALSE)</f>
        <v>112.768833590138</v>
      </c>
      <c r="AE35" s="65">
        <f>VLOOKUP($A35,'ADR Raw Data'!$B$6:$BE$43,'ADR Raw Data'!O$1,FALSE)</f>
        <v>115.78131493254701</v>
      </c>
      <c r="AF35" s="66">
        <f>VLOOKUP($A35,'ADR Raw Data'!$B$6:$BE$43,'ADR Raw Data'!P$1,FALSE)</f>
        <v>114.270301414328</v>
      </c>
      <c r="AG35" s="67">
        <f>VLOOKUP($A35,'ADR Raw Data'!$B$6:$BE$43,'ADR Raw Data'!R$1,FALSE)</f>
        <v>104.325404329321</v>
      </c>
      <c r="AH35" s="63"/>
      <c r="AI35" s="59">
        <f>VLOOKUP($A35,'ADR Raw Data'!$B$6:$BE$43,'ADR Raw Data'!T$1,FALSE)</f>
        <v>6.4938568299776103</v>
      </c>
      <c r="AJ35" s="60">
        <f>VLOOKUP($A35,'ADR Raw Data'!$B$6:$BE$43,'ADR Raw Data'!U$1,FALSE)</f>
        <v>15.6437899648193</v>
      </c>
      <c r="AK35" s="60">
        <f>VLOOKUP($A35,'ADR Raw Data'!$B$6:$BE$43,'ADR Raw Data'!V$1,FALSE)</f>
        <v>14.1667487757027</v>
      </c>
      <c r="AL35" s="60">
        <f>VLOOKUP($A35,'ADR Raw Data'!$B$6:$BE$43,'ADR Raw Data'!W$1,FALSE)</f>
        <v>13.571651627359</v>
      </c>
      <c r="AM35" s="60">
        <f>VLOOKUP($A35,'ADR Raw Data'!$B$6:$BE$43,'ADR Raw Data'!X$1,FALSE)</f>
        <v>9.0658888165234899</v>
      </c>
      <c r="AN35" s="61">
        <f>VLOOKUP($A35,'ADR Raw Data'!$B$6:$BE$43,'ADR Raw Data'!Y$1,FALSE)</f>
        <v>11.891855149237101</v>
      </c>
      <c r="AO35" s="60">
        <f>VLOOKUP($A35,'ADR Raw Data'!$B$6:$BE$43,'ADR Raw Data'!AA$1,FALSE)</f>
        <v>7.3163878441566004</v>
      </c>
      <c r="AP35" s="60">
        <f>VLOOKUP($A35,'ADR Raw Data'!$B$6:$BE$43,'ADR Raw Data'!AB$1,FALSE)</f>
        <v>6.6749913574304403</v>
      </c>
      <c r="AQ35" s="61">
        <f>VLOOKUP($A35,'ADR Raw Data'!$B$6:$BE$43,'ADR Raw Data'!AC$1,FALSE)</f>
        <v>6.9598034638653603</v>
      </c>
      <c r="AR35" s="62">
        <f>VLOOKUP($A35,'ADR Raw Data'!$B$6:$BE$43,'ADR Raw Data'!AE$1,FALSE)</f>
        <v>9.4654735390541003</v>
      </c>
      <c r="AS35" s="50"/>
      <c r="AT35" s="64">
        <f>VLOOKUP($A35,'RevPAR Raw Data'!$B$6:$BE$43,'RevPAR Raw Data'!G$1,FALSE)</f>
        <v>56.7033578646748</v>
      </c>
      <c r="AU35" s="65">
        <f>VLOOKUP($A35,'RevPAR Raw Data'!$B$6:$BE$43,'RevPAR Raw Data'!H$1,FALSE)</f>
        <v>68.152348418277597</v>
      </c>
      <c r="AV35" s="65">
        <f>VLOOKUP($A35,'RevPAR Raw Data'!$B$6:$BE$43,'RevPAR Raw Data'!I$1,FALSE)</f>
        <v>74.465478910369001</v>
      </c>
      <c r="AW35" s="65">
        <f>VLOOKUP($A35,'RevPAR Raw Data'!$B$6:$BE$43,'RevPAR Raw Data'!J$1,FALSE)</f>
        <v>72.916843145869905</v>
      </c>
      <c r="AX35" s="65">
        <f>VLOOKUP($A35,'RevPAR Raw Data'!$B$6:$BE$43,'RevPAR Raw Data'!K$1,FALSE)</f>
        <v>66.150085676625594</v>
      </c>
      <c r="AY35" s="66">
        <f>VLOOKUP($A35,'RevPAR Raw Data'!$B$6:$BE$43,'RevPAR Raw Data'!L$1,FALSE)</f>
        <v>67.677622803163402</v>
      </c>
      <c r="AZ35" s="65">
        <f>VLOOKUP($A35,'RevPAR Raw Data'!$B$6:$BE$43,'RevPAR Raw Data'!N$1,FALSE)</f>
        <v>80.389908831282895</v>
      </c>
      <c r="BA35" s="65">
        <f>VLOOKUP($A35,'RevPAR Raw Data'!$B$6:$BE$43,'RevPAR Raw Data'!O$1,FALSE)</f>
        <v>82.016003954305702</v>
      </c>
      <c r="BB35" s="66">
        <f>VLOOKUP($A35,'RevPAR Raw Data'!$B$6:$BE$43,'RevPAR Raw Data'!P$1,FALSE)</f>
        <v>81.202956392794306</v>
      </c>
      <c r="BC35" s="67">
        <f>VLOOKUP($A35,'RevPAR Raw Data'!$B$6:$BE$43,'RevPAR Raw Data'!R$1,FALSE)</f>
        <v>71.542003828772195</v>
      </c>
      <c r="BD35" s="63"/>
      <c r="BE35" s="59">
        <f>VLOOKUP($A35,'RevPAR Raw Data'!$B$6:$BE$43,'RevPAR Raw Data'!T$1,FALSE)</f>
        <v>1.23965957225547</v>
      </c>
      <c r="BF35" s="60">
        <f>VLOOKUP($A35,'RevPAR Raw Data'!$B$6:$BE$43,'RevPAR Raw Data'!U$1,FALSE)</f>
        <v>23.928676005158401</v>
      </c>
      <c r="BG35" s="60">
        <f>VLOOKUP($A35,'RevPAR Raw Data'!$B$6:$BE$43,'RevPAR Raw Data'!V$1,FALSE)</f>
        <v>24.035335215102499</v>
      </c>
      <c r="BH35" s="60">
        <f>VLOOKUP($A35,'RevPAR Raw Data'!$B$6:$BE$43,'RevPAR Raw Data'!W$1,FALSE)</f>
        <v>17.684923991316801</v>
      </c>
      <c r="BI35" s="60">
        <f>VLOOKUP($A35,'RevPAR Raw Data'!$B$6:$BE$43,'RevPAR Raw Data'!X$1,FALSE)</f>
        <v>2.0707602937951402</v>
      </c>
      <c r="BJ35" s="61">
        <f>VLOOKUP($A35,'RevPAR Raw Data'!$B$6:$BE$43,'RevPAR Raw Data'!Y$1,FALSE)</f>
        <v>13.6272676684573</v>
      </c>
      <c r="BK35" s="60">
        <f>VLOOKUP($A35,'RevPAR Raw Data'!$B$6:$BE$43,'RevPAR Raw Data'!AA$1,FALSE)</f>
        <v>-7.2584892213385102</v>
      </c>
      <c r="BL35" s="60">
        <f>VLOOKUP($A35,'RevPAR Raw Data'!$B$6:$BE$43,'RevPAR Raw Data'!AB$1,FALSE)</f>
        <v>-11.1308817845897</v>
      </c>
      <c r="BM35" s="61">
        <f>VLOOKUP($A35,'RevPAR Raw Data'!$B$6:$BE$43,'RevPAR Raw Data'!AC$1,FALSE)</f>
        <v>-9.2553433332784998</v>
      </c>
      <c r="BN35" s="62">
        <f>VLOOKUP($A35,'RevPAR Raw Data'!$B$6:$BE$43,'RevPAR Raw Data'!AE$1,FALSE)</f>
        <v>5.0376796953199596</v>
      </c>
    </row>
    <row r="36" spans="1:66" x14ac:dyDescent="0.35">
      <c r="A36" s="78" t="s">
        <v>45</v>
      </c>
      <c r="B36" s="59">
        <f>VLOOKUP($A36,'Occupancy Raw Data'!$B$6:$BE$43,'Occupancy Raw Data'!G$1,FALSE)</f>
        <v>51.299826689774598</v>
      </c>
      <c r="C36" s="60">
        <f>VLOOKUP($A36,'Occupancy Raw Data'!$B$6:$BE$43,'Occupancy Raw Data'!H$1,FALSE)</f>
        <v>63.916811091854399</v>
      </c>
      <c r="D36" s="60">
        <f>VLOOKUP($A36,'Occupancy Raw Data'!$B$6:$BE$43,'Occupancy Raw Data'!I$1,FALSE)</f>
        <v>67.7296360485268</v>
      </c>
      <c r="E36" s="60">
        <f>VLOOKUP($A36,'Occupancy Raw Data'!$B$6:$BE$43,'Occupancy Raw Data'!J$1,FALSE)</f>
        <v>65.199306759098704</v>
      </c>
      <c r="F36" s="60">
        <f>VLOOKUP($A36,'Occupancy Raw Data'!$B$6:$BE$43,'Occupancy Raw Data'!K$1,FALSE)</f>
        <v>63.743500866551102</v>
      </c>
      <c r="G36" s="61">
        <f>VLOOKUP($A36,'Occupancy Raw Data'!$B$6:$BE$43,'Occupancy Raw Data'!L$1,FALSE)</f>
        <v>62.377816291161103</v>
      </c>
      <c r="H36" s="60">
        <f>VLOOKUP($A36,'Occupancy Raw Data'!$B$6:$BE$43,'Occupancy Raw Data'!N$1,FALSE)</f>
        <v>67.833622183708798</v>
      </c>
      <c r="I36" s="60">
        <f>VLOOKUP($A36,'Occupancy Raw Data'!$B$6:$BE$43,'Occupancy Raw Data'!O$1,FALSE)</f>
        <v>68.838821490467893</v>
      </c>
      <c r="J36" s="61">
        <f>VLOOKUP($A36,'Occupancy Raw Data'!$B$6:$BE$43,'Occupancy Raw Data'!P$1,FALSE)</f>
        <v>68.336221837088303</v>
      </c>
      <c r="K36" s="62">
        <f>VLOOKUP($A36,'Occupancy Raw Data'!$B$6:$BE$43,'Occupancy Raw Data'!R$1,FALSE)</f>
        <v>64.080217875711796</v>
      </c>
      <c r="L36" s="63"/>
      <c r="M36" s="59">
        <f>VLOOKUP($A36,'Occupancy Raw Data'!$B$6:$BE$43,'Occupancy Raw Data'!T$1,FALSE)</f>
        <v>-29.288103201146601</v>
      </c>
      <c r="N36" s="60">
        <f>VLOOKUP($A36,'Occupancy Raw Data'!$B$6:$BE$43,'Occupancy Raw Data'!U$1,FALSE)</f>
        <v>0.490463215258855</v>
      </c>
      <c r="O36" s="60">
        <f>VLOOKUP($A36,'Occupancy Raw Data'!$B$6:$BE$43,'Occupancy Raw Data'!V$1,FALSE)</f>
        <v>1.08639420589756</v>
      </c>
      <c r="P36" s="60">
        <f>VLOOKUP($A36,'Occupancy Raw Data'!$B$6:$BE$43,'Occupancy Raw Data'!W$1,FALSE)</f>
        <v>-9.3930635838150192</v>
      </c>
      <c r="Q36" s="60">
        <f>VLOOKUP($A36,'Occupancy Raw Data'!$B$6:$BE$43,'Occupancy Raw Data'!X$1,FALSE)</f>
        <v>-8.7797619047618998</v>
      </c>
      <c r="R36" s="61">
        <f>VLOOKUP($A36,'Occupancy Raw Data'!$B$6:$BE$43,'Occupancy Raw Data'!Y$1,FALSE)</f>
        <v>-9.5950969556917496</v>
      </c>
      <c r="S36" s="60">
        <f>VLOOKUP($A36,'Occupancy Raw Data'!$B$6:$BE$43,'Occupancy Raw Data'!AA$1,FALSE)</f>
        <v>-15.8279569892473</v>
      </c>
      <c r="T36" s="60">
        <f>VLOOKUP($A36,'Occupancy Raw Data'!$B$6:$BE$43,'Occupancy Raw Data'!AB$1,FALSE)</f>
        <v>-17.832023169218001</v>
      </c>
      <c r="U36" s="61">
        <f>VLOOKUP($A36,'Occupancy Raw Data'!$B$6:$BE$43,'Occupancy Raw Data'!AC$1,FALSE)</f>
        <v>-16.849430619991502</v>
      </c>
      <c r="V36" s="62">
        <f>VLOOKUP($A36,'Occupancy Raw Data'!$B$6:$BE$43,'Occupancy Raw Data'!AE$1,FALSE)</f>
        <v>-11.9360326641714</v>
      </c>
      <c r="W36" s="63"/>
      <c r="X36" s="64">
        <f>VLOOKUP($A36,'ADR Raw Data'!$B$6:$BE$43,'ADR Raw Data'!G$1,FALSE)</f>
        <v>88.744331824324306</v>
      </c>
      <c r="Y36" s="65">
        <f>VLOOKUP($A36,'ADR Raw Data'!$B$6:$BE$43,'ADR Raw Data'!H$1,FALSE)</f>
        <v>89.496875379609506</v>
      </c>
      <c r="Z36" s="65">
        <f>VLOOKUP($A36,'ADR Raw Data'!$B$6:$BE$43,'ADR Raw Data'!I$1,FALSE)</f>
        <v>90.066862896622297</v>
      </c>
      <c r="AA36" s="65">
        <f>VLOOKUP($A36,'ADR Raw Data'!$B$6:$BE$43,'ADR Raw Data'!J$1,FALSE)</f>
        <v>89.761532854864399</v>
      </c>
      <c r="AB36" s="65">
        <f>VLOOKUP($A36,'ADR Raw Data'!$B$6:$BE$43,'ADR Raw Data'!K$1,FALSE)</f>
        <v>86.819887547580194</v>
      </c>
      <c r="AC36" s="66">
        <f>VLOOKUP($A36,'ADR Raw Data'!$B$6:$BE$43,'ADR Raw Data'!L$1,FALSE)</f>
        <v>89.005080673482894</v>
      </c>
      <c r="AD36" s="65">
        <f>VLOOKUP($A36,'ADR Raw Data'!$B$6:$BE$43,'ADR Raw Data'!N$1,FALSE)</f>
        <v>101.343061727133</v>
      </c>
      <c r="AE36" s="65">
        <f>VLOOKUP($A36,'ADR Raw Data'!$B$6:$BE$43,'ADR Raw Data'!O$1,FALSE)</f>
        <v>100.366247079556</v>
      </c>
      <c r="AF36" s="66">
        <f>VLOOKUP($A36,'ADR Raw Data'!$B$6:$BE$43,'ADR Raw Data'!P$1,FALSE)</f>
        <v>100.851062262236</v>
      </c>
      <c r="AG36" s="67">
        <f>VLOOKUP($A36,'ADR Raw Data'!$B$6:$BE$43,'ADR Raw Data'!R$1,FALSE)</f>
        <v>92.614438945985597</v>
      </c>
      <c r="AH36" s="63"/>
      <c r="AI36" s="59">
        <f>VLOOKUP($A36,'ADR Raw Data'!$B$6:$BE$43,'ADR Raw Data'!T$1,FALSE)</f>
        <v>-5.7644061865169798</v>
      </c>
      <c r="AJ36" s="60">
        <f>VLOOKUP($A36,'ADR Raw Data'!$B$6:$BE$43,'ADR Raw Data'!U$1,FALSE)</f>
        <v>11.880388908837601</v>
      </c>
      <c r="AK36" s="60">
        <f>VLOOKUP($A36,'ADR Raw Data'!$B$6:$BE$43,'ADR Raw Data'!V$1,FALSE)</f>
        <v>11.095461026838001</v>
      </c>
      <c r="AL36" s="60">
        <f>VLOOKUP($A36,'ADR Raw Data'!$B$6:$BE$43,'ADR Raw Data'!W$1,FALSE)</f>
        <v>9.2047109134794791</v>
      </c>
      <c r="AM36" s="60">
        <f>VLOOKUP($A36,'ADR Raw Data'!$B$6:$BE$43,'ADR Raw Data'!X$1,FALSE)</f>
        <v>6.2008760289286302</v>
      </c>
      <c r="AN36" s="61">
        <f>VLOOKUP($A36,'ADR Raw Data'!$B$6:$BE$43,'ADR Raw Data'!Y$1,FALSE)</f>
        <v>5.9586308468290001</v>
      </c>
      <c r="AO36" s="60">
        <f>VLOOKUP($A36,'ADR Raw Data'!$B$6:$BE$43,'ADR Raw Data'!AA$1,FALSE)</f>
        <v>5.8451612600359004</v>
      </c>
      <c r="AP36" s="60">
        <f>VLOOKUP($A36,'ADR Raw Data'!$B$6:$BE$43,'ADR Raw Data'!AB$1,FALSE)</f>
        <v>1.2030241656929701</v>
      </c>
      <c r="AQ36" s="61">
        <f>VLOOKUP($A36,'ADR Raw Data'!$B$6:$BE$43,'ADR Raw Data'!AC$1,FALSE)</f>
        <v>3.4443215943430299</v>
      </c>
      <c r="AR36" s="62">
        <f>VLOOKUP($A36,'ADR Raw Data'!$B$6:$BE$43,'ADR Raw Data'!AE$1,FALSE)</f>
        <v>4.8219619820464201</v>
      </c>
      <c r="AS36" s="50"/>
      <c r="AT36" s="64">
        <f>VLOOKUP($A36,'RevPAR Raw Data'!$B$6:$BE$43,'RevPAR Raw Data'!G$1,FALSE)</f>
        <v>45.525688422876897</v>
      </c>
      <c r="AU36" s="65">
        <f>VLOOKUP($A36,'RevPAR Raw Data'!$B$6:$BE$43,'RevPAR Raw Data'!H$1,FALSE)</f>
        <v>57.203548769497402</v>
      </c>
      <c r="AV36" s="65">
        <f>VLOOKUP($A36,'RevPAR Raw Data'!$B$6:$BE$43,'RevPAR Raw Data'!I$1,FALSE)</f>
        <v>61.0019584402079</v>
      </c>
      <c r="AW36" s="65">
        <f>VLOOKUP($A36,'RevPAR Raw Data'!$B$6:$BE$43,'RevPAR Raw Data'!J$1,FALSE)</f>
        <v>58.523897157712298</v>
      </c>
      <c r="AX36" s="65">
        <f>VLOOKUP($A36,'RevPAR Raw Data'!$B$6:$BE$43,'RevPAR Raw Data'!K$1,FALSE)</f>
        <v>55.342035771230499</v>
      </c>
      <c r="AY36" s="66">
        <f>VLOOKUP($A36,'RevPAR Raw Data'!$B$6:$BE$43,'RevPAR Raw Data'!L$1,FALSE)</f>
        <v>55.519425712305001</v>
      </c>
      <c r="AZ36" s="65">
        <f>VLOOKUP($A36,'RevPAR Raw Data'!$B$6:$BE$43,'RevPAR Raw Data'!N$1,FALSE)</f>
        <v>68.744669601386406</v>
      </c>
      <c r="BA36" s="65">
        <f>VLOOKUP($A36,'RevPAR Raw Data'!$B$6:$BE$43,'RevPAR Raw Data'!O$1,FALSE)</f>
        <v>69.090941663778096</v>
      </c>
      <c r="BB36" s="66">
        <f>VLOOKUP($A36,'RevPAR Raw Data'!$B$6:$BE$43,'RevPAR Raw Data'!P$1,FALSE)</f>
        <v>68.917805632582301</v>
      </c>
      <c r="BC36" s="67">
        <f>VLOOKUP($A36,'RevPAR Raw Data'!$B$6:$BE$43,'RevPAR Raw Data'!R$1,FALSE)</f>
        <v>59.347534260955598</v>
      </c>
      <c r="BD36" s="63"/>
      <c r="BE36" s="59">
        <f>VLOOKUP($A36,'RevPAR Raw Data'!$B$6:$BE$43,'RevPAR Raw Data'!T$1,FALSE)</f>
        <v>-33.364224154823198</v>
      </c>
      <c r="BF36" s="60">
        <f>VLOOKUP($A36,'RevPAR Raw Data'!$B$6:$BE$43,'RevPAR Raw Data'!U$1,FALSE)</f>
        <v>12.429121061524</v>
      </c>
      <c r="BG36" s="60">
        <f>VLOOKUP($A36,'RevPAR Raw Data'!$B$6:$BE$43,'RevPAR Raw Data'!V$1,FALSE)</f>
        <v>12.302395678448701</v>
      </c>
      <c r="BH36" s="60">
        <f>VLOOKUP($A36,'RevPAR Raw Data'!$B$6:$BE$43,'RevPAR Raw Data'!W$1,FALSE)</f>
        <v>-1.0529570191450299</v>
      </c>
      <c r="BI36" s="60">
        <f>VLOOKUP($A36,'RevPAR Raw Data'!$B$6:$BE$43,'RevPAR Raw Data'!X$1,FALSE)</f>
        <v>-3.1233080271826501</v>
      </c>
      <c r="BJ36" s="61">
        <f>VLOOKUP($A36,'RevPAR Raw Data'!$B$6:$BE$43,'RevPAR Raw Data'!Y$1,FALSE)</f>
        <v>-4.2082025158477396</v>
      </c>
      <c r="BK36" s="60">
        <f>VLOOKUP($A36,'RevPAR Raw Data'!$B$6:$BE$43,'RevPAR Raw Data'!AA$1,FALSE)</f>
        <v>-10.907965339402001</v>
      </c>
      <c r="BL36" s="60">
        <f>VLOOKUP($A36,'RevPAR Raw Data'!$B$6:$BE$43,'RevPAR Raw Data'!AB$1,FALSE)</f>
        <v>-16.8435225514827</v>
      </c>
      <c r="BM36" s="61">
        <f>VLOOKUP($A36,'RevPAR Raw Data'!$B$6:$BE$43,'RevPAR Raw Data'!AC$1,FALSE)</f>
        <v>-13.9854576030167</v>
      </c>
      <c r="BN36" s="62">
        <f>VLOOKUP($A36,'RevPAR Raw Data'!$B$6:$BE$43,'RevPAR Raw Data'!AE$1,FALSE)</f>
        <v>-7.6896216393560497</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55.999063169164799</v>
      </c>
      <c r="C39" s="60">
        <f>VLOOKUP($A39,'Occupancy Raw Data'!$B$6:$BE$43,'Occupancy Raw Data'!H$1,FALSE)</f>
        <v>67.900160599571706</v>
      </c>
      <c r="D39" s="60">
        <f>VLOOKUP($A39,'Occupancy Raw Data'!$B$6:$BE$43,'Occupancy Raw Data'!I$1,FALSE)</f>
        <v>70.208779443254798</v>
      </c>
      <c r="E39" s="60">
        <f>VLOOKUP($A39,'Occupancy Raw Data'!$B$6:$BE$43,'Occupancy Raw Data'!J$1,FALSE)</f>
        <v>71.660867237687299</v>
      </c>
      <c r="F39" s="60">
        <f>VLOOKUP($A39,'Occupancy Raw Data'!$B$6:$BE$43,'Occupancy Raw Data'!K$1,FALSE)</f>
        <v>68.6429336188436</v>
      </c>
      <c r="G39" s="61">
        <f>VLOOKUP($A39,'Occupancy Raw Data'!$B$6:$BE$43,'Occupancy Raw Data'!L$1,FALSE)</f>
        <v>66.882360813704395</v>
      </c>
      <c r="H39" s="60">
        <f>VLOOKUP($A39,'Occupancy Raw Data'!$B$6:$BE$43,'Occupancy Raw Data'!N$1,FALSE)</f>
        <v>72.882093147751604</v>
      </c>
      <c r="I39" s="60">
        <f>VLOOKUP($A39,'Occupancy Raw Data'!$B$6:$BE$43,'Occupancy Raw Data'!O$1,FALSE)</f>
        <v>72.34676124197</v>
      </c>
      <c r="J39" s="61">
        <f>VLOOKUP($A39,'Occupancy Raw Data'!$B$6:$BE$43,'Occupancy Raw Data'!P$1,FALSE)</f>
        <v>72.614427194860795</v>
      </c>
      <c r="K39" s="62">
        <f>VLOOKUP($A39,'Occupancy Raw Data'!$B$6:$BE$43,'Occupancy Raw Data'!R$1,FALSE)</f>
        <v>68.520094065463397</v>
      </c>
      <c r="L39" s="63"/>
      <c r="M39" s="59">
        <f>VLOOKUP($A39,'Occupancy Raw Data'!$B$6:$BE$43,'Occupancy Raw Data'!T$1,FALSE)</f>
        <v>-2.2261302370588498</v>
      </c>
      <c r="N39" s="60">
        <f>VLOOKUP($A39,'Occupancy Raw Data'!$B$6:$BE$43,'Occupancy Raw Data'!U$1,FALSE)</f>
        <v>8.5506770049116803</v>
      </c>
      <c r="O39" s="60">
        <f>VLOOKUP($A39,'Occupancy Raw Data'!$B$6:$BE$43,'Occupancy Raw Data'!V$1,FALSE)</f>
        <v>6.3947476087284398</v>
      </c>
      <c r="P39" s="60">
        <f>VLOOKUP($A39,'Occupancy Raw Data'!$B$6:$BE$43,'Occupancy Raw Data'!W$1,FALSE)</f>
        <v>5.6232469580156303</v>
      </c>
      <c r="Q39" s="60">
        <f>VLOOKUP($A39,'Occupancy Raw Data'!$B$6:$BE$43,'Occupancy Raw Data'!X$1,FALSE)</f>
        <v>4.6434895654025997E-2</v>
      </c>
      <c r="R39" s="61">
        <f>VLOOKUP($A39,'Occupancy Raw Data'!$B$6:$BE$43,'Occupancy Raw Data'!Y$1,FALSE)</f>
        <v>3.76713787305225</v>
      </c>
      <c r="S39" s="60">
        <f>VLOOKUP($A39,'Occupancy Raw Data'!$B$6:$BE$43,'Occupancy Raw Data'!AA$1,FALSE)</f>
        <v>-7.31835378824342</v>
      </c>
      <c r="T39" s="60">
        <f>VLOOKUP($A39,'Occupancy Raw Data'!$B$6:$BE$43,'Occupancy Raw Data'!AB$1,FALSE)</f>
        <v>-11.4609517493206</v>
      </c>
      <c r="U39" s="61">
        <f>VLOOKUP($A39,'Occupancy Raw Data'!$B$6:$BE$43,'Occupancy Raw Data'!AC$1,FALSE)</f>
        <v>-9.4293697161136691</v>
      </c>
      <c r="V39" s="62">
        <f>VLOOKUP($A39,'Occupancy Raw Data'!$B$6:$BE$43,'Occupancy Raw Data'!AE$1,FALSE)</f>
        <v>-0.61735234466272704</v>
      </c>
      <c r="W39" s="63"/>
      <c r="X39" s="64">
        <f>VLOOKUP($A39,'ADR Raw Data'!$B$6:$BE$43,'ADR Raw Data'!G$1,FALSE)</f>
        <v>102.931150146382</v>
      </c>
      <c r="Y39" s="65">
        <f>VLOOKUP($A39,'ADR Raw Data'!$B$6:$BE$43,'ADR Raw Data'!H$1,FALSE)</f>
        <v>107.618203409874</v>
      </c>
      <c r="Z39" s="65">
        <f>VLOOKUP($A39,'ADR Raw Data'!$B$6:$BE$43,'ADR Raw Data'!I$1,FALSE)</f>
        <v>108.07214401448699</v>
      </c>
      <c r="AA39" s="65">
        <f>VLOOKUP($A39,'ADR Raw Data'!$B$6:$BE$43,'ADR Raw Data'!J$1,FALSE)</f>
        <v>109.706784013446</v>
      </c>
      <c r="AB39" s="65">
        <f>VLOOKUP($A39,'ADR Raw Data'!$B$6:$BE$43,'ADR Raw Data'!K$1,FALSE)</f>
        <v>108.340152076428</v>
      </c>
      <c r="AC39" s="66">
        <f>VLOOKUP($A39,'ADR Raw Data'!$B$6:$BE$43,'ADR Raw Data'!L$1,FALSE)</f>
        <v>107.524385536623</v>
      </c>
      <c r="AD39" s="65">
        <f>VLOOKUP($A39,'ADR Raw Data'!$B$6:$BE$43,'ADR Raw Data'!N$1,FALSE)</f>
        <v>125.45779231510799</v>
      </c>
      <c r="AE39" s="65">
        <f>VLOOKUP($A39,'ADR Raw Data'!$B$6:$BE$43,'ADR Raw Data'!O$1,FALSE)</f>
        <v>127.176065300837</v>
      </c>
      <c r="AF39" s="66">
        <f>VLOOKUP($A39,'ADR Raw Data'!$B$6:$BE$43,'ADR Raw Data'!P$1,FALSE)</f>
        <v>126.313761922314</v>
      </c>
      <c r="AG39" s="67">
        <f>VLOOKUP($A39,'ADR Raw Data'!$B$6:$BE$43,'ADR Raw Data'!R$1,FALSE)</f>
        <v>113.21356046179</v>
      </c>
      <c r="AH39" s="63"/>
      <c r="AI39" s="59">
        <f>VLOOKUP($A39,'ADR Raw Data'!$B$6:$BE$43,'ADR Raw Data'!T$1,FALSE)</f>
        <v>7.9512021661868104</v>
      </c>
      <c r="AJ39" s="60">
        <f>VLOOKUP($A39,'ADR Raw Data'!$B$6:$BE$43,'ADR Raw Data'!U$1,FALSE)</f>
        <v>15.101192926652001</v>
      </c>
      <c r="AK39" s="60">
        <f>VLOOKUP($A39,'ADR Raw Data'!$B$6:$BE$43,'ADR Raw Data'!V$1,FALSE)</f>
        <v>13.5950041166299</v>
      </c>
      <c r="AL39" s="60">
        <f>VLOOKUP($A39,'ADR Raw Data'!$B$6:$BE$43,'ADR Raw Data'!W$1,FALSE)</f>
        <v>14.092731550866199</v>
      </c>
      <c r="AM39" s="60">
        <f>VLOOKUP($A39,'ADR Raw Data'!$B$6:$BE$43,'ADR Raw Data'!X$1,FALSE)</f>
        <v>11.5417341637806</v>
      </c>
      <c r="AN39" s="61">
        <f>VLOOKUP($A39,'ADR Raw Data'!$B$6:$BE$43,'ADR Raw Data'!Y$1,FALSE)</f>
        <v>12.595953325553801</v>
      </c>
      <c r="AO39" s="60">
        <f>VLOOKUP($A39,'ADR Raw Data'!$B$6:$BE$43,'ADR Raw Data'!AA$1,FALSE)</f>
        <v>10.344843155848</v>
      </c>
      <c r="AP39" s="60">
        <f>VLOOKUP($A39,'ADR Raw Data'!$B$6:$BE$43,'ADR Raw Data'!AB$1,FALSE)</f>
        <v>7.2902113093412098</v>
      </c>
      <c r="AQ39" s="61">
        <f>VLOOKUP($A39,'ADR Raw Data'!$B$6:$BE$43,'ADR Raw Data'!AC$1,FALSE)</f>
        <v>8.7395357623021006</v>
      </c>
      <c r="AR39" s="62">
        <f>VLOOKUP($A39,'ADR Raw Data'!$B$6:$BE$43,'ADR Raw Data'!AE$1,FALSE)</f>
        <v>10.6011864715481</v>
      </c>
      <c r="AS39" s="50"/>
      <c r="AT39" s="64">
        <f>VLOOKUP($A39,'RevPAR Raw Data'!$B$6:$BE$43,'RevPAR Raw Data'!G$1,FALSE)</f>
        <v>57.6404797912205</v>
      </c>
      <c r="AU39" s="65">
        <f>VLOOKUP($A39,'RevPAR Raw Data'!$B$6:$BE$43,'RevPAR Raw Data'!H$1,FALSE)</f>
        <v>73.072932949678801</v>
      </c>
      <c r="AV39" s="65">
        <f>VLOOKUP($A39,'RevPAR Raw Data'!$B$6:$BE$43,'RevPAR Raw Data'!I$1,FALSE)</f>
        <v>75.876133230728001</v>
      </c>
      <c r="AW39" s="65">
        <f>VLOOKUP($A39,'RevPAR Raw Data'!$B$6:$BE$43,'RevPAR Raw Data'!J$1,FALSE)</f>
        <v>78.616832842612396</v>
      </c>
      <c r="AX39" s="65">
        <f>VLOOKUP($A39,'RevPAR Raw Data'!$B$6:$BE$43,'RevPAR Raw Data'!K$1,FALSE)</f>
        <v>74.367858672376798</v>
      </c>
      <c r="AY39" s="66">
        <f>VLOOKUP($A39,'RevPAR Raw Data'!$B$6:$BE$43,'RevPAR Raw Data'!L$1,FALSE)</f>
        <v>71.914847497323294</v>
      </c>
      <c r="AZ39" s="65">
        <f>VLOOKUP($A39,'RevPAR Raw Data'!$B$6:$BE$43,'RevPAR Raw Data'!N$1,FALSE)</f>
        <v>91.436265056209805</v>
      </c>
      <c r="BA39" s="65">
        <f>VLOOKUP($A39,'RevPAR Raw Data'!$B$6:$BE$43,'RevPAR Raw Data'!O$1,FALSE)</f>
        <v>92.007764320128402</v>
      </c>
      <c r="BB39" s="66">
        <f>VLOOKUP($A39,'RevPAR Raw Data'!$B$6:$BE$43,'RevPAR Raw Data'!P$1,FALSE)</f>
        <v>91.722014688169097</v>
      </c>
      <c r="BC39" s="67">
        <f>VLOOKUP($A39,'RevPAR Raw Data'!$B$6:$BE$43,'RevPAR Raw Data'!R$1,FALSE)</f>
        <v>77.574038123279195</v>
      </c>
      <c r="BD39" s="63"/>
      <c r="BE39" s="59">
        <f>VLOOKUP($A39,'RevPAR Raw Data'!$B$6:$BE$43,'RevPAR Raw Data'!T$1,FALSE)</f>
        <v>5.5480678134967896</v>
      </c>
      <c r="BF39" s="60">
        <f>VLOOKUP($A39,'RevPAR Raw Data'!$B$6:$BE$43,'RevPAR Raw Data'!U$1,FALSE)</f>
        <v>24.9431241626102</v>
      </c>
      <c r="BG39" s="60">
        <f>VLOOKUP($A39,'RevPAR Raw Data'!$B$6:$BE$43,'RevPAR Raw Data'!V$1,FALSE)</f>
        <v>20.859117926013099</v>
      </c>
      <c r="BH39" s="60">
        <f>VLOOKUP($A39,'RevPAR Raw Data'!$B$6:$BE$43,'RevPAR Raw Data'!W$1,FALSE)</f>
        <v>20.508447607117201</v>
      </c>
      <c r="BI39" s="60">
        <f>VLOOKUP($A39,'RevPAR Raw Data'!$B$6:$BE$43,'RevPAR Raw Data'!X$1,FALSE)</f>
        <v>11.593528451650201</v>
      </c>
      <c r="BJ39" s="61">
        <f>VLOOKUP($A39,'RevPAR Raw Data'!$B$6:$BE$43,'RevPAR Raw Data'!Y$1,FALSE)</f>
        <v>16.837598126804998</v>
      </c>
      <c r="BK39" s="60">
        <f>VLOOKUP($A39,'RevPAR Raw Data'!$B$6:$BE$43,'RevPAR Raw Data'!AA$1,FALSE)</f>
        <v>2.2694171466208002</v>
      </c>
      <c r="BL39" s="60">
        <f>VLOOKUP($A39,'RevPAR Raw Data'!$B$6:$BE$43,'RevPAR Raw Data'!AB$1,FALSE)</f>
        <v>-5.0062680405664999</v>
      </c>
      <c r="BM39" s="61">
        <f>VLOOKUP($A39,'RevPAR Raw Data'!$B$6:$BE$43,'RevPAR Raw Data'!AC$1,FALSE)</f>
        <v>-1.5139170923109999</v>
      </c>
      <c r="BN39" s="62">
        <f>VLOOKUP($A39,'RevPAR Raw Data'!$B$6:$BE$43,'RevPAR Raw Data'!AE$1,FALSE)</f>
        <v>9.9183874536412393</v>
      </c>
    </row>
    <row r="40" spans="1:66" x14ac:dyDescent="0.35">
      <c r="A40" s="81" t="s">
        <v>79</v>
      </c>
      <c r="B40" s="59">
        <f>VLOOKUP($A40,'Occupancy Raw Data'!$B$6:$BE$43,'Occupancy Raw Data'!G$1,FALSE)</f>
        <v>46.368715083798797</v>
      </c>
      <c r="C40" s="60">
        <f>VLOOKUP($A40,'Occupancy Raw Data'!$B$6:$BE$43,'Occupancy Raw Data'!H$1,FALSE)</f>
        <v>63.500931098696398</v>
      </c>
      <c r="D40" s="60">
        <f>VLOOKUP($A40,'Occupancy Raw Data'!$B$6:$BE$43,'Occupancy Raw Data'!I$1,FALSE)</f>
        <v>67.504655493482304</v>
      </c>
      <c r="E40" s="60">
        <f>VLOOKUP($A40,'Occupancy Raw Data'!$B$6:$BE$43,'Occupancy Raw Data'!J$1,FALSE)</f>
        <v>64.152700186219704</v>
      </c>
      <c r="F40" s="60">
        <f>VLOOKUP($A40,'Occupancy Raw Data'!$B$6:$BE$43,'Occupancy Raw Data'!K$1,FALSE)</f>
        <v>62.476722532588397</v>
      </c>
      <c r="G40" s="61">
        <f>VLOOKUP($A40,'Occupancy Raw Data'!$B$6:$BE$43,'Occupancy Raw Data'!L$1,FALSE)</f>
        <v>60.800744878957097</v>
      </c>
      <c r="H40" s="60">
        <f>VLOOKUP($A40,'Occupancy Raw Data'!$B$6:$BE$43,'Occupancy Raw Data'!N$1,FALSE)</f>
        <v>76.163873370577207</v>
      </c>
      <c r="I40" s="60">
        <f>VLOOKUP($A40,'Occupancy Raw Data'!$B$6:$BE$43,'Occupancy Raw Data'!O$1,FALSE)</f>
        <v>77.188081936685194</v>
      </c>
      <c r="J40" s="61">
        <f>VLOOKUP($A40,'Occupancy Raw Data'!$B$6:$BE$43,'Occupancy Raw Data'!P$1,FALSE)</f>
        <v>76.675977653631193</v>
      </c>
      <c r="K40" s="62">
        <f>VLOOKUP($A40,'Occupancy Raw Data'!$B$6:$BE$43,'Occupancy Raw Data'!R$1,FALSE)</f>
        <v>65.336525671721205</v>
      </c>
      <c r="L40" s="63"/>
      <c r="M40" s="59">
        <f>VLOOKUP($A40,'Occupancy Raw Data'!$B$6:$BE$43,'Occupancy Raw Data'!T$1,FALSE)</f>
        <v>-14.871794871794799</v>
      </c>
      <c r="N40" s="60">
        <f>VLOOKUP($A40,'Occupancy Raw Data'!$B$6:$BE$43,'Occupancy Raw Data'!U$1,FALSE)</f>
        <v>-4.4817927170868304</v>
      </c>
      <c r="O40" s="60">
        <f>VLOOKUP($A40,'Occupancy Raw Data'!$B$6:$BE$43,'Occupancy Raw Data'!V$1,FALSE)</f>
        <v>-3.0748663101604201</v>
      </c>
      <c r="P40" s="60">
        <f>VLOOKUP($A40,'Occupancy Raw Data'!$B$6:$BE$43,'Occupancy Raw Data'!W$1,FALSE)</f>
        <v>-7.3924731182795602</v>
      </c>
      <c r="Q40" s="60">
        <f>VLOOKUP($A40,'Occupancy Raw Data'!$B$6:$BE$43,'Occupancy Raw Data'!X$1,FALSE)</f>
        <v>-6.41562064156206</v>
      </c>
      <c r="R40" s="61">
        <f>VLOOKUP($A40,'Occupancy Raw Data'!$B$6:$BE$43,'Occupancy Raw Data'!Y$1,FALSE)</f>
        <v>-6.9270239452679503</v>
      </c>
      <c r="S40" s="60">
        <f>VLOOKUP($A40,'Occupancy Raw Data'!$B$6:$BE$43,'Occupancy Raw Data'!AA$1,FALSE)</f>
        <v>-6.8337129840546602</v>
      </c>
      <c r="T40" s="60">
        <f>VLOOKUP($A40,'Occupancy Raw Data'!$B$6:$BE$43,'Occupancy Raw Data'!AB$1,FALSE)</f>
        <v>-9.2004381161007593</v>
      </c>
      <c r="U40" s="61">
        <f>VLOOKUP($A40,'Occupancy Raw Data'!$B$6:$BE$43,'Occupancy Raw Data'!AC$1,FALSE)</f>
        <v>-8.0402010050251196</v>
      </c>
      <c r="V40" s="62">
        <f>VLOOKUP($A40,'Occupancy Raw Data'!$B$6:$BE$43,'Occupancy Raw Data'!AE$1,FALSE)</f>
        <v>-7.3032647669371498</v>
      </c>
      <c r="W40" s="63"/>
      <c r="X40" s="64">
        <f>VLOOKUP($A40,'ADR Raw Data'!$B$6:$BE$43,'ADR Raw Data'!G$1,FALSE)</f>
        <v>110.547630522088</v>
      </c>
      <c r="Y40" s="65">
        <f>VLOOKUP($A40,'ADR Raw Data'!$B$6:$BE$43,'ADR Raw Data'!H$1,FALSE)</f>
        <v>109.595366568914</v>
      </c>
      <c r="Z40" s="65">
        <f>VLOOKUP($A40,'ADR Raw Data'!$B$6:$BE$43,'ADR Raw Data'!I$1,FALSE)</f>
        <v>109.416510344827</v>
      </c>
      <c r="AA40" s="65">
        <f>VLOOKUP($A40,'ADR Raw Data'!$B$6:$BE$43,'ADR Raw Data'!J$1,FALSE)</f>
        <v>117.00274310595</v>
      </c>
      <c r="AB40" s="65">
        <f>VLOOKUP($A40,'ADR Raw Data'!$B$6:$BE$43,'ADR Raw Data'!K$1,FALSE)</f>
        <v>118.29874813710801</v>
      </c>
      <c r="AC40" s="66">
        <f>VLOOKUP($A40,'ADR Raw Data'!$B$6:$BE$43,'ADR Raw Data'!L$1,FALSE)</f>
        <v>113.052704441041</v>
      </c>
      <c r="AD40" s="65">
        <f>VLOOKUP($A40,'ADR Raw Data'!$B$6:$BE$43,'ADR Raw Data'!N$1,FALSE)</f>
        <v>148.12475550122201</v>
      </c>
      <c r="AE40" s="65">
        <f>VLOOKUP($A40,'ADR Raw Data'!$B$6:$BE$43,'ADR Raw Data'!O$1,FALSE)</f>
        <v>151.88465621230301</v>
      </c>
      <c r="AF40" s="66">
        <f>VLOOKUP($A40,'ADR Raw Data'!$B$6:$BE$43,'ADR Raw Data'!P$1,FALSE)</f>
        <v>150.017261687917</v>
      </c>
      <c r="AG40" s="67">
        <f>VLOOKUP($A40,'ADR Raw Data'!$B$6:$BE$43,'ADR Raw Data'!R$1,FALSE)</f>
        <v>125.446968648208</v>
      </c>
      <c r="AH40" s="63"/>
      <c r="AI40" s="59">
        <f>VLOOKUP($A40,'ADR Raw Data'!$B$6:$BE$43,'ADR Raw Data'!T$1,FALSE)</f>
        <v>-4.9318946694513803</v>
      </c>
      <c r="AJ40" s="60">
        <f>VLOOKUP($A40,'ADR Raw Data'!$B$6:$BE$43,'ADR Raw Data'!U$1,FALSE)</f>
        <v>-5.27178841922274</v>
      </c>
      <c r="AK40" s="60">
        <f>VLOOKUP($A40,'ADR Raw Data'!$B$6:$BE$43,'ADR Raw Data'!V$1,FALSE)</f>
        <v>-9.1753350063726096</v>
      </c>
      <c r="AL40" s="60">
        <f>VLOOKUP($A40,'ADR Raw Data'!$B$6:$BE$43,'ADR Raw Data'!W$1,FALSE)</f>
        <v>12.025282145710101</v>
      </c>
      <c r="AM40" s="60">
        <f>VLOOKUP($A40,'ADR Raw Data'!$B$6:$BE$43,'ADR Raw Data'!X$1,FALSE)</f>
        <v>16.772561699609401</v>
      </c>
      <c r="AN40" s="61">
        <f>VLOOKUP($A40,'ADR Raw Data'!$B$6:$BE$43,'ADR Raw Data'!Y$1,FALSE)</f>
        <v>1.40718225860861</v>
      </c>
      <c r="AO40" s="60">
        <f>VLOOKUP($A40,'ADR Raw Data'!$B$6:$BE$43,'ADR Raw Data'!AA$1,FALSE)</f>
        <v>8.7443056742108691</v>
      </c>
      <c r="AP40" s="60">
        <f>VLOOKUP($A40,'ADR Raw Data'!$B$6:$BE$43,'ADR Raw Data'!AB$1,FALSE)</f>
        <v>5.2014321813881499E-2</v>
      </c>
      <c r="AQ40" s="61">
        <f>VLOOKUP($A40,'ADR Raw Data'!$B$6:$BE$43,'ADR Raw Data'!AC$1,FALSE)</f>
        <v>4.0615129267987404</v>
      </c>
      <c r="AR40" s="62">
        <f>VLOOKUP($A40,'ADR Raw Data'!$B$6:$BE$43,'ADR Raw Data'!AE$1,FALSE)</f>
        <v>2.3816487142951601</v>
      </c>
      <c r="AS40" s="50"/>
      <c r="AT40" s="64">
        <f>VLOOKUP($A40,'RevPAR Raw Data'!$B$6:$BE$43,'RevPAR Raw Data'!G$1,FALSE)</f>
        <v>51.259515828677799</v>
      </c>
      <c r="AU40" s="65">
        <f>VLOOKUP($A40,'RevPAR Raw Data'!$B$6:$BE$43,'RevPAR Raw Data'!H$1,FALSE)</f>
        <v>69.594078212290498</v>
      </c>
      <c r="AV40" s="65">
        <f>VLOOKUP($A40,'RevPAR Raw Data'!$B$6:$BE$43,'RevPAR Raw Data'!I$1,FALSE)</f>
        <v>73.861238361266203</v>
      </c>
      <c r="AW40" s="65">
        <f>VLOOKUP($A40,'RevPAR Raw Data'!$B$6:$BE$43,'RevPAR Raw Data'!J$1,FALSE)</f>
        <v>75.060418994413396</v>
      </c>
      <c r="AX40" s="65">
        <f>VLOOKUP($A40,'RevPAR Raw Data'!$B$6:$BE$43,'RevPAR Raw Data'!K$1,FALSE)</f>
        <v>73.909180633147102</v>
      </c>
      <c r="AY40" s="66">
        <f>VLOOKUP($A40,'RevPAR Raw Data'!$B$6:$BE$43,'RevPAR Raw Data'!L$1,FALSE)</f>
        <v>68.736886405958998</v>
      </c>
      <c r="AZ40" s="65">
        <f>VLOOKUP($A40,'RevPAR Raw Data'!$B$6:$BE$43,'RevPAR Raw Data'!N$1,FALSE)</f>
        <v>112.81755121042799</v>
      </c>
      <c r="BA40" s="65">
        <f>VLOOKUP($A40,'RevPAR Raw Data'!$B$6:$BE$43,'RevPAR Raw Data'!O$1,FALSE)</f>
        <v>117.236852886405</v>
      </c>
      <c r="BB40" s="66">
        <f>VLOOKUP($A40,'RevPAR Raw Data'!$B$6:$BE$43,'RevPAR Raw Data'!P$1,FALSE)</f>
        <v>115.027202048417</v>
      </c>
      <c r="BC40" s="67">
        <f>VLOOKUP($A40,'RevPAR Raw Data'!$B$6:$BE$43,'RevPAR Raw Data'!R$1,FALSE)</f>
        <v>81.962690875232695</v>
      </c>
      <c r="BD40" s="63"/>
      <c r="BE40" s="59">
        <f>VLOOKUP($A40,'RevPAR Raw Data'!$B$6:$BE$43,'RevPAR Raw Data'!T$1,FALSE)</f>
        <v>-19.070228282712399</v>
      </c>
      <c r="BF40" s="60">
        <f>VLOOKUP($A40,'RevPAR Raw Data'!$B$6:$BE$43,'RevPAR Raw Data'!U$1,FALSE)</f>
        <v>-9.5173105068766208</v>
      </c>
      <c r="BG40" s="60">
        <f>VLOOKUP($A40,'RevPAR Raw Data'!$B$6:$BE$43,'RevPAR Raw Data'!V$1,FALSE)</f>
        <v>-11.9680720315777</v>
      </c>
      <c r="BH40" s="60">
        <f>VLOOKUP($A40,'RevPAR Raw Data'!$B$6:$BE$43,'RevPAR Raw Data'!W$1,FALSE)</f>
        <v>3.7438432774116501</v>
      </c>
      <c r="BI40" s="60">
        <f>VLOOKUP($A40,'RevPAR Raw Data'!$B$6:$BE$43,'RevPAR Raw Data'!X$1,FALSE)</f>
        <v>9.2808771275284894</v>
      </c>
      <c r="BJ40" s="61">
        <f>VLOOKUP($A40,'RevPAR Raw Data'!$B$6:$BE$43,'RevPAR Raw Data'!Y$1,FALSE)</f>
        <v>-5.61731753866672</v>
      </c>
      <c r="BK40" s="60">
        <f>VLOOKUP($A40,'RevPAR Raw Data'!$B$6:$BE$43,'RevPAR Raw Data'!AA$1,FALSE)</f>
        <v>1.31303193793222</v>
      </c>
      <c r="BL40" s="60">
        <f>VLOOKUP($A40,'RevPAR Raw Data'!$B$6:$BE$43,'RevPAR Raw Data'!AB$1,FALSE)</f>
        <v>-9.1532093397768808</v>
      </c>
      <c r="BM40" s="61">
        <f>VLOOKUP($A40,'RevPAR Raw Data'!$B$6:$BE$43,'RevPAR Raw Data'!AC$1,FALSE)</f>
        <v>-4.3052418813860802</v>
      </c>
      <c r="BN40" s="62">
        <f>VLOOKUP($A40,'RevPAR Raw Data'!$B$6:$BE$43,'RevPAR Raw Data'!AE$1,FALSE)</f>
        <v>-5.0955541640653204</v>
      </c>
    </row>
    <row r="41" spans="1:66" x14ac:dyDescent="0.35">
      <c r="A41" s="81" t="s">
        <v>80</v>
      </c>
      <c r="B41" s="59">
        <f>VLOOKUP($A41,'Occupancy Raw Data'!$B$6:$BE$43,'Occupancy Raw Data'!G$1,FALSE)</f>
        <v>50.175685172171399</v>
      </c>
      <c r="C41" s="60">
        <f>VLOOKUP($A41,'Occupancy Raw Data'!$B$6:$BE$43,'Occupancy Raw Data'!H$1,FALSE)</f>
        <v>69.782150386507297</v>
      </c>
      <c r="D41" s="60">
        <f>VLOOKUP($A41,'Occupancy Raw Data'!$B$6:$BE$43,'Occupancy Raw Data'!I$1,FALSE)</f>
        <v>71.257905832747696</v>
      </c>
      <c r="E41" s="60">
        <f>VLOOKUP($A41,'Occupancy Raw Data'!$B$6:$BE$43,'Occupancy Raw Data'!J$1,FALSE)</f>
        <v>71.398453970484795</v>
      </c>
      <c r="F41" s="60">
        <f>VLOOKUP($A41,'Occupancy Raw Data'!$B$6:$BE$43,'Occupancy Raw Data'!K$1,FALSE)</f>
        <v>70.203794799718906</v>
      </c>
      <c r="G41" s="61">
        <f>VLOOKUP($A41,'Occupancy Raw Data'!$B$6:$BE$43,'Occupancy Raw Data'!L$1,FALSE)</f>
        <v>66.563598032325999</v>
      </c>
      <c r="H41" s="60">
        <f>VLOOKUP($A41,'Occupancy Raw Data'!$B$6:$BE$43,'Occupancy Raw Data'!N$1,FALSE)</f>
        <v>79.479971890372397</v>
      </c>
      <c r="I41" s="60">
        <f>VLOOKUP($A41,'Occupancy Raw Data'!$B$6:$BE$43,'Occupancy Raw Data'!O$1,FALSE)</f>
        <v>80.323260716795502</v>
      </c>
      <c r="J41" s="61">
        <f>VLOOKUP($A41,'Occupancy Raw Data'!$B$6:$BE$43,'Occupancy Raw Data'!P$1,FALSE)</f>
        <v>79.901616303583907</v>
      </c>
      <c r="K41" s="62">
        <f>VLOOKUP($A41,'Occupancy Raw Data'!$B$6:$BE$43,'Occupancy Raw Data'!R$1,FALSE)</f>
        <v>70.374460395542599</v>
      </c>
      <c r="L41" s="63"/>
      <c r="M41" s="59">
        <f>VLOOKUP($A41,'Occupancy Raw Data'!$B$6:$BE$43,'Occupancy Raw Data'!T$1,FALSE)</f>
        <v>-14.790735091802301</v>
      </c>
      <c r="N41" s="60">
        <f>VLOOKUP($A41,'Occupancy Raw Data'!$B$6:$BE$43,'Occupancy Raw Data'!U$1,FALSE)</f>
        <v>4.12698565501345</v>
      </c>
      <c r="O41" s="60">
        <f>VLOOKUP($A41,'Occupancy Raw Data'!$B$6:$BE$43,'Occupancy Raw Data'!V$1,FALSE)</f>
        <v>0.34007977372139098</v>
      </c>
      <c r="P41" s="60">
        <f>VLOOKUP($A41,'Occupancy Raw Data'!$B$6:$BE$43,'Occupancy Raw Data'!W$1,FALSE)</f>
        <v>0.81726139350875804</v>
      </c>
      <c r="Q41" s="60">
        <f>VLOOKUP($A41,'Occupancy Raw Data'!$B$6:$BE$43,'Occupancy Raw Data'!X$1,FALSE)</f>
        <v>1.7688090014936499</v>
      </c>
      <c r="R41" s="61">
        <f>VLOOKUP($A41,'Occupancy Raw Data'!$B$6:$BE$43,'Occupancy Raw Data'!Y$1,FALSE)</f>
        <v>-1.1592142168478401</v>
      </c>
      <c r="S41" s="60">
        <f>VLOOKUP($A41,'Occupancy Raw Data'!$B$6:$BE$43,'Occupancy Raw Data'!AA$1,FALSE)</f>
        <v>-8.52305122051472</v>
      </c>
      <c r="T41" s="60">
        <f>VLOOKUP($A41,'Occupancy Raw Data'!$B$6:$BE$43,'Occupancy Raw Data'!AB$1,FALSE)</f>
        <v>-7.3426833637570699</v>
      </c>
      <c r="U41" s="61">
        <f>VLOOKUP($A41,'Occupancy Raw Data'!$B$6:$BE$43,'Occupancy Raw Data'!AC$1,FALSE)</f>
        <v>-7.9335361821189503</v>
      </c>
      <c r="V41" s="62">
        <f>VLOOKUP($A41,'Occupancy Raw Data'!$B$6:$BE$43,'Occupancy Raw Data'!AE$1,FALSE)</f>
        <v>-3.46345865813191</v>
      </c>
      <c r="W41" s="63"/>
      <c r="X41" s="64">
        <f>VLOOKUP($A41,'ADR Raw Data'!$B$6:$BE$43,'ADR Raw Data'!G$1,FALSE)</f>
        <v>161.37298319327701</v>
      </c>
      <c r="Y41" s="65">
        <f>VLOOKUP($A41,'ADR Raw Data'!$B$6:$BE$43,'ADR Raw Data'!H$1,FALSE)</f>
        <v>158.204149043303</v>
      </c>
      <c r="Z41" s="65">
        <f>VLOOKUP($A41,'ADR Raw Data'!$B$6:$BE$43,'ADR Raw Data'!I$1,FALSE)</f>
        <v>155.33566074950599</v>
      </c>
      <c r="AA41" s="65">
        <f>VLOOKUP($A41,'ADR Raw Data'!$B$6:$BE$43,'ADR Raw Data'!J$1,FALSE)</f>
        <v>157.04007874015701</v>
      </c>
      <c r="AB41" s="65">
        <f>VLOOKUP($A41,'ADR Raw Data'!$B$6:$BE$43,'ADR Raw Data'!K$1,FALSE)</f>
        <v>158.42286286286199</v>
      </c>
      <c r="AC41" s="66">
        <f>VLOOKUP($A41,'ADR Raw Data'!$B$6:$BE$43,'ADR Raw Data'!L$1,FALSE)</f>
        <v>157.86413640202699</v>
      </c>
      <c r="AD41" s="65">
        <f>VLOOKUP($A41,'ADR Raw Data'!$B$6:$BE$43,'ADR Raw Data'!N$1,FALSE)</f>
        <v>199.64115826701999</v>
      </c>
      <c r="AE41" s="65">
        <f>VLOOKUP($A41,'ADR Raw Data'!$B$6:$BE$43,'ADR Raw Data'!O$1,FALSE)</f>
        <v>204.94401574803101</v>
      </c>
      <c r="AF41" s="66">
        <f>VLOOKUP($A41,'ADR Raw Data'!$B$6:$BE$43,'ADR Raw Data'!P$1,FALSE)</f>
        <v>202.30657871591899</v>
      </c>
      <c r="AG41" s="67">
        <f>VLOOKUP($A41,'ADR Raw Data'!$B$6:$BE$43,'ADR Raw Data'!R$1,FALSE)</f>
        <v>172.280985734664</v>
      </c>
      <c r="AH41" s="63"/>
      <c r="AI41" s="59">
        <f>VLOOKUP($A41,'ADR Raw Data'!$B$6:$BE$43,'ADR Raw Data'!T$1,FALSE)</f>
        <v>2.78593014455137</v>
      </c>
      <c r="AJ41" s="60">
        <f>VLOOKUP($A41,'ADR Raw Data'!$B$6:$BE$43,'ADR Raw Data'!U$1,FALSE)</f>
        <v>3.8687762332959998</v>
      </c>
      <c r="AK41" s="60">
        <f>VLOOKUP($A41,'ADR Raw Data'!$B$6:$BE$43,'ADR Raw Data'!V$1,FALSE)</f>
        <v>-1.8872190624516201</v>
      </c>
      <c r="AL41" s="60">
        <f>VLOOKUP($A41,'ADR Raw Data'!$B$6:$BE$43,'ADR Raw Data'!W$1,FALSE)</f>
        <v>-0.29203694521760298</v>
      </c>
      <c r="AM41" s="60">
        <f>VLOOKUP($A41,'ADR Raw Data'!$B$6:$BE$43,'ADR Raw Data'!X$1,FALSE)</f>
        <v>-1.0970529127280999</v>
      </c>
      <c r="AN41" s="61">
        <f>VLOOKUP($A41,'ADR Raw Data'!$B$6:$BE$43,'ADR Raw Data'!Y$1,FALSE)</f>
        <v>0.48477450192465199</v>
      </c>
      <c r="AO41" s="60">
        <f>VLOOKUP($A41,'ADR Raw Data'!$B$6:$BE$43,'ADR Raw Data'!AA$1,FALSE)</f>
        <v>4.0555169479708599</v>
      </c>
      <c r="AP41" s="60">
        <f>VLOOKUP($A41,'ADR Raw Data'!$B$6:$BE$43,'ADR Raw Data'!AB$1,FALSE)</f>
        <v>2.9502906273789602</v>
      </c>
      <c r="AQ41" s="61">
        <f>VLOOKUP($A41,'ADR Raw Data'!$B$6:$BE$43,'ADR Raw Data'!AC$1,FALSE)</f>
        <v>3.5020327959171</v>
      </c>
      <c r="AR41" s="62">
        <f>VLOOKUP($A41,'ADR Raw Data'!$B$6:$BE$43,'ADR Raw Data'!AE$1,FALSE)</f>
        <v>1.2523601255677901</v>
      </c>
      <c r="AS41" s="50"/>
      <c r="AT41" s="64">
        <f>VLOOKUP($A41,'RevPAR Raw Data'!$B$6:$BE$43,'RevPAR Raw Data'!G$1,FALSE)</f>
        <v>80.97</v>
      </c>
      <c r="AU41" s="65">
        <f>VLOOKUP($A41,'RevPAR Raw Data'!$B$6:$BE$43,'RevPAR Raw Data'!H$1,FALSE)</f>
        <v>110.398257203092</v>
      </c>
      <c r="AV41" s="65">
        <f>VLOOKUP($A41,'RevPAR Raw Data'!$B$6:$BE$43,'RevPAR Raw Data'!I$1,FALSE)</f>
        <v>110.68893886156</v>
      </c>
      <c r="AW41" s="65">
        <f>VLOOKUP($A41,'RevPAR Raw Data'!$B$6:$BE$43,'RevPAR Raw Data'!J$1,FALSE)</f>
        <v>112.124188334504</v>
      </c>
      <c r="AX41" s="65">
        <f>VLOOKUP($A41,'RevPAR Raw Data'!$B$6:$BE$43,'RevPAR Raw Data'!K$1,FALSE)</f>
        <v>111.21886156008399</v>
      </c>
      <c r="AY41" s="66">
        <f>VLOOKUP($A41,'RevPAR Raw Data'!$B$6:$BE$43,'RevPAR Raw Data'!L$1,FALSE)</f>
        <v>105.080049191848</v>
      </c>
      <c r="AZ41" s="65">
        <f>VLOOKUP($A41,'RevPAR Raw Data'!$B$6:$BE$43,'RevPAR Raw Data'!N$1,FALSE)</f>
        <v>158.67473647224099</v>
      </c>
      <c r="BA41" s="65">
        <f>VLOOKUP($A41,'RevPAR Raw Data'!$B$6:$BE$43,'RevPAR Raw Data'!O$1,FALSE)</f>
        <v>164.61771609276099</v>
      </c>
      <c r="BB41" s="66">
        <f>VLOOKUP($A41,'RevPAR Raw Data'!$B$6:$BE$43,'RevPAR Raw Data'!P$1,FALSE)</f>
        <v>161.646226282501</v>
      </c>
      <c r="BC41" s="67">
        <f>VLOOKUP($A41,'RevPAR Raw Data'!$B$6:$BE$43,'RevPAR Raw Data'!R$1,FALSE)</f>
        <v>121.24181407489201</v>
      </c>
      <c r="BD41" s="63"/>
      <c r="BE41" s="59">
        <f>VLOOKUP($A41,'RevPAR Raw Data'!$B$6:$BE$43,'RevPAR Raw Data'!T$1,FALSE)</f>
        <v>-12.416864494774201</v>
      </c>
      <c r="BF41" s="60">
        <f>VLOOKUP($A41,'RevPAR Raw Data'!$B$6:$BE$43,'RevPAR Raw Data'!U$1,FALSE)</f>
        <v>8.1554257284821592</v>
      </c>
      <c r="BG41" s="60">
        <f>VLOOKUP($A41,'RevPAR Raw Data'!$B$6:$BE$43,'RevPAR Raw Data'!V$1,FALSE)</f>
        <v>-1.55355733904744</v>
      </c>
      <c r="BH41" s="60">
        <f>VLOOKUP($A41,'RevPAR Raw Data'!$B$6:$BE$43,'RevPAR Raw Data'!W$1,FALSE)</f>
        <v>0.52283774308310904</v>
      </c>
      <c r="BI41" s="60">
        <f>VLOOKUP($A41,'RevPAR Raw Data'!$B$6:$BE$43,'RevPAR Raw Data'!X$1,FALSE)</f>
        <v>0.65235131809407298</v>
      </c>
      <c r="BJ41" s="61">
        <f>VLOOKUP($A41,'RevPAR Raw Data'!$B$6:$BE$43,'RevPAR Raw Data'!Y$1,FALSE)</f>
        <v>-0.68005928986915998</v>
      </c>
      <c r="BK41" s="60">
        <f>VLOOKUP($A41,'RevPAR Raw Data'!$B$6:$BE$43,'RevPAR Raw Data'!AA$1,FALSE)</f>
        <v>-4.8131880592760599</v>
      </c>
      <c r="BL41" s="60">
        <f>VLOOKUP($A41,'RevPAR Raw Data'!$B$6:$BE$43,'RevPAR Raw Data'!AB$1,FALSE)</f>
        <v>-4.6090232354571503</v>
      </c>
      <c r="BM41" s="61">
        <f>VLOOKUP($A41,'RevPAR Raw Data'!$B$6:$BE$43,'RevPAR Raw Data'!AC$1,FALSE)</f>
        <v>-4.7093384251756003</v>
      </c>
      <c r="BN41" s="62">
        <f>VLOOKUP($A41,'RevPAR Raw Data'!$B$6:$BE$43,'RevPAR Raw Data'!AE$1,FALSE)</f>
        <v>-2.2544735077640898</v>
      </c>
    </row>
    <row r="42" spans="1:66" x14ac:dyDescent="0.35">
      <c r="A42" s="81" t="s">
        <v>81</v>
      </c>
      <c r="B42" s="59">
        <f>VLOOKUP($A42,'Occupancy Raw Data'!$B$6:$BE$43,'Occupancy Raw Data'!G$1,FALSE)</f>
        <v>68.883157357405693</v>
      </c>
      <c r="C42" s="60">
        <f>VLOOKUP($A42,'Occupancy Raw Data'!$B$6:$BE$43,'Occupancy Raw Data'!H$1,FALSE)</f>
        <v>79.465892909916406</v>
      </c>
      <c r="D42" s="60">
        <f>VLOOKUP($A42,'Occupancy Raw Data'!$B$6:$BE$43,'Occupancy Raw Data'!I$1,FALSE)</f>
        <v>81.432524650063101</v>
      </c>
      <c r="E42" s="60">
        <f>VLOOKUP($A42,'Occupancy Raw Data'!$B$6:$BE$43,'Occupancy Raw Data'!J$1,FALSE)</f>
        <v>80.922060127347393</v>
      </c>
      <c r="F42" s="60">
        <f>VLOOKUP($A42,'Occupancy Raw Data'!$B$6:$BE$43,'Occupancy Raw Data'!K$1,FALSE)</f>
        <v>81.128932591816394</v>
      </c>
      <c r="G42" s="61">
        <f>VLOOKUP($A42,'Occupancy Raw Data'!$B$6:$BE$43,'Occupancy Raw Data'!L$1,FALSE)</f>
        <v>78.366513527309806</v>
      </c>
      <c r="H42" s="60">
        <f>VLOOKUP($A42,'Occupancy Raw Data'!$B$6:$BE$43,'Occupancy Raw Data'!N$1,FALSE)</f>
        <v>87.386152978157398</v>
      </c>
      <c r="I42" s="60">
        <f>VLOOKUP($A42,'Occupancy Raw Data'!$B$6:$BE$43,'Occupancy Raw Data'!O$1,FALSE)</f>
        <v>89.516670696649697</v>
      </c>
      <c r="J42" s="61">
        <f>VLOOKUP($A42,'Occupancy Raw Data'!$B$6:$BE$43,'Occupancy Raw Data'!P$1,FALSE)</f>
        <v>88.451411837403597</v>
      </c>
      <c r="K42" s="62">
        <f>VLOOKUP($A42,'Occupancy Raw Data'!$B$6:$BE$43,'Occupancy Raw Data'!R$1,FALSE)</f>
        <v>81.247913044479404</v>
      </c>
      <c r="L42" s="63"/>
      <c r="M42" s="59">
        <f>VLOOKUP($A42,'Occupancy Raw Data'!$B$6:$BE$43,'Occupancy Raw Data'!T$1,FALSE)</f>
        <v>0.16740171430162601</v>
      </c>
      <c r="N42" s="60">
        <f>VLOOKUP($A42,'Occupancy Raw Data'!$B$6:$BE$43,'Occupancy Raw Data'!U$1,FALSE)</f>
        <v>5.2792958997724604</v>
      </c>
      <c r="O42" s="60">
        <f>VLOOKUP($A42,'Occupancy Raw Data'!$B$6:$BE$43,'Occupancy Raw Data'!V$1,FALSE)</f>
        <v>2.9530735997487101</v>
      </c>
      <c r="P42" s="60">
        <f>VLOOKUP($A42,'Occupancy Raw Data'!$B$6:$BE$43,'Occupancy Raw Data'!W$1,FALSE)</f>
        <v>2.0869627794937</v>
      </c>
      <c r="Q42" s="60">
        <f>VLOOKUP($A42,'Occupancy Raw Data'!$B$6:$BE$43,'Occupancy Raw Data'!X$1,FALSE)</f>
        <v>1.13542278297306E-2</v>
      </c>
      <c r="R42" s="61">
        <f>VLOOKUP($A42,'Occupancy Raw Data'!$B$6:$BE$43,'Occupancy Raw Data'!Y$1,FALSE)</f>
        <v>2.1106508044241199</v>
      </c>
      <c r="S42" s="60">
        <f>VLOOKUP($A42,'Occupancy Raw Data'!$B$6:$BE$43,'Occupancy Raw Data'!AA$1,FALSE)</f>
        <v>-3.0826957782260398</v>
      </c>
      <c r="T42" s="60">
        <f>VLOOKUP($A42,'Occupancy Raw Data'!$B$6:$BE$43,'Occupancy Raw Data'!AB$1,FALSE)</f>
        <v>-2.2152668884682001</v>
      </c>
      <c r="U42" s="61">
        <f>VLOOKUP($A42,'Occupancy Raw Data'!$B$6:$BE$43,'Occupancy Raw Data'!AC$1,FALSE)</f>
        <v>-2.6456900124818099</v>
      </c>
      <c r="V42" s="62">
        <f>VLOOKUP($A42,'Occupancy Raw Data'!$B$6:$BE$43,'Occupancy Raw Data'!AE$1,FALSE)</f>
        <v>0.58215853787748795</v>
      </c>
      <c r="W42" s="63"/>
      <c r="X42" s="64">
        <f>VLOOKUP($A42,'ADR Raw Data'!$B$6:$BE$43,'ADR Raw Data'!G$1,FALSE)</f>
        <v>146.46327430867001</v>
      </c>
      <c r="Y42" s="65">
        <f>VLOOKUP($A42,'ADR Raw Data'!$B$6:$BE$43,'ADR Raw Data'!H$1,FALSE)</f>
        <v>151.011750625464</v>
      </c>
      <c r="Z42" s="65">
        <f>VLOOKUP($A42,'ADR Raw Data'!$B$6:$BE$43,'ADR Raw Data'!I$1,FALSE)</f>
        <v>152.00885846255301</v>
      </c>
      <c r="AA42" s="65">
        <f>VLOOKUP($A42,'ADR Raw Data'!$B$6:$BE$43,'ADR Raw Data'!J$1,FALSE)</f>
        <v>152.94065405046399</v>
      </c>
      <c r="AB42" s="65">
        <f>VLOOKUP($A42,'ADR Raw Data'!$B$6:$BE$43,'ADR Raw Data'!K$1,FALSE)</f>
        <v>156.07684571314999</v>
      </c>
      <c r="AC42" s="66">
        <f>VLOOKUP($A42,'ADR Raw Data'!$B$6:$BE$43,'ADR Raw Data'!L$1,FALSE)</f>
        <v>151.8664529223</v>
      </c>
      <c r="AD42" s="65">
        <f>VLOOKUP($A42,'ADR Raw Data'!$B$6:$BE$43,'ADR Raw Data'!N$1,FALSE)</f>
        <v>191.180680071327</v>
      </c>
      <c r="AE42" s="65">
        <f>VLOOKUP($A42,'ADR Raw Data'!$B$6:$BE$43,'ADR Raw Data'!O$1,FALSE)</f>
        <v>200.55928149104099</v>
      </c>
      <c r="AF42" s="66">
        <f>VLOOKUP($A42,'ADR Raw Data'!$B$6:$BE$43,'ADR Raw Data'!P$1,FALSE)</f>
        <v>195.92645607107599</v>
      </c>
      <c r="AG42" s="67">
        <f>VLOOKUP($A42,'ADR Raw Data'!$B$6:$BE$43,'ADR Raw Data'!R$1,FALSE)</f>
        <v>165.571137187099</v>
      </c>
      <c r="AH42" s="63"/>
      <c r="AI42" s="59">
        <f>VLOOKUP($A42,'ADR Raw Data'!$B$6:$BE$43,'ADR Raw Data'!T$1,FALSE)</f>
        <v>0.40459754378849</v>
      </c>
      <c r="AJ42" s="60">
        <f>VLOOKUP($A42,'ADR Raw Data'!$B$6:$BE$43,'ADR Raw Data'!U$1,FALSE)</f>
        <v>2.1884583351764202</v>
      </c>
      <c r="AK42" s="60">
        <f>VLOOKUP($A42,'ADR Raw Data'!$B$6:$BE$43,'ADR Raw Data'!V$1,FALSE)</f>
        <v>1.5950595776190299</v>
      </c>
      <c r="AL42" s="60">
        <f>VLOOKUP($A42,'ADR Raw Data'!$B$6:$BE$43,'ADR Raw Data'!W$1,FALSE)</f>
        <v>3.2049258108176799</v>
      </c>
      <c r="AM42" s="60">
        <f>VLOOKUP($A42,'ADR Raw Data'!$B$6:$BE$43,'ADR Raw Data'!X$1,FALSE)</f>
        <v>4.0055794896785102</v>
      </c>
      <c r="AN42" s="61">
        <f>VLOOKUP($A42,'ADR Raw Data'!$B$6:$BE$43,'ADR Raw Data'!Y$1,FALSE)</f>
        <v>2.3457339075103198</v>
      </c>
      <c r="AO42" s="60">
        <f>VLOOKUP($A42,'ADR Raw Data'!$B$6:$BE$43,'ADR Raw Data'!AA$1,FALSE)</f>
        <v>-1.13377825336261</v>
      </c>
      <c r="AP42" s="60">
        <f>VLOOKUP($A42,'ADR Raw Data'!$B$6:$BE$43,'ADR Raw Data'!AB$1,FALSE)</f>
        <v>-1.2843653512762501</v>
      </c>
      <c r="AQ42" s="61">
        <f>VLOOKUP($A42,'ADR Raw Data'!$B$6:$BE$43,'ADR Raw Data'!AC$1,FALSE)</f>
        <v>-1.2009687176049599</v>
      </c>
      <c r="AR42" s="62">
        <f>VLOOKUP($A42,'ADR Raw Data'!$B$6:$BE$43,'ADR Raw Data'!AE$1,FALSE)</f>
        <v>0.69478571473567396</v>
      </c>
      <c r="AS42" s="50"/>
      <c r="AT42" s="64">
        <f>VLOOKUP($A42,'RevPAR Raw Data'!$B$6:$BE$43,'RevPAR Raw Data'!G$1,FALSE)</f>
        <v>100.88852771285001</v>
      </c>
      <c r="AU42" s="65">
        <f>VLOOKUP($A42,'RevPAR Raw Data'!$B$6:$BE$43,'RevPAR Raw Data'!H$1,FALSE)</f>
        <v>120.002836033421</v>
      </c>
      <c r="AV42" s="65">
        <f>VLOOKUP($A42,'RevPAR Raw Data'!$B$6:$BE$43,'RevPAR Raw Data'!I$1,FALSE)</f>
        <v>123.78465113779799</v>
      </c>
      <c r="AW42" s="65">
        <f>VLOOKUP($A42,'RevPAR Raw Data'!$B$6:$BE$43,'RevPAR Raw Data'!J$1,FALSE)</f>
        <v>123.76272802987501</v>
      </c>
      <c r="AX42" s="65">
        <f>VLOOKUP($A42,'RevPAR Raw Data'!$B$6:$BE$43,'RevPAR Raw Data'!K$1,FALSE)</f>
        <v>126.623478950055</v>
      </c>
      <c r="AY42" s="66">
        <f>VLOOKUP($A42,'RevPAR Raw Data'!$B$6:$BE$43,'RevPAR Raw Data'!L$1,FALSE)</f>
        <v>119.0124443728</v>
      </c>
      <c r="AZ42" s="65">
        <f>VLOOKUP($A42,'RevPAR Raw Data'!$B$6:$BE$43,'RevPAR Raw Data'!N$1,FALSE)</f>
        <v>167.065441551812</v>
      </c>
      <c r="BA42" s="65">
        <f>VLOOKUP($A42,'RevPAR Raw Data'!$B$6:$BE$43,'RevPAR Raw Data'!O$1,FALSE)</f>
        <v>179.53399156390199</v>
      </c>
      <c r="BB42" s="66">
        <f>VLOOKUP($A42,'RevPAR Raw Data'!$B$6:$BE$43,'RevPAR Raw Data'!P$1,FALSE)</f>
        <v>173.29971655785701</v>
      </c>
      <c r="BC42" s="67">
        <f>VLOOKUP($A42,'RevPAR Raw Data'!$B$6:$BE$43,'RevPAR Raw Data'!R$1,FALSE)</f>
        <v>134.52309356852999</v>
      </c>
      <c r="BD42" s="63"/>
      <c r="BE42" s="59">
        <f>VLOOKUP($A42,'RevPAR Raw Data'!$B$6:$BE$43,'RevPAR Raw Data'!T$1,FALSE)</f>
        <v>0.57267656131444</v>
      </c>
      <c r="BF42" s="60">
        <f>VLOOKUP($A42,'RevPAR Raw Data'!$B$6:$BE$43,'RevPAR Raw Data'!U$1,FALSE)</f>
        <v>7.5832894261060897</v>
      </c>
      <c r="BG42" s="60">
        <f>VLOOKUP($A42,'RevPAR Raw Data'!$B$6:$BE$43,'RevPAR Raw Data'!V$1,FALSE)</f>
        <v>4.5952364606546796</v>
      </c>
      <c r="BH42" s="60">
        <f>VLOOKUP($A42,'RevPAR Raw Data'!$B$6:$BE$43,'RevPAR Raw Data'!W$1,FALSE)</f>
        <v>5.3587741990935296</v>
      </c>
      <c r="BI42" s="60">
        <f>VLOOKUP($A42,'RevPAR Raw Data'!$B$6:$BE$43,'RevPAR Raw Data'!X$1,FALSE)</f>
        <v>4.0173885201294004</v>
      </c>
      <c r="BJ42" s="61">
        <f>VLOOKUP($A42,'RevPAR Raw Data'!$B$6:$BE$43,'RevPAR Raw Data'!Y$1,FALSE)</f>
        <v>4.5058949635229597</v>
      </c>
      <c r="BK42" s="60">
        <f>VLOOKUP($A42,'RevPAR Raw Data'!$B$6:$BE$43,'RevPAR Raw Data'!AA$1,FALSE)</f>
        <v>-4.1815230972378004</v>
      </c>
      <c r="BL42" s="60">
        <f>VLOOKUP($A42,'RevPAR Raw Data'!$B$6:$BE$43,'RevPAR Raw Data'!AB$1,FALSE)</f>
        <v>-3.4711801193906702</v>
      </c>
      <c r="BM42" s="61">
        <f>VLOOKUP($A42,'RevPAR Raw Data'!$B$6:$BE$43,'RevPAR Raw Data'!AC$1,FALSE)</f>
        <v>-3.81488482067207</v>
      </c>
      <c r="BN42" s="62">
        <f>VLOOKUP($A42,'RevPAR Raw Data'!$B$6:$BE$43,'RevPAR Raw Data'!AE$1,FALSE)</f>
        <v>1.28098900697145</v>
      </c>
    </row>
    <row r="43" spans="1:66" x14ac:dyDescent="0.35">
      <c r="A43" s="82" t="s">
        <v>82</v>
      </c>
      <c r="B43" s="59">
        <f>VLOOKUP($A43,'Occupancy Raw Data'!$B$6:$BE$43,'Occupancy Raw Data'!G$1,FALSE)</f>
        <v>58.698231993080803</v>
      </c>
      <c r="C43" s="60">
        <f>VLOOKUP($A43,'Occupancy Raw Data'!$B$6:$BE$43,'Occupancy Raw Data'!H$1,FALSE)</f>
        <v>70.881187521370904</v>
      </c>
      <c r="D43" s="60">
        <f>VLOOKUP($A43,'Occupancy Raw Data'!$B$6:$BE$43,'Occupancy Raw Data'!I$1,FALSE)</f>
        <v>79.258603696924496</v>
      </c>
      <c r="E43" s="60">
        <f>VLOOKUP($A43,'Occupancy Raw Data'!$B$6:$BE$43,'Occupancy Raw Data'!J$1,FALSE)</f>
        <v>79.085624635436503</v>
      </c>
      <c r="F43" s="60">
        <f>VLOOKUP($A43,'Occupancy Raw Data'!$B$6:$BE$43,'Occupancy Raw Data'!K$1,FALSE)</f>
        <v>73.9626284771808</v>
      </c>
      <c r="G43" s="61">
        <f>VLOOKUP($A43,'Occupancy Raw Data'!$B$6:$BE$43,'Occupancy Raw Data'!L$1,FALSE)</f>
        <v>72.377255264798706</v>
      </c>
      <c r="H43" s="60">
        <f>VLOOKUP($A43,'Occupancy Raw Data'!$B$6:$BE$43,'Occupancy Raw Data'!N$1,FALSE)</f>
        <v>77.138604501478298</v>
      </c>
      <c r="I43" s="60">
        <f>VLOOKUP($A43,'Occupancy Raw Data'!$B$6:$BE$43,'Occupancy Raw Data'!O$1,FALSE)</f>
        <v>79.343081843232596</v>
      </c>
      <c r="J43" s="61">
        <f>VLOOKUP($A43,'Occupancy Raw Data'!$B$6:$BE$43,'Occupancy Raw Data'!P$1,FALSE)</f>
        <v>78.240843172355497</v>
      </c>
      <c r="K43" s="62">
        <f>VLOOKUP($A43,'Occupancy Raw Data'!$B$6:$BE$43,'Occupancy Raw Data'!R$1,FALSE)</f>
        <v>74.052566095529201</v>
      </c>
      <c r="L43" s="63"/>
      <c r="M43" s="59">
        <f>VLOOKUP($A43,'Occupancy Raw Data'!$B$6:$BE$43,'Occupancy Raw Data'!T$1,FALSE)</f>
        <v>14.134060797212401</v>
      </c>
      <c r="N43" s="60">
        <f>VLOOKUP($A43,'Occupancy Raw Data'!$B$6:$BE$43,'Occupancy Raw Data'!U$1,FALSE)</f>
        <v>19.076027712290699</v>
      </c>
      <c r="O43" s="60">
        <f>VLOOKUP($A43,'Occupancy Raw Data'!$B$6:$BE$43,'Occupancy Raw Data'!V$1,FALSE)</f>
        <v>30.617095797493999</v>
      </c>
      <c r="P43" s="60">
        <f>VLOOKUP($A43,'Occupancy Raw Data'!$B$6:$BE$43,'Occupancy Raw Data'!W$1,FALSE)</f>
        <v>22.293487553881601</v>
      </c>
      <c r="Q43" s="60">
        <f>VLOOKUP($A43,'Occupancy Raw Data'!$B$6:$BE$43,'Occupancy Raw Data'!X$1,FALSE)</f>
        <v>17.392974735611499</v>
      </c>
      <c r="R43" s="61">
        <f>VLOOKUP($A43,'Occupancy Raw Data'!$B$6:$BE$43,'Occupancy Raw Data'!Y$1,FALSE)</f>
        <v>20.907521531611</v>
      </c>
      <c r="S43" s="60">
        <f>VLOOKUP($A43,'Occupancy Raw Data'!$B$6:$BE$43,'Occupancy Raw Data'!AA$1,FALSE)</f>
        <v>7.7033622952371603</v>
      </c>
      <c r="T43" s="60">
        <f>VLOOKUP($A43,'Occupancy Raw Data'!$B$6:$BE$43,'Occupancy Raw Data'!AB$1,FALSE)</f>
        <v>3.0999722832391701</v>
      </c>
      <c r="U43" s="61">
        <f>VLOOKUP($A43,'Occupancy Raw Data'!$B$6:$BE$43,'Occupancy Raw Data'!AC$1,FALSE)</f>
        <v>5.3190040185871101</v>
      </c>
      <c r="V43" s="62">
        <f>VLOOKUP($A43,'Occupancy Raw Data'!$B$6:$BE$43,'Occupancy Raw Data'!AE$1,FALSE)</f>
        <v>15.7363012744489</v>
      </c>
      <c r="W43" s="63"/>
      <c r="X43" s="64">
        <f>VLOOKUP($A43,'ADR Raw Data'!$B$6:$BE$43,'ADR Raw Data'!G$1,FALSE)</f>
        <v>120.09678408662499</v>
      </c>
      <c r="Y43" s="65">
        <f>VLOOKUP($A43,'ADR Raw Data'!$B$6:$BE$43,'ADR Raw Data'!H$1,FALSE)</f>
        <v>132.918439273552</v>
      </c>
      <c r="Z43" s="65">
        <f>VLOOKUP($A43,'ADR Raw Data'!$B$6:$BE$43,'ADR Raw Data'!I$1,FALSE)</f>
        <v>139.96404872478101</v>
      </c>
      <c r="AA43" s="65">
        <f>VLOOKUP($A43,'ADR Raw Data'!$B$6:$BE$43,'ADR Raw Data'!J$1,FALSE)</f>
        <v>136.62946082046801</v>
      </c>
      <c r="AB43" s="65">
        <f>VLOOKUP($A43,'ADR Raw Data'!$B$6:$BE$43,'ADR Raw Data'!K$1,FALSE)</f>
        <v>130.58982214728499</v>
      </c>
      <c r="AC43" s="66">
        <f>VLOOKUP($A43,'ADR Raw Data'!$B$6:$BE$43,'ADR Raw Data'!L$1,FALSE)</f>
        <v>132.716924282593</v>
      </c>
      <c r="AD43" s="65">
        <f>VLOOKUP($A43,'ADR Raw Data'!$B$6:$BE$43,'ADR Raw Data'!N$1,FALSE)</f>
        <v>124.60543375661599</v>
      </c>
      <c r="AE43" s="65">
        <f>VLOOKUP($A43,'ADR Raw Data'!$B$6:$BE$43,'ADR Raw Data'!O$1,FALSE)</f>
        <v>126.290788653129</v>
      </c>
      <c r="AF43" s="66">
        <f>VLOOKUP($A43,'ADR Raw Data'!$B$6:$BE$43,'ADR Raw Data'!P$1,FALSE)</f>
        <v>125.45998264736799</v>
      </c>
      <c r="AG43" s="67">
        <f>VLOOKUP($A43,'ADR Raw Data'!$B$6:$BE$43,'ADR Raw Data'!R$1,FALSE)</f>
        <v>130.52624401960199</v>
      </c>
      <c r="AH43" s="63"/>
      <c r="AI43" s="59">
        <f>VLOOKUP($A43,'ADR Raw Data'!$B$6:$BE$43,'ADR Raw Data'!T$1,FALSE)</f>
        <v>21.9314097002393</v>
      </c>
      <c r="AJ43" s="60">
        <f>VLOOKUP($A43,'ADR Raw Data'!$B$6:$BE$43,'ADR Raw Data'!U$1,FALSE)</f>
        <v>25.097839527402201</v>
      </c>
      <c r="AK43" s="60">
        <f>VLOOKUP($A43,'ADR Raw Data'!$B$6:$BE$43,'ADR Raw Data'!V$1,FALSE)</f>
        <v>28.8634001922089</v>
      </c>
      <c r="AL43" s="60">
        <f>VLOOKUP($A43,'ADR Raw Data'!$B$6:$BE$43,'ADR Raw Data'!W$1,FALSE)</f>
        <v>25.693374757594199</v>
      </c>
      <c r="AM43" s="60">
        <f>VLOOKUP($A43,'ADR Raw Data'!$B$6:$BE$43,'ADR Raw Data'!X$1,FALSE)</f>
        <v>22.449778636978699</v>
      </c>
      <c r="AN43" s="61">
        <f>VLOOKUP($A43,'ADR Raw Data'!$B$6:$BE$43,'ADR Raw Data'!Y$1,FALSE)</f>
        <v>25.192401005928399</v>
      </c>
      <c r="AO43" s="60">
        <f>VLOOKUP($A43,'ADR Raw Data'!$B$6:$BE$43,'ADR Raw Data'!AA$1,FALSE)</f>
        <v>15.9666719288133</v>
      </c>
      <c r="AP43" s="60">
        <f>VLOOKUP($A43,'ADR Raw Data'!$B$6:$BE$43,'ADR Raw Data'!AB$1,FALSE)</f>
        <v>15.4187034369856</v>
      </c>
      <c r="AQ43" s="61">
        <f>VLOOKUP($A43,'ADR Raw Data'!$B$6:$BE$43,'ADR Raw Data'!AC$1,FALSE)</f>
        <v>15.6634061939166</v>
      </c>
      <c r="AR43" s="62">
        <f>VLOOKUP($A43,'ADR Raw Data'!$B$6:$BE$43,'ADR Raw Data'!AE$1,FALSE)</f>
        <v>22.185523966205999</v>
      </c>
      <c r="AS43" s="50"/>
      <c r="AT43" s="64">
        <f>VLOOKUP($A43,'RevPAR Raw Data'!$B$6:$BE$43,'RevPAR Raw Data'!G$1,FALSE)</f>
        <v>70.494688939396895</v>
      </c>
      <c r="AU43" s="65">
        <f>VLOOKUP($A43,'RevPAR Raw Data'!$B$6:$BE$43,'RevPAR Raw Data'!H$1,FALSE)</f>
        <v>94.214168191966493</v>
      </c>
      <c r="AV43" s="65">
        <f>VLOOKUP($A43,'RevPAR Raw Data'!$B$6:$BE$43,'RevPAR Raw Data'!I$1,FALSE)</f>
        <v>110.933550696944</v>
      </c>
      <c r="AW43" s="65">
        <f>VLOOKUP($A43,'RevPAR Raw Data'!$B$6:$BE$43,'RevPAR Raw Data'!J$1,FALSE)</f>
        <v>108.05426252589599</v>
      </c>
      <c r="AX43" s="65">
        <f>VLOOKUP($A43,'RevPAR Raw Data'!$B$6:$BE$43,'RevPAR Raw Data'!K$1,FALSE)</f>
        <v>96.587664983808295</v>
      </c>
      <c r="AY43" s="66">
        <f>VLOOKUP($A43,'RevPAR Raw Data'!$B$6:$BE$43,'RevPAR Raw Data'!L$1,FALSE)</f>
        <v>96.056867067602596</v>
      </c>
      <c r="AZ43" s="65">
        <f>VLOOKUP($A43,'RevPAR Raw Data'!$B$6:$BE$43,'RevPAR Raw Data'!N$1,FALSE)</f>
        <v>96.118892732868005</v>
      </c>
      <c r="BA43" s="65">
        <f>VLOOKUP($A43,'RevPAR Raw Data'!$B$6:$BE$43,'RevPAR Raw Data'!O$1,FALSE)</f>
        <v>100.203003801516</v>
      </c>
      <c r="BB43" s="66">
        <f>VLOOKUP($A43,'RevPAR Raw Data'!$B$6:$BE$43,'RevPAR Raw Data'!P$1,FALSE)</f>
        <v>98.160948267192296</v>
      </c>
      <c r="BC43" s="67">
        <f>VLOOKUP($A43,'RevPAR Raw Data'!$B$6:$BE$43,'RevPAR Raw Data'!R$1,FALSE)</f>
        <v>96.658033124628204</v>
      </c>
      <c r="BD43" s="63"/>
      <c r="BE43" s="59">
        <f>VLOOKUP($A43,'RevPAR Raw Data'!$B$6:$BE$43,'RevPAR Raw Data'!T$1,FALSE)</f>
        <v>39.165269278169397</v>
      </c>
      <c r="BF43" s="60">
        <f>VLOOKUP($A43,'RevPAR Raw Data'!$B$6:$BE$43,'RevPAR Raw Data'!U$1,FALSE)</f>
        <v>48.961538063126397</v>
      </c>
      <c r="BG43" s="60">
        <f>VLOOKUP($A43,'RevPAR Raw Data'!$B$6:$BE$43,'RevPAR Raw Data'!V$1,FALSE)</f>
        <v>68.317630876965694</v>
      </c>
      <c r="BH43" s="60">
        <f>VLOOKUP($A43,'RevPAR Raw Data'!$B$6:$BE$43,'RevPAR Raw Data'!W$1,FALSE)</f>
        <v>53.7148116152323</v>
      </c>
      <c r="BI43" s="60">
        <f>VLOOKUP($A43,'RevPAR Raw Data'!$B$6:$BE$43,'RevPAR Raw Data'!X$1,FALSE)</f>
        <v>43.747437699120603</v>
      </c>
      <c r="BJ43" s="61">
        <f>VLOOKUP($A43,'RevPAR Raw Data'!$B$6:$BE$43,'RevPAR Raw Data'!Y$1,FALSE)</f>
        <v>51.367029202183701</v>
      </c>
      <c r="BK43" s="60">
        <f>VLOOKUP($A43,'RevPAR Raw Data'!$B$6:$BE$43,'RevPAR Raw Data'!AA$1,FALSE)</f>
        <v>24.900004809218899</v>
      </c>
      <c r="BL43" s="60">
        <f>VLOOKUP($A43,'RevPAR Raw Data'!$B$6:$BE$43,'RevPAR Raw Data'!AB$1,FALSE)</f>
        <v>18.996651253206199</v>
      </c>
      <c r="BM43" s="61">
        <f>VLOOKUP($A43,'RevPAR Raw Data'!$B$6:$BE$43,'RevPAR Raw Data'!AC$1,FALSE)</f>
        <v>21.815547417405799</v>
      </c>
      <c r="BN43" s="62">
        <f>VLOOKUP($A43,'RevPAR Raw Data'!$B$6:$BE$43,'RevPAR Raw Data'!AE$1,FALSE)</f>
        <v>41.4130061312922</v>
      </c>
    </row>
    <row r="44" spans="1:66" x14ac:dyDescent="0.35">
      <c r="A44" s="81" t="s">
        <v>83</v>
      </c>
      <c r="B44" s="59">
        <f>VLOOKUP($A44,'Occupancy Raw Data'!$B$6:$BE$43,'Occupancy Raw Data'!G$1,FALSE)</f>
        <v>51.322015029223401</v>
      </c>
      <c r="C44" s="60">
        <f>VLOOKUP($A44,'Occupancy Raw Data'!$B$6:$BE$43,'Occupancy Raw Data'!H$1,FALSE)</f>
        <v>62.584655348362503</v>
      </c>
      <c r="D44" s="60">
        <f>VLOOKUP($A44,'Occupancy Raw Data'!$B$6:$BE$43,'Occupancy Raw Data'!I$1,FALSE)</f>
        <v>64.505056127655607</v>
      </c>
      <c r="E44" s="60">
        <f>VLOOKUP($A44,'Occupancy Raw Data'!$B$6:$BE$43,'Occupancy Raw Data'!J$1,FALSE)</f>
        <v>66.564616383708994</v>
      </c>
      <c r="F44" s="60">
        <f>VLOOKUP($A44,'Occupancy Raw Data'!$B$6:$BE$43,'Occupancy Raw Data'!K$1,FALSE)</f>
        <v>67.139808887651895</v>
      </c>
      <c r="G44" s="61">
        <f>VLOOKUP($A44,'Occupancy Raw Data'!$B$6:$BE$43,'Occupancy Raw Data'!L$1,FALSE)</f>
        <v>62.423230355320499</v>
      </c>
      <c r="H44" s="60">
        <f>VLOOKUP($A44,'Occupancy Raw Data'!$B$6:$BE$43,'Occupancy Raw Data'!N$1,FALSE)</f>
        <v>72.743297151869299</v>
      </c>
      <c r="I44" s="60">
        <f>VLOOKUP($A44,'Occupancy Raw Data'!$B$6:$BE$43,'Occupancy Raw Data'!O$1,FALSE)</f>
        <v>72.112440857222296</v>
      </c>
      <c r="J44" s="61">
        <f>VLOOKUP($A44,'Occupancy Raw Data'!$B$6:$BE$43,'Occupancy Raw Data'!P$1,FALSE)</f>
        <v>72.427869004545798</v>
      </c>
      <c r="K44" s="62">
        <f>VLOOKUP($A44,'Occupancy Raw Data'!$B$6:$BE$43,'Occupancy Raw Data'!R$1,FALSE)</f>
        <v>65.281698540813395</v>
      </c>
      <c r="L44" s="63"/>
      <c r="M44" s="59">
        <f>VLOOKUP($A44,'Occupancy Raw Data'!$B$6:$BE$43,'Occupancy Raw Data'!T$1,FALSE)</f>
        <v>-7.5414292024940401</v>
      </c>
      <c r="N44" s="60">
        <f>VLOOKUP($A44,'Occupancy Raw Data'!$B$6:$BE$43,'Occupancy Raw Data'!U$1,FALSE)</f>
        <v>-0.55306571617658895</v>
      </c>
      <c r="O44" s="60">
        <f>VLOOKUP($A44,'Occupancy Raw Data'!$B$6:$BE$43,'Occupancy Raw Data'!V$1,FALSE)</f>
        <v>-1.0757216374196701</v>
      </c>
      <c r="P44" s="60">
        <f>VLOOKUP($A44,'Occupancy Raw Data'!$B$6:$BE$43,'Occupancy Raw Data'!W$1,FALSE)</f>
        <v>2.9325117012722601</v>
      </c>
      <c r="Q44" s="60">
        <f>VLOOKUP($A44,'Occupancy Raw Data'!$B$6:$BE$43,'Occupancy Raw Data'!X$1,FALSE)</f>
        <v>-0.55925212859802098</v>
      </c>
      <c r="R44" s="61">
        <f>VLOOKUP($A44,'Occupancy Raw Data'!$B$6:$BE$43,'Occupancy Raw Data'!Y$1,FALSE)</f>
        <v>-1.1768230321502799</v>
      </c>
      <c r="S44" s="60">
        <f>VLOOKUP($A44,'Occupancy Raw Data'!$B$6:$BE$43,'Occupancy Raw Data'!AA$1,FALSE)</f>
        <v>-12.764715992054199</v>
      </c>
      <c r="T44" s="60">
        <f>VLOOKUP($A44,'Occupancy Raw Data'!$B$6:$BE$43,'Occupancy Raw Data'!AB$1,FALSE)</f>
        <v>-16.143799888131699</v>
      </c>
      <c r="U44" s="61">
        <f>VLOOKUP($A44,'Occupancy Raw Data'!$B$6:$BE$43,'Occupancy Raw Data'!AC$1,FALSE)</f>
        <v>-14.4802708318468</v>
      </c>
      <c r="V44" s="62">
        <f>VLOOKUP($A44,'Occupancy Raw Data'!$B$6:$BE$43,'Occupancy Raw Data'!AE$1,FALSE)</f>
        <v>-5.8208922298141301</v>
      </c>
      <c r="W44" s="63"/>
      <c r="X44" s="64">
        <f>VLOOKUP($A44,'ADR Raw Data'!$B$6:$BE$43,'ADR Raw Data'!G$1,FALSE)</f>
        <v>93.868045914678206</v>
      </c>
      <c r="Y44" s="65">
        <f>VLOOKUP($A44,'ADR Raw Data'!$B$6:$BE$43,'ADR Raw Data'!H$1,FALSE)</f>
        <v>96.494113548769604</v>
      </c>
      <c r="Z44" s="65">
        <f>VLOOKUP($A44,'ADR Raw Data'!$B$6:$BE$43,'ADR Raw Data'!I$1,FALSE)</f>
        <v>97.035390478929898</v>
      </c>
      <c r="AA44" s="65">
        <f>VLOOKUP($A44,'ADR Raw Data'!$B$6:$BE$43,'ADR Raw Data'!J$1,FALSE)</f>
        <v>99.687966550522603</v>
      </c>
      <c r="AB44" s="65">
        <f>VLOOKUP($A44,'ADR Raw Data'!$B$6:$BE$43,'ADR Raw Data'!K$1,FALSE)</f>
        <v>99.619852148680295</v>
      </c>
      <c r="AC44" s="66">
        <f>VLOOKUP($A44,'ADR Raw Data'!$B$6:$BE$43,'ADR Raw Data'!L$1,FALSE)</f>
        <v>97.527700264542403</v>
      </c>
      <c r="AD44" s="65">
        <f>VLOOKUP($A44,'ADR Raw Data'!$B$6:$BE$43,'ADR Raw Data'!N$1,FALSE)</f>
        <v>116.256251753602</v>
      </c>
      <c r="AE44" s="65">
        <f>VLOOKUP($A44,'ADR Raw Data'!$B$6:$BE$43,'ADR Raw Data'!O$1,FALSE)</f>
        <v>118.56996783738499</v>
      </c>
      <c r="AF44" s="66">
        <f>VLOOKUP($A44,'ADR Raw Data'!$B$6:$BE$43,'ADR Raw Data'!P$1,FALSE)</f>
        <v>117.408071602408</v>
      </c>
      <c r="AG44" s="67">
        <f>VLOOKUP($A44,'ADR Raw Data'!$B$6:$BE$43,'ADR Raw Data'!R$1,FALSE)</f>
        <v>103.829588687902</v>
      </c>
      <c r="AH44" s="63"/>
      <c r="AI44" s="59">
        <f>VLOOKUP($A44,'ADR Raw Data'!$B$6:$BE$43,'ADR Raw Data'!T$1,FALSE)</f>
        <v>4.81311271321717</v>
      </c>
      <c r="AJ44" s="60">
        <f>VLOOKUP($A44,'ADR Raw Data'!$B$6:$BE$43,'ADR Raw Data'!U$1,FALSE)</f>
        <v>3.9563621495832502</v>
      </c>
      <c r="AK44" s="60">
        <f>VLOOKUP($A44,'ADR Raw Data'!$B$6:$BE$43,'ADR Raw Data'!V$1,FALSE)</f>
        <v>4.8165917424280504</v>
      </c>
      <c r="AL44" s="60">
        <f>VLOOKUP($A44,'ADR Raw Data'!$B$6:$BE$43,'ADR Raw Data'!W$1,FALSE)</f>
        <v>9.6555852893064102</v>
      </c>
      <c r="AM44" s="60">
        <f>VLOOKUP($A44,'ADR Raw Data'!$B$6:$BE$43,'ADR Raw Data'!X$1,FALSE)</f>
        <v>5.9708815414920497</v>
      </c>
      <c r="AN44" s="61">
        <f>VLOOKUP($A44,'ADR Raw Data'!$B$6:$BE$43,'ADR Raw Data'!Y$1,FALSE)</f>
        <v>5.9400719898478798</v>
      </c>
      <c r="AO44" s="60">
        <f>VLOOKUP($A44,'ADR Raw Data'!$B$6:$BE$43,'ADR Raw Data'!AA$1,FALSE)</f>
        <v>3.8655308827884101</v>
      </c>
      <c r="AP44" s="60">
        <f>VLOOKUP($A44,'ADR Raw Data'!$B$6:$BE$43,'ADR Raw Data'!AB$1,FALSE)</f>
        <v>2.8626685093786</v>
      </c>
      <c r="AQ44" s="61">
        <f>VLOOKUP($A44,'ADR Raw Data'!$B$6:$BE$43,'ADR Raw Data'!AC$1,FALSE)</f>
        <v>3.3289005669051899</v>
      </c>
      <c r="AR44" s="62">
        <f>VLOOKUP($A44,'ADR Raw Data'!$B$6:$BE$43,'ADR Raw Data'!AE$1,FALSE)</f>
        <v>4.2593122623949702</v>
      </c>
      <c r="AS44" s="50"/>
      <c r="AT44" s="64">
        <f>VLOOKUP($A44,'RevPAR Raw Data'!$B$6:$BE$43,'RevPAR Raw Data'!G$1,FALSE)</f>
        <v>48.174972631969503</v>
      </c>
      <c r="AU44" s="65">
        <f>VLOOKUP($A44,'RevPAR Raw Data'!$B$6:$BE$43,'RevPAR Raw Data'!H$1,FALSE)</f>
        <v>60.390508395955003</v>
      </c>
      <c r="AV44" s="65">
        <f>VLOOKUP($A44,'RevPAR Raw Data'!$B$6:$BE$43,'RevPAR Raw Data'!I$1,FALSE)</f>
        <v>62.592733092123503</v>
      </c>
      <c r="AW44" s="65">
        <f>VLOOKUP($A44,'RevPAR Raw Data'!$B$6:$BE$43,'RevPAR Raw Data'!J$1,FALSE)</f>
        <v>66.356912515075607</v>
      </c>
      <c r="AX44" s="65">
        <f>VLOOKUP($A44,'RevPAR Raw Data'!$B$6:$BE$43,'RevPAR Raw Data'!K$1,FALSE)</f>
        <v>66.884578346785403</v>
      </c>
      <c r="AY44" s="66">
        <f>VLOOKUP($A44,'RevPAR Raw Data'!$B$6:$BE$43,'RevPAR Raw Data'!L$1,FALSE)</f>
        <v>60.879940996381798</v>
      </c>
      <c r="AZ44" s="65">
        <f>VLOOKUP($A44,'RevPAR Raw Data'!$B$6:$BE$43,'RevPAR Raw Data'!N$1,FALSE)</f>
        <v>84.568630670748604</v>
      </c>
      <c r="BA44" s="65">
        <f>VLOOKUP($A44,'RevPAR Raw Data'!$B$6:$BE$43,'RevPAR Raw Data'!O$1,FALSE)</f>
        <v>85.503697931162407</v>
      </c>
      <c r="BB44" s="66">
        <f>VLOOKUP($A44,'RevPAR Raw Data'!$B$6:$BE$43,'RevPAR Raw Data'!P$1,FALSE)</f>
        <v>85.036164300955505</v>
      </c>
      <c r="BC44" s="67">
        <f>VLOOKUP($A44,'RevPAR Raw Data'!$B$6:$BE$43,'RevPAR Raw Data'!R$1,FALSE)</f>
        <v>67.781719083402905</v>
      </c>
      <c r="BD44" s="63"/>
      <c r="BE44" s="59">
        <f>VLOOKUP($A44,'RevPAR Raw Data'!$B$6:$BE$43,'RevPAR Raw Data'!T$1,FALSE)</f>
        <v>-3.09129397698038</v>
      </c>
      <c r="BF44" s="60">
        <f>VLOOKUP($A44,'RevPAR Raw Data'!$B$6:$BE$43,'RevPAR Raw Data'!U$1,FALSE)</f>
        <v>3.3814151507495298</v>
      </c>
      <c r="BG44" s="60">
        <f>VLOOKUP($A44,'RevPAR Raw Data'!$B$6:$BE$43,'RevPAR Raw Data'!V$1,FALSE)</f>
        <v>3.6890569854489099</v>
      </c>
      <c r="BH44" s="60">
        <f>VLOOKUP($A44,'RevPAR Raw Data'!$B$6:$BE$43,'RevPAR Raw Data'!W$1,FALSE)</f>
        <v>12.8712481590139</v>
      </c>
      <c r="BI44" s="60">
        <f>VLOOKUP($A44,'RevPAR Raw Data'!$B$6:$BE$43,'RevPAR Raw Data'!X$1,FALSE)</f>
        <v>5.3782371307771699</v>
      </c>
      <c r="BJ44" s="61">
        <f>VLOOKUP($A44,'RevPAR Raw Data'!$B$6:$BE$43,'RevPAR Raw Data'!Y$1,FALSE)</f>
        <v>4.6933448223947503</v>
      </c>
      <c r="BK44" s="60">
        <f>VLOOKUP($A44,'RevPAR Raw Data'!$B$6:$BE$43,'RevPAR Raw Data'!AA$1,FALSE)</f>
        <v>-9.3926091480389307</v>
      </c>
      <c r="BL44" s="60">
        <f>VLOOKUP($A44,'RevPAR Raw Data'!$B$6:$BE$43,'RevPAR Raw Data'!AB$1,FALSE)</f>
        <v>-13.7432748543677</v>
      </c>
      <c r="BM44" s="61">
        <f>VLOOKUP($A44,'RevPAR Raw Data'!$B$6:$BE$43,'RevPAR Raw Data'!AC$1,FALSE)</f>
        <v>-11.6334040827523</v>
      </c>
      <c r="BN44" s="62">
        <f>VLOOKUP($A44,'RevPAR Raw Data'!$B$6:$BE$43,'RevPAR Raw Data'!AE$1,FALSE)</f>
        <v>-1.80950994394443</v>
      </c>
    </row>
    <row r="45" spans="1:66" x14ac:dyDescent="0.35">
      <c r="A45" s="83" t="s">
        <v>84</v>
      </c>
      <c r="B45" s="59">
        <f>VLOOKUP($A45,'Occupancy Raw Data'!$B$6:$BE$43,'Occupancy Raw Data'!G$1,FALSE)</f>
        <v>48.686205154118198</v>
      </c>
      <c r="C45" s="60">
        <f>VLOOKUP($A45,'Occupancy Raw Data'!$B$6:$BE$43,'Occupancy Raw Data'!H$1,FALSE)</f>
        <v>62.102071753410797</v>
      </c>
      <c r="D45" s="60">
        <f>VLOOKUP($A45,'Occupancy Raw Data'!$B$6:$BE$43,'Occupancy Raw Data'!I$1,FALSE)</f>
        <v>62.733703890853903</v>
      </c>
      <c r="E45" s="60">
        <f>VLOOKUP($A45,'Occupancy Raw Data'!$B$6:$BE$43,'Occupancy Raw Data'!J$1,FALSE)</f>
        <v>63.1632137443153</v>
      </c>
      <c r="F45" s="60">
        <f>VLOOKUP($A45,'Occupancy Raw Data'!$B$6:$BE$43,'Occupancy Raw Data'!K$1,FALSE)</f>
        <v>60.005053057099502</v>
      </c>
      <c r="G45" s="61">
        <f>VLOOKUP($A45,'Occupancy Raw Data'!$B$6:$BE$43,'Occupancy Raw Data'!L$1,FALSE)</f>
        <v>59.338049519959498</v>
      </c>
      <c r="H45" s="60">
        <f>VLOOKUP($A45,'Occupancy Raw Data'!$B$6:$BE$43,'Occupancy Raw Data'!N$1,FALSE)</f>
        <v>66.093986862051494</v>
      </c>
      <c r="I45" s="60">
        <f>VLOOKUP($A45,'Occupancy Raw Data'!$B$6:$BE$43,'Occupancy Raw Data'!O$1,FALSE)</f>
        <v>64.350682162708395</v>
      </c>
      <c r="J45" s="61">
        <f>VLOOKUP($A45,'Occupancy Raw Data'!$B$6:$BE$43,'Occupancy Raw Data'!P$1,FALSE)</f>
        <v>65.222334512379902</v>
      </c>
      <c r="K45" s="62">
        <f>VLOOKUP($A45,'Occupancy Raw Data'!$B$6:$BE$43,'Occupancy Raw Data'!R$1,FALSE)</f>
        <v>61.019273803508199</v>
      </c>
      <c r="L45" s="63"/>
      <c r="M45" s="59">
        <f>VLOOKUP($A45,'Occupancy Raw Data'!$B$6:$BE$43,'Occupancy Raw Data'!T$1,FALSE)</f>
        <v>0.48004042445679601</v>
      </c>
      <c r="N45" s="60">
        <f>VLOOKUP($A45,'Occupancy Raw Data'!$B$6:$BE$43,'Occupancy Raw Data'!U$1,FALSE)</f>
        <v>7.7573906471705003</v>
      </c>
      <c r="O45" s="60">
        <f>VLOOKUP($A45,'Occupancy Raw Data'!$B$6:$BE$43,'Occupancy Raw Data'!V$1,FALSE)</f>
        <v>5.5380458434544098</v>
      </c>
      <c r="P45" s="60">
        <f>VLOOKUP($A45,'Occupancy Raw Data'!$B$6:$BE$43,'Occupancy Raw Data'!W$1,FALSE)</f>
        <v>4.3189788459891902</v>
      </c>
      <c r="Q45" s="60">
        <f>VLOOKUP($A45,'Occupancy Raw Data'!$B$6:$BE$43,'Occupancy Raw Data'!X$1,FALSE)</f>
        <v>-0.48369641030654997</v>
      </c>
      <c r="R45" s="61">
        <f>VLOOKUP($A45,'Occupancy Raw Data'!$B$6:$BE$43,'Occupancy Raw Data'!Y$1,FALSE)</f>
        <v>3.6032236986913802</v>
      </c>
      <c r="S45" s="60">
        <f>VLOOKUP($A45,'Occupancy Raw Data'!$B$6:$BE$43,'Occupancy Raw Data'!AA$1,FALSE)</f>
        <v>-13.9588262682883</v>
      </c>
      <c r="T45" s="60">
        <f>VLOOKUP($A45,'Occupancy Raw Data'!$B$6:$BE$43,'Occupancy Raw Data'!AB$1,FALSE)</f>
        <v>-18.0785329830052</v>
      </c>
      <c r="U45" s="61">
        <f>VLOOKUP($A45,'Occupancy Raw Data'!$B$6:$BE$43,'Occupancy Raw Data'!AC$1,FALSE)</f>
        <v>-16.041681710394801</v>
      </c>
      <c r="V45" s="62">
        <f>VLOOKUP($A45,'Occupancy Raw Data'!$B$6:$BE$43,'Occupancy Raw Data'!AE$1,FALSE)</f>
        <v>-3.3062634667653299</v>
      </c>
      <c r="W45" s="63"/>
      <c r="X45" s="64">
        <f>VLOOKUP($A45,'ADR Raw Data'!$B$6:$BE$43,'ADR Raw Data'!G$1,FALSE)</f>
        <v>86.829050337311799</v>
      </c>
      <c r="Y45" s="65">
        <f>VLOOKUP($A45,'ADR Raw Data'!$B$6:$BE$43,'ADR Raw Data'!H$1,FALSE)</f>
        <v>92.1736615134255</v>
      </c>
      <c r="Z45" s="65">
        <f>VLOOKUP($A45,'ADR Raw Data'!$B$6:$BE$43,'ADR Raw Data'!I$1,FALSE)</f>
        <v>93.238679017317693</v>
      </c>
      <c r="AA45" s="65">
        <f>VLOOKUP($A45,'ADR Raw Data'!$B$6:$BE$43,'ADR Raw Data'!J$1,FALSE)</f>
        <v>93.687168</v>
      </c>
      <c r="AB45" s="65">
        <f>VLOOKUP($A45,'ADR Raw Data'!$B$6:$BE$43,'ADR Raw Data'!K$1,FALSE)</f>
        <v>94.276808421052607</v>
      </c>
      <c r="AC45" s="66">
        <f>VLOOKUP($A45,'ADR Raw Data'!$B$6:$BE$43,'ADR Raw Data'!L$1,FALSE)</f>
        <v>92.269387720344</v>
      </c>
      <c r="AD45" s="65">
        <f>VLOOKUP($A45,'ADR Raw Data'!$B$6:$BE$43,'ADR Raw Data'!N$1,FALSE)</f>
        <v>110.491620795107</v>
      </c>
      <c r="AE45" s="65">
        <f>VLOOKUP($A45,'ADR Raw Data'!$B$6:$BE$43,'ADR Raw Data'!O$1,FALSE)</f>
        <v>111.82067137809101</v>
      </c>
      <c r="AF45" s="66">
        <f>VLOOKUP($A45,'ADR Raw Data'!$B$6:$BE$43,'ADR Raw Data'!P$1,FALSE)</f>
        <v>111.147265155917</v>
      </c>
      <c r="AG45" s="67">
        <f>VLOOKUP($A45,'ADR Raw Data'!$B$6:$BE$43,'ADR Raw Data'!R$1,FALSE)</f>
        <v>98.034588311841901</v>
      </c>
      <c r="AH45" s="63"/>
      <c r="AI45" s="59">
        <f>VLOOKUP($A45,'ADR Raw Data'!$B$6:$BE$43,'ADR Raw Data'!T$1,FALSE)</f>
        <v>4.4010207265747701</v>
      </c>
      <c r="AJ45" s="60">
        <f>VLOOKUP($A45,'ADR Raw Data'!$B$6:$BE$43,'ADR Raw Data'!U$1,FALSE)</f>
        <v>9.2222716932269009</v>
      </c>
      <c r="AK45" s="60">
        <f>VLOOKUP($A45,'ADR Raw Data'!$B$6:$BE$43,'ADR Raw Data'!V$1,FALSE)</f>
        <v>8.2135321839319602</v>
      </c>
      <c r="AL45" s="60">
        <f>VLOOKUP($A45,'ADR Raw Data'!$B$6:$BE$43,'ADR Raw Data'!W$1,FALSE)</f>
        <v>9.6095586615662896</v>
      </c>
      <c r="AM45" s="60">
        <f>VLOOKUP($A45,'ADR Raw Data'!$B$6:$BE$43,'ADR Raw Data'!X$1,FALSE)</f>
        <v>7.9180556905753896</v>
      </c>
      <c r="AN45" s="61">
        <f>VLOOKUP($A45,'ADR Raw Data'!$B$6:$BE$43,'ADR Raw Data'!Y$1,FALSE)</f>
        <v>8.0366005708751391</v>
      </c>
      <c r="AO45" s="60">
        <f>VLOOKUP($A45,'ADR Raw Data'!$B$6:$BE$43,'ADR Raw Data'!AA$1,FALSE)</f>
        <v>13.2044591235277</v>
      </c>
      <c r="AP45" s="60">
        <f>VLOOKUP($A45,'ADR Raw Data'!$B$6:$BE$43,'ADR Raw Data'!AB$1,FALSE)</f>
        <v>12.312596235418701</v>
      </c>
      <c r="AQ45" s="61">
        <f>VLOOKUP($A45,'ADR Raw Data'!$B$6:$BE$43,'ADR Raw Data'!AC$1,FALSE)</f>
        <v>12.732585613635599</v>
      </c>
      <c r="AR45" s="62">
        <f>VLOOKUP($A45,'ADR Raw Data'!$B$6:$BE$43,'ADR Raw Data'!AE$1,FALSE)</f>
        <v>8.87389218058218</v>
      </c>
      <c r="AS45" s="50"/>
      <c r="AT45" s="64">
        <f>VLOOKUP($A45,'RevPAR Raw Data'!$B$6:$BE$43,'RevPAR Raw Data'!G$1,FALSE)</f>
        <v>42.273769580596202</v>
      </c>
      <c r="AU45" s="65">
        <f>VLOOKUP($A45,'RevPAR Raw Data'!$B$6:$BE$43,'RevPAR Raw Data'!H$1,FALSE)</f>
        <v>57.241753410813502</v>
      </c>
      <c r="AV45" s="65">
        <f>VLOOKUP($A45,'RevPAR Raw Data'!$B$6:$BE$43,'RevPAR Raw Data'!I$1,FALSE)</f>
        <v>58.4920768064679</v>
      </c>
      <c r="AW45" s="65">
        <f>VLOOKUP($A45,'RevPAR Raw Data'!$B$6:$BE$43,'RevPAR Raw Data'!J$1,FALSE)</f>
        <v>59.175826174835699</v>
      </c>
      <c r="AX45" s="65">
        <f>VLOOKUP($A45,'RevPAR Raw Data'!$B$6:$BE$43,'RevPAR Raw Data'!K$1,FALSE)</f>
        <v>56.570848913592698</v>
      </c>
      <c r="AY45" s="66">
        <f>VLOOKUP($A45,'RevPAR Raw Data'!$B$6:$BE$43,'RevPAR Raw Data'!L$1,FALSE)</f>
        <v>54.750854977261199</v>
      </c>
      <c r="AZ45" s="65">
        <f>VLOOKUP($A45,'RevPAR Raw Data'!$B$6:$BE$43,'RevPAR Raw Data'!N$1,FALSE)</f>
        <v>73.028317331985804</v>
      </c>
      <c r="BA45" s="65">
        <f>VLOOKUP($A45,'RevPAR Raw Data'!$B$6:$BE$43,'RevPAR Raw Data'!O$1,FALSE)</f>
        <v>71.957364830722497</v>
      </c>
      <c r="BB45" s="66">
        <f>VLOOKUP($A45,'RevPAR Raw Data'!$B$6:$BE$43,'RevPAR Raw Data'!P$1,FALSE)</f>
        <v>72.4928410813542</v>
      </c>
      <c r="BC45" s="67">
        <f>VLOOKUP($A45,'RevPAR Raw Data'!$B$6:$BE$43,'RevPAR Raw Data'!R$1,FALSE)</f>
        <v>59.819993864144898</v>
      </c>
      <c r="BD45" s="63"/>
      <c r="BE45" s="59">
        <f>VLOOKUP($A45,'RevPAR Raw Data'!$B$6:$BE$43,'RevPAR Raw Data'!T$1,FALSE)</f>
        <v>4.9021878296078496</v>
      </c>
      <c r="BF45" s="60">
        <f>VLOOKUP($A45,'RevPAR Raw Data'!$B$6:$BE$43,'RevPAR Raw Data'!U$1,FALSE)</f>
        <v>17.6950699821844</v>
      </c>
      <c r="BG45" s="60">
        <f>VLOOKUP($A45,'RevPAR Raw Data'!$B$6:$BE$43,'RevPAR Raw Data'!V$1,FALSE)</f>
        <v>14.2064472050994</v>
      </c>
      <c r="BH45" s="60">
        <f>VLOOKUP($A45,'RevPAR Raw Data'!$B$6:$BE$43,'RevPAR Raw Data'!W$1,FALSE)</f>
        <v>14.343572313341401</v>
      </c>
      <c r="BI45" s="60">
        <f>VLOOKUP($A45,'RevPAR Raw Data'!$B$6:$BE$43,'RevPAR Raw Data'!X$1,FALSE)</f>
        <v>7.3960599291274498</v>
      </c>
      <c r="BJ45" s="61">
        <f>VLOOKUP($A45,'RevPAR Raw Data'!$B$6:$BE$43,'RevPAR Raw Data'!Y$1,FALSE)</f>
        <v>11.929400965905399</v>
      </c>
      <c r="BK45" s="60">
        <f>VLOOKUP($A45,'RevPAR Raw Data'!$B$6:$BE$43,'RevPAR Raw Data'!AA$1,FALSE)</f>
        <v>-2.5975546534810201</v>
      </c>
      <c r="BL45" s="60">
        <f>VLOOKUP($A45,'RevPAR Raw Data'!$B$6:$BE$43,'RevPAR Raw Data'!AB$1,FALSE)</f>
        <v>-7.9918735190709702</v>
      </c>
      <c r="BM45" s="61">
        <f>VLOOKUP($A45,'RevPAR Raw Data'!$B$6:$BE$43,'RevPAR Raw Data'!AC$1,FALSE)</f>
        <v>-5.3516169544021297</v>
      </c>
      <c r="BN45" s="62">
        <f>VLOOKUP($A45,'RevPAR Raw Data'!$B$6:$BE$43,'RevPAR Raw Data'!AE$1,FALSE)</f>
        <v>5.2742344585701098</v>
      </c>
    </row>
    <row r="46" spans="1:66" x14ac:dyDescent="0.35">
      <c r="A46" s="84" t="s">
        <v>85</v>
      </c>
      <c r="B46" s="59">
        <f>VLOOKUP($A46,'Occupancy Raw Data'!$B$6:$BE$43,'Occupancy Raw Data'!G$1,FALSE)</f>
        <v>47.897461800732401</v>
      </c>
      <c r="C46" s="60">
        <f>VLOOKUP($A46,'Occupancy Raw Data'!$B$6:$BE$43,'Occupancy Raw Data'!H$1,FALSE)</f>
        <v>56.610683167066497</v>
      </c>
      <c r="D46" s="60">
        <f>VLOOKUP($A46,'Occupancy Raw Data'!$B$6:$BE$43,'Occupancy Raw Data'!I$1,FALSE)</f>
        <v>56.686450309382401</v>
      </c>
      <c r="E46" s="60">
        <f>VLOOKUP($A46,'Occupancy Raw Data'!$B$6:$BE$43,'Occupancy Raw Data'!J$1,FALSE)</f>
        <v>65.5006945321378</v>
      </c>
      <c r="F46" s="60">
        <f>VLOOKUP($A46,'Occupancy Raw Data'!$B$6:$BE$43,'Occupancy Raw Data'!K$1,FALSE)</f>
        <v>65.652228816769707</v>
      </c>
      <c r="G46" s="61">
        <f>VLOOKUP($A46,'Occupancy Raw Data'!$B$6:$BE$43,'Occupancy Raw Data'!L$1,FALSE)</f>
        <v>58.469503725217798</v>
      </c>
      <c r="H46" s="60">
        <f>VLOOKUP($A46,'Occupancy Raw Data'!$B$6:$BE$43,'Occupancy Raw Data'!N$1,FALSE)</f>
        <v>76.360651597423896</v>
      </c>
      <c r="I46" s="60">
        <f>VLOOKUP($A46,'Occupancy Raw Data'!$B$6:$BE$43,'Occupancy Raw Data'!O$1,FALSE)</f>
        <v>68.607147367091798</v>
      </c>
      <c r="J46" s="61">
        <f>VLOOKUP($A46,'Occupancy Raw Data'!$B$6:$BE$43,'Occupancy Raw Data'!P$1,FALSE)</f>
        <v>72.483899482257797</v>
      </c>
      <c r="K46" s="62">
        <f>VLOOKUP($A46,'Occupancy Raw Data'!$B$6:$BE$43,'Occupancy Raw Data'!R$1,FALSE)</f>
        <v>62.473616798657801</v>
      </c>
      <c r="L46" s="63"/>
      <c r="M46" s="59">
        <f>VLOOKUP($A46,'Occupancy Raw Data'!$B$6:$BE$43,'Occupancy Raw Data'!T$1,FALSE)</f>
        <v>-6.0906164892300003</v>
      </c>
      <c r="N46" s="60">
        <f>VLOOKUP($A46,'Occupancy Raw Data'!$B$6:$BE$43,'Occupancy Raw Data'!U$1,FALSE)</f>
        <v>-6.19376438585478</v>
      </c>
      <c r="O46" s="60">
        <f>VLOOKUP($A46,'Occupancy Raw Data'!$B$6:$BE$43,'Occupancy Raw Data'!V$1,FALSE)</f>
        <v>-5.6932773109243602</v>
      </c>
      <c r="P46" s="60">
        <f>VLOOKUP($A46,'Occupancy Raw Data'!$B$6:$BE$43,'Occupancy Raw Data'!W$1,FALSE)</f>
        <v>3.2855436081242502</v>
      </c>
      <c r="Q46" s="60">
        <f>VLOOKUP($A46,'Occupancy Raw Data'!$B$6:$BE$43,'Occupancy Raw Data'!X$1,FALSE)</f>
        <v>5.7736720554272501E-2</v>
      </c>
      <c r="R46" s="61">
        <f>VLOOKUP($A46,'Occupancy Raw Data'!$B$6:$BE$43,'Occupancy Raw Data'!Y$1,FALSE)</f>
        <v>-2.7105395864851198</v>
      </c>
      <c r="S46" s="60">
        <f>VLOOKUP($A46,'Occupancy Raw Data'!$B$6:$BE$43,'Occupancy Raw Data'!AA$1,FALSE)</f>
        <v>-4.1983523447401696</v>
      </c>
      <c r="T46" s="60">
        <f>VLOOKUP($A46,'Occupancy Raw Data'!$B$6:$BE$43,'Occupancy Raw Data'!AB$1,FALSE)</f>
        <v>-9.2078877005347497</v>
      </c>
      <c r="U46" s="61">
        <f>VLOOKUP($A46,'Occupancy Raw Data'!$B$6:$BE$43,'Occupancy Raw Data'!AC$1,FALSE)</f>
        <v>-6.6363044892648002</v>
      </c>
      <c r="V46" s="62">
        <f>VLOOKUP($A46,'Occupancy Raw Data'!$B$6:$BE$43,'Occupancy Raw Data'!AE$1,FALSE)</f>
        <v>-4.0479884739000296</v>
      </c>
      <c r="W46" s="63"/>
      <c r="X46" s="64">
        <f>VLOOKUP($A46,'ADR Raw Data'!$B$6:$BE$43,'ADR Raw Data'!G$1,FALSE)</f>
        <v>101.800841022936</v>
      </c>
      <c r="Y46" s="65">
        <f>VLOOKUP($A46,'ADR Raw Data'!$B$6:$BE$43,'ADR Raw Data'!H$1,FALSE)</f>
        <v>102.548521079634</v>
      </c>
      <c r="Z46" s="65">
        <f>VLOOKUP($A46,'ADR Raw Data'!$B$6:$BE$43,'ADR Raw Data'!I$1,FALSE)</f>
        <v>102.133702383604</v>
      </c>
      <c r="AA46" s="65">
        <f>VLOOKUP($A46,'ADR Raw Data'!$B$6:$BE$43,'ADR Raw Data'!J$1,FALSE)</f>
        <v>105.468712165027</v>
      </c>
      <c r="AB46" s="65">
        <f>VLOOKUP($A46,'ADR Raw Data'!$B$6:$BE$43,'ADR Raw Data'!K$1,FALSE)</f>
        <v>106.189384497018</v>
      </c>
      <c r="AC46" s="66">
        <f>VLOOKUP($A46,'ADR Raw Data'!$B$6:$BE$43,'ADR Raw Data'!L$1,FALSE)</f>
        <v>103.817486069716</v>
      </c>
      <c r="AD46" s="65">
        <f>VLOOKUP($A46,'ADR Raw Data'!$B$6:$BE$43,'ADR Raw Data'!N$1,FALSE)</f>
        <v>126.776907557466</v>
      </c>
      <c r="AE46" s="65">
        <f>VLOOKUP($A46,'ADR Raw Data'!$B$6:$BE$43,'ADR Raw Data'!O$1,FALSE)</f>
        <v>124.344595987483</v>
      </c>
      <c r="AF46" s="66">
        <f>VLOOKUP($A46,'ADR Raw Data'!$B$6:$BE$43,'ADR Raw Data'!P$1,FALSE)</f>
        <v>125.62579703832699</v>
      </c>
      <c r="AG46" s="67">
        <f>VLOOKUP($A46,'ADR Raw Data'!$B$6:$BE$43,'ADR Raw Data'!R$1,FALSE)</f>
        <v>111.046830007796</v>
      </c>
      <c r="AH46" s="63"/>
      <c r="AI46" s="59">
        <f>VLOOKUP($A46,'ADR Raw Data'!$B$6:$BE$43,'ADR Raw Data'!T$1,FALSE)</f>
        <v>7.6248678858240604</v>
      </c>
      <c r="AJ46" s="60">
        <f>VLOOKUP($A46,'ADR Raw Data'!$B$6:$BE$43,'ADR Raw Data'!U$1,FALSE)</f>
        <v>8.8834944784062806</v>
      </c>
      <c r="AK46" s="60">
        <f>VLOOKUP($A46,'ADR Raw Data'!$B$6:$BE$43,'ADR Raw Data'!V$1,FALSE)</f>
        <v>8.1994451078643404</v>
      </c>
      <c r="AL46" s="60">
        <f>VLOOKUP($A46,'ADR Raw Data'!$B$6:$BE$43,'ADR Raw Data'!W$1,FALSE)</f>
        <v>12.8692682480033</v>
      </c>
      <c r="AM46" s="60">
        <f>VLOOKUP($A46,'ADR Raw Data'!$B$6:$BE$43,'ADR Raw Data'!X$1,FALSE)</f>
        <v>11.2634855184782</v>
      </c>
      <c r="AN46" s="61">
        <f>VLOOKUP($A46,'ADR Raw Data'!$B$6:$BE$43,'ADR Raw Data'!Y$1,FALSE)</f>
        <v>9.9620940406025902</v>
      </c>
      <c r="AO46" s="60">
        <f>VLOOKUP($A46,'ADR Raw Data'!$B$6:$BE$43,'ADR Raw Data'!AA$1,FALSE)</f>
        <v>10.6160437616618</v>
      </c>
      <c r="AP46" s="60">
        <f>VLOOKUP($A46,'ADR Raw Data'!$B$6:$BE$43,'ADR Raw Data'!AB$1,FALSE)</f>
        <v>8.5189101109081893</v>
      </c>
      <c r="AQ46" s="61">
        <f>VLOOKUP($A46,'ADR Raw Data'!$B$6:$BE$43,'ADR Raw Data'!AC$1,FALSE)</f>
        <v>9.6240200245851302</v>
      </c>
      <c r="AR46" s="62">
        <f>VLOOKUP($A46,'ADR Raw Data'!$B$6:$BE$43,'ADR Raw Data'!AE$1,FALSE)</f>
        <v>9.6339157797689303</v>
      </c>
      <c r="AS46" s="50"/>
      <c r="AT46" s="64">
        <f>VLOOKUP($A46,'RevPAR Raw Data'!$B$6:$BE$43,'RevPAR Raw Data'!G$1,FALSE)</f>
        <v>48.760018941785503</v>
      </c>
      <c r="AU46" s="65">
        <f>VLOOKUP($A46,'RevPAR Raw Data'!$B$6:$BE$43,'RevPAR Raw Data'!H$1,FALSE)</f>
        <v>58.053418360904097</v>
      </c>
      <c r="AV46" s="65">
        <f>VLOOKUP($A46,'RevPAR Raw Data'!$B$6:$BE$43,'RevPAR Raw Data'!I$1,FALSE)</f>
        <v>57.895970450814403</v>
      </c>
      <c r="AW46" s="65">
        <f>VLOOKUP($A46,'RevPAR Raw Data'!$B$6:$BE$43,'RevPAR Raw Data'!J$1,FALSE)</f>
        <v>69.082738982194698</v>
      </c>
      <c r="AX46" s="65">
        <f>VLOOKUP($A46,'RevPAR Raw Data'!$B$6:$BE$43,'RevPAR Raw Data'!K$1,FALSE)</f>
        <v>69.7156976891021</v>
      </c>
      <c r="AY46" s="66">
        <f>VLOOKUP($A46,'RevPAR Raw Data'!$B$6:$BE$43,'RevPAR Raw Data'!L$1,FALSE)</f>
        <v>60.701568884960203</v>
      </c>
      <c r="AZ46" s="65">
        <f>VLOOKUP($A46,'RevPAR Raw Data'!$B$6:$BE$43,'RevPAR Raw Data'!N$1,FALSE)</f>
        <v>96.807672685945107</v>
      </c>
      <c r="BA46" s="65">
        <f>VLOOKUP($A46,'RevPAR Raw Data'!$B$6:$BE$43,'RevPAR Raw Data'!O$1,FALSE)</f>
        <v>85.309280212147897</v>
      </c>
      <c r="BB46" s="66">
        <f>VLOOKUP($A46,'RevPAR Raw Data'!$B$6:$BE$43,'RevPAR Raw Data'!P$1,FALSE)</f>
        <v>91.058476449046495</v>
      </c>
      <c r="BC46" s="67">
        <f>VLOOKUP($A46,'RevPAR Raw Data'!$B$6:$BE$43,'RevPAR Raw Data'!R$1,FALSE)</f>
        <v>69.374971046127698</v>
      </c>
      <c r="BD46" s="63"/>
      <c r="BE46" s="59">
        <f>VLOOKUP($A46,'RevPAR Raw Data'!$B$6:$BE$43,'RevPAR Raw Data'!T$1,FALSE)</f>
        <v>1.06984993585805</v>
      </c>
      <c r="BF46" s="60">
        <f>VLOOKUP($A46,'RevPAR Raw Data'!$B$6:$BE$43,'RevPAR Raw Data'!U$1,FALSE)</f>
        <v>2.13950737532859</v>
      </c>
      <c r="BG46" s="60">
        <f>VLOOKUP($A46,'RevPAR Raw Data'!$B$6:$BE$43,'RevPAR Raw Data'!V$1,FALSE)</f>
        <v>2.03935064899223</v>
      </c>
      <c r="BH46" s="60">
        <f>VLOOKUP($A46,'RevPAR Raw Data'!$B$6:$BE$43,'RevPAR Raw Data'!W$1,FALSE)</f>
        <v>16.577637276462202</v>
      </c>
      <c r="BI46" s="60">
        <f>VLOOKUP($A46,'RevPAR Raw Data'!$B$6:$BE$43,'RevPAR Raw Data'!X$1,FALSE)</f>
        <v>11.327725406191</v>
      </c>
      <c r="BJ46" s="61">
        <f>VLOOKUP($A46,'RevPAR Raw Data'!$B$6:$BE$43,'RevPAR Raw Data'!Y$1,FALSE)</f>
        <v>6.9815279515040602</v>
      </c>
      <c r="BK46" s="60">
        <f>VLOOKUP($A46,'RevPAR Raw Data'!$B$6:$BE$43,'RevPAR Raw Data'!AA$1,FALSE)</f>
        <v>5.9719924947352601</v>
      </c>
      <c r="BL46" s="60">
        <f>VLOOKUP($A46,'RevPAR Raw Data'!$B$6:$BE$43,'RevPAR Raw Data'!AB$1,FALSE)</f>
        <v>-1.47338926594848</v>
      </c>
      <c r="BM46" s="61">
        <f>VLOOKUP($A46,'RevPAR Raw Data'!$B$6:$BE$43,'RevPAR Raw Data'!AC$1,FALSE)</f>
        <v>2.3490362623810399</v>
      </c>
      <c r="BN46" s="62">
        <f>VLOOKUP($A46,'RevPAR Raw Data'!$B$6:$BE$43,'RevPAR Raw Data'!AE$1,FALSE)</f>
        <v>5.1959475055186202</v>
      </c>
    </row>
    <row r="47" spans="1:66" x14ac:dyDescent="0.35">
      <c r="A47" s="81" t="s">
        <v>86</v>
      </c>
      <c r="B47" s="59">
        <f>VLOOKUP($A47,'Occupancy Raw Data'!$B$6:$BE$43,'Occupancy Raw Data'!G$1,FALSE)</f>
        <v>46.477946017116501</v>
      </c>
      <c r="C47" s="60">
        <f>VLOOKUP($A47,'Occupancy Raw Data'!$B$6:$BE$43,'Occupancy Raw Data'!H$1,FALSE)</f>
        <v>61.816984858459499</v>
      </c>
      <c r="D47" s="60">
        <f>VLOOKUP($A47,'Occupancy Raw Data'!$B$6:$BE$43,'Occupancy Raw Data'!I$1,FALSE)</f>
        <v>62.541145490454198</v>
      </c>
      <c r="E47" s="60">
        <f>VLOOKUP($A47,'Occupancy Raw Data'!$B$6:$BE$43,'Occupancy Raw Data'!J$1,FALSE)</f>
        <v>68.268597761685299</v>
      </c>
      <c r="F47" s="60">
        <f>VLOOKUP($A47,'Occupancy Raw Data'!$B$6:$BE$43,'Occupancy Raw Data'!K$1,FALSE)</f>
        <v>71.2969058591178</v>
      </c>
      <c r="G47" s="61">
        <f>VLOOKUP($A47,'Occupancy Raw Data'!$B$6:$BE$43,'Occupancy Raw Data'!L$1,FALSE)</f>
        <v>62.080315997366597</v>
      </c>
      <c r="H47" s="60">
        <f>VLOOKUP($A47,'Occupancy Raw Data'!$B$6:$BE$43,'Occupancy Raw Data'!N$1,FALSE)</f>
        <v>75.641869651086196</v>
      </c>
      <c r="I47" s="60">
        <f>VLOOKUP($A47,'Occupancy Raw Data'!$B$6:$BE$43,'Occupancy Raw Data'!O$1,FALSE)</f>
        <v>72.4160631994733</v>
      </c>
      <c r="J47" s="61">
        <f>VLOOKUP($A47,'Occupancy Raw Data'!$B$6:$BE$43,'Occupancy Raw Data'!P$1,FALSE)</f>
        <v>74.028966425279705</v>
      </c>
      <c r="K47" s="62">
        <f>VLOOKUP($A47,'Occupancy Raw Data'!$B$6:$BE$43,'Occupancy Raw Data'!R$1,FALSE)</f>
        <v>65.494216119627495</v>
      </c>
      <c r="L47" s="63"/>
      <c r="M47" s="59">
        <f>VLOOKUP($A47,'Occupancy Raw Data'!$B$6:$BE$43,'Occupancy Raw Data'!T$1,FALSE)</f>
        <v>-9.6030729833546697</v>
      </c>
      <c r="N47" s="60">
        <f>VLOOKUP($A47,'Occupancy Raw Data'!$B$6:$BE$43,'Occupancy Raw Data'!U$1,FALSE)</f>
        <v>4.5657015590200398</v>
      </c>
      <c r="O47" s="60">
        <f>VLOOKUP($A47,'Occupancy Raw Data'!$B$6:$BE$43,'Occupancy Raw Data'!V$1,FALSE)</f>
        <v>9.5732410611303305</v>
      </c>
      <c r="P47" s="60">
        <f>VLOOKUP($A47,'Occupancy Raw Data'!$B$6:$BE$43,'Occupancy Raw Data'!W$1,FALSE)</f>
        <v>18.922018348623801</v>
      </c>
      <c r="Q47" s="60">
        <f>VLOOKUP($A47,'Occupancy Raw Data'!$B$6:$BE$43,'Occupancy Raw Data'!X$1,FALSE)</f>
        <v>11.305241521068799</v>
      </c>
      <c r="R47" s="61">
        <f>VLOOKUP($A47,'Occupancy Raw Data'!$B$6:$BE$43,'Occupancy Raw Data'!Y$1,FALSE)</f>
        <v>7.3787292188567504</v>
      </c>
      <c r="S47" s="60">
        <f>VLOOKUP($A47,'Occupancy Raw Data'!$B$6:$BE$43,'Occupancy Raw Data'!AA$1,FALSE)</f>
        <v>-5.2761747732893598</v>
      </c>
      <c r="T47" s="60">
        <f>VLOOKUP($A47,'Occupancy Raw Data'!$B$6:$BE$43,'Occupancy Raw Data'!AB$1,FALSE)</f>
        <v>-5.8219178082191698</v>
      </c>
      <c r="U47" s="61">
        <f>VLOOKUP($A47,'Occupancy Raw Data'!$B$6:$BE$43,'Occupancy Raw Data'!AC$1,FALSE)</f>
        <v>-5.5438891222175499</v>
      </c>
      <c r="V47" s="62">
        <f>VLOOKUP($A47,'Occupancy Raw Data'!$B$6:$BE$43,'Occupancy Raw Data'!AE$1,FALSE)</f>
        <v>2.8352037802717001</v>
      </c>
      <c r="W47" s="63"/>
      <c r="X47" s="64">
        <f>VLOOKUP($A47,'ADR Raw Data'!$B$6:$BE$43,'ADR Raw Data'!G$1,FALSE)</f>
        <v>86.336869688385207</v>
      </c>
      <c r="Y47" s="65">
        <f>VLOOKUP($A47,'ADR Raw Data'!$B$6:$BE$43,'ADR Raw Data'!H$1,FALSE)</f>
        <v>90.526560170394006</v>
      </c>
      <c r="Z47" s="65">
        <f>VLOOKUP($A47,'ADR Raw Data'!$B$6:$BE$43,'ADR Raw Data'!I$1,FALSE)</f>
        <v>90.7016315789473</v>
      </c>
      <c r="AA47" s="65">
        <f>VLOOKUP($A47,'ADR Raw Data'!$B$6:$BE$43,'ADR Raw Data'!J$1,FALSE)</f>
        <v>92.669922854387593</v>
      </c>
      <c r="AB47" s="65">
        <f>VLOOKUP($A47,'ADR Raw Data'!$B$6:$BE$43,'ADR Raw Data'!K$1,FALSE)</f>
        <v>93.026915974145794</v>
      </c>
      <c r="AC47" s="66">
        <f>VLOOKUP($A47,'ADR Raw Data'!$B$6:$BE$43,'ADR Raw Data'!L$1,FALSE)</f>
        <v>90.980207847295802</v>
      </c>
      <c r="AD47" s="65">
        <f>VLOOKUP($A47,'ADR Raw Data'!$B$6:$BE$43,'ADR Raw Data'!N$1,FALSE)</f>
        <v>100.51682332463</v>
      </c>
      <c r="AE47" s="65">
        <f>VLOOKUP($A47,'ADR Raw Data'!$B$6:$BE$43,'ADR Raw Data'!O$1,FALSE)</f>
        <v>105.440409090909</v>
      </c>
      <c r="AF47" s="66">
        <f>VLOOKUP($A47,'ADR Raw Data'!$B$6:$BE$43,'ADR Raw Data'!P$1,FALSE)</f>
        <v>102.92497999110699</v>
      </c>
      <c r="AG47" s="67">
        <f>VLOOKUP($A47,'ADR Raw Data'!$B$6:$BE$43,'ADR Raw Data'!R$1,FALSE)</f>
        <v>94.837731188971802</v>
      </c>
      <c r="AH47" s="63"/>
      <c r="AI47" s="59">
        <f>VLOOKUP($A47,'ADR Raw Data'!$B$6:$BE$43,'ADR Raw Data'!T$1,FALSE)</f>
        <v>2.3665391077594098</v>
      </c>
      <c r="AJ47" s="60">
        <f>VLOOKUP($A47,'ADR Raw Data'!$B$6:$BE$43,'ADR Raw Data'!U$1,FALSE)</f>
        <v>6.7917527880797799</v>
      </c>
      <c r="AK47" s="60">
        <f>VLOOKUP($A47,'ADR Raw Data'!$B$6:$BE$43,'ADR Raw Data'!V$1,FALSE)</f>
        <v>7.2057532700873503</v>
      </c>
      <c r="AL47" s="60">
        <f>VLOOKUP($A47,'ADR Raw Data'!$B$6:$BE$43,'ADR Raw Data'!W$1,FALSE)</f>
        <v>11.069686332753699</v>
      </c>
      <c r="AM47" s="60">
        <f>VLOOKUP($A47,'ADR Raw Data'!$B$6:$BE$43,'ADR Raw Data'!X$1,FALSE)</f>
        <v>7.03814287092922</v>
      </c>
      <c r="AN47" s="61">
        <f>VLOOKUP($A47,'ADR Raw Data'!$B$6:$BE$43,'ADR Raw Data'!Y$1,FALSE)</f>
        <v>7.1996260052900602</v>
      </c>
      <c r="AO47" s="60">
        <f>VLOOKUP($A47,'ADR Raw Data'!$B$6:$BE$43,'ADR Raw Data'!AA$1,FALSE)</f>
        <v>6.93172165998614</v>
      </c>
      <c r="AP47" s="60">
        <f>VLOOKUP($A47,'ADR Raw Data'!$B$6:$BE$43,'ADR Raw Data'!AB$1,FALSE)</f>
        <v>10.3334125467427</v>
      </c>
      <c r="AQ47" s="61">
        <f>VLOOKUP($A47,'ADR Raw Data'!$B$6:$BE$43,'ADR Raw Data'!AC$1,FALSE)</f>
        <v>8.6069527411868592</v>
      </c>
      <c r="AR47" s="62">
        <f>VLOOKUP($A47,'ADR Raw Data'!$B$6:$BE$43,'ADR Raw Data'!AE$1,FALSE)</f>
        <v>7.3430615396243804</v>
      </c>
      <c r="AS47" s="50"/>
      <c r="AT47" s="64">
        <f>VLOOKUP($A47,'RevPAR Raw Data'!$B$6:$BE$43,'RevPAR Raw Data'!G$1,FALSE)</f>
        <v>40.127603686635901</v>
      </c>
      <c r="AU47" s="65">
        <f>VLOOKUP($A47,'RevPAR Raw Data'!$B$6:$BE$43,'RevPAR Raw Data'!H$1,FALSE)</f>
        <v>55.960789993416697</v>
      </c>
      <c r="AV47" s="65">
        <f>VLOOKUP($A47,'RevPAR Raw Data'!$B$6:$BE$43,'RevPAR Raw Data'!I$1,FALSE)</f>
        <v>56.725839368005197</v>
      </c>
      <c r="AW47" s="65">
        <f>VLOOKUP($A47,'RevPAR Raw Data'!$B$6:$BE$43,'RevPAR Raw Data'!J$1,FALSE)</f>
        <v>63.264456879526001</v>
      </c>
      <c r="AX47" s="65">
        <f>VLOOKUP($A47,'RevPAR Raw Data'!$B$6:$BE$43,'RevPAR Raw Data'!K$1,FALSE)</f>
        <v>66.325312705727399</v>
      </c>
      <c r="AY47" s="66">
        <f>VLOOKUP($A47,'RevPAR Raw Data'!$B$6:$BE$43,'RevPAR Raw Data'!L$1,FALSE)</f>
        <v>56.4808005266622</v>
      </c>
      <c r="AZ47" s="65">
        <f>VLOOKUP($A47,'RevPAR Raw Data'!$B$6:$BE$43,'RevPAR Raw Data'!N$1,FALSE)</f>
        <v>76.032804476629295</v>
      </c>
      <c r="BA47" s="65">
        <f>VLOOKUP($A47,'RevPAR Raw Data'!$B$6:$BE$43,'RevPAR Raw Data'!O$1,FALSE)</f>
        <v>76.355793285055896</v>
      </c>
      <c r="BB47" s="66">
        <f>VLOOKUP($A47,'RevPAR Raw Data'!$B$6:$BE$43,'RevPAR Raw Data'!P$1,FALSE)</f>
        <v>76.194298880842595</v>
      </c>
      <c r="BC47" s="67">
        <f>VLOOKUP($A47,'RevPAR Raw Data'!$B$6:$BE$43,'RevPAR Raw Data'!R$1,FALSE)</f>
        <v>62.1132286278566</v>
      </c>
      <c r="BD47" s="63"/>
      <c r="BE47" s="59">
        <f>VLOOKUP($A47,'RevPAR Raw Data'!$B$6:$BE$43,'RevPAR Raw Data'!T$1,FALSE)</f>
        <v>-7.4637943532930198</v>
      </c>
      <c r="BF47" s="60">
        <f>VLOOKUP($A47,'RevPAR Raw Data'!$B$6:$BE$43,'RevPAR Raw Data'!U$1,FALSE)</f>
        <v>11.6675455100299</v>
      </c>
      <c r="BG47" s="60">
        <f>VLOOKUP($A47,'RevPAR Raw Data'!$B$6:$BE$43,'RevPAR Raw Data'!V$1,FALSE)</f>
        <v>17.468818462033401</v>
      </c>
      <c r="BH47" s="60">
        <f>VLOOKUP($A47,'RevPAR Raw Data'!$B$6:$BE$43,'RevPAR Raw Data'!W$1,FALSE)</f>
        <v>32.086312760396297</v>
      </c>
      <c r="BI47" s="60">
        <f>VLOOKUP($A47,'RevPAR Raw Data'!$B$6:$BE$43,'RevPAR Raw Data'!X$1,FALSE)</f>
        <v>19.139063442154502</v>
      </c>
      <c r="BJ47" s="61">
        <f>VLOOKUP($A47,'RevPAR Raw Data'!$B$6:$BE$43,'RevPAR Raw Data'!Y$1,FALSE)</f>
        <v>15.1095961318475</v>
      </c>
      <c r="BK47" s="60">
        <f>VLOOKUP($A47,'RevPAR Raw Data'!$B$6:$BE$43,'RevPAR Raw Data'!AA$1,FALSE)</f>
        <v>1.2898171371179501</v>
      </c>
      <c r="BL47" s="60">
        <f>VLOOKUP($A47,'RevPAR Raw Data'!$B$6:$BE$43,'RevPAR Raw Data'!AB$1,FALSE)</f>
        <v>3.9098919532679601</v>
      </c>
      <c r="BM47" s="61">
        <f>VLOOKUP($A47,'RevPAR Raw Data'!$B$6:$BE$43,'RevPAR Raw Data'!AC$1,FALSE)</f>
        <v>2.5859037021962399</v>
      </c>
      <c r="BN47" s="62">
        <f>VLOOKUP($A47,'RevPAR Raw Data'!$B$6:$BE$43,'RevPAR Raw Data'!AE$1,FALSE)</f>
        <v>10.3864560782552</v>
      </c>
    </row>
    <row r="48" spans="1:66" ht="15.6" thickBot="1" x14ac:dyDescent="0.4">
      <c r="A48" s="81" t="s">
        <v>87</v>
      </c>
      <c r="B48" s="85">
        <f>VLOOKUP($A48,'Occupancy Raw Data'!$B$6:$BE$43,'Occupancy Raw Data'!G$1,FALSE)</f>
        <v>49.136276391554702</v>
      </c>
      <c r="C48" s="86">
        <f>VLOOKUP($A48,'Occupancy Raw Data'!$B$6:$BE$43,'Occupancy Raw Data'!H$1,FALSE)</f>
        <v>60.200164518782501</v>
      </c>
      <c r="D48" s="86">
        <f>VLOOKUP($A48,'Occupancy Raw Data'!$B$6:$BE$43,'Occupancy Raw Data'!I$1,FALSE)</f>
        <v>66.602687140115094</v>
      </c>
      <c r="E48" s="86">
        <f>VLOOKUP($A48,'Occupancy Raw Data'!$B$6:$BE$43,'Occupancy Raw Data'!J$1,FALSE)</f>
        <v>63.079243213600201</v>
      </c>
      <c r="F48" s="86">
        <f>VLOOKUP($A48,'Occupancy Raw Data'!$B$6:$BE$43,'Occupancy Raw Data'!K$1,FALSE)</f>
        <v>62.4211680833561</v>
      </c>
      <c r="G48" s="87">
        <f>VLOOKUP($A48,'Occupancy Raw Data'!$B$6:$BE$43,'Occupancy Raw Data'!L$1,FALSE)</f>
        <v>60.2879078694817</v>
      </c>
      <c r="H48" s="86">
        <f>VLOOKUP($A48,'Occupancy Raw Data'!$B$6:$BE$43,'Occupancy Raw Data'!N$1,FALSE)</f>
        <v>65.135727995612797</v>
      </c>
      <c r="I48" s="86">
        <f>VLOOKUP($A48,'Occupancy Raw Data'!$B$6:$BE$43,'Occupancy Raw Data'!O$1,FALSE)</f>
        <v>66.534137647381399</v>
      </c>
      <c r="J48" s="87">
        <f>VLOOKUP($A48,'Occupancy Raw Data'!$B$6:$BE$43,'Occupancy Raw Data'!P$1,FALSE)</f>
        <v>65.834932821497105</v>
      </c>
      <c r="K48" s="88">
        <f>VLOOKUP($A48,'Occupancy Raw Data'!$B$6:$BE$43,'Occupancy Raw Data'!R$1,FALSE)</f>
        <v>61.872772141486102</v>
      </c>
      <c r="L48" s="63"/>
      <c r="M48" s="85">
        <f>VLOOKUP($A48,'Occupancy Raw Data'!$B$6:$BE$43,'Occupancy Raw Data'!T$1,FALSE)</f>
        <v>-4.3576756041582803</v>
      </c>
      <c r="N48" s="86">
        <f>VLOOKUP($A48,'Occupancy Raw Data'!$B$6:$BE$43,'Occupancy Raw Data'!U$1,FALSE)</f>
        <v>-2.79390065295406</v>
      </c>
      <c r="O48" s="86">
        <f>VLOOKUP($A48,'Occupancy Raw Data'!$B$6:$BE$43,'Occupancy Raw Data'!V$1,FALSE)</f>
        <v>4.0561780129263401</v>
      </c>
      <c r="P48" s="86">
        <f>VLOOKUP($A48,'Occupancy Raw Data'!$B$6:$BE$43,'Occupancy Raw Data'!W$1,FALSE)</f>
        <v>-0.208610330883679</v>
      </c>
      <c r="Q48" s="86">
        <f>VLOOKUP($A48,'Occupancy Raw Data'!$B$6:$BE$43,'Occupancy Raw Data'!X$1,FALSE)</f>
        <v>0.63904039172705196</v>
      </c>
      <c r="R48" s="87">
        <f>VLOOKUP($A48,'Occupancy Raw Data'!$B$6:$BE$43,'Occupancy Raw Data'!Y$1,FALSE)</f>
        <v>-0.36632790272785698</v>
      </c>
      <c r="S48" s="86">
        <f>VLOOKUP($A48,'Occupancy Raw Data'!$B$6:$BE$43,'Occupancy Raw Data'!AA$1,FALSE)</f>
        <v>-5.7951198534887904</v>
      </c>
      <c r="T48" s="86">
        <f>VLOOKUP($A48,'Occupancy Raw Data'!$B$6:$BE$43,'Occupancy Raw Data'!AB$1,FALSE)</f>
        <v>-10.263593987586299</v>
      </c>
      <c r="U48" s="61">
        <f>VLOOKUP($A48,'Occupancy Raw Data'!$B$6:$BE$43,'Occupancy Raw Data'!AC$1,FALSE)</f>
        <v>-8.1073418628533904</v>
      </c>
      <c r="V48" s="88">
        <f>VLOOKUP($A48,'Occupancy Raw Data'!$B$6:$BE$43,'Occupancy Raw Data'!AE$1,FALSE)</f>
        <v>-2.8542100199924398</v>
      </c>
      <c r="W48" s="63"/>
      <c r="X48" s="89">
        <f>VLOOKUP($A48,'ADR Raw Data'!$B$6:$BE$43,'ADR Raw Data'!G$1,FALSE)</f>
        <v>99.372779017857098</v>
      </c>
      <c r="Y48" s="90">
        <f>VLOOKUP($A48,'ADR Raw Data'!$B$6:$BE$43,'ADR Raw Data'!H$1,FALSE)</f>
        <v>106.444356638578</v>
      </c>
      <c r="Z48" s="90">
        <f>VLOOKUP($A48,'ADR Raw Data'!$B$6:$BE$43,'ADR Raw Data'!I$1,FALSE)</f>
        <v>112.40163647591601</v>
      </c>
      <c r="AA48" s="90">
        <f>VLOOKUP($A48,'ADR Raw Data'!$B$6:$BE$43,'ADR Raw Data'!J$1,FALSE)</f>
        <v>109.503705716148</v>
      </c>
      <c r="AB48" s="90">
        <f>VLOOKUP($A48,'ADR Raw Data'!$B$6:$BE$43,'ADR Raw Data'!K$1,FALSE)</f>
        <v>107.78253678893</v>
      </c>
      <c r="AC48" s="91">
        <f>VLOOKUP($A48,'ADR Raw Data'!$B$6:$BE$43,'ADR Raw Data'!L$1,FALSE)</f>
        <v>107.525210351571</v>
      </c>
      <c r="AD48" s="90">
        <f>VLOOKUP($A48,'ADR Raw Data'!$B$6:$BE$43,'ADR Raw Data'!N$1,FALSE)</f>
        <v>129.36247947800399</v>
      </c>
      <c r="AE48" s="90">
        <f>VLOOKUP($A48,'ADR Raw Data'!$B$6:$BE$43,'ADR Raw Data'!O$1,FALSE)</f>
        <v>126.849686791675</v>
      </c>
      <c r="AF48" s="91">
        <f>VLOOKUP($A48,'ADR Raw Data'!$B$6:$BE$43,'ADR Raw Data'!P$1,FALSE)</f>
        <v>128.092739483548</v>
      </c>
      <c r="AG48" s="92">
        <f>VLOOKUP($A48,'ADR Raw Data'!$B$6:$BE$43,'ADR Raw Data'!R$1,FALSE)</f>
        <v>113.77795796271</v>
      </c>
      <c r="AH48" s="63"/>
      <c r="AI48" s="85">
        <f>VLOOKUP($A48,'ADR Raw Data'!$B$6:$BE$43,'ADR Raw Data'!T$1,FALSE)</f>
        <v>2.4340935344269199</v>
      </c>
      <c r="AJ48" s="86">
        <f>VLOOKUP($A48,'ADR Raw Data'!$B$6:$BE$43,'ADR Raw Data'!U$1,FALSE)</f>
        <v>7.1559594455376603</v>
      </c>
      <c r="AK48" s="86">
        <f>VLOOKUP($A48,'ADR Raw Data'!$B$6:$BE$43,'ADR Raw Data'!V$1,FALSE)</f>
        <v>12.1751834150412</v>
      </c>
      <c r="AL48" s="86">
        <f>VLOOKUP($A48,'ADR Raw Data'!$B$6:$BE$43,'ADR Raw Data'!W$1,FALSE)</f>
        <v>10.1052787864626</v>
      </c>
      <c r="AM48" s="86">
        <f>VLOOKUP($A48,'ADR Raw Data'!$B$6:$BE$43,'ADR Raw Data'!X$1,FALSE)</f>
        <v>9.4686079291979901</v>
      </c>
      <c r="AN48" s="87">
        <f>VLOOKUP($A48,'ADR Raw Data'!$B$6:$BE$43,'ADR Raw Data'!Y$1,FALSE)</f>
        <v>8.6449279345412897</v>
      </c>
      <c r="AO48" s="86">
        <f>VLOOKUP($A48,'ADR Raw Data'!$B$6:$BE$43,'ADR Raw Data'!AA$1,FALSE)</f>
        <v>13.337035830959101</v>
      </c>
      <c r="AP48" s="86">
        <f>VLOOKUP($A48,'ADR Raw Data'!$B$6:$BE$43,'ADR Raw Data'!AB$1,FALSE)</f>
        <v>7.0239102221097101</v>
      </c>
      <c r="AQ48" s="87">
        <f>VLOOKUP($A48,'ADR Raw Data'!$B$6:$BE$43,'ADR Raw Data'!AC$1,FALSE)</f>
        <v>10.037124637657699</v>
      </c>
      <c r="AR48" s="88">
        <f>VLOOKUP($A48,'ADR Raw Data'!$B$6:$BE$43,'ADR Raw Data'!AE$1,FALSE)</f>
        <v>8.8011920107644404</v>
      </c>
      <c r="AS48" s="50"/>
      <c r="AT48" s="89">
        <f>VLOOKUP($A48,'RevPAR Raw Data'!$B$6:$BE$43,'RevPAR Raw Data'!G$1,FALSE)</f>
        <v>48.8280833561831</v>
      </c>
      <c r="AU48" s="90">
        <f>VLOOKUP($A48,'RevPAR Raw Data'!$B$6:$BE$43,'RevPAR Raw Data'!H$1,FALSE)</f>
        <v>64.079677817384095</v>
      </c>
      <c r="AV48" s="90">
        <f>VLOOKUP($A48,'RevPAR Raw Data'!$B$6:$BE$43,'RevPAR Raw Data'!I$1,FALSE)</f>
        <v>74.862510282423898</v>
      </c>
      <c r="AW48" s="90">
        <f>VLOOKUP($A48,'RevPAR Raw Data'!$B$6:$BE$43,'RevPAR Raw Data'!J$1,FALSE)</f>
        <v>69.074108856594407</v>
      </c>
      <c r="AX48" s="90">
        <f>VLOOKUP($A48,'RevPAR Raw Data'!$B$6:$BE$43,'RevPAR Raw Data'!K$1,FALSE)</f>
        <v>67.279118453523395</v>
      </c>
      <c r="AY48" s="91">
        <f>VLOOKUP($A48,'RevPAR Raw Data'!$B$6:$BE$43,'RevPAR Raw Data'!L$1,FALSE)</f>
        <v>64.824699753221793</v>
      </c>
      <c r="AZ48" s="90">
        <f>VLOOKUP($A48,'RevPAR Raw Data'!$B$6:$BE$43,'RevPAR Raw Data'!N$1,FALSE)</f>
        <v>84.261192761173504</v>
      </c>
      <c r="BA48" s="90">
        <f>VLOOKUP($A48,'RevPAR Raw Data'!$B$6:$BE$43,'RevPAR Raw Data'!O$1,FALSE)</f>
        <v>84.398345215245399</v>
      </c>
      <c r="BB48" s="91">
        <f>VLOOKUP($A48,'RevPAR Raw Data'!$B$6:$BE$43,'RevPAR Raw Data'!P$1,FALSE)</f>
        <v>84.329768988209395</v>
      </c>
      <c r="BC48" s="92">
        <f>VLOOKUP($A48,'RevPAR Raw Data'!$B$6:$BE$43,'RevPAR Raw Data'!R$1,FALSE)</f>
        <v>70.397576677504006</v>
      </c>
      <c r="BD48" s="63"/>
      <c r="BE48" s="85">
        <f>VLOOKUP($A48,'RevPAR Raw Data'!$B$6:$BE$43,'RevPAR Raw Data'!T$1,FALSE)</f>
        <v>-2.0296519698634699</v>
      </c>
      <c r="BF48" s="86">
        <f>VLOOKUP($A48,'RevPAR Raw Data'!$B$6:$BE$43,'RevPAR Raw Data'!U$1,FALSE)</f>
        <v>4.1621283949095904</v>
      </c>
      <c r="BG48" s="86">
        <f>VLOOKUP($A48,'RevPAR Raw Data'!$B$6:$BE$43,'RevPAR Raw Data'!V$1,FALSE)</f>
        <v>16.725208540681901</v>
      </c>
      <c r="BH48" s="86">
        <f>VLOOKUP($A48,'RevPAR Raw Data'!$B$6:$BE$43,'RevPAR Raw Data'!W$1,FALSE)</f>
        <v>9.8755878000658601</v>
      </c>
      <c r="BI48" s="86">
        <f>VLOOKUP($A48,'RevPAR Raw Data'!$B$6:$BE$43,'RevPAR Raw Data'!X$1,FALSE)</f>
        <v>10.168156550126801</v>
      </c>
      <c r="BJ48" s="87">
        <f>VLOOKUP($A48,'RevPAR Raw Data'!$B$6:$BE$43,'RevPAR Raw Data'!Y$1,FALSE)</f>
        <v>8.2469312486184894</v>
      </c>
      <c r="BK48" s="86">
        <f>VLOOKUP($A48,'RevPAR Raw Data'!$B$6:$BE$43,'RevPAR Raw Data'!AA$1,FALSE)</f>
        <v>6.7690187661635299</v>
      </c>
      <c r="BL48" s="86">
        <f>VLOOKUP($A48,'RevPAR Raw Data'!$B$6:$BE$43,'RevPAR Raw Data'!AB$1,FALSE)</f>
        <v>-3.9605893927264999</v>
      </c>
      <c r="BM48" s="87">
        <f>VLOOKUP($A48,'RevPAR Raw Data'!$B$6:$BE$43,'RevPAR Raw Data'!AC$1,FALSE)</f>
        <v>1.1160387672287899</v>
      </c>
      <c r="BN48" s="88">
        <f>VLOOKUP($A48,'RevPAR Raw Data'!$B$6:$BE$43,'RevPAR Raw Data'!AE$1,FALSE)</f>
        <v>5.6957774865219903</v>
      </c>
    </row>
    <row r="49" spans="1:45" ht="14.25" customHeight="1" x14ac:dyDescent="0.35">
      <c r="A49" s="189" t="s">
        <v>110</v>
      </c>
      <c r="B49" s="189"/>
      <c r="C49" s="189"/>
      <c r="D49" s="189"/>
      <c r="E49" s="189"/>
      <c r="F49" s="189"/>
      <c r="G49" s="189"/>
      <c r="H49" s="189"/>
      <c r="I49" s="189"/>
      <c r="J49" s="189"/>
      <c r="K49" s="189"/>
      <c r="AS49" s="50"/>
    </row>
    <row r="50" spans="1:45" x14ac:dyDescent="0.35">
      <c r="A50" s="189"/>
      <c r="B50" s="189"/>
      <c r="C50" s="189"/>
      <c r="D50" s="189"/>
      <c r="E50" s="189"/>
      <c r="F50" s="189"/>
      <c r="G50" s="189"/>
      <c r="H50" s="189"/>
      <c r="I50" s="189"/>
      <c r="J50" s="189"/>
      <c r="K50" s="189"/>
      <c r="AS50" s="50"/>
    </row>
    <row r="51" spans="1:45" x14ac:dyDescent="0.35">
      <c r="A51" s="189"/>
      <c r="B51" s="189"/>
      <c r="C51" s="189"/>
      <c r="D51" s="189"/>
      <c r="E51" s="189"/>
      <c r="F51" s="189"/>
      <c r="G51" s="189"/>
      <c r="H51" s="189"/>
      <c r="I51" s="189"/>
      <c r="J51" s="189"/>
      <c r="K51" s="189"/>
      <c r="AS51" s="50"/>
    </row>
    <row r="52" spans="1:45" x14ac:dyDescent="0.35">
      <c r="AS52" s="50"/>
    </row>
    <row r="53" spans="1:45" x14ac:dyDescent="0.35">
      <c r="AS53" s="50"/>
    </row>
    <row r="54" spans="1:45" x14ac:dyDescent="0.35">
      <c r="AS54" s="50"/>
    </row>
    <row r="55" spans="1:45" x14ac:dyDescent="0.35">
      <c r="AS55" s="50"/>
    </row>
    <row r="56" spans="1:45" x14ac:dyDescent="0.35">
      <c r="AS56" s="50"/>
    </row>
    <row r="57" spans="1:45" x14ac:dyDescent="0.35">
      <c r="AS57" s="50"/>
    </row>
    <row r="58" spans="1:45" x14ac:dyDescent="0.35">
      <c r="AS58" s="50"/>
    </row>
    <row r="59" spans="1:45" x14ac:dyDescent="0.35">
      <c r="AS59" s="50"/>
    </row>
    <row r="60" spans="1:45" x14ac:dyDescent="0.35">
      <c r="AS60" s="50"/>
    </row>
    <row r="61" spans="1:45" x14ac:dyDescent="0.35">
      <c r="AS61" s="50"/>
    </row>
    <row r="62" spans="1:45" x14ac:dyDescent="0.35">
      <c r="AS62" s="50"/>
    </row>
    <row r="63" spans="1:45" x14ac:dyDescent="0.35">
      <c r="AS63" s="50"/>
    </row>
    <row r="64" spans="1: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FPbz3TYWhvlE5Wn5OshmMIbqz1K6DvyG+GI7flIU3jhrfLwBsh3zs+jGMIXDq8i0tGWWQ1e+wABTahMTQphI6Q==" saltValue="TMYm9hwWSyqBa9KWxgjsgQ=="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D14" sqref="D14"/>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1" t="s">
        <v>121</v>
      </c>
      <c r="B1" s="186" t="s">
        <v>67</v>
      </c>
      <c r="C1" s="187"/>
      <c r="D1" s="187"/>
      <c r="E1" s="187"/>
      <c r="F1" s="187"/>
      <c r="G1" s="187"/>
      <c r="H1" s="187"/>
      <c r="I1" s="187"/>
      <c r="J1" s="187"/>
      <c r="K1" s="188"/>
      <c r="L1" s="50"/>
      <c r="M1" s="186" t="s">
        <v>74</v>
      </c>
      <c r="N1" s="187"/>
      <c r="O1" s="187"/>
      <c r="P1" s="187"/>
      <c r="Q1" s="187"/>
      <c r="R1" s="187"/>
      <c r="S1" s="187"/>
      <c r="T1" s="187"/>
      <c r="U1" s="187"/>
      <c r="V1" s="188"/>
      <c r="X1" s="186" t="s">
        <v>68</v>
      </c>
      <c r="Y1" s="187"/>
      <c r="Z1" s="187"/>
      <c r="AA1" s="187"/>
      <c r="AB1" s="187"/>
      <c r="AC1" s="187"/>
      <c r="AD1" s="187"/>
      <c r="AE1" s="187"/>
      <c r="AF1" s="187"/>
      <c r="AG1" s="188"/>
      <c r="AI1" s="186" t="s">
        <v>75</v>
      </c>
      <c r="AJ1" s="187"/>
      <c r="AK1" s="187"/>
      <c r="AL1" s="187"/>
      <c r="AM1" s="187"/>
      <c r="AN1" s="187"/>
      <c r="AO1" s="187"/>
      <c r="AP1" s="187"/>
      <c r="AQ1" s="187"/>
      <c r="AR1" s="188"/>
      <c r="AS1" s="50"/>
      <c r="AT1" s="186" t="s">
        <v>69</v>
      </c>
      <c r="AU1" s="187"/>
      <c r="AV1" s="187"/>
      <c r="AW1" s="187"/>
      <c r="AX1" s="187"/>
      <c r="AY1" s="187"/>
      <c r="AZ1" s="187"/>
      <c r="BA1" s="187"/>
      <c r="BB1" s="187"/>
      <c r="BC1" s="188"/>
      <c r="BE1" s="186" t="s">
        <v>76</v>
      </c>
      <c r="BF1" s="187"/>
      <c r="BG1" s="187"/>
      <c r="BH1" s="187"/>
      <c r="BI1" s="187"/>
      <c r="BJ1" s="187"/>
      <c r="BK1" s="187"/>
      <c r="BL1" s="187"/>
      <c r="BM1" s="187"/>
      <c r="BN1" s="188"/>
    </row>
    <row r="2" spans="1:66" x14ac:dyDescent="0.35">
      <c r="A2" s="191"/>
      <c r="B2" s="52"/>
      <c r="C2" s="53"/>
      <c r="D2" s="53"/>
      <c r="E2" s="53"/>
      <c r="F2" s="53"/>
      <c r="G2" s="184" t="s">
        <v>65</v>
      </c>
      <c r="H2" s="53"/>
      <c r="I2" s="53"/>
      <c r="J2" s="184" t="s">
        <v>66</v>
      </c>
      <c r="K2" s="185" t="s">
        <v>57</v>
      </c>
      <c r="L2" s="55"/>
      <c r="M2" s="52"/>
      <c r="N2" s="53"/>
      <c r="O2" s="53"/>
      <c r="P2" s="53"/>
      <c r="Q2" s="53"/>
      <c r="R2" s="184" t="s">
        <v>65</v>
      </c>
      <c r="S2" s="53"/>
      <c r="T2" s="53"/>
      <c r="U2" s="184" t="s">
        <v>66</v>
      </c>
      <c r="V2" s="185" t="s">
        <v>57</v>
      </c>
      <c r="X2" s="52"/>
      <c r="Y2" s="53"/>
      <c r="Z2" s="53"/>
      <c r="AA2" s="53"/>
      <c r="AB2" s="53"/>
      <c r="AC2" s="184" t="s">
        <v>65</v>
      </c>
      <c r="AD2" s="53"/>
      <c r="AE2" s="53"/>
      <c r="AF2" s="184" t="s">
        <v>66</v>
      </c>
      <c r="AG2" s="185" t="s">
        <v>57</v>
      </c>
      <c r="AI2" s="52"/>
      <c r="AJ2" s="53"/>
      <c r="AK2" s="53"/>
      <c r="AL2" s="53"/>
      <c r="AM2" s="53"/>
      <c r="AN2" s="184" t="s">
        <v>65</v>
      </c>
      <c r="AO2" s="53"/>
      <c r="AP2" s="53"/>
      <c r="AQ2" s="184" t="s">
        <v>66</v>
      </c>
      <c r="AR2" s="185" t="s">
        <v>57</v>
      </c>
      <c r="AS2" s="55"/>
      <c r="AT2" s="52"/>
      <c r="AU2" s="53"/>
      <c r="AV2" s="53"/>
      <c r="AW2" s="53"/>
      <c r="AX2" s="53"/>
      <c r="AY2" s="184" t="s">
        <v>65</v>
      </c>
      <c r="AZ2" s="53"/>
      <c r="BA2" s="53"/>
      <c r="BB2" s="184" t="s">
        <v>66</v>
      </c>
      <c r="BC2" s="185" t="s">
        <v>57</v>
      </c>
      <c r="BE2" s="52"/>
      <c r="BF2" s="53"/>
      <c r="BG2" s="53"/>
      <c r="BH2" s="53"/>
      <c r="BI2" s="53"/>
      <c r="BJ2" s="184" t="s">
        <v>65</v>
      </c>
      <c r="BK2" s="53"/>
      <c r="BL2" s="53"/>
      <c r="BM2" s="184" t="s">
        <v>66</v>
      </c>
      <c r="BN2" s="185" t="s">
        <v>57</v>
      </c>
    </row>
    <row r="3" spans="1:66" x14ac:dyDescent="0.35">
      <c r="A3" s="191"/>
      <c r="B3" s="56" t="s">
        <v>58</v>
      </c>
      <c r="C3" s="57" t="s">
        <v>59</v>
      </c>
      <c r="D3" s="57" t="s">
        <v>60</v>
      </c>
      <c r="E3" s="57" t="s">
        <v>61</v>
      </c>
      <c r="F3" s="57" t="s">
        <v>62</v>
      </c>
      <c r="G3" s="184"/>
      <c r="H3" s="57" t="s">
        <v>63</v>
      </c>
      <c r="I3" s="57" t="s">
        <v>64</v>
      </c>
      <c r="J3" s="184"/>
      <c r="K3" s="185"/>
      <c r="L3" s="55"/>
      <c r="M3" s="56" t="s">
        <v>58</v>
      </c>
      <c r="N3" s="57" t="s">
        <v>59</v>
      </c>
      <c r="O3" s="57" t="s">
        <v>60</v>
      </c>
      <c r="P3" s="57" t="s">
        <v>61</v>
      </c>
      <c r="Q3" s="57" t="s">
        <v>62</v>
      </c>
      <c r="R3" s="184"/>
      <c r="S3" s="57" t="s">
        <v>63</v>
      </c>
      <c r="T3" s="57" t="s">
        <v>64</v>
      </c>
      <c r="U3" s="184"/>
      <c r="V3" s="185"/>
      <c r="X3" s="56" t="s">
        <v>58</v>
      </c>
      <c r="Y3" s="57" t="s">
        <v>59</v>
      </c>
      <c r="Z3" s="57" t="s">
        <v>60</v>
      </c>
      <c r="AA3" s="57" t="s">
        <v>61</v>
      </c>
      <c r="AB3" s="57" t="s">
        <v>62</v>
      </c>
      <c r="AC3" s="184"/>
      <c r="AD3" s="57" t="s">
        <v>63</v>
      </c>
      <c r="AE3" s="57" t="s">
        <v>64</v>
      </c>
      <c r="AF3" s="184"/>
      <c r="AG3" s="185"/>
      <c r="AI3" s="56" t="s">
        <v>58</v>
      </c>
      <c r="AJ3" s="57" t="s">
        <v>59</v>
      </c>
      <c r="AK3" s="57" t="s">
        <v>60</v>
      </c>
      <c r="AL3" s="57" t="s">
        <v>61</v>
      </c>
      <c r="AM3" s="57" t="s">
        <v>62</v>
      </c>
      <c r="AN3" s="184"/>
      <c r="AO3" s="57" t="s">
        <v>63</v>
      </c>
      <c r="AP3" s="57" t="s">
        <v>64</v>
      </c>
      <c r="AQ3" s="184"/>
      <c r="AR3" s="185"/>
      <c r="AS3" s="55"/>
      <c r="AT3" s="56" t="s">
        <v>58</v>
      </c>
      <c r="AU3" s="57" t="s">
        <v>59</v>
      </c>
      <c r="AV3" s="57" t="s">
        <v>60</v>
      </c>
      <c r="AW3" s="57" t="s">
        <v>61</v>
      </c>
      <c r="AX3" s="57" t="s">
        <v>62</v>
      </c>
      <c r="AY3" s="184"/>
      <c r="AZ3" s="57" t="s">
        <v>63</v>
      </c>
      <c r="BA3" s="57" t="s">
        <v>64</v>
      </c>
      <c r="BB3" s="184"/>
      <c r="BC3" s="185"/>
      <c r="BE3" s="56" t="s">
        <v>58</v>
      </c>
      <c r="BF3" s="57" t="s">
        <v>59</v>
      </c>
      <c r="BG3" s="57" t="s">
        <v>60</v>
      </c>
      <c r="BH3" s="57" t="s">
        <v>61</v>
      </c>
      <c r="BI3" s="57" t="s">
        <v>62</v>
      </c>
      <c r="BJ3" s="184"/>
      <c r="BK3" s="57" t="s">
        <v>63</v>
      </c>
      <c r="BL3" s="57" t="s">
        <v>64</v>
      </c>
      <c r="BM3" s="184"/>
      <c r="BN3" s="185"/>
    </row>
    <row r="4" spans="1:66" x14ac:dyDescent="0.35">
      <c r="A4" s="58" t="s">
        <v>15</v>
      </c>
      <c r="B4" s="59">
        <f>VLOOKUP($A4,'Occupancy Raw Data'!$B$6:$BE$43,'Occupancy Raw Data'!AG$1,FALSE)</f>
        <v>59.6372450644201</v>
      </c>
      <c r="C4" s="60">
        <f>VLOOKUP($A4,'Occupancy Raw Data'!$B$6:$BE$43,'Occupancy Raw Data'!AH$1,FALSE)</f>
        <v>62.858746621958304</v>
      </c>
      <c r="D4" s="60">
        <f>VLOOKUP($A4,'Occupancy Raw Data'!$B$6:$BE$43,'Occupancy Raw Data'!AI$1,FALSE)</f>
        <v>68.000086549247797</v>
      </c>
      <c r="E4" s="60">
        <f>VLOOKUP($A4,'Occupancy Raw Data'!$B$6:$BE$43,'Occupancy Raw Data'!AJ$1,FALSE)</f>
        <v>69.430349567871602</v>
      </c>
      <c r="F4" s="60">
        <f>VLOOKUP($A4,'Occupancy Raw Data'!$B$6:$BE$43,'Occupancy Raw Data'!AK$1,FALSE)</f>
        <v>68.851694960811002</v>
      </c>
      <c r="G4" s="61">
        <f>VLOOKUP($A4,'Occupancy Raw Data'!$B$6:$BE$43,'Occupancy Raw Data'!AL$1,FALSE)</f>
        <v>65.755633740838206</v>
      </c>
      <c r="H4" s="60">
        <f>VLOOKUP($A4,'Occupancy Raw Data'!$B$6:$BE$43,'Occupancy Raw Data'!AN$1,FALSE)</f>
        <v>74.429983460454594</v>
      </c>
      <c r="I4" s="60">
        <f>VLOOKUP($A4,'Occupancy Raw Data'!$B$6:$BE$43,'Occupancy Raw Data'!AO$1,FALSE)</f>
        <v>77.896109854570796</v>
      </c>
      <c r="J4" s="61">
        <f>VLOOKUP($A4,'Occupancy Raw Data'!$B$6:$BE$43,'Occupancy Raw Data'!AP$1,FALSE)</f>
        <v>76.163047511372795</v>
      </c>
      <c r="K4" s="62">
        <f>VLOOKUP($A4,'Occupancy Raw Data'!$B$6:$BE$43,'Occupancy Raw Data'!AR$1,FALSE)</f>
        <v>68.729556902992002</v>
      </c>
      <c r="M4" s="59">
        <f>VLOOKUP($A4,'Occupancy Raw Data'!$B$6:$BE$43,'Occupancy Raw Data'!AT$1,FALSE)</f>
        <v>-0.600967624472312</v>
      </c>
      <c r="N4" s="60">
        <f>VLOOKUP($A4,'Occupancy Raw Data'!$B$6:$BE$43,'Occupancy Raw Data'!AU$1,FALSE)</f>
        <v>2.8435370947263201</v>
      </c>
      <c r="O4" s="60">
        <f>VLOOKUP($A4,'Occupancy Raw Data'!$B$6:$BE$43,'Occupancy Raw Data'!AV$1,FALSE)</f>
        <v>4.9025943891243697</v>
      </c>
      <c r="P4" s="60">
        <f>VLOOKUP($A4,'Occupancy Raw Data'!$B$6:$BE$43,'Occupancy Raw Data'!AW$1,FALSE)</f>
        <v>4.8267734201691104</v>
      </c>
      <c r="Q4" s="60">
        <f>VLOOKUP($A4,'Occupancy Raw Data'!$B$6:$BE$43,'Occupancy Raw Data'!AX$1,FALSE)</f>
        <v>1.40519390265165</v>
      </c>
      <c r="R4" s="61">
        <f>VLOOKUP($A4,'Occupancy Raw Data'!$B$6:$BE$43,'Occupancy Raw Data'!AY$1,FALSE)</f>
        <v>2.7190345508298801</v>
      </c>
      <c r="S4" s="60">
        <f>VLOOKUP($A4,'Occupancy Raw Data'!$B$6:$BE$43,'Occupancy Raw Data'!BA$1,FALSE)</f>
        <v>-3.0911511853735298</v>
      </c>
      <c r="T4" s="60">
        <f>VLOOKUP($A4,'Occupancy Raw Data'!$B$6:$BE$43,'Occupancy Raw Data'!BB$1,FALSE)</f>
        <v>-3.27317054574501</v>
      </c>
      <c r="U4" s="61">
        <f>VLOOKUP($A4,'Occupancy Raw Data'!$B$6:$BE$43,'Occupancy Raw Data'!BC$1,FALSE)</f>
        <v>-3.1843161249729501</v>
      </c>
      <c r="V4" s="62">
        <f>VLOOKUP($A4,'Occupancy Raw Data'!$B$6:$BE$43,'Occupancy Raw Data'!BE$1,FALSE)</f>
        <v>0.77088875492591202</v>
      </c>
      <c r="X4" s="64">
        <f>VLOOKUP($A4,'ADR Raw Data'!$B$6:$BE$43,'ADR Raw Data'!AG$1,FALSE)</f>
        <v>150.322846363499</v>
      </c>
      <c r="Y4" s="65">
        <f>VLOOKUP($A4,'ADR Raw Data'!$B$6:$BE$43,'ADR Raw Data'!AH$1,FALSE)</f>
        <v>148.92761951555801</v>
      </c>
      <c r="Z4" s="65">
        <f>VLOOKUP($A4,'ADR Raw Data'!$B$6:$BE$43,'ADR Raw Data'!AI$1,FALSE)</f>
        <v>149.25741061404801</v>
      </c>
      <c r="AA4" s="65">
        <f>VLOOKUP($A4,'ADR Raw Data'!$B$6:$BE$43,'ADR Raw Data'!AJ$1,FALSE)</f>
        <v>148.68346368990299</v>
      </c>
      <c r="AB4" s="65">
        <f>VLOOKUP($A4,'ADR Raw Data'!$B$6:$BE$43,'ADR Raw Data'!AK$1,FALSE)</f>
        <v>148.276344365743</v>
      </c>
      <c r="AC4" s="66">
        <f>VLOOKUP($A4,'ADR Raw Data'!$B$6:$BE$43,'ADR Raw Data'!AL$1,FALSE)</f>
        <v>149.060960478521</v>
      </c>
      <c r="AD4" s="65">
        <f>VLOOKUP($A4,'ADR Raw Data'!$B$6:$BE$43,'ADR Raw Data'!AN$1,FALSE)</f>
        <v>166.66258471479</v>
      </c>
      <c r="AE4" s="65">
        <f>VLOOKUP($A4,'ADR Raw Data'!$B$6:$BE$43,'ADR Raw Data'!AO$1,FALSE)</f>
        <v>172.634609279557</v>
      </c>
      <c r="AF4" s="66">
        <f>VLOOKUP($A4,'ADR Raw Data'!$B$6:$BE$43,'ADR Raw Data'!AP$1,FALSE)</f>
        <v>169.716544121281</v>
      </c>
      <c r="AG4" s="67">
        <f>VLOOKUP($A4,'ADR Raw Data'!$B$6:$BE$43,'ADR Raw Data'!AR$1,FALSE)</f>
        <v>155.60167451699499</v>
      </c>
      <c r="AI4" s="59">
        <f>VLOOKUP($A4,'ADR Raw Data'!$B$6:$BE$43,'ADR Raw Data'!AT$1,FALSE)</f>
        <v>11.5688466007245</v>
      </c>
      <c r="AJ4" s="60">
        <f>VLOOKUP($A4,'ADR Raw Data'!$B$6:$BE$43,'ADR Raw Data'!AU$1,FALSE)</f>
        <v>17.268067182523701</v>
      </c>
      <c r="AK4" s="60">
        <f>VLOOKUP($A4,'ADR Raw Data'!$B$6:$BE$43,'ADR Raw Data'!AV$1,FALSE)</f>
        <v>17.238852198303</v>
      </c>
      <c r="AL4" s="60">
        <f>VLOOKUP($A4,'ADR Raw Data'!$B$6:$BE$43,'ADR Raw Data'!AW$1,FALSE)</f>
        <v>16.492507627363398</v>
      </c>
      <c r="AM4" s="60">
        <f>VLOOKUP($A4,'ADR Raw Data'!$B$6:$BE$43,'ADR Raw Data'!AX$1,FALSE)</f>
        <v>13.001563837993899</v>
      </c>
      <c r="AN4" s="61">
        <f>VLOOKUP($A4,'ADR Raw Data'!$B$6:$BE$43,'ADR Raw Data'!AY$1,FALSE)</f>
        <v>15.0709918344201</v>
      </c>
      <c r="AO4" s="60">
        <f>VLOOKUP($A4,'ADR Raw Data'!$B$6:$BE$43,'ADR Raw Data'!BA$1,FALSE)</f>
        <v>9.7250517042556002</v>
      </c>
      <c r="AP4" s="60">
        <f>VLOOKUP($A4,'ADR Raw Data'!$B$6:$BE$43,'ADR Raw Data'!BB$1,FALSE)</f>
        <v>9.0459957720620796</v>
      </c>
      <c r="AQ4" s="61">
        <f>VLOOKUP($A4,'ADR Raw Data'!$B$6:$BE$43,'ADR Raw Data'!BC$1,FALSE)</f>
        <v>9.3686498868670203</v>
      </c>
      <c r="AR4" s="62">
        <f>VLOOKUP($A4,'ADR Raw Data'!$B$6:$BE$43,'ADR Raw Data'!BE$1,FALSE)</f>
        <v>12.7610966707011</v>
      </c>
      <c r="AT4" s="64">
        <f>VLOOKUP($A4,'RevPAR Raw Data'!$B$6:$BE$43,'RevPAR Raw Data'!AG$1,FALSE)</f>
        <v>89.648404273611803</v>
      </c>
      <c r="AU4" s="65">
        <f>VLOOKUP($A4,'RevPAR Raw Data'!$B$6:$BE$43,'RevPAR Raw Data'!AH$1,FALSE)</f>
        <v>93.614035001398904</v>
      </c>
      <c r="AV4" s="65">
        <f>VLOOKUP($A4,'RevPAR Raw Data'!$B$6:$BE$43,'RevPAR Raw Data'!AI$1,FALSE)</f>
        <v>101.495168398719</v>
      </c>
      <c r="AW4" s="65">
        <f>VLOOKUP($A4,'RevPAR Raw Data'!$B$6:$BE$43,'RevPAR Raw Data'!AJ$1,FALSE)</f>
        <v>103.231448589519</v>
      </c>
      <c r="AX4" s="65">
        <f>VLOOKUP($A4,'RevPAR Raw Data'!$B$6:$BE$43,'RevPAR Raw Data'!AK$1,FALSE)</f>
        <v>102.09077632174299</v>
      </c>
      <c r="AY4" s="66">
        <f>VLOOKUP($A4,'RevPAR Raw Data'!$B$6:$BE$43,'RevPAR Raw Data'!AL$1,FALSE)</f>
        <v>98.015979222832399</v>
      </c>
      <c r="AZ4" s="65">
        <f>VLOOKUP($A4,'RevPAR Raw Data'!$B$6:$BE$43,'RevPAR Raw Data'!AN$1,FALSE)</f>
        <v>124.046934237984</v>
      </c>
      <c r="BA4" s="65">
        <f>VLOOKUP($A4,'RevPAR Raw Data'!$B$6:$BE$43,'RevPAR Raw Data'!AO$1,FALSE)</f>
        <v>134.475644891413</v>
      </c>
      <c r="BB4" s="66">
        <f>VLOOKUP($A4,'RevPAR Raw Data'!$B$6:$BE$43,'RevPAR Raw Data'!AP$1,FALSE)</f>
        <v>129.261292133751</v>
      </c>
      <c r="BC4" s="67">
        <f>VLOOKUP($A4,'RevPAR Raw Data'!$B$6:$BE$43,'RevPAR Raw Data'!AR$1,FALSE)</f>
        <v>106.944341429166</v>
      </c>
      <c r="BE4" s="59">
        <f>VLOOKUP($A4,'RevPAR Raw Data'!$B$6:$BE$43,'RevPAR Raw Data'!AT$1,FALSE)</f>
        <v>10.898353953657001</v>
      </c>
      <c r="BF4" s="60">
        <f>VLOOKUP($A4,'RevPAR Raw Data'!$B$6:$BE$43,'RevPAR Raw Data'!AU$1,FALSE)</f>
        <v>20.6026281731273</v>
      </c>
      <c r="BG4" s="60">
        <f>VLOOKUP($A4,'RevPAR Raw Data'!$B$6:$BE$43,'RevPAR Raw Data'!AV$1,FALSE)</f>
        <v>22.986597588050799</v>
      </c>
      <c r="BH4" s="60">
        <f>VLOOKUP($A4,'RevPAR Raw Data'!$B$6:$BE$43,'RevPAR Raw Data'!AW$1,FALSE)</f>
        <v>22.115337022009498</v>
      </c>
      <c r="BI4" s="60">
        <f>VLOOKUP($A4,'RevPAR Raw Data'!$B$6:$BE$43,'RevPAR Raw Data'!AX$1,FALSE)</f>
        <v>14.5894549229464</v>
      </c>
      <c r="BJ4" s="61">
        <f>VLOOKUP($A4,'RevPAR Raw Data'!$B$6:$BE$43,'RevPAR Raw Data'!AY$1,FALSE)</f>
        <v>18.199811860380599</v>
      </c>
      <c r="BK4" s="60">
        <f>VLOOKUP($A4,'RevPAR Raw Data'!$B$6:$BE$43,'RevPAR Raw Data'!BA$1,FALSE)</f>
        <v>6.3332844678477702</v>
      </c>
      <c r="BL4" s="60">
        <f>VLOOKUP($A4,'RevPAR Raw Data'!$B$6:$BE$43,'RevPAR Raw Data'!BB$1,FALSE)</f>
        <v>5.4767343571365901</v>
      </c>
      <c r="BM4" s="61">
        <f>VLOOKUP($A4,'RevPAR Raw Data'!$B$6:$BE$43,'RevPAR Raw Data'!BC$1,FALSE)</f>
        <v>5.8860063328542997</v>
      </c>
      <c r="BN4" s="62">
        <f>VLOOKUP($A4,'RevPAR Raw Data'!$B$6:$BE$43,'RevPAR Raw Data'!BE$1,FALSE)</f>
        <v>13.6303592848666</v>
      </c>
    </row>
    <row r="5" spans="1:66" x14ac:dyDescent="0.35">
      <c r="A5" s="58" t="s">
        <v>70</v>
      </c>
      <c r="B5" s="59">
        <f>VLOOKUP($A5,'Occupancy Raw Data'!$B$6:$BE$43,'Occupancy Raw Data'!AG$1,FALSE)</f>
        <v>58.600255533378203</v>
      </c>
      <c r="C5" s="60">
        <f>VLOOKUP($A5,'Occupancy Raw Data'!$B$6:$BE$43,'Occupancy Raw Data'!AH$1,FALSE)</f>
        <v>62.593441309958102</v>
      </c>
      <c r="D5" s="60">
        <f>VLOOKUP($A5,'Occupancy Raw Data'!$B$6:$BE$43,'Occupancy Raw Data'!AI$1,FALSE)</f>
        <v>67.684721392339</v>
      </c>
      <c r="E5" s="60">
        <f>VLOOKUP($A5,'Occupancy Raw Data'!$B$6:$BE$43,'Occupancy Raw Data'!AJ$1,FALSE)</f>
        <v>69.892828538374502</v>
      </c>
      <c r="F5" s="60">
        <f>VLOOKUP($A5,'Occupancy Raw Data'!$B$6:$BE$43,'Occupancy Raw Data'!AK$1,FALSE)</f>
        <v>68.610712060921102</v>
      </c>
      <c r="G5" s="61">
        <f>VLOOKUP($A5,'Occupancy Raw Data'!$B$6:$BE$43,'Occupancy Raw Data'!AL$1,FALSE)</f>
        <v>65.476391766994197</v>
      </c>
      <c r="H5" s="60">
        <f>VLOOKUP($A5,'Occupancy Raw Data'!$B$6:$BE$43,'Occupancy Raw Data'!AN$1,FALSE)</f>
        <v>75.478330515262002</v>
      </c>
      <c r="I5" s="60">
        <f>VLOOKUP($A5,'Occupancy Raw Data'!$B$6:$BE$43,'Occupancy Raw Data'!AO$1,FALSE)</f>
        <v>77.305521300804699</v>
      </c>
      <c r="J5" s="61">
        <f>VLOOKUP($A5,'Occupancy Raw Data'!$B$6:$BE$43,'Occupancy Raw Data'!AP$1,FALSE)</f>
        <v>76.3919259080334</v>
      </c>
      <c r="K5" s="62">
        <f>VLOOKUP($A5,'Occupancy Raw Data'!$B$6:$BE$43,'Occupancy Raw Data'!AR$1,FALSE)</f>
        <v>68.595115807291094</v>
      </c>
      <c r="M5" s="59">
        <f>VLOOKUP($A5,'Occupancy Raw Data'!$B$6:$BE$43,'Occupancy Raw Data'!AT$1,FALSE)</f>
        <v>2.6185181873143502</v>
      </c>
      <c r="N5" s="60">
        <f>VLOOKUP($A5,'Occupancy Raw Data'!$B$6:$BE$43,'Occupancy Raw Data'!AU$1,FALSE)</f>
        <v>5.9933608175579201</v>
      </c>
      <c r="O5" s="60">
        <f>VLOOKUP($A5,'Occupancy Raw Data'!$B$6:$BE$43,'Occupancy Raw Data'!AV$1,FALSE)</f>
        <v>7.3609278721171396</v>
      </c>
      <c r="P5" s="60">
        <f>VLOOKUP($A5,'Occupancy Raw Data'!$B$6:$BE$43,'Occupancy Raw Data'!AW$1,FALSE)</f>
        <v>8.1062616552063194</v>
      </c>
      <c r="Q5" s="60">
        <f>VLOOKUP($A5,'Occupancy Raw Data'!$B$6:$BE$43,'Occupancy Raw Data'!AX$1,FALSE)</f>
        <v>4.2717872209534802</v>
      </c>
      <c r="R5" s="61">
        <f>VLOOKUP($A5,'Occupancy Raw Data'!$B$6:$BE$43,'Occupancy Raw Data'!AY$1,FALSE)</f>
        <v>5.7243499007131398</v>
      </c>
      <c r="S5" s="60">
        <f>VLOOKUP($A5,'Occupancy Raw Data'!$B$6:$BE$43,'Occupancy Raw Data'!BA$1,FALSE)</f>
        <v>-0.42191628114630197</v>
      </c>
      <c r="T5" s="60">
        <f>VLOOKUP($A5,'Occupancy Raw Data'!$B$6:$BE$43,'Occupancy Raw Data'!BB$1,FALSE)</f>
        <v>-1.8024081693285099</v>
      </c>
      <c r="U5" s="61">
        <f>VLOOKUP($A5,'Occupancy Raw Data'!$B$6:$BE$43,'Occupancy Raw Data'!BC$1,FALSE)</f>
        <v>-1.1252339836830301</v>
      </c>
      <c r="V5" s="62">
        <f>VLOOKUP($A5,'Occupancy Raw Data'!$B$6:$BE$43,'Occupancy Raw Data'!BE$1,FALSE)</f>
        <v>3.4430033212253601</v>
      </c>
      <c r="X5" s="64">
        <f>VLOOKUP($A5,'ADR Raw Data'!$B$6:$BE$43,'ADR Raw Data'!AG$1,FALSE)</f>
        <v>128.41285357757801</v>
      </c>
      <c r="Y5" s="65">
        <f>VLOOKUP($A5,'ADR Raw Data'!$B$6:$BE$43,'ADR Raw Data'!AH$1,FALSE)</f>
        <v>128.13362552864601</v>
      </c>
      <c r="Z5" s="65">
        <f>VLOOKUP($A5,'ADR Raw Data'!$B$6:$BE$43,'ADR Raw Data'!AI$1,FALSE)</f>
        <v>128.13963334092401</v>
      </c>
      <c r="AA5" s="65">
        <f>VLOOKUP($A5,'ADR Raw Data'!$B$6:$BE$43,'ADR Raw Data'!AJ$1,FALSE)</f>
        <v>127.831345123642</v>
      </c>
      <c r="AB5" s="65">
        <f>VLOOKUP($A5,'ADR Raw Data'!$B$6:$BE$43,'ADR Raw Data'!AK$1,FALSE)</f>
        <v>126.02524335283501</v>
      </c>
      <c r="AC5" s="66">
        <f>VLOOKUP($A5,'ADR Raw Data'!$B$6:$BE$43,'ADR Raw Data'!AL$1,FALSE)</f>
        <v>127.67845272893901</v>
      </c>
      <c r="AD5" s="65">
        <f>VLOOKUP($A5,'ADR Raw Data'!$B$6:$BE$43,'ADR Raw Data'!AN$1,FALSE)</f>
        <v>143.60045830399699</v>
      </c>
      <c r="AE5" s="65">
        <f>VLOOKUP($A5,'ADR Raw Data'!$B$6:$BE$43,'ADR Raw Data'!AO$1,FALSE)</f>
        <v>149.08339393128301</v>
      </c>
      <c r="AF5" s="66">
        <f>VLOOKUP($A5,'ADR Raw Data'!$B$6:$BE$43,'ADR Raw Data'!AP$1,FALSE)</f>
        <v>146.374712205099</v>
      </c>
      <c r="AG5" s="67">
        <f>VLOOKUP($A5,'ADR Raw Data'!$B$6:$BE$43,'ADR Raw Data'!AR$1,FALSE)</f>
        <v>133.627411346895</v>
      </c>
      <c r="AI5" s="59">
        <f>VLOOKUP($A5,'ADR Raw Data'!$B$6:$BE$43,'ADR Raw Data'!AT$1,FALSE)</f>
        <v>10.554200601959201</v>
      </c>
      <c r="AJ5" s="60">
        <f>VLOOKUP($A5,'ADR Raw Data'!$B$6:$BE$43,'ADR Raw Data'!AU$1,FALSE)</f>
        <v>16.004167991482099</v>
      </c>
      <c r="AK5" s="60">
        <f>VLOOKUP($A5,'ADR Raw Data'!$B$6:$BE$43,'ADR Raw Data'!AV$1,FALSE)</f>
        <v>14.7459583453962</v>
      </c>
      <c r="AL5" s="60">
        <f>VLOOKUP($A5,'ADR Raw Data'!$B$6:$BE$43,'ADR Raw Data'!AW$1,FALSE)</f>
        <v>14.803568025620001</v>
      </c>
      <c r="AM5" s="60">
        <f>VLOOKUP($A5,'ADR Raw Data'!$B$6:$BE$43,'ADR Raw Data'!AX$1,FALSE)</f>
        <v>12.134579763816401</v>
      </c>
      <c r="AN5" s="61">
        <f>VLOOKUP($A5,'ADR Raw Data'!$B$6:$BE$43,'ADR Raw Data'!AY$1,FALSE)</f>
        <v>13.642398385161499</v>
      </c>
      <c r="AO5" s="60">
        <f>VLOOKUP($A5,'ADR Raw Data'!$B$6:$BE$43,'ADR Raw Data'!BA$1,FALSE)</f>
        <v>8.5367201834322106</v>
      </c>
      <c r="AP5" s="60">
        <f>VLOOKUP($A5,'ADR Raw Data'!$B$6:$BE$43,'ADR Raw Data'!BB$1,FALSE)</f>
        <v>8.0807340399542298</v>
      </c>
      <c r="AQ5" s="61">
        <f>VLOOKUP($A5,'ADR Raw Data'!$B$6:$BE$43,'ADR Raw Data'!BC$1,FALSE)</f>
        <v>8.2855091367720295</v>
      </c>
      <c r="AR5" s="62">
        <f>VLOOKUP($A5,'ADR Raw Data'!$B$6:$BE$43,'ADR Raw Data'!BE$1,FALSE)</f>
        <v>11.4024390684803</v>
      </c>
      <c r="AT5" s="64">
        <f>VLOOKUP($A5,'RevPAR Raw Data'!$B$6:$BE$43,'RevPAR Raw Data'!AG$1,FALSE)</f>
        <v>75.250260334163897</v>
      </c>
      <c r="AU5" s="65">
        <f>VLOOKUP($A5,'RevPAR Raw Data'!$B$6:$BE$43,'RevPAR Raw Data'!AH$1,FALSE)</f>
        <v>80.203245693595093</v>
      </c>
      <c r="AV5" s="65">
        <f>VLOOKUP($A5,'RevPAR Raw Data'!$B$6:$BE$43,'RevPAR Raw Data'!AI$1,FALSE)</f>
        <v>86.730953819969699</v>
      </c>
      <c r="AW5" s="65">
        <f>VLOOKUP($A5,'RevPAR Raw Data'!$B$6:$BE$43,'RevPAR Raw Data'!AJ$1,FALSE)</f>
        <v>89.344942865565201</v>
      </c>
      <c r="AX5" s="65">
        <f>VLOOKUP($A5,'RevPAR Raw Data'!$B$6:$BE$43,'RevPAR Raw Data'!AK$1,FALSE)</f>
        <v>86.466816840889095</v>
      </c>
      <c r="AY5" s="66">
        <f>VLOOKUP($A5,'RevPAR Raw Data'!$B$6:$BE$43,'RevPAR Raw Data'!AL$1,FALSE)</f>
        <v>83.599243910836606</v>
      </c>
      <c r="AZ5" s="65">
        <f>VLOOKUP($A5,'RevPAR Raw Data'!$B$6:$BE$43,'RevPAR Raw Data'!AN$1,FALSE)</f>
        <v>108.387228540122</v>
      </c>
      <c r="BA5" s="65">
        <f>VLOOKUP($A5,'RevPAR Raw Data'!$B$6:$BE$43,'RevPAR Raw Data'!AO$1,FALSE)</f>
        <v>115.24969485151</v>
      </c>
      <c r="BB5" s="66">
        <f>VLOOKUP($A5,'RevPAR Raw Data'!$B$6:$BE$43,'RevPAR Raw Data'!AP$1,FALSE)</f>
        <v>111.818461695816</v>
      </c>
      <c r="BC5" s="67">
        <f>VLOOKUP($A5,'RevPAR Raw Data'!$B$6:$BE$43,'RevPAR Raw Data'!AR$1,FALSE)</f>
        <v>91.661877563688094</v>
      </c>
      <c r="BE5" s="59">
        <f>VLOOKUP($A5,'RevPAR Raw Data'!$B$6:$BE$43,'RevPAR Raw Data'!AT$1,FALSE)</f>
        <v>13.4490824515615</v>
      </c>
      <c r="BF5" s="60">
        <f>VLOOKUP($A5,'RevPAR Raw Data'!$B$6:$BE$43,'RevPAR Raw Data'!AU$1,FALSE)</f>
        <v>22.9567163426177</v>
      </c>
      <c r="BG5" s="60">
        <f>VLOOKUP($A5,'RevPAR Raw Data'!$B$6:$BE$43,'RevPAR Raw Data'!AV$1,FALSE)</f>
        <v>23.192325575370401</v>
      </c>
      <c r="BH5" s="60">
        <f>VLOOKUP($A5,'RevPAR Raw Data'!$B$6:$BE$43,'RevPAR Raw Data'!AW$1,FALSE)</f>
        <v>24.109845639289599</v>
      </c>
      <c r="BI5" s="60">
        <f>VLOOKUP($A5,'RevPAR Raw Data'!$B$6:$BE$43,'RevPAR Raw Data'!AX$1,FALSE)</f>
        <v>16.924730412437</v>
      </c>
      <c r="BJ5" s="61">
        <f>VLOOKUP($A5,'RevPAR Raw Data'!$B$6:$BE$43,'RevPAR Raw Data'!AY$1,FALSE)</f>
        <v>20.147686904290499</v>
      </c>
      <c r="BK5" s="60">
        <f>VLOOKUP($A5,'RevPAR Raw Data'!$B$6:$BE$43,'RevPAR Raw Data'!BA$1,FALSE)</f>
        <v>8.0787860899561004</v>
      </c>
      <c r="BL5" s="60">
        <f>VLOOKUP($A5,'RevPAR Raw Data'!$B$6:$BE$43,'RevPAR Raw Data'!BB$1,FALSE)</f>
        <v>6.1326780601478701</v>
      </c>
      <c r="BM5" s="61">
        <f>VLOOKUP($A5,'RevPAR Raw Data'!$B$6:$BE$43,'RevPAR Raw Data'!BC$1,FALSE)</f>
        <v>7.0670437885608699</v>
      </c>
      <c r="BN5" s="62">
        <f>VLOOKUP($A5,'RevPAR Raw Data'!$B$6:$BE$43,'RevPAR Raw Data'!BE$1,FALSE)</f>
        <v>15.2380287455342</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61.252154166517002</v>
      </c>
      <c r="C7" s="60">
        <f>VLOOKUP($A7,'Occupancy Raw Data'!$B$6:$BE$43,'Occupancy Raw Data'!AH$1,FALSE)</f>
        <v>64.236572362043503</v>
      </c>
      <c r="D7" s="60">
        <f>VLOOKUP($A7,'Occupancy Raw Data'!$B$6:$BE$43,'Occupancy Raw Data'!AI$1,FALSE)</f>
        <v>68.510797759666801</v>
      </c>
      <c r="E7" s="60">
        <f>VLOOKUP($A7,'Occupancy Raw Data'!$B$6:$BE$43,'Occupancy Raw Data'!AJ$1,FALSE)</f>
        <v>69.900010770832495</v>
      </c>
      <c r="F7" s="60">
        <f>VLOOKUP($A7,'Occupancy Raw Data'!$B$6:$BE$43,'Occupancy Raw Data'!AK$1,FALSE)</f>
        <v>65.907397766847296</v>
      </c>
      <c r="G7" s="61">
        <f>VLOOKUP($A7,'Occupancy Raw Data'!$B$6:$BE$43,'Occupancy Raw Data'!AL$1,FALSE)</f>
        <v>65.9613865651814</v>
      </c>
      <c r="H7" s="60">
        <f>VLOOKUP($A7,'Occupancy Raw Data'!$B$6:$BE$43,'Occupancy Raw Data'!AN$1,FALSE)</f>
        <v>72.180958963127793</v>
      </c>
      <c r="I7" s="60">
        <f>VLOOKUP($A7,'Occupancy Raw Data'!$B$6:$BE$43,'Occupancy Raw Data'!AO$1,FALSE)</f>
        <v>76.228996876458496</v>
      </c>
      <c r="J7" s="61">
        <f>VLOOKUP($A7,'Occupancy Raw Data'!$B$6:$BE$43,'Occupancy Raw Data'!AP$1,FALSE)</f>
        <v>74.204977919793194</v>
      </c>
      <c r="K7" s="62">
        <f>VLOOKUP($A7,'Occupancy Raw Data'!$B$6:$BE$43,'Occupancy Raw Data'!AR$1,FALSE)</f>
        <v>68.3166983807848</v>
      </c>
      <c r="M7" s="59">
        <f>VLOOKUP($A7,'Occupancy Raw Data'!$B$6:$BE$43,'Occupancy Raw Data'!AT$1,FALSE)</f>
        <v>24.801804558461601</v>
      </c>
      <c r="N7" s="60">
        <f>VLOOKUP($A7,'Occupancy Raw Data'!$B$6:$BE$43,'Occupancy Raw Data'!AU$1,FALSE)</f>
        <v>37.889775995527899</v>
      </c>
      <c r="O7" s="60">
        <f>VLOOKUP($A7,'Occupancy Raw Data'!$B$6:$BE$43,'Occupancy Raw Data'!AV$1,FALSE)</f>
        <v>38.775915138516403</v>
      </c>
      <c r="P7" s="60">
        <f>VLOOKUP($A7,'Occupancy Raw Data'!$B$6:$BE$43,'Occupancy Raw Data'!AW$1,FALSE)</f>
        <v>37.5071318401166</v>
      </c>
      <c r="Q7" s="60">
        <f>VLOOKUP($A7,'Occupancy Raw Data'!$B$6:$BE$43,'Occupancy Raw Data'!AX$1,FALSE)</f>
        <v>27.747438548185102</v>
      </c>
      <c r="R7" s="61">
        <f>VLOOKUP($A7,'Occupancy Raw Data'!$B$6:$BE$43,'Occupancy Raw Data'!AY$1,FALSE)</f>
        <v>33.271970953033801</v>
      </c>
      <c r="S7" s="60">
        <f>VLOOKUP($A7,'Occupancy Raw Data'!$B$6:$BE$43,'Occupancy Raw Data'!BA$1,FALSE)</f>
        <v>15.632026283165199</v>
      </c>
      <c r="T7" s="60">
        <f>VLOOKUP($A7,'Occupancy Raw Data'!$B$6:$BE$43,'Occupancy Raw Data'!BB$1,FALSE)</f>
        <v>11.5677183357736</v>
      </c>
      <c r="U7" s="61">
        <f>VLOOKUP($A7,'Occupancy Raw Data'!$B$6:$BE$43,'Occupancy Raw Data'!BC$1,FALSE)</f>
        <v>13.5081353385456</v>
      </c>
      <c r="V7" s="62">
        <f>VLOOKUP($A7,'Occupancy Raw Data'!$B$6:$BE$43,'Occupancy Raw Data'!BE$1,FALSE)</f>
        <v>26.409457184896201</v>
      </c>
      <c r="X7" s="64">
        <f>VLOOKUP($A7,'ADR Raw Data'!$B$6:$BE$43,'ADR Raw Data'!AG$1,FALSE)</f>
        <v>156.009220497565</v>
      </c>
      <c r="Y7" s="65">
        <f>VLOOKUP($A7,'ADR Raw Data'!$B$6:$BE$43,'ADR Raw Data'!AH$1,FALSE)</f>
        <v>165.76498283083299</v>
      </c>
      <c r="Z7" s="65">
        <f>VLOOKUP($A7,'ADR Raw Data'!$B$6:$BE$43,'ADR Raw Data'!AI$1,FALSE)</f>
        <v>170.167275192668</v>
      </c>
      <c r="AA7" s="65">
        <f>VLOOKUP($A7,'ADR Raw Data'!$B$6:$BE$43,'ADR Raw Data'!AJ$1,FALSE)</f>
        <v>168.80442072113701</v>
      </c>
      <c r="AB7" s="65">
        <f>VLOOKUP($A7,'ADR Raw Data'!$B$6:$BE$43,'ADR Raw Data'!AK$1,FALSE)</f>
        <v>157.72945225814101</v>
      </c>
      <c r="AC7" s="66">
        <f>VLOOKUP($A7,'ADR Raw Data'!$B$6:$BE$43,'ADR Raw Data'!AL$1,FALSE)</f>
        <v>163.90601322104399</v>
      </c>
      <c r="AD7" s="65">
        <f>VLOOKUP($A7,'ADR Raw Data'!$B$6:$BE$43,'ADR Raw Data'!AN$1,FALSE)</f>
        <v>154.46398429460899</v>
      </c>
      <c r="AE7" s="65">
        <f>VLOOKUP($A7,'ADR Raw Data'!$B$6:$BE$43,'ADR Raw Data'!AO$1,FALSE)</f>
        <v>156.81141475304099</v>
      </c>
      <c r="AF7" s="66">
        <f>VLOOKUP($A7,'ADR Raw Data'!$B$6:$BE$43,'ADR Raw Data'!AP$1,FALSE)</f>
        <v>155.66971384335301</v>
      </c>
      <c r="AG7" s="67">
        <f>VLOOKUP($A7,'ADR Raw Data'!$B$6:$BE$43,'ADR Raw Data'!AR$1,FALSE)</f>
        <v>161.34995789155499</v>
      </c>
      <c r="AI7" s="59">
        <f>VLOOKUP($A7,'ADR Raw Data'!$B$6:$BE$43,'ADR Raw Data'!AT$1,FALSE)</f>
        <v>31.315041639058801</v>
      </c>
      <c r="AJ7" s="60">
        <f>VLOOKUP($A7,'ADR Raw Data'!$B$6:$BE$43,'ADR Raw Data'!AU$1,FALSE)</f>
        <v>43.198613588741203</v>
      </c>
      <c r="AK7" s="60">
        <f>VLOOKUP($A7,'ADR Raw Data'!$B$6:$BE$43,'ADR Raw Data'!AV$1,FALSE)</f>
        <v>44.243032597033</v>
      </c>
      <c r="AL7" s="60">
        <f>VLOOKUP($A7,'ADR Raw Data'!$B$6:$BE$43,'ADR Raw Data'!AW$1,FALSE)</f>
        <v>42.685515804754402</v>
      </c>
      <c r="AM7" s="60">
        <f>VLOOKUP($A7,'ADR Raw Data'!$B$6:$BE$43,'ADR Raw Data'!AX$1,FALSE)</f>
        <v>35.021543505704997</v>
      </c>
      <c r="AN7" s="61">
        <f>VLOOKUP($A7,'ADR Raw Data'!$B$6:$BE$43,'ADR Raw Data'!AY$1,FALSE)</f>
        <v>39.437707612488303</v>
      </c>
      <c r="AO7" s="60">
        <f>VLOOKUP($A7,'ADR Raw Data'!$B$6:$BE$43,'ADR Raw Data'!BA$1,FALSE)</f>
        <v>25.6423802719275</v>
      </c>
      <c r="AP7" s="60">
        <f>VLOOKUP($A7,'ADR Raw Data'!$B$6:$BE$43,'ADR Raw Data'!BB$1,FALSE)</f>
        <v>22.9720181656152</v>
      </c>
      <c r="AQ7" s="61">
        <f>VLOOKUP($A7,'ADR Raw Data'!$B$6:$BE$43,'ADR Raw Data'!BC$1,FALSE)</f>
        <v>24.205855250313601</v>
      </c>
      <c r="AR7" s="62">
        <f>VLOOKUP($A7,'ADR Raw Data'!$B$6:$BE$43,'ADR Raw Data'!BE$1,FALSE)</f>
        <v>34.183421971850699</v>
      </c>
      <c r="AT7" s="64">
        <f>VLOOKUP($A7,'RevPAR Raw Data'!$B$6:$BE$43,'RevPAR Raw Data'!AG$1,FALSE)</f>
        <v>95.559008253150395</v>
      </c>
      <c r="AU7" s="65">
        <f>VLOOKUP($A7,'RevPAR Raw Data'!$B$6:$BE$43,'RevPAR Raw Data'!AH$1,FALSE)</f>
        <v>106.481743147057</v>
      </c>
      <c r="AV7" s="65">
        <f>VLOOKUP($A7,'RevPAR Raw Data'!$B$6:$BE$43,'RevPAR Raw Data'!AI$1,FALSE)</f>
        <v>116.58295776038401</v>
      </c>
      <c r="AW7" s="65">
        <f>VLOOKUP($A7,'RevPAR Raw Data'!$B$6:$BE$43,'RevPAR Raw Data'!AJ$1,FALSE)</f>
        <v>117.994308265716</v>
      </c>
      <c r="AX7" s="65">
        <f>VLOOKUP($A7,'RevPAR Raw Data'!$B$6:$BE$43,'RevPAR Raw Data'!AK$1,FALSE)</f>
        <v>103.955377495242</v>
      </c>
      <c r="AY7" s="66">
        <f>VLOOKUP($A7,'RevPAR Raw Data'!$B$6:$BE$43,'RevPAR Raw Data'!AL$1,FALSE)</f>
        <v>108.11467898431</v>
      </c>
      <c r="AZ7" s="65">
        <f>VLOOKUP($A7,'RevPAR Raw Data'!$B$6:$BE$43,'RevPAR Raw Data'!AN$1,FALSE)</f>
        <v>111.49358511650399</v>
      </c>
      <c r="BA7" s="65">
        <f>VLOOKUP($A7,'RevPAR Raw Data'!$B$6:$BE$43,'RevPAR Raw Data'!AO$1,FALSE)</f>
        <v>119.535768454026</v>
      </c>
      <c r="BB7" s="66">
        <f>VLOOKUP($A7,'RevPAR Raw Data'!$B$6:$BE$43,'RevPAR Raw Data'!AP$1,FALSE)</f>
        <v>115.514676785265</v>
      </c>
      <c r="BC7" s="67">
        <f>VLOOKUP($A7,'RevPAR Raw Data'!$B$6:$BE$43,'RevPAR Raw Data'!AR$1,FALSE)</f>
        <v>110.228964070297</v>
      </c>
      <c r="BE7" s="59">
        <f>VLOOKUP($A7,'RevPAR Raw Data'!$B$6:$BE$43,'RevPAR Raw Data'!AT$1,FALSE)</f>
        <v>63.883541622240699</v>
      </c>
      <c r="BF7" s="60">
        <f>VLOOKUP($A7,'RevPAR Raw Data'!$B$6:$BE$43,'RevPAR Raw Data'!AU$1,FALSE)</f>
        <v>97.456247506216897</v>
      </c>
      <c r="BG7" s="60">
        <f>VLOOKUP($A7,'RevPAR Raw Data'!$B$6:$BE$43,'RevPAR Raw Data'!AV$1,FALSE)</f>
        <v>100.17458851008099</v>
      </c>
      <c r="BH7" s="60">
        <f>VLOOKUP($A7,'RevPAR Raw Data'!$B$6:$BE$43,'RevPAR Raw Data'!AW$1,FALSE)</f>
        <v>96.202760334394</v>
      </c>
      <c r="BI7" s="60">
        <f>VLOOKUP($A7,'RevPAR Raw Data'!$B$6:$BE$43,'RevPAR Raw Data'!AX$1,FALSE)</f>
        <v>72.486563316761504</v>
      </c>
      <c r="BJ7" s="61">
        <f>VLOOKUP($A7,'RevPAR Raw Data'!$B$6:$BE$43,'RevPAR Raw Data'!AY$1,FALSE)</f>
        <v>85.831381186891704</v>
      </c>
      <c r="BK7" s="60">
        <f>VLOOKUP($A7,'RevPAR Raw Data'!$B$6:$BE$43,'RevPAR Raw Data'!BA$1,FALSE)</f>
        <v>45.282830178829698</v>
      </c>
      <c r="BL7" s="60">
        <f>VLOOKUP($A7,'RevPAR Raw Data'!$B$6:$BE$43,'RevPAR Raw Data'!BB$1,FALSE)</f>
        <v>37.19707485883</v>
      </c>
      <c r="BM7" s="61">
        <f>VLOOKUP($A7,'RevPAR Raw Data'!$B$6:$BE$43,'RevPAR Raw Data'!BC$1,FALSE)</f>
        <v>40.983750275924102</v>
      </c>
      <c r="BN7" s="62">
        <f>VLOOKUP($A7,'RevPAR Raw Data'!$B$6:$BE$43,'RevPAR Raw Data'!BE$1,FALSE)</f>
        <v>69.620535346735394</v>
      </c>
    </row>
    <row r="8" spans="1:66" x14ac:dyDescent="0.35">
      <c r="A8" s="76" t="s">
        <v>89</v>
      </c>
      <c r="B8" s="59">
        <f>VLOOKUP($A8,'Occupancy Raw Data'!$B$6:$BE$43,'Occupancy Raw Data'!AG$1,FALSE)</f>
        <v>65.566134843026205</v>
      </c>
      <c r="C8" s="60">
        <f>VLOOKUP($A8,'Occupancy Raw Data'!$B$6:$BE$43,'Occupancy Raw Data'!AH$1,FALSE)</f>
        <v>71.044776119402897</v>
      </c>
      <c r="D8" s="60">
        <f>VLOOKUP($A8,'Occupancy Raw Data'!$B$6:$BE$43,'Occupancy Raw Data'!AI$1,FALSE)</f>
        <v>74.297478126608297</v>
      </c>
      <c r="E8" s="60">
        <f>VLOOKUP($A8,'Occupancy Raw Data'!$B$6:$BE$43,'Occupancy Raw Data'!AJ$1,FALSE)</f>
        <v>73.471435923829105</v>
      </c>
      <c r="F8" s="60">
        <f>VLOOKUP($A8,'Occupancy Raw Data'!$B$6:$BE$43,'Occupancy Raw Data'!AK$1,FALSE)</f>
        <v>68.353062274832695</v>
      </c>
      <c r="G8" s="61">
        <f>VLOOKUP($A8,'Occupancy Raw Data'!$B$6:$BE$43,'Occupancy Raw Data'!AL$1,FALSE)</f>
        <v>70.546577457539797</v>
      </c>
      <c r="H8" s="60">
        <f>VLOOKUP($A8,'Occupancy Raw Data'!$B$6:$BE$43,'Occupancy Raw Data'!AN$1,FALSE)</f>
        <v>73.821410190427102</v>
      </c>
      <c r="I8" s="60">
        <f>VLOOKUP($A8,'Occupancy Raw Data'!$B$6:$BE$43,'Occupancy Raw Data'!AO$1,FALSE)</f>
        <v>77.812660833762195</v>
      </c>
      <c r="J8" s="61">
        <f>VLOOKUP($A8,'Occupancy Raw Data'!$B$6:$BE$43,'Occupancy Raw Data'!AP$1,FALSE)</f>
        <v>75.817035512094606</v>
      </c>
      <c r="K8" s="62">
        <f>VLOOKUP($A8,'Occupancy Raw Data'!$B$6:$BE$43,'Occupancy Raw Data'!AR$1,FALSE)</f>
        <v>72.052422615984099</v>
      </c>
      <c r="M8" s="59">
        <f>VLOOKUP($A8,'Occupancy Raw Data'!$B$6:$BE$43,'Occupancy Raw Data'!AT$1,FALSE)</f>
        <v>36.227280717332597</v>
      </c>
      <c r="N8" s="60">
        <f>VLOOKUP($A8,'Occupancy Raw Data'!$B$6:$BE$43,'Occupancy Raw Data'!AU$1,FALSE)</f>
        <v>60.318095079792599</v>
      </c>
      <c r="O8" s="60">
        <f>VLOOKUP($A8,'Occupancy Raw Data'!$B$6:$BE$43,'Occupancy Raw Data'!AV$1,FALSE)</f>
        <v>64.417825142752903</v>
      </c>
      <c r="P8" s="60">
        <f>VLOOKUP($A8,'Occupancy Raw Data'!$B$6:$BE$43,'Occupancy Raw Data'!AW$1,FALSE)</f>
        <v>58.839711053734298</v>
      </c>
      <c r="Q8" s="60">
        <f>VLOOKUP($A8,'Occupancy Raw Data'!$B$6:$BE$43,'Occupancy Raw Data'!AX$1,FALSE)</f>
        <v>40.947928873215801</v>
      </c>
      <c r="R8" s="61">
        <f>VLOOKUP($A8,'Occupancy Raw Data'!$B$6:$BE$43,'Occupancy Raw Data'!AY$1,FALSE)</f>
        <v>51.789196411796397</v>
      </c>
      <c r="S8" s="60">
        <f>VLOOKUP($A8,'Occupancy Raw Data'!$B$6:$BE$43,'Occupancy Raw Data'!BA$1,FALSE)</f>
        <v>27.3360796040518</v>
      </c>
      <c r="T8" s="60">
        <f>VLOOKUP($A8,'Occupancy Raw Data'!$B$6:$BE$43,'Occupancy Raw Data'!BB$1,FALSE)</f>
        <v>19.473447300512401</v>
      </c>
      <c r="U8" s="61">
        <f>VLOOKUP($A8,'Occupancy Raw Data'!$B$6:$BE$43,'Occupancy Raw Data'!BC$1,FALSE)</f>
        <v>23.176236290058</v>
      </c>
      <c r="V8" s="62">
        <f>VLOOKUP($A8,'Occupancy Raw Data'!$B$6:$BE$43,'Occupancy Raw Data'!BE$1,FALSE)</f>
        <v>41.880666027739998</v>
      </c>
      <c r="X8" s="64">
        <f>VLOOKUP($A8,'ADR Raw Data'!$B$6:$BE$43,'ADR Raw Data'!AG$1,FALSE)</f>
        <v>153.35639585541</v>
      </c>
      <c r="Y8" s="65">
        <f>VLOOKUP($A8,'ADR Raw Data'!$B$6:$BE$43,'ADR Raw Data'!AH$1,FALSE)</f>
        <v>173.853088235294</v>
      </c>
      <c r="Z8" s="65">
        <f>VLOOKUP($A8,'ADR Raw Data'!$B$6:$BE$43,'ADR Raw Data'!AI$1,FALSE)</f>
        <v>183.47942123857001</v>
      </c>
      <c r="AA8" s="65">
        <f>VLOOKUP($A8,'ADR Raw Data'!$B$6:$BE$43,'ADR Raw Data'!AJ$1,FALSE)</f>
        <v>182.745881755455</v>
      </c>
      <c r="AB8" s="65">
        <f>VLOOKUP($A8,'ADR Raw Data'!$B$6:$BE$43,'ADR Raw Data'!AK$1,FALSE)</f>
        <v>168.60932949326099</v>
      </c>
      <c r="AC8" s="66">
        <f>VLOOKUP($A8,'ADR Raw Data'!$B$6:$BE$43,'ADR Raw Data'!AL$1,FALSE)</f>
        <v>172.90694087778601</v>
      </c>
      <c r="AD8" s="65">
        <f>VLOOKUP($A8,'ADR Raw Data'!$B$6:$BE$43,'ADR Raw Data'!AN$1,FALSE)</f>
        <v>146.139121204726</v>
      </c>
      <c r="AE8" s="65">
        <f>VLOOKUP($A8,'ADR Raw Data'!$B$6:$BE$43,'ADR Raw Data'!AO$1,FALSE)</f>
        <v>141.527566638005</v>
      </c>
      <c r="AF8" s="66">
        <f>VLOOKUP($A8,'ADR Raw Data'!$B$6:$BE$43,'ADR Raw Data'!AP$1,FALSE)</f>
        <v>143.77265218497999</v>
      </c>
      <c r="AG8" s="67">
        <f>VLOOKUP($A8,'ADR Raw Data'!$B$6:$BE$43,'ADR Raw Data'!AR$1,FALSE)</f>
        <v>164.147939662341</v>
      </c>
      <c r="AI8" s="59">
        <f>VLOOKUP($A8,'ADR Raw Data'!$B$6:$BE$43,'ADR Raw Data'!AT$1,FALSE)</f>
        <v>32.712936880057498</v>
      </c>
      <c r="AJ8" s="60">
        <f>VLOOKUP($A8,'ADR Raw Data'!$B$6:$BE$43,'ADR Raw Data'!AU$1,FALSE)</f>
        <v>40.373228092029301</v>
      </c>
      <c r="AK8" s="60">
        <f>VLOOKUP($A8,'ADR Raw Data'!$B$6:$BE$43,'ADR Raw Data'!AV$1,FALSE)</f>
        <v>45.658983820577198</v>
      </c>
      <c r="AL8" s="60">
        <f>VLOOKUP($A8,'ADR Raw Data'!$B$6:$BE$43,'ADR Raw Data'!AW$1,FALSE)</f>
        <v>45.227558158212901</v>
      </c>
      <c r="AM8" s="60">
        <f>VLOOKUP($A8,'ADR Raw Data'!$B$6:$BE$43,'ADR Raw Data'!AX$1,FALSE)</f>
        <v>42.760597603046499</v>
      </c>
      <c r="AN8" s="61">
        <f>VLOOKUP($A8,'ADR Raw Data'!$B$6:$BE$43,'ADR Raw Data'!AY$1,FALSE)</f>
        <v>42.030040248508101</v>
      </c>
      <c r="AO8" s="60">
        <f>VLOOKUP($A8,'ADR Raw Data'!$B$6:$BE$43,'ADR Raw Data'!BA$1,FALSE)</f>
        <v>34.906450623019303</v>
      </c>
      <c r="AP8" s="60">
        <f>VLOOKUP($A8,'ADR Raw Data'!$B$6:$BE$43,'ADR Raw Data'!BB$1,FALSE)</f>
        <v>28.877649458461701</v>
      </c>
      <c r="AQ8" s="61">
        <f>VLOOKUP($A8,'ADR Raw Data'!$B$6:$BE$43,'ADR Raw Data'!BC$1,FALSE)</f>
        <v>31.763539218754101</v>
      </c>
      <c r="AR8" s="62">
        <f>VLOOKUP($A8,'ADR Raw Data'!$B$6:$BE$43,'ADR Raw Data'!BE$1,FALSE)</f>
        <v>39.858053891298297</v>
      </c>
      <c r="AT8" s="64">
        <f>VLOOKUP($A8,'RevPAR Raw Data'!$B$6:$BE$43,'RevPAR Raw Data'!AG$1,FALSE)</f>
        <v>100.549861296963</v>
      </c>
      <c r="AU8" s="65">
        <f>VLOOKUP($A8,'RevPAR Raw Data'!$B$6:$BE$43,'RevPAR Raw Data'!AH$1,FALSE)</f>
        <v>123.513537313432</v>
      </c>
      <c r="AV8" s="65">
        <f>VLOOKUP($A8,'RevPAR Raw Data'!$B$6:$BE$43,'RevPAR Raw Data'!AI$1,FALSE)</f>
        <v>136.32058286155399</v>
      </c>
      <c r="AW8" s="65">
        <f>VLOOKUP($A8,'RevPAR Raw Data'!$B$6:$BE$43,'RevPAR Raw Data'!AJ$1,FALSE)</f>
        <v>134.26602341739499</v>
      </c>
      <c r="AX8" s="65">
        <f>VLOOKUP($A8,'RevPAR Raw Data'!$B$6:$BE$43,'RevPAR Raw Data'!AK$1,FALSE)</f>
        <v>115.249639989706</v>
      </c>
      <c r="AY8" s="66">
        <f>VLOOKUP($A8,'RevPAR Raw Data'!$B$6:$BE$43,'RevPAR Raw Data'!AL$1,FALSE)</f>
        <v>121.97992897581</v>
      </c>
      <c r="AZ8" s="65">
        <f>VLOOKUP($A8,'RevPAR Raw Data'!$B$6:$BE$43,'RevPAR Raw Data'!AN$1,FALSE)</f>
        <v>107.881960113226</v>
      </c>
      <c r="BA8" s="65">
        <f>VLOOKUP($A8,'RevPAR Raw Data'!$B$6:$BE$43,'RevPAR Raw Data'!AO$1,FALSE)</f>
        <v>110.126365414307</v>
      </c>
      <c r="BB8" s="66">
        <f>VLOOKUP($A8,'RevPAR Raw Data'!$B$6:$BE$43,'RevPAR Raw Data'!AP$1,FALSE)</f>
        <v>109.004162763767</v>
      </c>
      <c r="BC8" s="67">
        <f>VLOOKUP($A8,'RevPAR Raw Data'!$B$6:$BE$43,'RevPAR Raw Data'!AR$1,FALSE)</f>
        <v>118.272567200941</v>
      </c>
      <c r="BE8" s="59">
        <f>VLOOKUP($A8,'RevPAR Raw Data'!$B$6:$BE$43,'RevPAR Raw Data'!AT$1,FALSE)</f>
        <v>80.791225071812406</v>
      </c>
      <c r="BF8" s="60">
        <f>VLOOKUP($A8,'RevPAR Raw Data'!$B$6:$BE$43,'RevPAR Raw Data'!AU$1,FALSE)</f>
        <v>125.043685279153</v>
      </c>
      <c r="BG8" s="60">
        <f>VLOOKUP($A8,'RevPAR Raw Data'!$B$6:$BE$43,'RevPAR Raw Data'!AV$1,FALSE)</f>
        <v>139.48933332282701</v>
      </c>
      <c r="BH8" s="60">
        <f>VLOOKUP($A8,'RevPAR Raw Data'!$B$6:$BE$43,'RevPAR Raw Data'!AW$1,FALSE)</f>
        <v>130.679033748899</v>
      </c>
      <c r="BI8" s="60">
        <f>VLOOKUP($A8,'RevPAR Raw Data'!$B$6:$BE$43,'RevPAR Raw Data'!AX$1,FALSE)</f>
        <v>101.21810556851899</v>
      </c>
      <c r="BJ8" s="61">
        <f>VLOOKUP($A8,'RevPAR Raw Data'!$B$6:$BE$43,'RevPAR Raw Data'!AY$1,FALSE)</f>
        <v>115.586256756561</v>
      </c>
      <c r="BK8" s="60">
        <f>VLOOKUP($A8,'RevPAR Raw Data'!$B$6:$BE$43,'RevPAR Raw Data'!BA$1,FALSE)</f>
        <v>71.784585356328705</v>
      </c>
      <c r="BL8" s="60">
        <f>VLOOKUP($A8,'RevPAR Raw Data'!$B$6:$BE$43,'RevPAR Raw Data'!BB$1,FALSE)</f>
        <v>53.9745706078944</v>
      </c>
      <c r="BM8" s="61">
        <f>VLOOKUP($A8,'RevPAR Raw Data'!$B$6:$BE$43,'RevPAR Raw Data'!BC$1,FALSE)</f>
        <v>62.301368412235803</v>
      </c>
      <c r="BN8" s="62">
        <f>VLOOKUP($A8,'RevPAR Raw Data'!$B$6:$BE$43,'RevPAR Raw Data'!BE$1,FALSE)</f>
        <v>98.431538354409696</v>
      </c>
    </row>
    <row r="9" spans="1:66" x14ac:dyDescent="0.35">
      <c r="A9" s="76" t="s">
        <v>90</v>
      </c>
      <c r="B9" s="59">
        <f>VLOOKUP($A9,'Occupancy Raw Data'!$B$6:$BE$43,'Occupancy Raw Data'!AG$1,FALSE)</f>
        <v>61.311798423692302</v>
      </c>
      <c r="C9" s="60">
        <f>VLOOKUP($A9,'Occupancy Raw Data'!$B$6:$BE$43,'Occupancy Raw Data'!AH$1,FALSE)</f>
        <v>62.595533795080001</v>
      </c>
      <c r="D9" s="60">
        <f>VLOOKUP($A9,'Occupancy Raw Data'!$B$6:$BE$43,'Occupancy Raw Data'!AI$1,FALSE)</f>
        <v>66.900525435872893</v>
      </c>
      <c r="E9" s="60">
        <f>VLOOKUP($A9,'Occupancy Raw Data'!$B$6:$BE$43,'Occupancy Raw Data'!AJ$1,FALSE)</f>
        <v>69.4172438500119</v>
      </c>
      <c r="F9" s="60">
        <f>VLOOKUP($A9,'Occupancy Raw Data'!$B$6:$BE$43,'Occupancy Raw Data'!AK$1,FALSE)</f>
        <v>66.258657750179097</v>
      </c>
      <c r="G9" s="61">
        <f>VLOOKUP($A9,'Occupancy Raw Data'!$B$6:$BE$43,'Occupancy Raw Data'!AL$1,FALSE)</f>
        <v>65.296751850967198</v>
      </c>
      <c r="H9" s="60">
        <f>VLOOKUP($A9,'Occupancy Raw Data'!$B$6:$BE$43,'Occupancy Raw Data'!AN$1,FALSE)</f>
        <v>72.501194172438503</v>
      </c>
      <c r="I9" s="60">
        <f>VLOOKUP($A9,'Occupancy Raw Data'!$B$6:$BE$43,'Occupancy Raw Data'!AO$1,FALSE)</f>
        <v>76.274779078098803</v>
      </c>
      <c r="J9" s="61">
        <f>VLOOKUP($A9,'Occupancy Raw Data'!$B$6:$BE$43,'Occupancy Raw Data'!AP$1,FALSE)</f>
        <v>74.387986625268596</v>
      </c>
      <c r="K9" s="62">
        <f>VLOOKUP($A9,'Occupancy Raw Data'!$B$6:$BE$43,'Occupancy Raw Data'!AR$1,FALSE)</f>
        <v>67.894247500767605</v>
      </c>
      <c r="M9" s="59">
        <f>VLOOKUP($A9,'Occupancy Raw Data'!$B$6:$BE$43,'Occupancy Raw Data'!AT$1,FALSE)</f>
        <v>21.074304795499199</v>
      </c>
      <c r="N9" s="60">
        <f>VLOOKUP($A9,'Occupancy Raw Data'!$B$6:$BE$43,'Occupancy Raw Data'!AU$1,FALSE)</f>
        <v>32.101345309864399</v>
      </c>
      <c r="O9" s="60">
        <f>VLOOKUP($A9,'Occupancy Raw Data'!$B$6:$BE$43,'Occupancy Raw Data'!AV$1,FALSE)</f>
        <v>34.302297598565097</v>
      </c>
      <c r="P9" s="60">
        <f>VLOOKUP($A9,'Occupancy Raw Data'!$B$6:$BE$43,'Occupancy Raw Data'!AW$1,FALSE)</f>
        <v>36.688606146188498</v>
      </c>
      <c r="Q9" s="60">
        <f>VLOOKUP($A9,'Occupancy Raw Data'!$B$6:$BE$43,'Occupancy Raw Data'!AX$1,FALSE)</f>
        <v>27.342154482867301</v>
      </c>
      <c r="R9" s="61">
        <f>VLOOKUP($A9,'Occupancy Raw Data'!$B$6:$BE$43,'Occupancy Raw Data'!AY$1,FALSE)</f>
        <v>30.252439848776</v>
      </c>
      <c r="S9" s="60">
        <f>VLOOKUP($A9,'Occupancy Raw Data'!$B$6:$BE$43,'Occupancy Raw Data'!BA$1,FALSE)</f>
        <v>13.6587097869293</v>
      </c>
      <c r="T9" s="60">
        <f>VLOOKUP($A9,'Occupancy Raw Data'!$B$6:$BE$43,'Occupancy Raw Data'!BB$1,FALSE)</f>
        <v>8.7522823581644609</v>
      </c>
      <c r="U9" s="61">
        <f>VLOOKUP($A9,'Occupancy Raw Data'!$B$6:$BE$43,'Occupancy Raw Data'!BC$1,FALSE)</f>
        <v>11.0892189622042</v>
      </c>
      <c r="V9" s="62">
        <f>VLOOKUP($A9,'Occupancy Raw Data'!$B$6:$BE$43,'Occupancy Raw Data'!BE$1,FALSE)</f>
        <v>23.579097689213999</v>
      </c>
      <c r="X9" s="64">
        <f>VLOOKUP($A9,'ADR Raw Data'!$B$6:$BE$43,'ADR Raw Data'!AG$1,FALSE)</f>
        <v>129.72973121682799</v>
      </c>
      <c r="Y9" s="65">
        <f>VLOOKUP($A9,'ADR Raw Data'!$B$6:$BE$43,'ADR Raw Data'!AH$1,FALSE)</f>
        <v>137.832123336671</v>
      </c>
      <c r="Z9" s="65">
        <f>VLOOKUP($A9,'ADR Raw Data'!$B$6:$BE$43,'ADR Raw Data'!AI$1,FALSE)</f>
        <v>142.85164576732501</v>
      </c>
      <c r="AA9" s="65">
        <f>VLOOKUP($A9,'ADR Raw Data'!$B$6:$BE$43,'ADR Raw Data'!AJ$1,FALSE)</f>
        <v>141.62067822122799</v>
      </c>
      <c r="AB9" s="65">
        <f>VLOOKUP($A9,'ADR Raw Data'!$B$6:$BE$43,'ADR Raw Data'!AK$1,FALSE)</f>
        <v>135.26288906911699</v>
      </c>
      <c r="AC9" s="66">
        <f>VLOOKUP($A9,'ADR Raw Data'!$B$6:$BE$43,'ADR Raw Data'!AL$1,FALSE)</f>
        <v>137.623210892564</v>
      </c>
      <c r="AD9" s="65">
        <f>VLOOKUP($A9,'ADR Raw Data'!$B$6:$BE$43,'ADR Raw Data'!AN$1,FALSE)</f>
        <v>129.05096026353701</v>
      </c>
      <c r="AE9" s="65">
        <f>VLOOKUP($A9,'ADR Raw Data'!$B$6:$BE$43,'ADR Raw Data'!AO$1,FALSE)</f>
        <v>132.01162041567099</v>
      </c>
      <c r="AF9" s="66">
        <f>VLOOKUP($A9,'ADR Raw Data'!$B$6:$BE$43,'ADR Raw Data'!AP$1,FALSE)</f>
        <v>130.568837741301</v>
      </c>
      <c r="AG9" s="67">
        <f>VLOOKUP($A9,'ADR Raw Data'!$B$6:$BE$43,'ADR Raw Data'!AR$1,FALSE)</f>
        <v>135.41490002701099</v>
      </c>
      <c r="AI9" s="59">
        <f>VLOOKUP($A9,'ADR Raw Data'!$B$6:$BE$43,'ADR Raw Data'!AT$1,FALSE)</f>
        <v>23.9376789398165</v>
      </c>
      <c r="AJ9" s="60">
        <f>VLOOKUP($A9,'ADR Raw Data'!$B$6:$BE$43,'ADR Raw Data'!AU$1,FALSE)</f>
        <v>29.890911158461599</v>
      </c>
      <c r="AK9" s="60">
        <f>VLOOKUP($A9,'ADR Raw Data'!$B$6:$BE$43,'ADR Raw Data'!AV$1,FALSE)</f>
        <v>31.561151744736701</v>
      </c>
      <c r="AL9" s="60">
        <f>VLOOKUP($A9,'ADR Raw Data'!$B$6:$BE$43,'ADR Raw Data'!AW$1,FALSE)</f>
        <v>30.140938798717698</v>
      </c>
      <c r="AM9" s="60">
        <f>VLOOKUP($A9,'ADR Raw Data'!$B$6:$BE$43,'ADR Raw Data'!AX$1,FALSE)</f>
        <v>27.172198301760599</v>
      </c>
      <c r="AN9" s="61">
        <f>VLOOKUP($A9,'ADR Raw Data'!$B$6:$BE$43,'ADR Raw Data'!AY$1,FALSE)</f>
        <v>28.7241186305891</v>
      </c>
      <c r="AO9" s="60">
        <f>VLOOKUP($A9,'ADR Raw Data'!$B$6:$BE$43,'ADR Raw Data'!BA$1,FALSE)</f>
        <v>18.716699418460401</v>
      </c>
      <c r="AP9" s="60">
        <f>VLOOKUP($A9,'ADR Raw Data'!$B$6:$BE$43,'ADR Raw Data'!BB$1,FALSE)</f>
        <v>18.544311275609299</v>
      </c>
      <c r="AQ9" s="61">
        <f>VLOOKUP($A9,'ADR Raw Data'!$B$6:$BE$43,'ADR Raw Data'!BC$1,FALSE)</f>
        <v>18.5957566061909</v>
      </c>
      <c r="AR9" s="62">
        <f>VLOOKUP($A9,'ADR Raw Data'!$B$6:$BE$43,'ADR Raw Data'!BE$1,FALSE)</f>
        <v>25.3591691002859</v>
      </c>
      <c r="AT9" s="64">
        <f>VLOOKUP($A9,'RevPAR Raw Data'!$B$6:$BE$43,'RevPAR Raw Data'!AG$1,FALSE)</f>
        <v>79.539631299259597</v>
      </c>
      <c r="AU9" s="65">
        <f>VLOOKUP($A9,'RevPAR Raw Data'!$B$6:$BE$43,'RevPAR Raw Data'!AH$1,FALSE)</f>
        <v>86.276753343682799</v>
      </c>
      <c r="AV9" s="65">
        <f>VLOOKUP($A9,'RevPAR Raw Data'!$B$6:$BE$43,'RevPAR Raw Data'!AI$1,FALSE)</f>
        <v>95.568501612132707</v>
      </c>
      <c r="AW9" s="65">
        <f>VLOOKUP($A9,'RevPAR Raw Data'!$B$6:$BE$43,'RevPAR Raw Data'!AJ$1,FALSE)</f>
        <v>98.3091715428707</v>
      </c>
      <c r="AX9" s="65">
        <f>VLOOKUP($A9,'RevPAR Raw Data'!$B$6:$BE$43,'RevPAR Raw Data'!AK$1,FALSE)</f>
        <v>89.623374731311202</v>
      </c>
      <c r="AY9" s="66">
        <f>VLOOKUP($A9,'RevPAR Raw Data'!$B$6:$BE$43,'RevPAR Raw Data'!AL$1,FALSE)</f>
        <v>89.863486505851398</v>
      </c>
      <c r="AZ9" s="65">
        <f>VLOOKUP($A9,'RevPAR Raw Data'!$B$6:$BE$43,'RevPAR Raw Data'!AN$1,FALSE)</f>
        <v>93.563487282063505</v>
      </c>
      <c r="BA9" s="65">
        <f>VLOOKUP($A9,'RevPAR Raw Data'!$B$6:$BE$43,'RevPAR Raw Data'!AO$1,FALSE)</f>
        <v>100.691571829472</v>
      </c>
      <c r="BB9" s="66">
        <f>VLOOKUP($A9,'RevPAR Raw Data'!$B$6:$BE$43,'RevPAR Raw Data'!AP$1,FALSE)</f>
        <v>97.127529555767794</v>
      </c>
      <c r="BC9" s="67">
        <f>VLOOKUP($A9,'RevPAR Raw Data'!$B$6:$BE$43,'RevPAR Raw Data'!AR$1,FALSE)</f>
        <v>91.938927377256107</v>
      </c>
      <c r="BE9" s="59">
        <f>VLOOKUP($A9,'RevPAR Raw Data'!$B$6:$BE$43,'RevPAR Raw Data'!AT$1,FALSE)</f>
        <v>50.0566831560607</v>
      </c>
      <c r="BF9" s="60">
        <f>VLOOKUP($A9,'RevPAR Raw Data'!$B$6:$BE$43,'RevPAR Raw Data'!AU$1,FALSE)</f>
        <v>71.587641075568598</v>
      </c>
      <c r="BG9" s="60">
        <f>VLOOKUP($A9,'RevPAR Raw Data'!$B$6:$BE$43,'RevPAR Raw Data'!AV$1,FALSE)</f>
        <v>76.689649540316296</v>
      </c>
      <c r="BH9" s="60">
        <f>VLOOKUP($A9,'RevPAR Raw Data'!$B$6:$BE$43,'RevPAR Raw Data'!AW$1,FALSE)</f>
        <v>77.887835269531607</v>
      </c>
      <c r="BI9" s="60">
        <f>VLOOKUP($A9,'RevPAR Raw Data'!$B$6:$BE$43,'RevPAR Raw Data'!AX$1,FALSE)</f>
        <v>61.943817220686398</v>
      </c>
      <c r="BJ9" s="61">
        <f>VLOOKUP($A9,'RevPAR Raw Data'!$B$6:$BE$43,'RevPAR Raw Data'!AY$1,FALSE)</f>
        <v>67.666305190175294</v>
      </c>
      <c r="BK9" s="60">
        <f>VLOOKUP($A9,'RevPAR Raw Data'!$B$6:$BE$43,'RevPAR Raw Data'!BA$1,FALSE)</f>
        <v>34.931868860649203</v>
      </c>
      <c r="BL9" s="60">
        <f>VLOOKUP($A9,'RevPAR Raw Data'!$B$6:$BE$43,'RevPAR Raw Data'!BB$1,FALSE)</f>
        <v>28.919644117992</v>
      </c>
      <c r="BM9" s="61">
        <f>VLOOKUP($A9,'RevPAR Raw Data'!$B$6:$BE$43,'RevPAR Raw Data'!BC$1,FALSE)</f>
        <v>31.747099736134199</v>
      </c>
      <c r="BN9" s="62">
        <f>VLOOKUP($A9,'RevPAR Raw Data'!$B$6:$BE$43,'RevPAR Raw Data'!BE$1,FALSE)</f>
        <v>54.917730044829398</v>
      </c>
    </row>
    <row r="10" spans="1:66" x14ac:dyDescent="0.35">
      <c r="A10" s="76" t="s">
        <v>26</v>
      </c>
      <c r="B10" s="59">
        <f>VLOOKUP($A10,'Occupancy Raw Data'!$B$6:$BE$43,'Occupancy Raw Data'!AG$1,FALSE)</f>
        <v>53.434003197076898</v>
      </c>
      <c r="C10" s="60">
        <f>VLOOKUP($A10,'Occupancy Raw Data'!$B$6:$BE$43,'Occupancy Raw Data'!AH$1,FALSE)</f>
        <v>59.2915049097967</v>
      </c>
      <c r="D10" s="60">
        <f>VLOOKUP($A10,'Occupancy Raw Data'!$B$6:$BE$43,'Occupancy Raw Data'!AI$1,FALSE)</f>
        <v>64.346882849965695</v>
      </c>
      <c r="E10" s="60">
        <f>VLOOKUP($A10,'Occupancy Raw Data'!$B$6:$BE$43,'Occupancy Raw Data'!AJ$1,FALSE)</f>
        <v>66.173783968942601</v>
      </c>
      <c r="F10" s="60">
        <f>VLOOKUP($A10,'Occupancy Raw Data'!$B$6:$BE$43,'Occupancy Raw Data'!AK$1,FALSE)</f>
        <v>59.411395295729598</v>
      </c>
      <c r="G10" s="61">
        <f>VLOOKUP($A10,'Occupancy Raw Data'!$B$6:$BE$43,'Occupancy Raw Data'!AL$1,FALSE)</f>
        <v>60.531514044302298</v>
      </c>
      <c r="H10" s="60">
        <f>VLOOKUP($A10,'Occupancy Raw Data'!$B$6:$BE$43,'Occupancy Raw Data'!AN$1,FALSE)</f>
        <v>63.8844485042247</v>
      </c>
      <c r="I10" s="60">
        <f>VLOOKUP($A10,'Occupancy Raw Data'!$B$6:$BE$43,'Occupancy Raw Data'!AO$1,FALSE)</f>
        <v>66.065311715003403</v>
      </c>
      <c r="J10" s="61">
        <f>VLOOKUP($A10,'Occupancy Raw Data'!$B$6:$BE$43,'Occupancy Raw Data'!AP$1,FALSE)</f>
        <v>64.974880109614006</v>
      </c>
      <c r="K10" s="62">
        <f>VLOOKUP($A10,'Occupancy Raw Data'!$B$6:$BE$43,'Occupancy Raw Data'!AR$1,FALSE)</f>
        <v>61.801047205819899</v>
      </c>
      <c r="M10" s="59">
        <f>VLOOKUP($A10,'Occupancy Raw Data'!$B$6:$BE$43,'Occupancy Raw Data'!AT$1,FALSE)</f>
        <v>9.3302795191882595</v>
      </c>
      <c r="N10" s="60">
        <f>VLOOKUP($A10,'Occupancy Raw Data'!$B$6:$BE$43,'Occupancy Raw Data'!AU$1,FALSE)</f>
        <v>17.825866856318498</v>
      </c>
      <c r="O10" s="60">
        <f>VLOOKUP($A10,'Occupancy Raw Data'!$B$6:$BE$43,'Occupancy Raw Data'!AV$1,FALSE)</f>
        <v>19.9370405256875</v>
      </c>
      <c r="P10" s="60">
        <f>VLOOKUP($A10,'Occupancy Raw Data'!$B$6:$BE$43,'Occupancy Raw Data'!AW$1,FALSE)</f>
        <v>23.166605541920799</v>
      </c>
      <c r="Q10" s="60">
        <f>VLOOKUP($A10,'Occupancy Raw Data'!$B$6:$BE$43,'Occupancy Raw Data'!AX$1,FALSE)</f>
        <v>15.7415438607716</v>
      </c>
      <c r="R10" s="61">
        <f>VLOOKUP($A10,'Occupancy Raw Data'!$B$6:$BE$43,'Occupancy Raw Data'!AY$1,FALSE)</f>
        <v>17.3528397759809</v>
      </c>
      <c r="S10" s="60">
        <f>VLOOKUP($A10,'Occupancy Raw Data'!$B$6:$BE$43,'Occupancy Raw Data'!BA$1,FALSE)</f>
        <v>7.6822662016744099</v>
      </c>
      <c r="T10" s="60">
        <f>VLOOKUP($A10,'Occupancy Raw Data'!$B$6:$BE$43,'Occupancy Raw Data'!BB$1,FALSE)</f>
        <v>1.16744233383215</v>
      </c>
      <c r="U10" s="61">
        <f>VLOOKUP($A10,'Occupancy Raw Data'!$B$6:$BE$43,'Occupancy Raw Data'!BC$1,FALSE)</f>
        <v>4.2686578105127904</v>
      </c>
      <c r="V10" s="62">
        <f>VLOOKUP($A10,'Occupancy Raw Data'!$B$6:$BE$43,'Occupancy Raw Data'!BE$1,FALSE)</f>
        <v>13.090003830059301</v>
      </c>
      <c r="X10" s="64">
        <f>VLOOKUP($A10,'ADR Raw Data'!$B$6:$BE$43,'ADR Raw Data'!AG$1,FALSE)</f>
        <v>133.65570543298199</v>
      </c>
      <c r="Y10" s="65">
        <f>VLOOKUP($A10,'ADR Raw Data'!$B$6:$BE$43,'ADR Raw Data'!AH$1,FALSE)</f>
        <v>152.29221751480401</v>
      </c>
      <c r="Z10" s="65">
        <f>VLOOKUP($A10,'ADR Raw Data'!$B$6:$BE$43,'ADR Raw Data'!AI$1,FALSE)</f>
        <v>163.356845887676</v>
      </c>
      <c r="AA10" s="65">
        <f>VLOOKUP($A10,'ADR Raw Data'!$B$6:$BE$43,'ADR Raw Data'!AJ$1,FALSE)</f>
        <v>159.289129497023</v>
      </c>
      <c r="AB10" s="65">
        <f>VLOOKUP($A10,'ADR Raw Data'!$B$6:$BE$43,'ADR Raw Data'!AK$1,FALSE)</f>
        <v>142.13892615192401</v>
      </c>
      <c r="AC10" s="66">
        <f>VLOOKUP($A10,'ADR Raw Data'!$B$6:$BE$43,'ADR Raw Data'!AL$1,FALSE)</f>
        <v>150.89110217208801</v>
      </c>
      <c r="AD10" s="65">
        <f>VLOOKUP($A10,'ADR Raw Data'!$B$6:$BE$43,'ADR Raw Data'!AN$1,FALSE)</f>
        <v>123.952988829311</v>
      </c>
      <c r="AE10" s="65">
        <f>VLOOKUP($A10,'ADR Raw Data'!$B$6:$BE$43,'ADR Raw Data'!AO$1,FALSE)</f>
        <v>124.447244210162</v>
      </c>
      <c r="AF10" s="66">
        <f>VLOOKUP($A10,'ADR Raw Data'!$B$6:$BE$43,'ADR Raw Data'!AP$1,FALSE)</f>
        <v>124.20426390475301</v>
      </c>
      <c r="AG10" s="67">
        <f>VLOOKUP($A10,'ADR Raw Data'!$B$6:$BE$43,'ADR Raw Data'!AR$1,FALSE)</f>
        <v>142.87471412263801</v>
      </c>
      <c r="AI10" s="59">
        <f>VLOOKUP($A10,'ADR Raw Data'!$B$6:$BE$43,'ADR Raw Data'!AT$1,FALSE)</f>
        <v>30.915575713245001</v>
      </c>
      <c r="AJ10" s="60">
        <f>VLOOKUP($A10,'ADR Raw Data'!$B$6:$BE$43,'ADR Raw Data'!AU$1,FALSE)</f>
        <v>36.5936761719366</v>
      </c>
      <c r="AK10" s="60">
        <f>VLOOKUP($A10,'ADR Raw Data'!$B$6:$BE$43,'ADR Raw Data'!AV$1,FALSE)</f>
        <v>40.867359491515899</v>
      </c>
      <c r="AL10" s="60">
        <f>VLOOKUP($A10,'ADR Raw Data'!$B$6:$BE$43,'ADR Raw Data'!AW$1,FALSE)</f>
        <v>39.551123641793403</v>
      </c>
      <c r="AM10" s="60">
        <f>VLOOKUP($A10,'ADR Raw Data'!$B$6:$BE$43,'ADR Raw Data'!AX$1,FALSE)</f>
        <v>31.769405995938801</v>
      </c>
      <c r="AN10" s="61">
        <f>VLOOKUP($A10,'ADR Raw Data'!$B$6:$BE$43,'ADR Raw Data'!AY$1,FALSE)</f>
        <v>36.586434817931</v>
      </c>
      <c r="AO10" s="60">
        <f>VLOOKUP($A10,'ADR Raw Data'!$B$6:$BE$43,'ADR Raw Data'!BA$1,FALSE)</f>
        <v>20.9888743587614</v>
      </c>
      <c r="AP10" s="60">
        <f>VLOOKUP($A10,'ADR Raw Data'!$B$6:$BE$43,'ADR Raw Data'!BB$1,FALSE)</f>
        <v>19.8579414249606</v>
      </c>
      <c r="AQ10" s="61">
        <f>VLOOKUP($A10,'ADR Raw Data'!$B$6:$BE$43,'ADR Raw Data'!BC$1,FALSE)</f>
        <v>20.3850569152833</v>
      </c>
      <c r="AR10" s="62">
        <f>VLOOKUP($A10,'ADR Raw Data'!$B$6:$BE$43,'ADR Raw Data'!BE$1,FALSE)</f>
        <v>32.175779231589701</v>
      </c>
      <c r="AT10" s="64">
        <f>VLOOKUP($A10,'RevPAR Raw Data'!$B$6:$BE$43,'RevPAR Raw Data'!AG$1,FALSE)</f>
        <v>71.417593914135594</v>
      </c>
      <c r="AU10" s="65">
        <f>VLOOKUP($A10,'RevPAR Raw Data'!$B$6:$BE$43,'RevPAR Raw Data'!AH$1,FALSE)</f>
        <v>90.296347625028503</v>
      </c>
      <c r="AV10" s="65">
        <f>VLOOKUP($A10,'RevPAR Raw Data'!$B$6:$BE$43,'RevPAR Raw Data'!AI$1,FALSE)</f>
        <v>105.115038250742</v>
      </c>
      <c r="AW10" s="65">
        <f>VLOOKUP($A10,'RevPAR Raw Data'!$B$6:$BE$43,'RevPAR Raw Data'!AJ$1,FALSE)</f>
        <v>105.40764443936899</v>
      </c>
      <c r="AX10" s="65">
        <f>VLOOKUP($A10,'RevPAR Raw Data'!$B$6:$BE$43,'RevPAR Raw Data'!AK$1,FALSE)</f>
        <v>84.446719285224901</v>
      </c>
      <c r="AY10" s="66">
        <f>VLOOKUP($A10,'RevPAR Raw Data'!$B$6:$BE$43,'RevPAR Raw Data'!AL$1,FALSE)</f>
        <v>91.336668702900198</v>
      </c>
      <c r="AZ10" s="65">
        <f>VLOOKUP($A10,'RevPAR Raw Data'!$B$6:$BE$43,'RevPAR Raw Data'!AN$1,FALSE)</f>
        <v>79.186683318109104</v>
      </c>
      <c r="BA10" s="65">
        <f>VLOOKUP($A10,'RevPAR Raw Data'!$B$6:$BE$43,'RevPAR Raw Data'!AO$1,FALSE)</f>
        <v>82.216459808175301</v>
      </c>
      <c r="BB10" s="66">
        <f>VLOOKUP($A10,'RevPAR Raw Data'!$B$6:$BE$43,'RevPAR Raw Data'!AP$1,FALSE)</f>
        <v>80.701571563142195</v>
      </c>
      <c r="BC10" s="67">
        <f>VLOOKUP($A10,'RevPAR Raw Data'!$B$6:$BE$43,'RevPAR Raw Data'!AR$1,FALSE)</f>
        <v>88.298069520112193</v>
      </c>
      <c r="BE10" s="59">
        <f>VLOOKUP($A10,'RevPAR Raw Data'!$B$6:$BE$43,'RevPAR Raw Data'!AT$1,FALSE)</f>
        <v>43.130364861445301</v>
      </c>
      <c r="BF10" s="60">
        <f>VLOOKUP($A10,'RevPAR Raw Data'!$B$6:$BE$43,'RevPAR Raw Data'!AU$1,FALSE)</f>
        <v>60.942683020496801</v>
      </c>
      <c r="BG10" s="60">
        <f>VLOOKUP($A10,'RevPAR Raw Data'!$B$6:$BE$43,'RevPAR Raw Data'!AV$1,FALSE)</f>
        <v>68.952142040805498</v>
      </c>
      <c r="BH10" s="60">
        <f>VLOOKUP($A10,'RevPAR Raw Data'!$B$6:$BE$43,'RevPAR Raw Data'!AW$1,FALSE)</f>
        <v>71.880381985206</v>
      </c>
      <c r="BI10" s="60">
        <f>VLOOKUP($A10,'RevPAR Raw Data'!$B$6:$BE$43,'RevPAR Raw Data'!AX$1,FALSE)</f>
        <v>52.511944835867801</v>
      </c>
      <c r="BJ10" s="61">
        <f>VLOOKUP($A10,'RevPAR Raw Data'!$B$6:$BE$43,'RevPAR Raw Data'!AY$1,FALSE)</f>
        <v>60.2880600076112</v>
      </c>
      <c r="BK10" s="60">
        <f>VLOOKUP($A10,'RevPAR Raw Data'!$B$6:$BE$43,'RevPAR Raw Data'!BA$1,FALSE)</f>
        <v>30.283561761410802</v>
      </c>
      <c r="BL10" s="60">
        <f>VLOOKUP($A10,'RevPAR Raw Data'!$B$6:$BE$43,'RevPAR Raw Data'!BB$1,FALSE)</f>
        <v>21.257213773615302</v>
      </c>
      <c r="BM10" s="61">
        <f>VLOOKUP($A10,'RevPAR Raw Data'!$B$6:$BE$43,'RevPAR Raw Data'!BC$1,FALSE)</f>
        <v>25.523883049987798</v>
      </c>
      <c r="BN10" s="62">
        <f>VLOOKUP($A10,'RevPAR Raw Data'!$B$6:$BE$43,'RevPAR Raw Data'!BE$1,FALSE)</f>
        <v>49.477593795415601</v>
      </c>
    </row>
    <row r="11" spans="1:66" x14ac:dyDescent="0.35">
      <c r="A11" s="76" t="s">
        <v>24</v>
      </c>
      <c r="B11" s="59">
        <f>VLOOKUP($A11,'Occupancy Raw Data'!$B$6:$BE$43,'Occupancy Raw Data'!AG$1,FALSE)</f>
        <v>58.816509897514997</v>
      </c>
      <c r="C11" s="60">
        <f>VLOOKUP($A11,'Occupancy Raw Data'!$B$6:$BE$43,'Occupancy Raw Data'!AH$1,FALSE)</f>
        <v>63.396742945388098</v>
      </c>
      <c r="D11" s="60">
        <f>VLOOKUP($A11,'Occupancy Raw Data'!$B$6:$BE$43,'Occupancy Raw Data'!AI$1,FALSE)</f>
        <v>70.307454724132995</v>
      </c>
      <c r="E11" s="60">
        <f>VLOOKUP($A11,'Occupancy Raw Data'!$B$6:$BE$43,'Occupancy Raw Data'!AJ$1,FALSE)</f>
        <v>72.016706443914003</v>
      </c>
      <c r="F11" s="60">
        <f>VLOOKUP($A11,'Occupancy Raw Data'!$B$6:$BE$43,'Occupancy Raw Data'!AK$1,FALSE)</f>
        <v>70.030183911273298</v>
      </c>
      <c r="G11" s="61">
        <f>VLOOKUP($A11,'Occupancy Raw Data'!$B$6:$BE$43,'Occupancy Raw Data'!AL$1,FALSE)</f>
        <v>66.9135195844447</v>
      </c>
      <c r="H11" s="60">
        <f>VLOOKUP($A11,'Occupancy Raw Data'!$B$6:$BE$43,'Occupancy Raw Data'!AN$1,FALSE)</f>
        <v>77.793766671346305</v>
      </c>
      <c r="I11" s="60">
        <f>VLOOKUP($A11,'Occupancy Raw Data'!$B$6:$BE$43,'Occupancy Raw Data'!AO$1,FALSE)</f>
        <v>82.135336234732506</v>
      </c>
      <c r="J11" s="61">
        <f>VLOOKUP($A11,'Occupancy Raw Data'!$B$6:$BE$43,'Occupancy Raw Data'!AP$1,FALSE)</f>
        <v>79.964551453039405</v>
      </c>
      <c r="K11" s="62">
        <f>VLOOKUP($A11,'Occupancy Raw Data'!$B$6:$BE$43,'Occupancy Raw Data'!AR$1,FALSE)</f>
        <v>70.642385832614593</v>
      </c>
      <c r="M11" s="59">
        <f>VLOOKUP($A11,'Occupancy Raw Data'!$B$6:$BE$43,'Occupancy Raw Data'!AT$1,FALSE)</f>
        <v>3.5841829403276702</v>
      </c>
      <c r="N11" s="60">
        <f>VLOOKUP($A11,'Occupancy Raw Data'!$B$6:$BE$43,'Occupancy Raw Data'!AU$1,FALSE)</f>
        <v>6.5266880376011898</v>
      </c>
      <c r="O11" s="60">
        <f>VLOOKUP($A11,'Occupancy Raw Data'!$B$6:$BE$43,'Occupancy Raw Data'!AV$1,FALSE)</f>
        <v>9.0553169957921291</v>
      </c>
      <c r="P11" s="60">
        <f>VLOOKUP($A11,'Occupancy Raw Data'!$B$6:$BE$43,'Occupancy Raw Data'!AW$1,FALSE)</f>
        <v>8.7971686043536295</v>
      </c>
      <c r="Q11" s="60">
        <f>VLOOKUP($A11,'Occupancy Raw Data'!$B$6:$BE$43,'Occupancy Raw Data'!AX$1,FALSE)</f>
        <v>6.7381661362756704</v>
      </c>
      <c r="R11" s="61">
        <f>VLOOKUP($A11,'Occupancy Raw Data'!$B$6:$BE$43,'Occupancy Raw Data'!AY$1,FALSE)</f>
        <v>7.03891913434905</v>
      </c>
      <c r="S11" s="60">
        <f>VLOOKUP($A11,'Occupancy Raw Data'!$B$6:$BE$43,'Occupancy Raw Data'!BA$1,FALSE)</f>
        <v>1.15800196357955</v>
      </c>
      <c r="T11" s="60">
        <f>VLOOKUP($A11,'Occupancy Raw Data'!$B$6:$BE$43,'Occupancy Raw Data'!BB$1,FALSE)</f>
        <v>-0.82334108244445903</v>
      </c>
      <c r="U11" s="61">
        <f>VLOOKUP($A11,'Occupancy Raw Data'!$B$6:$BE$43,'Occupancy Raw Data'!BC$1,FALSE)</f>
        <v>0.13064878325930801</v>
      </c>
      <c r="V11" s="62">
        <f>VLOOKUP($A11,'Occupancy Raw Data'!$B$6:$BE$43,'Occupancy Raw Data'!BE$1,FALSE)</f>
        <v>4.7026436851864197</v>
      </c>
      <c r="X11" s="64">
        <f>VLOOKUP($A11,'ADR Raw Data'!$B$6:$BE$43,'ADR Raw Data'!AG$1,FALSE)</f>
        <v>130.62957453156699</v>
      </c>
      <c r="Y11" s="65">
        <f>VLOOKUP($A11,'ADR Raw Data'!$B$6:$BE$43,'ADR Raw Data'!AH$1,FALSE)</f>
        <v>120.792983446825</v>
      </c>
      <c r="Z11" s="65">
        <f>VLOOKUP($A11,'ADR Raw Data'!$B$6:$BE$43,'ADR Raw Data'!AI$1,FALSE)</f>
        <v>120.34981878993599</v>
      </c>
      <c r="AA11" s="65">
        <f>VLOOKUP($A11,'ADR Raw Data'!$B$6:$BE$43,'ADR Raw Data'!AJ$1,FALSE)</f>
        <v>119.464867196257</v>
      </c>
      <c r="AB11" s="65">
        <f>VLOOKUP($A11,'ADR Raw Data'!$B$6:$BE$43,'ADR Raw Data'!AK$1,FALSE)</f>
        <v>119.2021776174</v>
      </c>
      <c r="AC11" s="66">
        <f>VLOOKUP($A11,'ADR Raw Data'!$B$6:$BE$43,'ADR Raw Data'!AL$1,FALSE)</f>
        <v>121.81025229478099</v>
      </c>
      <c r="AD11" s="65">
        <f>VLOOKUP($A11,'ADR Raw Data'!$B$6:$BE$43,'ADR Raw Data'!AN$1,FALSE)</f>
        <v>151.63249492443001</v>
      </c>
      <c r="AE11" s="65">
        <f>VLOOKUP($A11,'ADR Raw Data'!$B$6:$BE$43,'ADR Raw Data'!AO$1,FALSE)</f>
        <v>158.525258524912</v>
      </c>
      <c r="AF11" s="66">
        <f>VLOOKUP($A11,'ADR Raw Data'!$B$6:$BE$43,'ADR Raw Data'!AP$1,FALSE)</f>
        <v>155.17243509557301</v>
      </c>
      <c r="AG11" s="67">
        <f>VLOOKUP($A11,'ADR Raw Data'!$B$6:$BE$43,'ADR Raw Data'!AR$1,FALSE)</f>
        <v>132.60018063481201</v>
      </c>
      <c r="AI11" s="59">
        <f>VLOOKUP($A11,'ADR Raw Data'!$B$6:$BE$43,'ADR Raw Data'!AT$1,FALSE)</f>
        <v>12.104892137857499</v>
      </c>
      <c r="AJ11" s="60">
        <f>VLOOKUP($A11,'ADR Raw Data'!$B$6:$BE$43,'ADR Raw Data'!AU$1,FALSE)</f>
        <v>11.3950369018616</v>
      </c>
      <c r="AK11" s="60">
        <f>VLOOKUP($A11,'ADR Raw Data'!$B$6:$BE$43,'ADR Raw Data'!AV$1,FALSE)</f>
        <v>11.990193814008601</v>
      </c>
      <c r="AL11" s="60">
        <f>VLOOKUP($A11,'ADR Raw Data'!$B$6:$BE$43,'ADR Raw Data'!AW$1,FALSE)</f>
        <v>9.6089849088718502</v>
      </c>
      <c r="AM11" s="60">
        <f>VLOOKUP($A11,'ADR Raw Data'!$B$6:$BE$43,'ADR Raw Data'!AX$1,FALSE)</f>
        <v>4.0717387261415299</v>
      </c>
      <c r="AN11" s="61">
        <f>VLOOKUP($A11,'ADR Raw Data'!$B$6:$BE$43,'ADR Raw Data'!AY$1,FALSE)</f>
        <v>9.6364727454970396</v>
      </c>
      <c r="AO11" s="60">
        <f>VLOOKUP($A11,'ADR Raw Data'!$B$6:$BE$43,'ADR Raw Data'!BA$1,FALSE)</f>
        <v>6.5840882261628604</v>
      </c>
      <c r="AP11" s="60">
        <f>VLOOKUP($A11,'ADR Raw Data'!$B$6:$BE$43,'ADR Raw Data'!BB$1,FALSE)</f>
        <v>5.3217190903646099</v>
      </c>
      <c r="AQ11" s="61">
        <f>VLOOKUP($A11,'ADR Raw Data'!$B$6:$BE$43,'ADR Raw Data'!BC$1,FALSE)</f>
        <v>5.8885546402447702</v>
      </c>
      <c r="AR11" s="62">
        <f>VLOOKUP($A11,'ADR Raw Data'!$B$6:$BE$43,'ADR Raw Data'!BE$1,FALSE)</f>
        <v>7.7272077033639297</v>
      </c>
      <c r="AT11" s="64">
        <f>VLOOKUP($A11,'RevPAR Raw Data'!$B$6:$BE$43,'RevPAR Raw Data'!AG$1,FALSE)</f>
        <v>76.831756633440904</v>
      </c>
      <c r="AU11" s="65">
        <f>VLOOKUP($A11,'RevPAR Raw Data'!$B$6:$BE$43,'RevPAR Raw Data'!AH$1,FALSE)</f>
        <v>76.5788172118489</v>
      </c>
      <c r="AV11" s="65">
        <f>VLOOKUP($A11,'RevPAR Raw Data'!$B$6:$BE$43,'RevPAR Raw Data'!AI$1,FALSE)</f>
        <v>84.614894356310501</v>
      </c>
      <c r="AW11" s="65">
        <f>VLOOKUP($A11,'RevPAR Raw Data'!$B$6:$BE$43,'RevPAR Raw Data'!AJ$1,FALSE)</f>
        <v>86.034662712340307</v>
      </c>
      <c r="AX11" s="65">
        <f>VLOOKUP($A11,'RevPAR Raw Data'!$B$6:$BE$43,'RevPAR Raw Data'!AK$1,FALSE)</f>
        <v>83.477504211708506</v>
      </c>
      <c r="AY11" s="66">
        <f>VLOOKUP($A11,'RevPAR Raw Data'!$B$6:$BE$43,'RevPAR Raw Data'!AL$1,FALSE)</f>
        <v>81.507527025129804</v>
      </c>
      <c r="AZ11" s="65">
        <f>VLOOKUP($A11,'RevPAR Raw Data'!$B$6:$BE$43,'RevPAR Raw Data'!AN$1,FALSE)</f>
        <v>117.96062929945199</v>
      </c>
      <c r="BA11" s="65">
        <f>VLOOKUP($A11,'RevPAR Raw Data'!$B$6:$BE$43,'RevPAR Raw Data'!AO$1,FALSE)</f>
        <v>130.205254106415</v>
      </c>
      <c r="BB11" s="66">
        <f>VLOOKUP($A11,'RevPAR Raw Data'!$B$6:$BE$43,'RevPAR Raw Data'!AP$1,FALSE)</f>
        <v>124.08294170293399</v>
      </c>
      <c r="BC11" s="67">
        <f>VLOOKUP($A11,'RevPAR Raw Data'!$B$6:$BE$43,'RevPAR Raw Data'!AR$1,FALSE)</f>
        <v>93.671931218788203</v>
      </c>
      <c r="BE11" s="59">
        <f>VLOOKUP($A11,'RevPAR Raw Data'!$B$6:$BE$43,'RevPAR Raw Data'!AT$1,FALSE)</f>
        <v>16.122936557135301</v>
      </c>
      <c r="BF11" s="60">
        <f>VLOOKUP($A11,'RevPAR Raw Data'!$B$6:$BE$43,'RevPAR Raw Data'!AU$1,FALSE)</f>
        <v>18.665443449816902</v>
      </c>
      <c r="BG11" s="60">
        <f>VLOOKUP($A11,'RevPAR Raw Data'!$B$6:$BE$43,'RevPAR Raw Data'!AV$1,FALSE)</f>
        <v>22.131260868069099</v>
      </c>
      <c r="BH11" s="60">
        <f>VLOOKUP($A11,'RevPAR Raw Data'!$B$6:$BE$43,'RevPAR Raw Data'!AW$1,FALSE)</f>
        <v>19.251472116825799</v>
      </c>
      <c r="BI11" s="60">
        <f>VLOOKUP($A11,'RevPAR Raw Data'!$B$6:$BE$43,'RevPAR Raw Data'!AX$1,FALSE)</f>
        <v>11.0842653824197</v>
      </c>
      <c r="BJ11" s="61">
        <f>VLOOKUP($A11,'RevPAR Raw Data'!$B$6:$BE$43,'RevPAR Raw Data'!AY$1,FALSE)</f>
        <v>17.353695403805201</v>
      </c>
      <c r="BK11" s="60">
        <f>VLOOKUP($A11,'RevPAR Raw Data'!$B$6:$BE$43,'RevPAR Raw Data'!BA$1,FALSE)</f>
        <v>7.8183340606851903</v>
      </c>
      <c r="BL11" s="60">
        <f>VLOOKUP($A11,'RevPAR Raw Data'!$B$6:$BE$43,'RevPAR Raw Data'!BB$1,FALSE)</f>
        <v>4.4545621083568898</v>
      </c>
      <c r="BM11" s="61">
        <f>VLOOKUP($A11,'RevPAR Raw Data'!$B$6:$BE$43,'RevPAR Raw Data'!BC$1,FALSE)</f>
        <v>6.0268967484931197</v>
      </c>
      <c r="BN11" s="62">
        <f>VLOOKUP($A11,'RevPAR Raw Data'!$B$6:$BE$43,'RevPAR Raw Data'!BE$1,FALSE)</f>
        <v>12.793234433653801</v>
      </c>
    </row>
    <row r="12" spans="1:66" x14ac:dyDescent="0.35">
      <c r="A12" s="76" t="s">
        <v>27</v>
      </c>
      <c r="B12" s="59">
        <f>VLOOKUP($A12,'Occupancy Raw Data'!$B$6:$BE$43,'Occupancy Raw Data'!AG$1,FALSE)</f>
        <v>57.420265976226901</v>
      </c>
      <c r="C12" s="60">
        <f>VLOOKUP($A12,'Occupancy Raw Data'!$B$6:$BE$43,'Occupancy Raw Data'!AH$1,FALSE)</f>
        <v>58.558903142285502</v>
      </c>
      <c r="D12" s="60">
        <f>VLOOKUP($A12,'Occupancy Raw Data'!$B$6:$BE$43,'Occupancy Raw Data'!AI$1,FALSE)</f>
        <v>64.016711780628398</v>
      </c>
      <c r="E12" s="60">
        <f>VLOOKUP($A12,'Occupancy Raw Data'!$B$6:$BE$43,'Occupancy Raw Data'!AJ$1,FALSE)</f>
        <v>67.185477227256598</v>
      </c>
      <c r="F12" s="60">
        <f>VLOOKUP($A12,'Occupancy Raw Data'!$B$6:$BE$43,'Occupancy Raw Data'!AK$1,FALSE)</f>
        <v>68.371189831705294</v>
      </c>
      <c r="G12" s="61">
        <f>VLOOKUP($A12,'Occupancy Raw Data'!$B$6:$BE$43,'Occupancy Raw Data'!AL$1,FALSE)</f>
        <v>63.110509591620499</v>
      </c>
      <c r="H12" s="60">
        <f>VLOOKUP($A12,'Occupancy Raw Data'!$B$6:$BE$43,'Occupancy Raw Data'!AN$1,FALSE)</f>
        <v>78.524773449452695</v>
      </c>
      <c r="I12" s="60">
        <f>VLOOKUP($A12,'Occupancy Raw Data'!$B$6:$BE$43,'Occupancy Raw Data'!AO$1,FALSE)</f>
        <v>79.772272566788203</v>
      </c>
      <c r="J12" s="61">
        <f>VLOOKUP($A12,'Occupancy Raw Data'!$B$6:$BE$43,'Occupancy Raw Data'!AP$1,FALSE)</f>
        <v>79.148523008120506</v>
      </c>
      <c r="K12" s="62">
        <f>VLOOKUP($A12,'Occupancy Raw Data'!$B$6:$BE$43,'Occupancy Raw Data'!AR$1,FALSE)</f>
        <v>67.692799139191905</v>
      </c>
      <c r="M12" s="59">
        <f>VLOOKUP($A12,'Occupancy Raw Data'!$B$6:$BE$43,'Occupancy Raw Data'!AT$1,FALSE)</f>
        <v>-1.0906661027518101</v>
      </c>
      <c r="N12" s="60">
        <f>VLOOKUP($A12,'Occupancy Raw Data'!$B$6:$BE$43,'Occupancy Raw Data'!AU$1,FALSE)</f>
        <v>-1.00182453833103</v>
      </c>
      <c r="O12" s="60">
        <f>VLOOKUP($A12,'Occupancy Raw Data'!$B$6:$BE$43,'Occupancy Raw Data'!AV$1,FALSE)</f>
        <v>3.5184543155393402</v>
      </c>
      <c r="P12" s="60">
        <f>VLOOKUP($A12,'Occupancy Raw Data'!$B$6:$BE$43,'Occupancy Raw Data'!AW$1,FALSE)</f>
        <v>2.6850955512839301</v>
      </c>
      <c r="Q12" s="60">
        <f>VLOOKUP($A12,'Occupancy Raw Data'!$B$6:$BE$43,'Occupancy Raw Data'!AX$1,FALSE)</f>
        <v>2.29312722322886</v>
      </c>
      <c r="R12" s="61">
        <f>VLOOKUP($A12,'Occupancy Raw Data'!$B$6:$BE$43,'Occupancy Raw Data'!AY$1,FALSE)</f>
        <v>1.3582577222635499</v>
      </c>
      <c r="S12" s="60">
        <f>VLOOKUP($A12,'Occupancy Raw Data'!$B$6:$BE$43,'Occupancy Raw Data'!BA$1,FALSE)</f>
        <v>0.69456582577336001</v>
      </c>
      <c r="T12" s="60">
        <f>VLOOKUP($A12,'Occupancy Raw Data'!$B$6:$BE$43,'Occupancy Raw Data'!BB$1,FALSE)</f>
        <v>1.3125369183233</v>
      </c>
      <c r="U12" s="61">
        <f>VLOOKUP($A12,'Occupancy Raw Data'!$B$6:$BE$43,'Occupancy Raw Data'!BC$1,FALSE)</f>
        <v>1.0050412104078099</v>
      </c>
      <c r="V12" s="62">
        <f>VLOOKUP($A12,'Occupancy Raw Data'!$B$6:$BE$43,'Occupancy Raw Data'!BE$1,FALSE)</f>
        <v>1.23041679838087</v>
      </c>
      <c r="X12" s="64">
        <f>VLOOKUP($A12,'ADR Raw Data'!$B$6:$BE$43,'ADR Raw Data'!AG$1,FALSE)</f>
        <v>90.694445583111204</v>
      </c>
      <c r="Y12" s="65">
        <f>VLOOKUP($A12,'ADR Raw Data'!$B$6:$BE$43,'ADR Raw Data'!AH$1,FALSE)</f>
        <v>90.973454253127599</v>
      </c>
      <c r="Z12" s="65">
        <f>VLOOKUP($A12,'ADR Raw Data'!$B$6:$BE$43,'ADR Raw Data'!AI$1,FALSE)</f>
        <v>93.241160033091205</v>
      </c>
      <c r="AA12" s="65">
        <f>VLOOKUP($A12,'ADR Raw Data'!$B$6:$BE$43,'ADR Raw Data'!AJ$1,FALSE)</f>
        <v>94.130133566892894</v>
      </c>
      <c r="AB12" s="65">
        <f>VLOOKUP($A12,'ADR Raw Data'!$B$6:$BE$43,'ADR Raw Data'!AK$1,FALSE)</f>
        <v>95.222457612531102</v>
      </c>
      <c r="AC12" s="66">
        <f>VLOOKUP($A12,'ADR Raw Data'!$B$6:$BE$43,'ADR Raw Data'!AL$1,FALSE)</f>
        <v>92.975474965034905</v>
      </c>
      <c r="AD12" s="65">
        <f>VLOOKUP($A12,'ADR Raw Data'!$B$6:$BE$43,'ADR Raw Data'!AN$1,FALSE)</f>
        <v>108.019501292667</v>
      </c>
      <c r="AE12" s="65">
        <f>VLOOKUP($A12,'ADR Raw Data'!$B$6:$BE$43,'ADR Raw Data'!AO$1,FALSE)</f>
        <v>109.11193302106</v>
      </c>
      <c r="AF12" s="66">
        <f>VLOOKUP($A12,'ADR Raw Data'!$B$6:$BE$43,'ADR Raw Data'!AP$1,FALSE)</f>
        <v>108.570021746403</v>
      </c>
      <c r="AG12" s="67">
        <f>VLOOKUP($A12,'ADR Raw Data'!$B$6:$BE$43,'ADR Raw Data'!AR$1,FALSE)</f>
        <v>98.185083078757103</v>
      </c>
      <c r="AI12" s="59">
        <f>VLOOKUP($A12,'ADR Raw Data'!$B$6:$BE$43,'ADR Raw Data'!AT$1,FALSE)</f>
        <v>11.0358692235815</v>
      </c>
      <c r="AJ12" s="60">
        <f>VLOOKUP($A12,'ADR Raw Data'!$B$6:$BE$43,'ADR Raw Data'!AU$1,FALSE)</f>
        <v>12.4882920683281</v>
      </c>
      <c r="AK12" s="60">
        <f>VLOOKUP($A12,'ADR Raw Data'!$B$6:$BE$43,'ADR Raw Data'!AV$1,FALSE)</f>
        <v>14.503644129928499</v>
      </c>
      <c r="AL12" s="60">
        <f>VLOOKUP($A12,'ADR Raw Data'!$B$6:$BE$43,'ADR Raw Data'!AW$1,FALSE)</f>
        <v>14.5072441167677</v>
      </c>
      <c r="AM12" s="60">
        <f>VLOOKUP($A12,'ADR Raw Data'!$B$6:$BE$43,'ADR Raw Data'!AX$1,FALSE)</f>
        <v>13.787352298789999</v>
      </c>
      <c r="AN12" s="61">
        <f>VLOOKUP($A12,'ADR Raw Data'!$B$6:$BE$43,'ADR Raw Data'!AY$1,FALSE)</f>
        <v>13.358706226629099</v>
      </c>
      <c r="AO12" s="60">
        <f>VLOOKUP($A12,'ADR Raw Data'!$B$6:$BE$43,'ADR Raw Data'!BA$1,FALSE)</f>
        <v>16.042216922079199</v>
      </c>
      <c r="AP12" s="60">
        <f>VLOOKUP($A12,'ADR Raw Data'!$B$6:$BE$43,'ADR Raw Data'!BB$1,FALSE)</f>
        <v>15.451132096518</v>
      </c>
      <c r="AQ12" s="61">
        <f>VLOOKUP($A12,'ADR Raw Data'!$B$6:$BE$43,'ADR Raw Data'!BC$1,FALSE)</f>
        <v>15.7447894102887</v>
      </c>
      <c r="AR12" s="62">
        <f>VLOOKUP($A12,'ADR Raw Data'!$B$6:$BE$43,'ADR Raw Data'!BE$1,FALSE)</f>
        <v>14.209705393553101</v>
      </c>
      <c r="AT12" s="64">
        <f>VLOOKUP($A12,'RevPAR Raw Data'!$B$6:$BE$43,'RevPAR Raw Data'!AG$1,FALSE)</f>
        <v>52.076991879486798</v>
      </c>
      <c r="AU12" s="65">
        <f>VLOOKUP($A12,'RevPAR Raw Data'!$B$6:$BE$43,'RevPAR Raw Data'!AH$1,FALSE)</f>
        <v>53.273056961280403</v>
      </c>
      <c r="AV12" s="65">
        <f>VLOOKUP($A12,'RevPAR Raw Data'!$B$6:$BE$43,'RevPAR Raw Data'!AI$1,FALSE)</f>
        <v>59.6899246792985</v>
      </c>
      <c r="AW12" s="65">
        <f>VLOOKUP($A12,'RevPAR Raw Data'!$B$6:$BE$43,'RevPAR Raw Data'!AJ$1,FALSE)</f>
        <v>63.241779451571098</v>
      </c>
      <c r="AX12" s="65">
        <f>VLOOKUP($A12,'RevPAR Raw Data'!$B$6:$BE$43,'RevPAR Raw Data'!AK$1,FALSE)</f>
        <v>65.1047272566788</v>
      </c>
      <c r="AY12" s="66">
        <f>VLOOKUP($A12,'RevPAR Raw Data'!$B$6:$BE$43,'RevPAR Raw Data'!AL$1,FALSE)</f>
        <v>58.677296045663098</v>
      </c>
      <c r="AZ12" s="65">
        <f>VLOOKUP($A12,'RevPAR Raw Data'!$B$6:$BE$43,'RevPAR Raw Data'!AN$1,FALSE)</f>
        <v>84.822068671295696</v>
      </c>
      <c r="BA12" s="65">
        <f>VLOOKUP($A12,'RevPAR Raw Data'!$B$6:$BE$43,'RevPAR Raw Data'!AO$1,FALSE)</f>
        <v>87.041068612451397</v>
      </c>
      <c r="BB12" s="66">
        <f>VLOOKUP($A12,'RevPAR Raw Data'!$B$6:$BE$43,'RevPAR Raw Data'!AP$1,FALSE)</f>
        <v>85.931568641873596</v>
      </c>
      <c r="BC12" s="67">
        <f>VLOOKUP($A12,'RevPAR Raw Data'!$B$6:$BE$43,'RevPAR Raw Data'!AR$1,FALSE)</f>
        <v>66.464231073151794</v>
      </c>
      <c r="BE12" s="59">
        <f>VLOOKUP($A12,'RevPAR Raw Data'!$B$6:$BE$43,'RevPAR Raw Data'!AT$1,FALSE)</f>
        <v>9.8248386360641007</v>
      </c>
      <c r="BF12" s="60">
        <f>VLOOKUP($A12,'RevPAR Raw Data'!$B$6:$BE$43,'RevPAR Raw Data'!AU$1,FALSE)</f>
        <v>11.3613567556381</v>
      </c>
      <c r="BG12" s="60">
        <f>VLOOKUP($A12,'RevPAR Raw Data'!$B$6:$BE$43,'RevPAR Raw Data'!AV$1,FALSE)</f>
        <v>18.5324025382677</v>
      </c>
      <c r="BH12" s="60">
        <f>VLOOKUP($A12,'RevPAR Raw Data'!$B$6:$BE$43,'RevPAR Raw Data'!AW$1,FALSE)</f>
        <v>17.5818730344449</v>
      </c>
      <c r="BI12" s="60">
        <f>VLOOKUP($A12,'RevPAR Raw Data'!$B$6:$BE$43,'RevPAR Raw Data'!AX$1,FALSE)</f>
        <v>16.396641050944801</v>
      </c>
      <c r="BJ12" s="61">
        <f>VLOOKUP($A12,'RevPAR Raw Data'!$B$6:$BE$43,'RevPAR Raw Data'!AY$1,FALSE)</f>
        <v>14.8984096078104</v>
      </c>
      <c r="BK12" s="60">
        <f>VLOOKUP($A12,'RevPAR Raw Data'!$B$6:$BE$43,'RevPAR Raw Data'!BA$1,FALSE)</f>
        <v>16.848206504289799</v>
      </c>
      <c r="BL12" s="60">
        <f>VLOOKUP($A12,'RevPAR Raw Data'!$B$6:$BE$43,'RevPAR Raw Data'!BB$1,FALSE)</f>
        <v>16.966470827906999</v>
      </c>
      <c r="BM12" s="61">
        <f>VLOOKUP($A12,'RevPAR Raw Data'!$B$6:$BE$43,'RevPAR Raw Data'!BC$1,FALSE)</f>
        <v>16.9080722427619</v>
      </c>
      <c r="BN12" s="62">
        <f>VLOOKUP($A12,'RevPAR Raw Data'!$B$6:$BE$43,'RevPAR Raw Data'!BE$1,FALSE)</f>
        <v>15.614960794096699</v>
      </c>
    </row>
    <row r="13" spans="1:66" x14ac:dyDescent="0.35">
      <c r="A13" s="76" t="s">
        <v>91</v>
      </c>
      <c r="B13" s="59">
        <f>VLOOKUP($A13,'Occupancy Raw Data'!$B$6:$BE$43,'Occupancy Raw Data'!AG$1,FALSE)</f>
        <v>61.650326797385603</v>
      </c>
      <c r="C13" s="60">
        <f>VLOOKUP($A13,'Occupancy Raw Data'!$B$6:$BE$43,'Occupancy Raw Data'!AH$1,FALSE)</f>
        <v>68.961251167133497</v>
      </c>
      <c r="D13" s="60">
        <f>VLOOKUP($A13,'Occupancy Raw Data'!$B$6:$BE$43,'Occupancy Raw Data'!AI$1,FALSE)</f>
        <v>77.103174603174594</v>
      </c>
      <c r="E13" s="60">
        <f>VLOOKUP($A13,'Occupancy Raw Data'!$B$6:$BE$43,'Occupancy Raw Data'!AJ$1,FALSE)</f>
        <v>79.556489262371599</v>
      </c>
      <c r="F13" s="60">
        <f>VLOOKUP($A13,'Occupancy Raw Data'!$B$6:$BE$43,'Occupancy Raw Data'!AK$1,FALSE)</f>
        <v>74.026610644257701</v>
      </c>
      <c r="G13" s="61">
        <f>VLOOKUP($A13,'Occupancy Raw Data'!$B$6:$BE$43,'Occupancy Raw Data'!AL$1,FALSE)</f>
        <v>72.259570494864604</v>
      </c>
      <c r="H13" s="60">
        <f>VLOOKUP($A13,'Occupancy Raw Data'!$B$6:$BE$43,'Occupancy Raw Data'!AN$1,FALSE)</f>
        <v>74.726890756302495</v>
      </c>
      <c r="I13" s="60">
        <f>VLOOKUP($A13,'Occupancy Raw Data'!$B$6:$BE$43,'Occupancy Raw Data'!AO$1,FALSE)</f>
        <v>73.802521008403303</v>
      </c>
      <c r="J13" s="61">
        <f>VLOOKUP($A13,'Occupancy Raw Data'!$B$6:$BE$43,'Occupancy Raw Data'!AP$1,FALSE)</f>
        <v>74.264705882352899</v>
      </c>
      <c r="K13" s="62">
        <f>VLOOKUP($A13,'Occupancy Raw Data'!$B$6:$BE$43,'Occupancy Raw Data'!AR$1,FALSE)</f>
        <v>72.832466319861197</v>
      </c>
      <c r="M13" s="59">
        <f>VLOOKUP($A13,'Occupancy Raw Data'!$B$6:$BE$43,'Occupancy Raw Data'!AT$1,FALSE)</f>
        <v>20.7062096792761</v>
      </c>
      <c r="N13" s="60">
        <f>VLOOKUP($A13,'Occupancy Raw Data'!$B$6:$BE$43,'Occupancy Raw Data'!AU$1,FALSE)</f>
        <v>20.0829136712759</v>
      </c>
      <c r="O13" s="60">
        <f>VLOOKUP($A13,'Occupancy Raw Data'!$B$6:$BE$43,'Occupancy Raw Data'!AV$1,FALSE)</f>
        <v>22.6303942565205</v>
      </c>
      <c r="P13" s="60">
        <f>VLOOKUP($A13,'Occupancy Raw Data'!$B$6:$BE$43,'Occupancy Raw Data'!AW$1,FALSE)</f>
        <v>22.459646333426299</v>
      </c>
      <c r="Q13" s="60">
        <f>VLOOKUP($A13,'Occupancy Raw Data'!$B$6:$BE$43,'Occupancy Raw Data'!AX$1,FALSE)</f>
        <v>17.9790142826098</v>
      </c>
      <c r="R13" s="61">
        <f>VLOOKUP($A13,'Occupancy Raw Data'!$B$6:$BE$43,'Occupancy Raw Data'!AY$1,FALSE)</f>
        <v>20.799763241421001</v>
      </c>
      <c r="S13" s="60">
        <f>VLOOKUP($A13,'Occupancy Raw Data'!$B$6:$BE$43,'Occupancy Raw Data'!BA$1,FALSE)</f>
        <v>14.506988190209</v>
      </c>
      <c r="T13" s="60">
        <f>VLOOKUP($A13,'Occupancy Raw Data'!$B$6:$BE$43,'Occupancy Raw Data'!BB$1,FALSE)</f>
        <v>9.9684835893635704</v>
      </c>
      <c r="U13" s="61">
        <f>VLOOKUP($A13,'Occupancy Raw Data'!$B$6:$BE$43,'Occupancy Raw Data'!BC$1,FALSE)</f>
        <v>12.2059741937993</v>
      </c>
      <c r="V13" s="62">
        <f>VLOOKUP($A13,'Occupancy Raw Data'!$B$6:$BE$43,'Occupancy Raw Data'!BE$1,FALSE)</f>
        <v>18.163187153765101</v>
      </c>
      <c r="X13" s="64">
        <f>VLOOKUP($A13,'ADR Raw Data'!$B$6:$BE$43,'ADR Raw Data'!AG$1,FALSE)</f>
        <v>109.457965999015</v>
      </c>
      <c r="Y13" s="65">
        <f>VLOOKUP($A13,'ADR Raw Data'!$B$6:$BE$43,'ADR Raw Data'!AH$1,FALSE)</f>
        <v>123.353919033273</v>
      </c>
      <c r="Z13" s="65">
        <f>VLOOKUP($A13,'ADR Raw Data'!$B$6:$BE$43,'ADR Raw Data'!AI$1,FALSE)</f>
        <v>129.728245890224</v>
      </c>
      <c r="AA13" s="65">
        <f>VLOOKUP($A13,'ADR Raw Data'!$B$6:$BE$43,'ADR Raw Data'!AJ$1,FALSE)</f>
        <v>129.23808755354699</v>
      </c>
      <c r="AB13" s="65">
        <f>VLOOKUP($A13,'ADR Raw Data'!$B$6:$BE$43,'ADR Raw Data'!AK$1,FALSE)</f>
        <v>120.90283826821801</v>
      </c>
      <c r="AC13" s="66">
        <f>VLOOKUP($A13,'ADR Raw Data'!$B$6:$BE$43,'ADR Raw Data'!AL$1,FALSE)</f>
        <v>123.136562023517</v>
      </c>
      <c r="AD13" s="65">
        <f>VLOOKUP($A13,'ADR Raw Data'!$B$6:$BE$43,'ADR Raw Data'!AN$1,FALSE)</f>
        <v>111.664324180801</v>
      </c>
      <c r="AE13" s="65">
        <f>VLOOKUP($A13,'ADR Raw Data'!$B$6:$BE$43,'ADR Raw Data'!AO$1,FALSE)</f>
        <v>111.45622861119</v>
      </c>
      <c r="AF13" s="66">
        <f>VLOOKUP($A13,'ADR Raw Data'!$B$6:$BE$43,'ADR Raw Data'!AP$1,FALSE)</f>
        <v>111.56092393525</v>
      </c>
      <c r="AG13" s="67">
        <f>VLOOKUP($A13,'ADR Raw Data'!$B$6:$BE$43,'ADR Raw Data'!AR$1,FALSE)</f>
        <v>119.764198800421</v>
      </c>
      <c r="AI13" s="59">
        <f>VLOOKUP($A13,'ADR Raw Data'!$B$6:$BE$43,'ADR Raw Data'!AT$1,FALSE)</f>
        <v>25.449322463997898</v>
      </c>
      <c r="AJ13" s="60">
        <f>VLOOKUP($A13,'ADR Raw Data'!$B$6:$BE$43,'ADR Raw Data'!AU$1,FALSE)</f>
        <v>30.960170456329099</v>
      </c>
      <c r="AK13" s="60">
        <f>VLOOKUP($A13,'ADR Raw Data'!$B$6:$BE$43,'ADR Raw Data'!AV$1,FALSE)</f>
        <v>33.169137306263799</v>
      </c>
      <c r="AL13" s="60">
        <f>VLOOKUP($A13,'ADR Raw Data'!$B$6:$BE$43,'ADR Raw Data'!AW$1,FALSE)</f>
        <v>32.383878098823502</v>
      </c>
      <c r="AM13" s="60">
        <f>VLOOKUP($A13,'ADR Raw Data'!$B$6:$BE$43,'ADR Raw Data'!AX$1,FALSE)</f>
        <v>30.147278759077601</v>
      </c>
      <c r="AN13" s="61">
        <f>VLOOKUP($A13,'ADR Raw Data'!$B$6:$BE$43,'ADR Raw Data'!AY$1,FALSE)</f>
        <v>30.775848258948699</v>
      </c>
      <c r="AO13" s="60">
        <f>VLOOKUP($A13,'ADR Raw Data'!$B$6:$BE$43,'ADR Raw Data'!BA$1,FALSE)</f>
        <v>23.659805893357099</v>
      </c>
      <c r="AP13" s="60">
        <f>VLOOKUP($A13,'ADR Raw Data'!$B$6:$BE$43,'ADR Raw Data'!BB$1,FALSE)</f>
        <v>22.250705476479801</v>
      </c>
      <c r="AQ13" s="61">
        <f>VLOOKUP($A13,'ADR Raw Data'!$B$6:$BE$43,'ADR Raw Data'!BC$1,FALSE)</f>
        <v>22.944333744511098</v>
      </c>
      <c r="AR13" s="62">
        <f>VLOOKUP($A13,'ADR Raw Data'!$B$6:$BE$43,'ADR Raw Data'!BE$1,FALSE)</f>
        <v>28.626564062838899</v>
      </c>
      <c r="AT13" s="64">
        <f>VLOOKUP($A13,'RevPAR Raw Data'!$B$6:$BE$43,'RevPAR Raw Data'!AG$1,FALSE)</f>
        <v>67.481193744164301</v>
      </c>
      <c r="AU13" s="65">
        <f>VLOOKUP($A13,'RevPAR Raw Data'!$B$6:$BE$43,'RevPAR Raw Data'!AH$1,FALSE)</f>
        <v>85.066405929038197</v>
      </c>
      <c r="AV13" s="65">
        <f>VLOOKUP($A13,'RevPAR Raw Data'!$B$6:$BE$43,'RevPAR Raw Data'!AI$1,FALSE)</f>
        <v>100.024595938375</v>
      </c>
      <c r="AW13" s="65">
        <f>VLOOKUP($A13,'RevPAR Raw Data'!$B$6:$BE$43,'RevPAR Raw Data'!AJ$1,FALSE)</f>
        <v>102.817285247432</v>
      </c>
      <c r="AX13" s="65">
        <f>VLOOKUP($A13,'RevPAR Raw Data'!$B$6:$BE$43,'RevPAR Raw Data'!AK$1,FALSE)</f>
        <v>89.500273342670397</v>
      </c>
      <c r="AY13" s="66">
        <f>VLOOKUP($A13,'RevPAR Raw Data'!$B$6:$BE$43,'RevPAR Raw Data'!AL$1,FALSE)</f>
        <v>88.977950840336106</v>
      </c>
      <c r="AZ13" s="65">
        <f>VLOOKUP($A13,'RevPAR Raw Data'!$B$6:$BE$43,'RevPAR Raw Data'!AN$1,FALSE)</f>
        <v>83.443277544351005</v>
      </c>
      <c r="BA13" s="65">
        <f>VLOOKUP($A13,'RevPAR Raw Data'!$B$6:$BE$43,'RevPAR Raw Data'!AO$1,FALSE)</f>
        <v>82.257506535947698</v>
      </c>
      <c r="BB13" s="66">
        <f>VLOOKUP($A13,'RevPAR Raw Data'!$B$6:$BE$43,'RevPAR Raw Data'!AP$1,FALSE)</f>
        <v>82.850392040149302</v>
      </c>
      <c r="BC13" s="67">
        <f>VLOOKUP($A13,'RevPAR Raw Data'!$B$6:$BE$43,'RevPAR Raw Data'!AR$1,FALSE)</f>
        <v>87.227219754568395</v>
      </c>
      <c r="BE13" s="59">
        <f>VLOOKUP($A13,'RevPAR Raw Data'!$B$6:$BE$43,'RevPAR Raw Data'!AT$1,FALSE)</f>
        <v>51.425122214624601</v>
      </c>
      <c r="BF13" s="60">
        <f>VLOOKUP($A13,'RevPAR Raw Data'!$B$6:$BE$43,'RevPAR Raw Data'!AU$1,FALSE)</f>
        <v>57.2607884328296</v>
      </c>
      <c r="BG13" s="60">
        <f>VLOOKUP($A13,'RevPAR Raw Data'!$B$6:$BE$43,'RevPAR Raw Data'!AV$1,FALSE)</f>
        <v>63.3058381066785</v>
      </c>
      <c r="BH13" s="60">
        <f>VLOOKUP($A13,'RevPAR Raw Data'!$B$6:$BE$43,'RevPAR Raw Data'!AW$1,FALSE)</f>
        <v>62.1168289222936</v>
      </c>
      <c r="BI13" s="60">
        <f>VLOOKUP($A13,'RevPAR Raw Data'!$B$6:$BE$43,'RevPAR Raw Data'!AX$1,FALSE)</f>
        <v>53.546476595600303</v>
      </c>
      <c r="BJ13" s="61">
        <f>VLOOKUP($A13,'RevPAR Raw Data'!$B$6:$BE$43,'RevPAR Raw Data'!AY$1,FALSE)</f>
        <v>57.976915073770101</v>
      </c>
      <c r="BK13" s="60">
        <f>VLOOKUP($A13,'RevPAR Raw Data'!$B$6:$BE$43,'RevPAR Raw Data'!BA$1,FALSE)</f>
        <v>41.5991193303418</v>
      </c>
      <c r="BL13" s="60">
        <f>VLOOKUP($A13,'RevPAR Raw Data'!$B$6:$BE$43,'RevPAR Raw Data'!BB$1,FALSE)</f>
        <v>34.437246989783901</v>
      </c>
      <c r="BM13" s="61">
        <f>VLOOKUP($A13,'RevPAR Raw Data'!$B$6:$BE$43,'RevPAR Raw Data'!BC$1,FALSE)</f>
        <v>37.950887394104598</v>
      </c>
      <c r="BN13" s="62">
        <f>VLOOKUP($A13,'RevPAR Raw Data'!$B$6:$BE$43,'RevPAR Raw Data'!BE$1,FALSE)</f>
        <v>51.989247623029897</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70.846647459402803</v>
      </c>
      <c r="C15" s="60">
        <f>VLOOKUP($A15,'Occupancy Raw Data'!$B$6:$BE$43,'Occupancy Raw Data'!AH$1,FALSE)</f>
        <v>71.396018858040804</v>
      </c>
      <c r="D15" s="60">
        <f>VLOOKUP($A15,'Occupancy Raw Data'!$B$6:$BE$43,'Occupancy Raw Data'!AI$1,FALSE)</f>
        <v>73.251047668936593</v>
      </c>
      <c r="E15" s="60">
        <f>VLOOKUP($A15,'Occupancy Raw Data'!$B$6:$BE$43,'Occupancy Raw Data'!AJ$1,FALSE)</f>
        <v>75.214772132006203</v>
      </c>
      <c r="F15" s="60">
        <f>VLOOKUP($A15,'Occupancy Raw Data'!$B$6:$BE$43,'Occupancy Raw Data'!AK$1,FALSE)</f>
        <v>75.725510738606602</v>
      </c>
      <c r="G15" s="61">
        <f>VLOOKUP($A15,'Occupancy Raw Data'!$B$6:$BE$43,'Occupancy Raw Data'!AL$1,FALSE)</f>
        <v>73.286799371398601</v>
      </c>
      <c r="H15" s="60">
        <f>VLOOKUP($A15,'Occupancy Raw Data'!$B$6:$BE$43,'Occupancy Raw Data'!AN$1,FALSE)</f>
        <v>83.720534311157607</v>
      </c>
      <c r="I15" s="60">
        <f>VLOOKUP($A15,'Occupancy Raw Data'!$B$6:$BE$43,'Occupancy Raw Data'!AO$1,FALSE)</f>
        <v>88.691068622315299</v>
      </c>
      <c r="J15" s="61">
        <f>VLOOKUP($A15,'Occupancy Raw Data'!$B$6:$BE$43,'Occupancy Raw Data'!AP$1,FALSE)</f>
        <v>86.205801466736503</v>
      </c>
      <c r="K15" s="62">
        <f>VLOOKUP($A15,'Occupancy Raw Data'!$B$6:$BE$43,'Occupancy Raw Data'!AR$1,FALSE)</f>
        <v>76.977942827209404</v>
      </c>
      <c r="M15" s="59">
        <f>VLOOKUP($A15,'Occupancy Raw Data'!$B$6:$BE$43,'Occupancy Raw Data'!AT$1,FALSE)</f>
        <v>-3.88942909527437</v>
      </c>
      <c r="N15" s="60">
        <f>VLOOKUP($A15,'Occupancy Raw Data'!$B$6:$BE$43,'Occupancy Raw Data'!AU$1,FALSE)</f>
        <v>-0.87762463531768997</v>
      </c>
      <c r="O15" s="60">
        <f>VLOOKUP($A15,'Occupancy Raw Data'!$B$6:$BE$43,'Occupancy Raw Data'!AV$1,FALSE)</f>
        <v>-2.8067472051893101</v>
      </c>
      <c r="P15" s="60">
        <f>VLOOKUP($A15,'Occupancy Raw Data'!$B$6:$BE$43,'Occupancy Raw Data'!AW$1,FALSE)</f>
        <v>-2.2143112553372402</v>
      </c>
      <c r="Q15" s="60">
        <f>VLOOKUP($A15,'Occupancy Raw Data'!$B$6:$BE$43,'Occupancy Raw Data'!AX$1,FALSE)</f>
        <v>-3.4088596577231298</v>
      </c>
      <c r="R15" s="61">
        <f>VLOOKUP($A15,'Occupancy Raw Data'!$B$6:$BE$43,'Occupancy Raw Data'!AY$1,FALSE)</f>
        <v>-2.6539747917983401</v>
      </c>
      <c r="S15" s="60">
        <f>VLOOKUP($A15,'Occupancy Raw Data'!$B$6:$BE$43,'Occupancy Raw Data'!BA$1,FALSE)</f>
        <v>-4.5678899641328199</v>
      </c>
      <c r="T15" s="60">
        <f>VLOOKUP($A15,'Occupancy Raw Data'!$B$6:$BE$43,'Occupancy Raw Data'!BB$1,FALSE)</f>
        <v>-2.6669622054265298</v>
      </c>
      <c r="U15" s="61">
        <f>VLOOKUP($A15,'Occupancy Raw Data'!$B$6:$BE$43,'Occupancy Raw Data'!BC$1,FALSE)</f>
        <v>-3.5993924650994602</v>
      </c>
      <c r="V15" s="62">
        <f>VLOOKUP($A15,'Occupancy Raw Data'!$B$6:$BE$43,'Occupancy Raw Data'!BE$1,FALSE)</f>
        <v>-2.9584862625611001</v>
      </c>
      <c r="X15" s="64">
        <f>VLOOKUP($A15,'ADR Raw Data'!$B$6:$BE$43,'ADR Raw Data'!AG$1,FALSE)</f>
        <v>163.233222178988</v>
      </c>
      <c r="Y15" s="65">
        <f>VLOOKUP($A15,'ADR Raw Data'!$B$6:$BE$43,'ADR Raw Data'!AH$1,FALSE)</f>
        <v>153.166882281081</v>
      </c>
      <c r="Z15" s="65">
        <f>VLOOKUP($A15,'ADR Raw Data'!$B$6:$BE$43,'ADR Raw Data'!AI$1,FALSE)</f>
        <v>147.081410104676</v>
      </c>
      <c r="AA15" s="65">
        <f>VLOOKUP($A15,'ADR Raw Data'!$B$6:$BE$43,'ADR Raw Data'!AJ$1,FALSE)</f>
        <v>147.42801947800899</v>
      </c>
      <c r="AB15" s="65">
        <f>VLOOKUP($A15,'ADR Raw Data'!$B$6:$BE$43,'ADR Raw Data'!AK$1,FALSE)</f>
        <v>150.091055061047</v>
      </c>
      <c r="AC15" s="66">
        <f>VLOOKUP($A15,'ADR Raw Data'!$B$6:$BE$43,'ADR Raw Data'!AL$1,FALSE)</f>
        <v>152.08301280623499</v>
      </c>
      <c r="AD15" s="65">
        <f>VLOOKUP($A15,'ADR Raw Data'!$B$6:$BE$43,'ADR Raw Data'!AN$1,FALSE)</f>
        <v>190.21315735347</v>
      </c>
      <c r="AE15" s="65">
        <f>VLOOKUP($A15,'ADR Raw Data'!$B$6:$BE$43,'ADR Raw Data'!AO$1,FALSE)</f>
        <v>203.80250909272101</v>
      </c>
      <c r="AF15" s="66">
        <f>VLOOKUP($A15,'ADR Raw Data'!$B$6:$BE$43,'ADR Raw Data'!AP$1,FALSE)</f>
        <v>197.20372009479399</v>
      </c>
      <c r="AG15" s="67">
        <f>VLOOKUP($A15,'ADR Raw Data'!$B$6:$BE$43,'ADR Raw Data'!AR$1,FALSE)</f>
        <v>166.52004907810499</v>
      </c>
      <c r="AI15" s="59">
        <f>VLOOKUP($A15,'ADR Raw Data'!$B$6:$BE$43,'ADR Raw Data'!AT$1,FALSE)</f>
        <v>3.4523756351937398</v>
      </c>
      <c r="AJ15" s="60">
        <f>VLOOKUP($A15,'ADR Raw Data'!$B$6:$BE$43,'ADR Raw Data'!AU$1,FALSE)</f>
        <v>7.5167866839955497</v>
      </c>
      <c r="AK15" s="60">
        <f>VLOOKUP($A15,'ADR Raw Data'!$B$6:$BE$43,'ADR Raw Data'!AV$1,FALSE)</f>
        <v>2.5955982558936199</v>
      </c>
      <c r="AL15" s="60">
        <f>VLOOKUP($A15,'ADR Raw Data'!$B$6:$BE$43,'ADR Raw Data'!AW$1,FALSE)</f>
        <v>3.2408818752514499</v>
      </c>
      <c r="AM15" s="60">
        <f>VLOOKUP($A15,'ADR Raw Data'!$B$6:$BE$43,'ADR Raw Data'!AX$1,FALSE)</f>
        <v>2.6406974647822299</v>
      </c>
      <c r="AN15" s="61">
        <f>VLOOKUP($A15,'ADR Raw Data'!$B$6:$BE$43,'ADR Raw Data'!AY$1,FALSE)</f>
        <v>3.8139276480012501</v>
      </c>
      <c r="AO15" s="60">
        <f>VLOOKUP($A15,'ADR Raw Data'!$B$6:$BE$43,'ADR Raw Data'!BA$1,FALSE)</f>
        <v>1.16090234154297</v>
      </c>
      <c r="AP15" s="60">
        <f>VLOOKUP($A15,'ADR Raw Data'!$B$6:$BE$43,'ADR Raw Data'!BB$1,FALSE)</f>
        <v>1.0012542506452999</v>
      </c>
      <c r="AQ15" s="61">
        <f>VLOOKUP($A15,'ADR Raw Data'!$B$6:$BE$43,'ADR Raw Data'!BC$1,FALSE)</f>
        <v>1.1110867837360501</v>
      </c>
      <c r="AR15" s="62">
        <f>VLOOKUP($A15,'ADR Raw Data'!$B$6:$BE$43,'ADR Raw Data'!BE$1,FALSE)</f>
        <v>2.7074722136173599</v>
      </c>
      <c r="AT15" s="64">
        <f>VLOOKUP($A15,'RevPAR Raw Data'!$B$6:$BE$43,'RevPAR Raw Data'!AG$1,FALSE)</f>
        <v>115.645265453771</v>
      </c>
      <c r="AU15" s="65">
        <f>VLOOKUP($A15,'RevPAR Raw Data'!$B$6:$BE$43,'RevPAR Raw Data'!AH$1,FALSE)</f>
        <v>109.355056157674</v>
      </c>
      <c r="AV15" s="65">
        <f>VLOOKUP($A15,'RevPAR Raw Data'!$B$6:$BE$43,'RevPAR Raw Data'!AI$1,FALSE)</f>
        <v>107.73867382792</v>
      </c>
      <c r="AW15" s="65">
        <f>VLOOKUP($A15,'RevPAR Raw Data'!$B$6:$BE$43,'RevPAR Raw Data'!AJ$1,FALSE)</f>
        <v>110.88764890911401</v>
      </c>
      <c r="AX15" s="65">
        <f>VLOOKUP($A15,'RevPAR Raw Data'!$B$6:$BE$43,'RevPAR Raw Data'!AK$1,FALSE)</f>
        <v>113.65721801794101</v>
      </c>
      <c r="AY15" s="66">
        <f>VLOOKUP($A15,'RevPAR Raw Data'!$B$6:$BE$43,'RevPAR Raw Data'!AL$1,FALSE)</f>
        <v>111.456772473284</v>
      </c>
      <c r="AZ15" s="65">
        <f>VLOOKUP($A15,'RevPAR Raw Data'!$B$6:$BE$43,'RevPAR Raw Data'!AN$1,FALSE)</f>
        <v>159.24747166644801</v>
      </c>
      <c r="BA15" s="65">
        <f>VLOOKUP($A15,'RevPAR Raw Data'!$B$6:$BE$43,'RevPAR Raw Data'!AO$1,FALSE)</f>
        <v>180.754623193425</v>
      </c>
      <c r="BB15" s="66">
        <f>VLOOKUP($A15,'RevPAR Raw Data'!$B$6:$BE$43,'RevPAR Raw Data'!AP$1,FALSE)</f>
        <v>170.00104742993699</v>
      </c>
      <c r="BC15" s="67">
        <f>VLOOKUP($A15,'RevPAR Raw Data'!$B$6:$BE$43,'RevPAR Raw Data'!AR$1,FALSE)</f>
        <v>128.18370817518499</v>
      </c>
      <c r="BE15" s="59">
        <f>VLOOKUP($A15,'RevPAR Raw Data'!$B$6:$BE$43,'RevPAR Raw Data'!AT$1,FALSE)</f>
        <v>-0.57133116251401495</v>
      </c>
      <c r="BF15" s="60">
        <f>VLOOKUP($A15,'RevPAR Raw Data'!$B$6:$BE$43,'RevPAR Raw Data'!AU$1,FALSE)</f>
        <v>6.5731928769548302</v>
      </c>
      <c r="BG15" s="60">
        <f>VLOOKUP($A15,'RevPAR Raw Data'!$B$6:$BE$43,'RevPAR Raw Data'!AV$1,FALSE)</f>
        <v>-0.28400083080092098</v>
      </c>
      <c r="BH15" s="60">
        <f>VLOOKUP($A15,'RevPAR Raw Data'!$B$6:$BE$43,'RevPAR Raw Data'!AW$1,FALSE)</f>
        <v>0.95480740777833695</v>
      </c>
      <c r="BI15" s="60">
        <f>VLOOKUP($A15,'RevPAR Raw Data'!$B$6:$BE$43,'RevPAR Raw Data'!AX$1,FALSE)</f>
        <v>-0.858179863500382</v>
      </c>
      <c r="BJ15" s="61">
        <f>VLOOKUP($A15,'RevPAR Raw Data'!$B$6:$BE$43,'RevPAR Raw Data'!AY$1,FALSE)</f>
        <v>1.0587321778475201</v>
      </c>
      <c r="BK15" s="60">
        <f>VLOOKUP($A15,'RevPAR Raw Data'!$B$6:$BE$43,'RevPAR Raw Data'!BA$1,FALSE)</f>
        <v>-3.4600163641425801</v>
      </c>
      <c r="BL15" s="60">
        <f>VLOOKUP($A15,'RevPAR Raw Data'!$B$6:$BE$43,'RevPAR Raw Data'!BB$1,FALSE)</f>
        <v>-1.6924110272261601</v>
      </c>
      <c r="BM15" s="61">
        <f>VLOOKUP($A15,'RevPAR Raw Data'!$B$6:$BE$43,'RevPAR Raw Data'!BC$1,FALSE)</f>
        <v>-2.5282980553379102</v>
      </c>
      <c r="BN15" s="62">
        <f>VLOOKUP($A15,'RevPAR Raw Data'!$B$6:$BE$43,'RevPAR Raw Data'!BE$1,FALSE)</f>
        <v>-0.33111424244626098</v>
      </c>
    </row>
    <row r="16" spans="1:66" x14ac:dyDescent="0.35">
      <c r="A16" s="76" t="s">
        <v>92</v>
      </c>
      <c r="B16" s="59">
        <f>VLOOKUP($A16,'Occupancy Raw Data'!$B$6:$BE$43,'Occupancy Raw Data'!AG$1,FALSE)</f>
        <v>71.436681222707406</v>
      </c>
      <c r="C16" s="60">
        <f>VLOOKUP($A16,'Occupancy Raw Data'!$B$6:$BE$43,'Occupancy Raw Data'!AH$1,FALSE)</f>
        <v>76.576419213973693</v>
      </c>
      <c r="D16" s="60">
        <f>VLOOKUP($A16,'Occupancy Raw Data'!$B$6:$BE$43,'Occupancy Raw Data'!AI$1,FALSE)</f>
        <v>81.615720524017405</v>
      </c>
      <c r="E16" s="60">
        <f>VLOOKUP($A16,'Occupancy Raw Data'!$B$6:$BE$43,'Occupancy Raw Data'!AJ$1,FALSE)</f>
        <v>83.427947598253198</v>
      </c>
      <c r="F16" s="60">
        <f>VLOOKUP($A16,'Occupancy Raw Data'!$B$6:$BE$43,'Occupancy Raw Data'!AK$1,FALSE)</f>
        <v>81.427947598253198</v>
      </c>
      <c r="G16" s="61">
        <f>VLOOKUP($A16,'Occupancy Raw Data'!$B$6:$BE$43,'Occupancy Raw Data'!AL$1,FALSE)</f>
        <v>78.896943231441</v>
      </c>
      <c r="H16" s="60">
        <f>VLOOKUP($A16,'Occupancy Raw Data'!$B$6:$BE$43,'Occupancy Raw Data'!AN$1,FALSE)</f>
        <v>86.419213973799103</v>
      </c>
      <c r="I16" s="60">
        <f>VLOOKUP($A16,'Occupancy Raw Data'!$B$6:$BE$43,'Occupancy Raw Data'!AO$1,FALSE)</f>
        <v>88.925764192139695</v>
      </c>
      <c r="J16" s="61">
        <f>VLOOKUP($A16,'Occupancy Raw Data'!$B$6:$BE$43,'Occupancy Raw Data'!AP$1,FALSE)</f>
        <v>87.672489082969406</v>
      </c>
      <c r="K16" s="62">
        <f>VLOOKUP($A16,'Occupancy Raw Data'!$B$6:$BE$43,'Occupancy Raw Data'!AR$1,FALSE)</f>
        <v>81.404242046163404</v>
      </c>
      <c r="M16" s="59">
        <f>VLOOKUP($A16,'Occupancy Raw Data'!$B$6:$BE$43,'Occupancy Raw Data'!AT$1,FALSE)</f>
        <v>-7.8054553651938603</v>
      </c>
      <c r="N16" s="60">
        <f>VLOOKUP($A16,'Occupancy Raw Data'!$B$6:$BE$43,'Occupancy Raw Data'!AU$1,FALSE)</f>
        <v>-1.76460702481653</v>
      </c>
      <c r="O16" s="60">
        <f>VLOOKUP($A16,'Occupancy Raw Data'!$B$6:$BE$43,'Occupancy Raw Data'!AV$1,FALSE)</f>
        <v>-1.34600158353127</v>
      </c>
      <c r="P16" s="60">
        <f>VLOOKUP($A16,'Occupancy Raw Data'!$B$6:$BE$43,'Occupancy Raw Data'!AW$1,FALSE)</f>
        <v>-2.3211820645227199</v>
      </c>
      <c r="Q16" s="60">
        <f>VLOOKUP($A16,'Occupancy Raw Data'!$B$6:$BE$43,'Occupancy Raw Data'!AX$1,FALSE)</f>
        <v>-3.8814432989690699</v>
      </c>
      <c r="R16" s="61">
        <f>VLOOKUP($A16,'Occupancy Raw Data'!$B$6:$BE$43,'Occupancy Raw Data'!AY$1,FALSE)</f>
        <v>-3.38185435138343</v>
      </c>
      <c r="S16" s="60">
        <f>VLOOKUP($A16,'Occupancy Raw Data'!$B$6:$BE$43,'Occupancy Raw Data'!BA$1,FALSE)</f>
        <v>-4.7458606083942998</v>
      </c>
      <c r="T16" s="60">
        <f>VLOOKUP($A16,'Occupancy Raw Data'!$B$6:$BE$43,'Occupancy Raw Data'!BB$1,FALSE)</f>
        <v>-4.2189925215182704</v>
      </c>
      <c r="U16" s="61">
        <f>VLOOKUP($A16,'Occupancy Raw Data'!$B$6:$BE$43,'Occupancy Raw Data'!BC$1,FALSE)</f>
        <v>-4.4793872065085498</v>
      </c>
      <c r="V16" s="62">
        <f>VLOOKUP($A16,'Occupancy Raw Data'!$B$6:$BE$43,'Occupancy Raw Data'!BE$1,FALSE)</f>
        <v>-3.7222582929996402</v>
      </c>
      <c r="X16" s="64">
        <f>VLOOKUP($A16,'ADR Raw Data'!$B$6:$BE$43,'ADR Raw Data'!AG$1,FALSE)</f>
        <v>103.268786784033</v>
      </c>
      <c r="Y16" s="65">
        <f>VLOOKUP($A16,'ADR Raw Data'!$B$6:$BE$43,'ADR Raw Data'!AH$1,FALSE)</f>
        <v>102.234061445027</v>
      </c>
      <c r="Z16" s="65">
        <f>VLOOKUP($A16,'ADR Raw Data'!$B$6:$BE$43,'ADR Raw Data'!AI$1,FALSE)</f>
        <v>103.862158319957</v>
      </c>
      <c r="AA16" s="65">
        <f>VLOOKUP($A16,'ADR Raw Data'!$B$6:$BE$43,'ADR Raw Data'!AJ$1,FALSE)</f>
        <v>105.178209348338</v>
      </c>
      <c r="AB16" s="65">
        <f>VLOOKUP($A16,'ADR Raw Data'!$B$6:$BE$43,'ADR Raw Data'!AK$1,FALSE)</f>
        <v>103.884611642623</v>
      </c>
      <c r="AC16" s="66">
        <f>VLOOKUP($A16,'ADR Raw Data'!$B$6:$BE$43,'ADR Raw Data'!AL$1,FALSE)</f>
        <v>103.721624211563</v>
      </c>
      <c r="AD16" s="65">
        <f>VLOOKUP($A16,'ADR Raw Data'!$B$6:$BE$43,'ADR Raw Data'!AN$1,FALSE)</f>
        <v>133.45095137443101</v>
      </c>
      <c r="AE16" s="65">
        <f>VLOOKUP($A16,'ADR Raw Data'!$B$6:$BE$43,'ADR Raw Data'!AO$1,FALSE)</f>
        <v>137.56645349636599</v>
      </c>
      <c r="AF16" s="66">
        <f>VLOOKUP($A16,'ADR Raw Data'!$B$6:$BE$43,'ADR Raw Data'!AP$1,FALSE)</f>
        <v>135.53811791353201</v>
      </c>
      <c r="AG16" s="67">
        <f>VLOOKUP($A16,'ADR Raw Data'!$B$6:$BE$43,'ADR Raw Data'!AR$1,FALSE)</f>
        <v>113.512027290004</v>
      </c>
      <c r="AI16" s="59">
        <f>VLOOKUP($A16,'ADR Raw Data'!$B$6:$BE$43,'ADR Raw Data'!AT$1,FALSE)</f>
        <v>3.9558646636530699</v>
      </c>
      <c r="AJ16" s="60">
        <f>VLOOKUP($A16,'ADR Raw Data'!$B$6:$BE$43,'ADR Raw Data'!AU$1,FALSE)</f>
        <v>11.3812916654684</v>
      </c>
      <c r="AK16" s="60">
        <f>VLOOKUP($A16,'ADR Raw Data'!$B$6:$BE$43,'ADR Raw Data'!AV$1,FALSE)</f>
        <v>11.739743531257099</v>
      </c>
      <c r="AL16" s="60">
        <f>VLOOKUP($A16,'ADR Raw Data'!$B$6:$BE$43,'ADR Raw Data'!AW$1,FALSE)</f>
        <v>11.101358367514599</v>
      </c>
      <c r="AM16" s="60">
        <f>VLOOKUP($A16,'ADR Raw Data'!$B$6:$BE$43,'ADR Raw Data'!AX$1,FALSE)</f>
        <v>6.8538899312875197</v>
      </c>
      <c r="AN16" s="61">
        <f>VLOOKUP($A16,'ADR Raw Data'!$B$6:$BE$43,'ADR Raw Data'!AY$1,FALSE)</f>
        <v>8.9669503822814303</v>
      </c>
      <c r="AO16" s="60">
        <f>VLOOKUP($A16,'ADR Raw Data'!$B$6:$BE$43,'ADR Raw Data'!BA$1,FALSE)</f>
        <v>3.88641123618874</v>
      </c>
      <c r="AP16" s="60">
        <f>VLOOKUP($A16,'ADR Raw Data'!$B$6:$BE$43,'ADR Raw Data'!BB$1,FALSE)</f>
        <v>0.90626868582786502</v>
      </c>
      <c r="AQ16" s="61">
        <f>VLOOKUP($A16,'ADR Raw Data'!$B$6:$BE$43,'ADR Raw Data'!BC$1,FALSE)</f>
        <v>2.3391527966438201</v>
      </c>
      <c r="AR16" s="62">
        <f>VLOOKUP($A16,'ADR Raw Data'!$B$6:$BE$43,'ADR Raw Data'!BE$1,FALSE)</f>
        <v>6.3436876767031896</v>
      </c>
      <c r="AT16" s="64">
        <f>VLOOKUP($A16,'RevPAR Raw Data'!$B$6:$BE$43,'RevPAR Raw Data'!AG$1,FALSE)</f>
        <v>73.771794017467201</v>
      </c>
      <c r="AU16" s="65">
        <f>VLOOKUP($A16,'RevPAR Raw Data'!$B$6:$BE$43,'RevPAR Raw Data'!AH$1,FALSE)</f>
        <v>78.287183471615705</v>
      </c>
      <c r="AV16" s="65">
        <f>VLOOKUP($A16,'RevPAR Raw Data'!$B$6:$BE$43,'RevPAR Raw Data'!AI$1,FALSE)</f>
        <v>84.767848864628803</v>
      </c>
      <c r="AW16" s="65">
        <f>VLOOKUP($A16,'RevPAR Raw Data'!$B$6:$BE$43,'RevPAR Raw Data'!AJ$1,FALSE)</f>
        <v>87.748021379912601</v>
      </c>
      <c r="AX16" s="65">
        <f>VLOOKUP($A16,'RevPAR Raw Data'!$B$6:$BE$43,'RevPAR Raw Data'!AK$1,FALSE)</f>
        <v>84.591107131004307</v>
      </c>
      <c r="AY16" s="66">
        <f>VLOOKUP($A16,'RevPAR Raw Data'!$B$6:$BE$43,'RevPAR Raw Data'!AL$1,FALSE)</f>
        <v>81.833190972925706</v>
      </c>
      <c r="AZ16" s="65">
        <f>VLOOKUP($A16,'RevPAR Raw Data'!$B$6:$BE$43,'RevPAR Raw Data'!AN$1,FALSE)</f>
        <v>115.32726321833999</v>
      </c>
      <c r="BA16" s="65">
        <f>VLOOKUP($A16,'RevPAR Raw Data'!$B$6:$BE$43,'RevPAR Raw Data'!AO$1,FALSE)</f>
        <v>122.332020043668</v>
      </c>
      <c r="BB16" s="66">
        <f>VLOOKUP($A16,'RevPAR Raw Data'!$B$6:$BE$43,'RevPAR Raw Data'!AP$1,FALSE)</f>
        <v>118.82964163100399</v>
      </c>
      <c r="BC16" s="67">
        <f>VLOOKUP($A16,'RevPAR Raw Data'!$B$6:$BE$43,'RevPAR Raw Data'!AR$1,FALSE)</f>
        <v>92.403605446662496</v>
      </c>
      <c r="BE16" s="59">
        <f>VLOOKUP($A16,'RevPAR Raw Data'!$B$6:$BE$43,'RevPAR Raw Data'!AT$1,FALSE)</f>
        <v>-4.1583639521697</v>
      </c>
      <c r="BF16" s="60">
        <f>VLOOKUP($A16,'RevPAR Raw Data'!$B$6:$BE$43,'RevPAR Raw Data'!AU$1,FALSE)</f>
        <v>9.41584956840817</v>
      </c>
      <c r="BG16" s="60">
        <f>VLOOKUP($A16,'RevPAR Raw Data'!$B$6:$BE$43,'RevPAR Raw Data'!AV$1,FALSE)</f>
        <v>10.235724813892601</v>
      </c>
      <c r="BH16" s="60">
        <f>VLOOKUP($A16,'RevPAR Raw Data'!$B$6:$BE$43,'RevPAR Raw Data'!AW$1,FALSE)</f>
        <v>8.5224935636467407</v>
      </c>
      <c r="BI16" s="60">
        <f>VLOOKUP($A16,'RevPAR Raw Data'!$B$6:$BE$43,'RevPAR Raw Data'!AX$1,FALSE)</f>
        <v>2.7064167808617698</v>
      </c>
      <c r="BJ16" s="61">
        <f>VLOOKUP($A16,'RevPAR Raw Data'!$B$6:$BE$43,'RevPAR Raw Data'!AY$1,FALSE)</f>
        <v>5.2818468292084102</v>
      </c>
      <c r="BK16" s="60">
        <f>VLOOKUP($A16,'RevPAR Raw Data'!$B$6:$BE$43,'RevPAR Raw Data'!BA$1,FALSE)</f>
        <v>-1.0438930321440401</v>
      </c>
      <c r="BL16" s="60">
        <f>VLOOKUP($A16,'RevPAR Raw Data'!$B$6:$BE$43,'RevPAR Raw Data'!BB$1,FALSE)</f>
        <v>-3.3509592437703399</v>
      </c>
      <c r="BM16" s="61">
        <f>VLOOKUP($A16,'RevPAR Raw Data'!$B$6:$BE$43,'RevPAR Raw Data'!BC$1,FALSE)</f>
        <v>-2.2450141209782699</v>
      </c>
      <c r="BN16" s="62">
        <f>VLOOKUP($A16,'RevPAR Raw Data'!$B$6:$BE$43,'RevPAR Raw Data'!BE$1,FALSE)</f>
        <v>2.3853009430754701</v>
      </c>
    </row>
    <row r="17" spans="1:66" x14ac:dyDescent="0.35">
      <c r="A17" s="78" t="s">
        <v>32</v>
      </c>
      <c r="B17" s="59">
        <f>VLOOKUP($A17,'Occupancy Raw Data'!$B$6:$BE$43,'Occupancy Raw Data'!AG$1,FALSE)</f>
        <v>66.052365839584496</v>
      </c>
      <c r="C17" s="60">
        <f>VLOOKUP($A17,'Occupancy Raw Data'!$B$6:$BE$43,'Occupancy Raw Data'!AH$1,FALSE)</f>
        <v>68.0070686670513</v>
      </c>
      <c r="D17" s="60">
        <f>VLOOKUP($A17,'Occupancy Raw Data'!$B$6:$BE$43,'Occupancy Raw Data'!AI$1,FALSE)</f>
        <v>69.4424408540103</v>
      </c>
      <c r="E17" s="60">
        <f>VLOOKUP($A17,'Occupancy Raw Data'!$B$6:$BE$43,'Occupancy Raw Data'!AJ$1,FALSE)</f>
        <v>72.7387478361223</v>
      </c>
      <c r="F17" s="60">
        <f>VLOOKUP($A17,'Occupancy Raw Data'!$B$6:$BE$43,'Occupancy Raw Data'!AK$1,FALSE)</f>
        <v>74.671811886901295</v>
      </c>
      <c r="G17" s="61">
        <f>VLOOKUP($A17,'Occupancy Raw Data'!$B$6:$BE$43,'Occupancy Raw Data'!AL$1,FALSE)</f>
        <v>70.182487016733901</v>
      </c>
      <c r="H17" s="60">
        <f>VLOOKUP($A17,'Occupancy Raw Data'!$B$6:$BE$43,'Occupancy Raw Data'!AN$1,FALSE)</f>
        <v>86.937391806116494</v>
      </c>
      <c r="I17" s="60">
        <f>VLOOKUP($A17,'Occupancy Raw Data'!$B$6:$BE$43,'Occupancy Raw Data'!AO$1,FALSE)</f>
        <v>90.370744373918001</v>
      </c>
      <c r="J17" s="61">
        <f>VLOOKUP($A17,'Occupancy Raw Data'!$B$6:$BE$43,'Occupancy Raw Data'!AP$1,FALSE)</f>
        <v>88.654068090017304</v>
      </c>
      <c r="K17" s="62">
        <f>VLOOKUP($A17,'Occupancy Raw Data'!$B$6:$BE$43,'Occupancy Raw Data'!AR$1,FALSE)</f>
        <v>75.460081609100598</v>
      </c>
      <c r="M17" s="59">
        <f>VLOOKUP($A17,'Occupancy Raw Data'!$B$6:$BE$43,'Occupancy Raw Data'!AT$1,FALSE)</f>
        <v>-5.5178701228084996</v>
      </c>
      <c r="N17" s="60">
        <f>VLOOKUP($A17,'Occupancy Raw Data'!$B$6:$BE$43,'Occupancy Raw Data'!AU$1,FALSE)</f>
        <v>-1.2995994923288601</v>
      </c>
      <c r="O17" s="60">
        <f>VLOOKUP($A17,'Occupancy Raw Data'!$B$6:$BE$43,'Occupancy Raw Data'!AV$1,FALSE)</f>
        <v>-4.5944789202601903</v>
      </c>
      <c r="P17" s="60">
        <f>VLOOKUP($A17,'Occupancy Raw Data'!$B$6:$BE$43,'Occupancy Raw Data'!AW$1,FALSE)</f>
        <v>-2.5217103676398298</v>
      </c>
      <c r="Q17" s="60">
        <f>VLOOKUP($A17,'Occupancy Raw Data'!$B$6:$BE$43,'Occupancy Raw Data'!AX$1,FALSE)</f>
        <v>-2.2951953626880899</v>
      </c>
      <c r="R17" s="61">
        <f>VLOOKUP($A17,'Occupancy Raw Data'!$B$6:$BE$43,'Occupancy Raw Data'!AY$1,FALSE)</f>
        <v>-3.2353906131946002</v>
      </c>
      <c r="S17" s="60">
        <f>VLOOKUP($A17,'Occupancy Raw Data'!$B$6:$BE$43,'Occupancy Raw Data'!BA$1,FALSE)</f>
        <v>0.15278480704634201</v>
      </c>
      <c r="T17" s="60">
        <f>VLOOKUP($A17,'Occupancy Raw Data'!$B$6:$BE$43,'Occupancy Raw Data'!BB$1,FALSE)</f>
        <v>0.73670576052738002</v>
      </c>
      <c r="U17" s="61">
        <f>VLOOKUP($A17,'Occupancy Raw Data'!$B$6:$BE$43,'Occupancy Raw Data'!BC$1,FALSE)</f>
        <v>0.44955037251644903</v>
      </c>
      <c r="V17" s="62">
        <f>VLOOKUP($A17,'Occupancy Raw Data'!$B$6:$BE$43,'Occupancy Raw Data'!BE$1,FALSE)</f>
        <v>-2.02898457193184</v>
      </c>
      <c r="X17" s="64">
        <f>VLOOKUP($A17,'ADR Raw Data'!$B$6:$BE$43,'ADR Raw Data'!AG$1,FALSE)</f>
        <v>86.951585045044993</v>
      </c>
      <c r="Y17" s="65">
        <f>VLOOKUP($A17,'ADR Raw Data'!$B$6:$BE$43,'ADR Raw Data'!AH$1,FALSE)</f>
        <v>85.394281025613793</v>
      </c>
      <c r="Z17" s="65">
        <f>VLOOKUP($A17,'ADR Raw Data'!$B$6:$BE$43,'ADR Raw Data'!AI$1,FALSE)</f>
        <v>85.254215679044407</v>
      </c>
      <c r="AA17" s="65">
        <f>VLOOKUP($A17,'ADR Raw Data'!$B$6:$BE$43,'ADR Raw Data'!AJ$1,FALSE)</f>
        <v>87.003348440676206</v>
      </c>
      <c r="AB17" s="65">
        <f>VLOOKUP($A17,'ADR Raw Data'!$B$6:$BE$43,'ADR Raw Data'!AK$1,FALSE)</f>
        <v>90.096962245834305</v>
      </c>
      <c r="AC17" s="66">
        <f>VLOOKUP($A17,'ADR Raw Data'!$B$6:$BE$43,'ADR Raw Data'!AL$1,FALSE)</f>
        <v>86.9939291302247</v>
      </c>
      <c r="AD17" s="65">
        <f>VLOOKUP($A17,'ADR Raw Data'!$B$6:$BE$43,'ADR Raw Data'!AN$1,FALSE)</f>
        <v>121.978523483779</v>
      </c>
      <c r="AE17" s="65">
        <f>VLOOKUP($A17,'ADR Raw Data'!$B$6:$BE$43,'ADR Raw Data'!AO$1,FALSE)</f>
        <v>126.388572942772</v>
      </c>
      <c r="AF17" s="66">
        <f>VLOOKUP($A17,'ADR Raw Data'!$B$6:$BE$43,'ADR Raw Data'!AP$1,FALSE)</f>
        <v>124.226245787568</v>
      </c>
      <c r="AG17" s="67">
        <f>VLOOKUP($A17,'ADR Raw Data'!$B$6:$BE$43,'ADR Raw Data'!AR$1,FALSE)</f>
        <v>99.491724618168107</v>
      </c>
      <c r="AI17" s="59">
        <f>VLOOKUP($A17,'ADR Raw Data'!$B$6:$BE$43,'ADR Raw Data'!AT$1,FALSE)</f>
        <v>3.1632290343204699</v>
      </c>
      <c r="AJ17" s="60">
        <f>VLOOKUP($A17,'ADR Raw Data'!$B$6:$BE$43,'ADR Raw Data'!AU$1,FALSE)</f>
        <v>10.045980988028701</v>
      </c>
      <c r="AK17" s="60">
        <f>VLOOKUP($A17,'ADR Raw Data'!$B$6:$BE$43,'ADR Raw Data'!AV$1,FALSE)</f>
        <v>7.0605771047629897</v>
      </c>
      <c r="AL17" s="60">
        <f>VLOOKUP($A17,'ADR Raw Data'!$B$6:$BE$43,'ADR Raw Data'!AW$1,FALSE)</f>
        <v>8.2891961207018792</v>
      </c>
      <c r="AM17" s="60">
        <f>VLOOKUP($A17,'ADR Raw Data'!$B$6:$BE$43,'ADR Raw Data'!AX$1,FALSE)</f>
        <v>8.9386968962029396</v>
      </c>
      <c r="AN17" s="61">
        <f>VLOOKUP($A17,'ADR Raw Data'!$B$6:$BE$43,'ADR Raw Data'!AY$1,FALSE)</f>
        <v>7.4840622807021804</v>
      </c>
      <c r="AO17" s="60">
        <f>VLOOKUP($A17,'ADR Raw Data'!$B$6:$BE$43,'ADR Raw Data'!BA$1,FALSE)</f>
        <v>11.052477721431</v>
      </c>
      <c r="AP17" s="60">
        <f>VLOOKUP($A17,'ADR Raw Data'!$B$6:$BE$43,'ADR Raw Data'!BB$1,FALSE)</f>
        <v>8.1883913728018705</v>
      </c>
      <c r="AQ17" s="61">
        <f>VLOOKUP($A17,'ADR Raw Data'!$B$6:$BE$43,'ADR Raw Data'!BC$1,FALSE)</f>
        <v>9.5584259164621699</v>
      </c>
      <c r="AR17" s="62">
        <f>VLOOKUP($A17,'ADR Raw Data'!$B$6:$BE$43,'ADR Raw Data'!BE$1,FALSE)</f>
        <v>8.6618799936763704</v>
      </c>
      <c r="AT17" s="64">
        <f>VLOOKUP($A17,'RevPAR Raw Data'!$B$6:$BE$43,'RevPAR Raw Data'!AG$1,FALSE)</f>
        <v>57.433579057270599</v>
      </c>
      <c r="AU17" s="65">
        <f>VLOOKUP($A17,'RevPAR Raw Data'!$B$6:$BE$43,'RevPAR Raw Data'!AH$1,FALSE)</f>
        <v>58.074147334823998</v>
      </c>
      <c r="AV17" s="65">
        <f>VLOOKUP($A17,'RevPAR Raw Data'!$B$6:$BE$43,'RevPAR Raw Data'!AI$1,FALSE)</f>
        <v>59.2026082984708</v>
      </c>
      <c r="AW17" s="65">
        <f>VLOOKUP($A17,'RevPAR Raw Data'!$B$6:$BE$43,'RevPAR Raw Data'!AJ$1,FALSE)</f>
        <v>63.285146231246301</v>
      </c>
      <c r="AX17" s="65">
        <f>VLOOKUP($A17,'RevPAR Raw Data'!$B$6:$BE$43,'RevPAR Raw Data'!AK$1,FALSE)</f>
        <v>67.277034164021899</v>
      </c>
      <c r="AY17" s="66">
        <f>VLOOKUP($A17,'RevPAR Raw Data'!$B$6:$BE$43,'RevPAR Raw Data'!AL$1,FALSE)</f>
        <v>61.054503017166702</v>
      </c>
      <c r="AZ17" s="65">
        <f>VLOOKUP($A17,'RevPAR Raw Data'!$B$6:$BE$43,'RevPAR Raw Data'!AN$1,FALSE)</f>
        <v>106.044946880409</v>
      </c>
      <c r="BA17" s="65">
        <f>VLOOKUP($A17,'RevPAR Raw Data'!$B$6:$BE$43,'RevPAR Raw Data'!AO$1,FALSE)</f>
        <v>114.218294171956</v>
      </c>
      <c r="BB17" s="66">
        <f>VLOOKUP($A17,'RevPAR Raw Data'!$B$6:$BE$43,'RevPAR Raw Data'!AP$1,FALSE)</f>
        <v>110.131620526182</v>
      </c>
      <c r="BC17" s="67">
        <f>VLOOKUP($A17,'RevPAR Raw Data'!$B$6:$BE$43,'RevPAR Raw Data'!AR$1,FALSE)</f>
        <v>75.076536591171305</v>
      </c>
      <c r="BE17" s="59">
        <f>VLOOKUP($A17,'RevPAR Raw Data'!$B$6:$BE$43,'RevPAR Raw Data'!AT$1,FALSE)</f>
        <v>-2.5291839582888</v>
      </c>
      <c r="BF17" s="60">
        <f>VLOOKUP($A17,'RevPAR Raw Data'!$B$6:$BE$43,'RevPAR Raw Data'!AU$1,FALSE)</f>
        <v>8.6158239777799892</v>
      </c>
      <c r="BG17" s="60">
        <f>VLOOKUP($A17,'RevPAR Raw Data'!$B$6:$BE$43,'RevPAR Raw Data'!AV$1,FALSE)</f>
        <v>2.1417014577757398</v>
      </c>
      <c r="BH17" s="60">
        <f>VLOOKUP($A17,'RevPAR Raw Data'!$B$6:$BE$43,'RevPAR Raw Data'!AW$1,FALSE)</f>
        <v>5.5584562350923097</v>
      </c>
      <c r="BI17" s="60">
        <f>VLOOKUP($A17,'RevPAR Raw Data'!$B$6:$BE$43,'RevPAR Raw Data'!AX$1,FALSE)</f>
        <v>6.4383409768684503</v>
      </c>
      <c r="BJ17" s="61">
        <f>VLOOKUP($A17,'RevPAR Raw Data'!$B$6:$BE$43,'RevPAR Raw Data'!AY$1,FALSE)</f>
        <v>4.0065330189920898</v>
      </c>
      <c r="BK17" s="60">
        <f>VLOOKUP($A17,'RevPAR Raw Data'!$B$6:$BE$43,'RevPAR Raw Data'!BA$1,FALSE)</f>
        <v>11.2221490352379</v>
      </c>
      <c r="BL17" s="60">
        <f>VLOOKUP($A17,'RevPAR Raw Data'!$B$6:$BE$43,'RevPAR Raw Data'!BB$1,FALSE)</f>
        <v>8.98542148426721</v>
      </c>
      <c r="BM17" s="61">
        <f>VLOOKUP($A17,'RevPAR Raw Data'!$B$6:$BE$43,'RevPAR Raw Data'!BC$1,FALSE)</f>
        <v>10.0509462282927</v>
      </c>
      <c r="BN17" s="62">
        <f>VLOOKUP($A17,'RevPAR Raw Data'!$B$6:$BE$43,'RevPAR Raw Data'!BE$1,FALSE)</f>
        <v>6.4571472130335801</v>
      </c>
    </row>
    <row r="18" spans="1:66" x14ac:dyDescent="0.35">
      <c r="A18" s="78" t="s">
        <v>93</v>
      </c>
      <c r="B18" s="59">
        <f>VLOOKUP($A18,'Occupancy Raw Data'!$B$6:$BE$43,'Occupancy Raw Data'!AG$1,FALSE)</f>
        <v>70.776937950430593</v>
      </c>
      <c r="C18" s="60">
        <f>VLOOKUP($A18,'Occupancy Raw Data'!$B$6:$BE$43,'Occupancy Raw Data'!AH$1,FALSE)</f>
        <v>71.792054842678795</v>
      </c>
      <c r="D18" s="60">
        <f>VLOOKUP($A18,'Occupancy Raw Data'!$B$6:$BE$43,'Occupancy Raw Data'!AI$1,FALSE)</f>
        <v>75.610827913517298</v>
      </c>
      <c r="E18" s="60">
        <f>VLOOKUP($A18,'Occupancy Raw Data'!$B$6:$BE$43,'Occupancy Raw Data'!AJ$1,FALSE)</f>
        <v>77.249956055545695</v>
      </c>
      <c r="F18" s="60">
        <f>VLOOKUP($A18,'Occupancy Raw Data'!$B$6:$BE$43,'Occupancy Raw Data'!AK$1,FALSE)</f>
        <v>78.150817366848301</v>
      </c>
      <c r="G18" s="61">
        <f>VLOOKUP($A18,'Occupancy Raw Data'!$B$6:$BE$43,'Occupancy Raw Data'!AL$1,FALSE)</f>
        <v>74.716118825804102</v>
      </c>
      <c r="H18" s="60">
        <f>VLOOKUP($A18,'Occupancy Raw Data'!$B$6:$BE$43,'Occupancy Raw Data'!AN$1,FALSE)</f>
        <v>82.448584988574396</v>
      </c>
      <c r="I18" s="60">
        <f>VLOOKUP($A18,'Occupancy Raw Data'!$B$6:$BE$43,'Occupancy Raw Data'!AO$1,FALSE)</f>
        <v>87.616452803656102</v>
      </c>
      <c r="J18" s="61">
        <f>VLOOKUP($A18,'Occupancy Raw Data'!$B$6:$BE$43,'Occupancy Raw Data'!AP$1,FALSE)</f>
        <v>85.032518896115306</v>
      </c>
      <c r="K18" s="62">
        <f>VLOOKUP($A18,'Occupancy Raw Data'!$B$6:$BE$43,'Occupancy Raw Data'!AR$1,FALSE)</f>
        <v>77.663661703035899</v>
      </c>
      <c r="M18" s="59">
        <f>VLOOKUP($A18,'Occupancy Raw Data'!$B$6:$BE$43,'Occupancy Raw Data'!AT$1,FALSE)</f>
        <v>-1.91827537908775</v>
      </c>
      <c r="N18" s="60">
        <f>VLOOKUP($A18,'Occupancy Raw Data'!$B$6:$BE$43,'Occupancy Raw Data'!AU$1,FALSE)</f>
        <v>5.52254230719545</v>
      </c>
      <c r="O18" s="60">
        <f>VLOOKUP($A18,'Occupancy Raw Data'!$B$6:$BE$43,'Occupancy Raw Data'!AV$1,FALSE)</f>
        <v>2.8206047567825898</v>
      </c>
      <c r="P18" s="60">
        <f>VLOOKUP($A18,'Occupancy Raw Data'!$B$6:$BE$43,'Occupancy Raw Data'!AW$1,FALSE)</f>
        <v>0.445688817781841</v>
      </c>
      <c r="Q18" s="60">
        <f>VLOOKUP($A18,'Occupancy Raw Data'!$B$6:$BE$43,'Occupancy Raw Data'!AX$1,FALSE)</f>
        <v>-2.16207294933157</v>
      </c>
      <c r="R18" s="61">
        <f>VLOOKUP($A18,'Occupancy Raw Data'!$B$6:$BE$43,'Occupancy Raw Data'!AY$1,FALSE)</f>
        <v>0.82666192255233295</v>
      </c>
      <c r="S18" s="60">
        <f>VLOOKUP($A18,'Occupancy Raw Data'!$B$6:$BE$43,'Occupancy Raw Data'!BA$1,FALSE)</f>
        <v>-5.9454581912973703</v>
      </c>
      <c r="T18" s="60">
        <f>VLOOKUP($A18,'Occupancy Raw Data'!$B$6:$BE$43,'Occupancy Raw Data'!BB$1,FALSE)</f>
        <v>-4.6940726577437797</v>
      </c>
      <c r="U18" s="61">
        <f>VLOOKUP($A18,'Occupancy Raw Data'!$B$6:$BE$43,'Occupancy Raw Data'!BC$1,FALSE)</f>
        <v>-5.3048840168346798</v>
      </c>
      <c r="V18" s="62">
        <f>VLOOKUP($A18,'Occupancy Raw Data'!$B$6:$BE$43,'Occupancy Raw Data'!BE$1,FALSE)</f>
        <v>-1.1750796833435799</v>
      </c>
      <c r="X18" s="64">
        <f>VLOOKUP($A18,'ADR Raw Data'!$B$6:$BE$43,'ADR Raw Data'!AG$1,FALSE)</f>
        <v>120.769657742456</v>
      </c>
      <c r="Y18" s="65">
        <f>VLOOKUP($A18,'ADR Raw Data'!$B$6:$BE$43,'ADR Raw Data'!AH$1,FALSE)</f>
        <v>116.504483932178</v>
      </c>
      <c r="Z18" s="65">
        <f>VLOOKUP($A18,'ADR Raw Data'!$B$6:$BE$43,'ADR Raw Data'!AI$1,FALSE)</f>
        <v>117.446705393467</v>
      </c>
      <c r="AA18" s="65">
        <f>VLOOKUP($A18,'ADR Raw Data'!$B$6:$BE$43,'ADR Raw Data'!AJ$1,FALSE)</f>
        <v>119.141526929859</v>
      </c>
      <c r="AB18" s="65">
        <f>VLOOKUP($A18,'ADR Raw Data'!$B$6:$BE$43,'ADR Raw Data'!AK$1,FALSE)</f>
        <v>117.968880718623</v>
      </c>
      <c r="AC18" s="66">
        <f>VLOOKUP($A18,'ADR Raw Data'!$B$6:$BE$43,'ADR Raw Data'!AL$1,FALSE)</f>
        <v>118.354883442337</v>
      </c>
      <c r="AD18" s="65">
        <f>VLOOKUP($A18,'ADR Raw Data'!$B$6:$BE$43,'ADR Raw Data'!AN$1,FALSE)</f>
        <v>150.264963943076</v>
      </c>
      <c r="AE18" s="65">
        <f>VLOOKUP($A18,'ADR Raw Data'!$B$6:$BE$43,'ADR Raw Data'!AO$1,FALSE)</f>
        <v>159.94752607081901</v>
      </c>
      <c r="AF18" s="66">
        <f>VLOOKUP($A18,'ADR Raw Data'!$B$6:$BE$43,'ADR Raw Data'!AP$1,FALSE)</f>
        <v>155.253359904392</v>
      </c>
      <c r="AG18" s="67">
        <f>VLOOKUP($A18,'ADR Raw Data'!$B$6:$BE$43,'ADR Raw Data'!AR$1,FALSE)</f>
        <v>129.89758778049</v>
      </c>
      <c r="AI18" s="59">
        <f>VLOOKUP($A18,'ADR Raw Data'!$B$6:$BE$43,'ADR Raw Data'!AT$1,FALSE)</f>
        <v>-1.3614235149016101</v>
      </c>
      <c r="AJ18" s="60">
        <f>VLOOKUP($A18,'ADR Raw Data'!$B$6:$BE$43,'ADR Raw Data'!AU$1,FALSE)</f>
        <v>10.614601492807401</v>
      </c>
      <c r="AK18" s="60">
        <f>VLOOKUP($A18,'ADR Raw Data'!$B$6:$BE$43,'ADR Raw Data'!AV$1,FALSE)</f>
        <v>7.8782542732297101</v>
      </c>
      <c r="AL18" s="60">
        <f>VLOOKUP($A18,'ADR Raw Data'!$B$6:$BE$43,'ADR Raw Data'!AW$1,FALSE)</f>
        <v>8.2675755110397802</v>
      </c>
      <c r="AM18" s="60">
        <f>VLOOKUP($A18,'ADR Raw Data'!$B$6:$BE$43,'ADR Raw Data'!AX$1,FALSE)</f>
        <v>5.3939780476139196</v>
      </c>
      <c r="AN18" s="61">
        <f>VLOOKUP($A18,'ADR Raw Data'!$B$6:$BE$43,'ADR Raw Data'!AY$1,FALSE)</f>
        <v>5.8964766779924398</v>
      </c>
      <c r="AO18" s="60">
        <f>VLOOKUP($A18,'ADR Raw Data'!$B$6:$BE$43,'ADR Raw Data'!BA$1,FALSE)</f>
        <v>-0.99964663927759301</v>
      </c>
      <c r="AP18" s="60">
        <f>VLOOKUP($A18,'ADR Raw Data'!$B$6:$BE$43,'ADR Raw Data'!BB$1,FALSE)</f>
        <v>-6.0141128145702396</v>
      </c>
      <c r="AQ18" s="61">
        <f>VLOOKUP($A18,'ADR Raw Data'!$B$6:$BE$43,'ADR Raw Data'!BC$1,FALSE)</f>
        <v>-3.68969147200916</v>
      </c>
      <c r="AR18" s="62">
        <f>VLOOKUP($A18,'ADR Raw Data'!$B$6:$BE$43,'ADR Raw Data'!BE$1,FALSE)</f>
        <v>1.55862996823248</v>
      </c>
      <c r="AT18" s="64">
        <f>VLOOKUP($A18,'RevPAR Raw Data'!$B$6:$BE$43,'RevPAR Raw Data'!AG$1,FALSE)</f>
        <v>85.477065723325694</v>
      </c>
      <c r="AU18" s="65">
        <f>VLOOKUP($A18,'RevPAR Raw Data'!$B$6:$BE$43,'RevPAR Raw Data'!AH$1,FALSE)</f>
        <v>83.640962998769496</v>
      </c>
      <c r="AV18" s="65">
        <f>VLOOKUP($A18,'RevPAR Raw Data'!$B$6:$BE$43,'RevPAR Raw Data'!AI$1,FALSE)</f>
        <v>88.802426305150206</v>
      </c>
      <c r="AW18" s="65">
        <f>VLOOKUP($A18,'RevPAR Raw Data'!$B$6:$BE$43,'RevPAR Raw Data'!AJ$1,FALSE)</f>
        <v>92.036777197222705</v>
      </c>
      <c r="AX18" s="65">
        <f>VLOOKUP($A18,'RevPAR Raw Data'!$B$6:$BE$43,'RevPAR Raw Data'!AK$1,FALSE)</f>
        <v>92.193644520126497</v>
      </c>
      <c r="AY18" s="66">
        <f>VLOOKUP($A18,'RevPAR Raw Data'!$B$6:$BE$43,'RevPAR Raw Data'!AL$1,FALSE)</f>
        <v>88.430175348918894</v>
      </c>
      <c r="AZ18" s="65">
        <f>VLOOKUP($A18,'RevPAR Raw Data'!$B$6:$BE$43,'RevPAR Raw Data'!AN$1,FALSE)</f>
        <v>123.891336504658</v>
      </c>
      <c r="BA18" s="65">
        <f>VLOOKUP($A18,'RevPAR Raw Data'!$B$6:$BE$43,'RevPAR Raw Data'!AO$1,FALSE)</f>
        <v>140.140348690455</v>
      </c>
      <c r="BB18" s="66">
        <f>VLOOKUP($A18,'RevPAR Raw Data'!$B$6:$BE$43,'RevPAR Raw Data'!AP$1,FALSE)</f>
        <v>132.015842597556</v>
      </c>
      <c r="BC18" s="67">
        <f>VLOOKUP($A18,'RevPAR Raw Data'!$B$6:$BE$43,'RevPAR Raw Data'!AR$1,FALSE)</f>
        <v>100.88322313424401</v>
      </c>
      <c r="BE18" s="59">
        <f>VLOOKUP($A18,'RevPAR Raw Data'!$B$6:$BE$43,'RevPAR Raw Data'!AT$1,FALSE)</f>
        <v>-3.2535830418978899</v>
      </c>
      <c r="BF18" s="60">
        <f>VLOOKUP($A18,'RevPAR Raw Data'!$B$6:$BE$43,'RevPAR Raw Data'!AU$1,FALSE)</f>
        <v>16.723339658183299</v>
      </c>
      <c r="BG18" s="60">
        <f>VLOOKUP($A18,'RevPAR Raw Data'!$B$6:$BE$43,'RevPAR Raw Data'!AV$1,FALSE)</f>
        <v>10.9210734447944</v>
      </c>
      <c r="BH18" s="60">
        <f>VLOOKUP($A18,'RevPAR Raw Data'!$B$6:$BE$43,'RevPAR Raw Data'!AW$1,FALSE)</f>
        <v>8.7501119883760001</v>
      </c>
      <c r="BI18" s="60">
        <f>VLOOKUP($A18,'RevPAR Raw Data'!$B$6:$BE$43,'RevPAR Raw Data'!AX$1,FALSE)</f>
        <v>3.1152833580219998</v>
      </c>
      <c r="BJ18" s="61">
        <f>VLOOKUP($A18,'RevPAR Raw Data'!$B$6:$BE$43,'RevPAR Raw Data'!AY$1,FALSE)</f>
        <v>6.7718825280139203</v>
      </c>
      <c r="BK18" s="60">
        <f>VLOOKUP($A18,'RevPAR Raw Data'!$B$6:$BE$43,'RevPAR Raw Data'!BA$1,FALSE)</f>
        <v>-6.885671257576</v>
      </c>
      <c r="BL18" s="60">
        <f>VLOOKUP($A18,'RevPAR Raw Data'!$B$6:$BE$43,'RevPAR Raw Data'!BB$1,FALSE)</f>
        <v>-10.425878647079401</v>
      </c>
      <c r="BM18" s="61">
        <f>VLOOKUP($A18,'RevPAR Raw Data'!$B$6:$BE$43,'RevPAR Raw Data'!BC$1,FALSE)</f>
        <v>-8.7988416356747194</v>
      </c>
      <c r="BN18" s="62">
        <f>VLOOKUP($A18,'RevPAR Raw Data'!$B$6:$BE$43,'RevPAR Raw Data'!BE$1,FALSE)</f>
        <v>0.36523514079369701</v>
      </c>
    </row>
    <row r="19" spans="1:66" x14ac:dyDescent="0.35">
      <c r="A19" s="78" t="s">
        <v>94</v>
      </c>
      <c r="B19" s="59">
        <f>VLOOKUP($A19,'Occupancy Raw Data'!$B$6:$BE$43,'Occupancy Raw Data'!AG$1,FALSE)</f>
        <v>79.105987055016101</v>
      </c>
      <c r="C19" s="60">
        <f>VLOOKUP($A19,'Occupancy Raw Data'!$B$6:$BE$43,'Occupancy Raw Data'!AH$1,FALSE)</f>
        <v>77.692152103559806</v>
      </c>
      <c r="D19" s="60">
        <f>VLOOKUP($A19,'Occupancy Raw Data'!$B$6:$BE$43,'Occupancy Raw Data'!AI$1,FALSE)</f>
        <v>78.351537216828405</v>
      </c>
      <c r="E19" s="60">
        <f>VLOOKUP($A19,'Occupancy Raw Data'!$B$6:$BE$43,'Occupancy Raw Data'!AJ$1,FALSE)</f>
        <v>80.194174757281502</v>
      </c>
      <c r="F19" s="60">
        <f>VLOOKUP($A19,'Occupancy Raw Data'!$B$6:$BE$43,'Occupancy Raw Data'!AK$1,FALSE)</f>
        <v>80.242718446601899</v>
      </c>
      <c r="G19" s="61">
        <f>VLOOKUP($A19,'Occupancy Raw Data'!$B$6:$BE$43,'Occupancy Raw Data'!AL$1,FALSE)</f>
        <v>79.117313915857594</v>
      </c>
      <c r="H19" s="60">
        <f>VLOOKUP($A19,'Occupancy Raw Data'!$B$6:$BE$43,'Occupancy Raw Data'!AN$1,FALSE)</f>
        <v>86.349110032362404</v>
      </c>
      <c r="I19" s="60">
        <f>VLOOKUP($A19,'Occupancy Raw Data'!$B$6:$BE$43,'Occupancy Raw Data'!AO$1,FALSE)</f>
        <v>93.031957928802498</v>
      </c>
      <c r="J19" s="61">
        <f>VLOOKUP($A19,'Occupancy Raw Data'!$B$6:$BE$43,'Occupancy Raw Data'!AP$1,FALSE)</f>
        <v>89.690533980582501</v>
      </c>
      <c r="K19" s="62">
        <f>VLOOKUP($A19,'Occupancy Raw Data'!$B$6:$BE$43,'Occupancy Raw Data'!AR$1,FALSE)</f>
        <v>82.138233934350396</v>
      </c>
      <c r="M19" s="59">
        <f>VLOOKUP($A19,'Occupancy Raw Data'!$B$6:$BE$43,'Occupancy Raw Data'!AT$1,FALSE)</f>
        <v>-4.3391521721271404</v>
      </c>
      <c r="N19" s="60">
        <f>VLOOKUP($A19,'Occupancy Raw Data'!$B$6:$BE$43,'Occupancy Raw Data'!AU$1,FALSE)</f>
        <v>-5.8512728639885303</v>
      </c>
      <c r="O19" s="60">
        <f>VLOOKUP($A19,'Occupancy Raw Data'!$B$6:$BE$43,'Occupancy Raw Data'!AV$1,FALSE)</f>
        <v>-8.1298899826905693</v>
      </c>
      <c r="P19" s="60">
        <f>VLOOKUP($A19,'Occupancy Raw Data'!$B$6:$BE$43,'Occupancy Raw Data'!AW$1,FALSE)</f>
        <v>-6.8158822113070503</v>
      </c>
      <c r="Q19" s="60">
        <f>VLOOKUP($A19,'Occupancy Raw Data'!$B$6:$BE$43,'Occupancy Raw Data'!AX$1,FALSE)</f>
        <v>-6.84446108715228</v>
      </c>
      <c r="R19" s="61">
        <f>VLOOKUP($A19,'Occupancy Raw Data'!$B$6:$BE$43,'Occupancy Raw Data'!AY$1,FALSE)</f>
        <v>-6.4139776542014504</v>
      </c>
      <c r="S19" s="60">
        <f>VLOOKUP($A19,'Occupancy Raw Data'!$B$6:$BE$43,'Occupancy Raw Data'!BA$1,FALSE)</f>
        <v>-6.3735623108933401</v>
      </c>
      <c r="T19" s="60">
        <f>VLOOKUP($A19,'Occupancy Raw Data'!$B$6:$BE$43,'Occupancy Raw Data'!BB$1,FALSE)</f>
        <v>-2.9747723721331298</v>
      </c>
      <c r="U19" s="61">
        <f>VLOOKUP($A19,'Occupancy Raw Data'!$B$6:$BE$43,'Occupancy Raw Data'!BC$1,FALSE)</f>
        <v>-4.6411298758826396</v>
      </c>
      <c r="V19" s="62">
        <f>VLOOKUP($A19,'Occupancy Raw Data'!$B$6:$BE$43,'Occupancy Raw Data'!BE$1,FALSE)</f>
        <v>-5.8679924468327798</v>
      </c>
      <c r="X19" s="64">
        <f>VLOOKUP($A19,'ADR Raw Data'!$B$6:$BE$43,'ADR Raw Data'!AG$1,FALSE)</f>
        <v>246.21522473536101</v>
      </c>
      <c r="Y19" s="65">
        <f>VLOOKUP($A19,'ADR Raw Data'!$B$6:$BE$43,'ADR Raw Data'!AH$1,FALSE)</f>
        <v>229.02956480174899</v>
      </c>
      <c r="Z19" s="65">
        <f>VLOOKUP($A19,'ADR Raw Data'!$B$6:$BE$43,'ADR Raw Data'!AI$1,FALSE)</f>
        <v>214.340827428556</v>
      </c>
      <c r="AA19" s="65">
        <f>VLOOKUP($A19,'ADR Raw Data'!$B$6:$BE$43,'ADR Raw Data'!AJ$1,FALSE)</f>
        <v>213.38140499394601</v>
      </c>
      <c r="AB19" s="65">
        <f>VLOOKUP($A19,'ADR Raw Data'!$B$6:$BE$43,'ADR Raw Data'!AK$1,FALSE)</f>
        <v>220.320727324057</v>
      </c>
      <c r="AC19" s="66">
        <f>VLOOKUP($A19,'ADR Raw Data'!$B$6:$BE$43,'ADR Raw Data'!AL$1,FALSE)</f>
        <v>224.61811923989401</v>
      </c>
      <c r="AD19" s="65">
        <f>VLOOKUP($A19,'ADR Raw Data'!$B$6:$BE$43,'ADR Raw Data'!AN$1,FALSE)</f>
        <v>277.25216918320001</v>
      </c>
      <c r="AE19" s="65">
        <f>VLOOKUP($A19,'ADR Raw Data'!$B$6:$BE$43,'ADR Raw Data'!AO$1,FALSE)</f>
        <v>300.07360733775403</v>
      </c>
      <c r="AF19" s="66">
        <f>VLOOKUP($A19,'ADR Raw Data'!$B$6:$BE$43,'ADR Raw Data'!AP$1,FALSE)</f>
        <v>289.08799499470001</v>
      </c>
      <c r="AG19" s="67">
        <f>VLOOKUP($A19,'ADR Raw Data'!$B$6:$BE$43,'ADR Raw Data'!AR$1,FALSE)</f>
        <v>244.73172983142399</v>
      </c>
      <c r="AI19" s="59">
        <f>VLOOKUP($A19,'ADR Raw Data'!$B$6:$BE$43,'ADR Raw Data'!AT$1,FALSE)</f>
        <v>3.7836077898017901</v>
      </c>
      <c r="AJ19" s="60">
        <f>VLOOKUP($A19,'ADR Raw Data'!$B$6:$BE$43,'ADR Raw Data'!AU$1,FALSE)</f>
        <v>8.6359802853185101</v>
      </c>
      <c r="AK19" s="60">
        <f>VLOOKUP($A19,'ADR Raw Data'!$B$6:$BE$43,'ADR Raw Data'!AV$1,FALSE)</f>
        <v>1.2465915346096901</v>
      </c>
      <c r="AL19" s="60">
        <f>VLOOKUP($A19,'ADR Raw Data'!$B$6:$BE$43,'ADR Raw Data'!AW$1,FALSE)</f>
        <v>1.7117293180475801</v>
      </c>
      <c r="AM19" s="60">
        <f>VLOOKUP($A19,'ADR Raw Data'!$B$6:$BE$43,'ADR Raw Data'!AX$1,FALSE)</f>
        <v>1.3282190021838201</v>
      </c>
      <c r="AN19" s="61">
        <f>VLOOKUP($A19,'ADR Raw Data'!$B$6:$BE$43,'ADR Raw Data'!AY$1,FALSE)</f>
        <v>3.3654301131294302</v>
      </c>
      <c r="AO19" s="60">
        <f>VLOOKUP($A19,'ADR Raw Data'!$B$6:$BE$43,'ADR Raw Data'!BA$1,FALSE)</f>
        <v>-0.62528205034615003</v>
      </c>
      <c r="AP19" s="60">
        <f>VLOOKUP($A19,'ADR Raw Data'!$B$6:$BE$43,'ADR Raw Data'!BB$1,FALSE)</f>
        <v>1.3185214406542101</v>
      </c>
      <c r="AQ19" s="61">
        <f>VLOOKUP($A19,'ADR Raw Data'!$B$6:$BE$43,'ADR Raw Data'!BC$1,FALSE)</f>
        <v>0.46514576218006998</v>
      </c>
      <c r="AR19" s="62">
        <f>VLOOKUP($A19,'ADR Raw Data'!$B$6:$BE$43,'ADR Raw Data'!BE$1,FALSE)</f>
        <v>2.3983120113863698</v>
      </c>
      <c r="AT19" s="64">
        <f>VLOOKUP($A19,'RevPAR Raw Data'!$B$6:$BE$43,'RevPAR Raw Data'!AG$1,FALSE)</f>
        <v>194.77098380663401</v>
      </c>
      <c r="AU19" s="65">
        <f>VLOOKUP($A19,'RevPAR Raw Data'!$B$6:$BE$43,'RevPAR Raw Data'!AH$1,FALSE)</f>
        <v>177.93799784789601</v>
      </c>
      <c r="AV19" s="65">
        <f>VLOOKUP($A19,'RevPAR Raw Data'!$B$6:$BE$43,'RevPAR Raw Data'!AI$1,FALSE)</f>
        <v>167.93933317354299</v>
      </c>
      <c r="AW19" s="65">
        <f>VLOOKUP($A19,'RevPAR Raw Data'!$B$6:$BE$43,'RevPAR Raw Data'!AJ$1,FALSE)</f>
        <v>171.119456820388</v>
      </c>
      <c r="AX19" s="65">
        <f>VLOOKUP($A19,'RevPAR Raw Data'!$B$6:$BE$43,'RevPAR Raw Data'!AK$1,FALSE)</f>
        <v>176.79134090614801</v>
      </c>
      <c r="AY19" s="66">
        <f>VLOOKUP($A19,'RevPAR Raw Data'!$B$6:$BE$43,'RevPAR Raw Data'!AL$1,FALSE)</f>
        <v>177.71182251092199</v>
      </c>
      <c r="AZ19" s="65">
        <f>VLOOKUP($A19,'RevPAR Raw Data'!$B$6:$BE$43,'RevPAR Raw Data'!AN$1,FALSE)</f>
        <v>239.40478063511301</v>
      </c>
      <c r="BA19" s="65">
        <f>VLOOKUP($A19,'RevPAR Raw Data'!$B$6:$BE$43,'RevPAR Raw Data'!AO$1,FALSE)</f>
        <v>279.164352133899</v>
      </c>
      <c r="BB19" s="66">
        <f>VLOOKUP($A19,'RevPAR Raw Data'!$B$6:$BE$43,'RevPAR Raw Data'!AP$1,FALSE)</f>
        <v>259.28456638450598</v>
      </c>
      <c r="BC19" s="67">
        <f>VLOOKUP($A19,'RevPAR Raw Data'!$B$6:$BE$43,'RevPAR Raw Data'!AR$1,FALSE)</f>
        <v>201.01832076051701</v>
      </c>
      <c r="BE19" s="59">
        <f>VLOOKUP($A19,'RevPAR Raw Data'!$B$6:$BE$43,'RevPAR Raw Data'!AT$1,FALSE)</f>
        <v>-0.71972088192130701</v>
      </c>
      <c r="BF19" s="60">
        <f>VLOOKUP($A19,'RevPAR Raw Data'!$B$6:$BE$43,'RevPAR Raw Data'!AU$1,FALSE)</f>
        <v>2.27939265035572</v>
      </c>
      <c r="BG19" s="60">
        <f>VLOOKUP($A19,'RevPAR Raw Data'!$B$6:$BE$43,'RevPAR Raw Data'!AV$1,FALSE)</f>
        <v>-6.9846449683781797</v>
      </c>
      <c r="BH19" s="60">
        <f>VLOOKUP($A19,'RevPAR Raw Data'!$B$6:$BE$43,'RevPAR Raw Data'!AW$1,FALSE)</f>
        <v>-5.2208223473539999</v>
      </c>
      <c r="BI19" s="60">
        <f>VLOOKUP($A19,'RevPAR Raw Data'!$B$6:$BE$43,'RevPAR Raw Data'!AX$1,FALSE)</f>
        <v>-5.6071515177250904</v>
      </c>
      <c r="BJ19" s="61">
        <f>VLOOKUP($A19,'RevPAR Raw Data'!$B$6:$BE$43,'RevPAR Raw Data'!AY$1,FALSE)</f>
        <v>-3.2644054764959098</v>
      </c>
      <c r="BK19" s="60">
        <f>VLOOKUP($A19,'RevPAR Raw Data'!$B$6:$BE$43,'RevPAR Raw Data'!BA$1,FALSE)</f>
        <v>-6.9589916201418403</v>
      </c>
      <c r="BL19" s="60">
        <f>VLOOKUP($A19,'RevPAR Raw Data'!$B$6:$BE$43,'RevPAR Raw Data'!BB$1,FALSE)</f>
        <v>-1.6954739430161501</v>
      </c>
      <c r="BM19" s="61">
        <f>VLOOKUP($A19,'RevPAR Raw Data'!$B$6:$BE$43,'RevPAR Raw Data'!BC$1,FALSE)</f>
        <v>-4.1975721326375099</v>
      </c>
      <c r="BN19" s="62">
        <f>VLOOKUP($A19,'RevPAR Raw Data'!$B$6:$BE$43,'RevPAR Raw Data'!BE$1,FALSE)</f>
        <v>-3.6104132031260399</v>
      </c>
    </row>
    <row r="20" spans="1:66" x14ac:dyDescent="0.35">
      <c r="A20" s="78" t="s">
        <v>29</v>
      </c>
      <c r="B20" s="59">
        <f>VLOOKUP($A20,'Occupancy Raw Data'!$B$6:$BE$43,'Occupancy Raw Data'!AG$1,FALSE)</f>
        <v>61.235616804923701</v>
      </c>
      <c r="C20" s="60">
        <f>VLOOKUP($A20,'Occupancy Raw Data'!$B$6:$BE$43,'Occupancy Raw Data'!AH$1,FALSE)</f>
        <v>59.8575060208723</v>
      </c>
      <c r="D20" s="60">
        <f>VLOOKUP($A20,'Occupancy Raw Data'!$B$6:$BE$43,'Occupancy Raw Data'!AI$1,FALSE)</f>
        <v>60.145169922397599</v>
      </c>
      <c r="E20" s="60">
        <f>VLOOKUP($A20,'Occupancy Raw Data'!$B$6:$BE$43,'Occupancy Raw Data'!AJ$1,FALSE)</f>
        <v>61.436312550173902</v>
      </c>
      <c r="F20" s="60">
        <f>VLOOKUP($A20,'Occupancy Raw Data'!$B$6:$BE$43,'Occupancy Raw Data'!AK$1,FALSE)</f>
        <v>63.018464008563001</v>
      </c>
      <c r="G20" s="61">
        <f>VLOOKUP($A20,'Occupancy Raw Data'!$B$6:$BE$43,'Occupancy Raw Data'!AL$1,FALSE)</f>
        <v>61.138613861386098</v>
      </c>
      <c r="H20" s="60">
        <f>VLOOKUP($A20,'Occupancy Raw Data'!$B$6:$BE$43,'Occupancy Raw Data'!AN$1,FALSE)</f>
        <v>75.291008830612697</v>
      </c>
      <c r="I20" s="60">
        <f>VLOOKUP($A20,'Occupancy Raw Data'!$B$6:$BE$43,'Occupancy Raw Data'!AO$1,FALSE)</f>
        <v>80.592721434305503</v>
      </c>
      <c r="J20" s="61">
        <f>VLOOKUP($A20,'Occupancy Raw Data'!$B$6:$BE$43,'Occupancy Raw Data'!AP$1,FALSE)</f>
        <v>77.9418651324591</v>
      </c>
      <c r="K20" s="62">
        <f>VLOOKUP($A20,'Occupancy Raw Data'!$B$6:$BE$43,'Occupancy Raw Data'!AR$1,FALSE)</f>
        <v>65.939542795978397</v>
      </c>
      <c r="M20" s="59">
        <f>VLOOKUP($A20,'Occupancy Raw Data'!$B$6:$BE$43,'Occupancy Raw Data'!AT$1,FALSE)</f>
        <v>0.19100537731273601</v>
      </c>
      <c r="N20" s="60">
        <f>VLOOKUP($A20,'Occupancy Raw Data'!$B$6:$BE$43,'Occupancy Raw Data'!AU$1,FALSE)</f>
        <v>5.8123509186476401</v>
      </c>
      <c r="O20" s="60">
        <f>VLOOKUP($A20,'Occupancy Raw Data'!$B$6:$BE$43,'Occupancy Raw Data'!AV$1,FALSE)</f>
        <v>4.4467471437441102</v>
      </c>
      <c r="P20" s="60">
        <f>VLOOKUP($A20,'Occupancy Raw Data'!$B$6:$BE$43,'Occupancy Raw Data'!AW$1,FALSE)</f>
        <v>6.1368550283232501</v>
      </c>
      <c r="Q20" s="60">
        <f>VLOOKUP($A20,'Occupancy Raw Data'!$B$6:$BE$43,'Occupancy Raw Data'!AX$1,FALSE)</f>
        <v>1.89844516651248</v>
      </c>
      <c r="R20" s="61">
        <f>VLOOKUP($A20,'Occupancy Raw Data'!$B$6:$BE$43,'Occupancy Raw Data'!AY$1,FALSE)</f>
        <v>3.6243016463375501</v>
      </c>
      <c r="S20" s="60">
        <f>VLOOKUP($A20,'Occupancy Raw Data'!$B$6:$BE$43,'Occupancy Raw Data'!BA$1,FALSE)</f>
        <v>-4.8315567330366296</v>
      </c>
      <c r="T20" s="60">
        <f>VLOOKUP($A20,'Occupancy Raw Data'!$B$6:$BE$43,'Occupancy Raw Data'!BB$1,FALSE)</f>
        <v>-2.7215355644727799</v>
      </c>
      <c r="U20" s="61">
        <f>VLOOKUP($A20,'Occupancy Raw Data'!$B$6:$BE$43,'Occupancy Raw Data'!BC$1,FALSE)</f>
        <v>-3.7522227633200198</v>
      </c>
      <c r="V20" s="62">
        <f>VLOOKUP($A20,'Occupancy Raw Data'!$B$6:$BE$43,'Occupancy Raw Data'!BE$1,FALSE)</f>
        <v>1.00984409892301</v>
      </c>
      <c r="X20" s="64">
        <f>VLOOKUP($A20,'ADR Raw Data'!$B$6:$BE$43,'ADR Raw Data'!AG$1,FALSE)</f>
        <v>153.212379417709</v>
      </c>
      <c r="Y20" s="65">
        <f>VLOOKUP($A20,'ADR Raw Data'!$B$6:$BE$43,'ADR Raw Data'!AH$1,FALSE)</f>
        <v>145.12765297569101</v>
      </c>
      <c r="Z20" s="65">
        <f>VLOOKUP($A20,'ADR Raw Data'!$B$6:$BE$43,'ADR Raw Data'!AI$1,FALSE)</f>
        <v>141.671095044769</v>
      </c>
      <c r="AA20" s="65">
        <f>VLOOKUP($A20,'ADR Raw Data'!$B$6:$BE$43,'ADR Raw Data'!AJ$1,FALSE)</f>
        <v>142.43080905972599</v>
      </c>
      <c r="AB20" s="65">
        <f>VLOOKUP($A20,'ADR Raw Data'!$B$6:$BE$43,'ADR Raw Data'!AK$1,FALSE)</f>
        <v>144.19394426751501</v>
      </c>
      <c r="AC20" s="66">
        <f>VLOOKUP($A20,'ADR Raw Data'!$B$6:$BE$43,'ADR Raw Data'!AL$1,FALSE)</f>
        <v>145.33260663092199</v>
      </c>
      <c r="AD20" s="65">
        <f>VLOOKUP($A20,'ADR Raw Data'!$B$6:$BE$43,'ADR Raw Data'!AN$1,FALSE)</f>
        <v>181.41284153005401</v>
      </c>
      <c r="AE20" s="65">
        <f>VLOOKUP($A20,'ADR Raw Data'!$B$6:$BE$43,'ADR Raw Data'!AO$1,FALSE)</f>
        <v>192.80644932348301</v>
      </c>
      <c r="AF20" s="66">
        <f>VLOOKUP($A20,'ADR Raw Data'!$B$6:$BE$43,'ADR Raw Data'!AP$1,FALSE)</f>
        <v>187.30339763534499</v>
      </c>
      <c r="AG20" s="67">
        <f>VLOOKUP($A20,'ADR Raw Data'!$B$6:$BE$43,'ADR Raw Data'!AR$1,FALSE)</f>
        <v>159.50698339770801</v>
      </c>
      <c r="AI20" s="59">
        <f>VLOOKUP($A20,'ADR Raw Data'!$B$6:$BE$43,'ADR Raw Data'!AT$1,FALSE)</f>
        <v>1.0729911394582501</v>
      </c>
      <c r="AJ20" s="60">
        <f>VLOOKUP($A20,'ADR Raw Data'!$B$6:$BE$43,'ADR Raw Data'!AU$1,FALSE)</f>
        <v>1.5019153743940801</v>
      </c>
      <c r="AK20" s="60">
        <f>VLOOKUP($A20,'ADR Raw Data'!$B$6:$BE$43,'ADR Raw Data'!AV$1,FALSE)</f>
        <v>-1.9257232532832</v>
      </c>
      <c r="AL20" s="60">
        <f>VLOOKUP($A20,'ADR Raw Data'!$B$6:$BE$43,'ADR Raw Data'!AW$1,FALSE)</f>
        <v>-1.77020125043031</v>
      </c>
      <c r="AM20" s="60">
        <f>VLOOKUP($A20,'ADR Raw Data'!$B$6:$BE$43,'ADR Raw Data'!AX$1,FALSE)</f>
        <v>-0.45378577705989998</v>
      </c>
      <c r="AN20" s="61">
        <f>VLOOKUP($A20,'ADR Raw Data'!$B$6:$BE$43,'ADR Raw Data'!AY$1,FALSE)</f>
        <v>-0.347018478352836</v>
      </c>
      <c r="AO20" s="60">
        <f>VLOOKUP($A20,'ADR Raw Data'!$B$6:$BE$43,'ADR Raw Data'!BA$1,FALSE)</f>
        <v>0.67701620128735096</v>
      </c>
      <c r="AP20" s="60">
        <f>VLOOKUP($A20,'ADR Raw Data'!$B$6:$BE$43,'ADR Raw Data'!BB$1,FALSE)</f>
        <v>-0.91843064631455795</v>
      </c>
      <c r="AQ20" s="61">
        <f>VLOOKUP($A20,'ADR Raw Data'!$B$6:$BE$43,'ADR Raw Data'!BC$1,FALSE)</f>
        <v>-0.13643128554999301</v>
      </c>
      <c r="AR20" s="62">
        <f>VLOOKUP($A20,'ADR Raw Data'!$B$6:$BE$43,'ADR Raw Data'!BE$1,FALSE)</f>
        <v>-0.69647492209464401</v>
      </c>
      <c r="AT20" s="64">
        <f>VLOOKUP($A20,'RevPAR Raw Data'!$B$6:$BE$43,'RevPAR Raw Data'!AG$1,FALSE)</f>
        <v>93.820545557934096</v>
      </c>
      <c r="AU20" s="65">
        <f>VLOOKUP($A20,'RevPAR Raw Data'!$B$6:$BE$43,'RevPAR Raw Data'!AH$1,FALSE)</f>
        <v>86.869793617875303</v>
      </c>
      <c r="AV20" s="65">
        <f>VLOOKUP($A20,'RevPAR Raw Data'!$B$6:$BE$43,'RevPAR Raw Data'!AI$1,FALSE)</f>
        <v>85.208320845597996</v>
      </c>
      <c r="AW20" s="65">
        <f>VLOOKUP($A20,'RevPAR Raw Data'!$B$6:$BE$43,'RevPAR Raw Data'!AJ$1,FALSE)</f>
        <v>87.504237021675095</v>
      </c>
      <c r="AX20" s="65">
        <f>VLOOKUP($A20,'RevPAR Raw Data'!$B$6:$BE$43,'RevPAR Raw Data'!AK$1,FALSE)</f>
        <v>90.868808870751906</v>
      </c>
      <c r="AY20" s="66">
        <f>VLOOKUP($A20,'RevPAR Raw Data'!$B$6:$BE$43,'RevPAR Raw Data'!AL$1,FALSE)</f>
        <v>88.854341182766902</v>
      </c>
      <c r="AZ20" s="65">
        <f>VLOOKUP($A20,'RevPAR Raw Data'!$B$6:$BE$43,'RevPAR Raw Data'!AN$1,FALSE)</f>
        <v>136.587558536259</v>
      </c>
      <c r="BA20" s="65">
        <f>VLOOKUP($A20,'RevPAR Raw Data'!$B$6:$BE$43,'RevPAR Raw Data'!AO$1,FALSE)</f>
        <v>155.38796461064999</v>
      </c>
      <c r="BB20" s="66">
        <f>VLOOKUP($A20,'RevPAR Raw Data'!$B$6:$BE$43,'RevPAR Raw Data'!AP$1,FALSE)</f>
        <v>145.98776157345401</v>
      </c>
      <c r="BC20" s="67">
        <f>VLOOKUP($A20,'RevPAR Raw Data'!$B$6:$BE$43,'RevPAR Raw Data'!AR$1,FALSE)</f>
        <v>105.178175580106</v>
      </c>
      <c r="BE20" s="59">
        <f>VLOOKUP($A20,'RevPAR Raw Data'!$B$6:$BE$43,'RevPAR Raw Data'!AT$1,FALSE)</f>
        <v>1.26604598754544</v>
      </c>
      <c r="BF20" s="60">
        <f>VLOOKUP($A20,'RevPAR Raw Data'!$B$6:$BE$43,'RevPAR Raw Data'!AU$1,FALSE)</f>
        <v>7.4015628851026296</v>
      </c>
      <c r="BG20" s="60">
        <f>VLOOKUP($A20,'RevPAR Raw Data'!$B$6:$BE$43,'RevPAR Raw Data'!AV$1,FALSE)</f>
        <v>2.4353918466991198</v>
      </c>
      <c r="BH20" s="60">
        <f>VLOOKUP($A20,'RevPAR Raw Data'!$B$6:$BE$43,'RevPAR Raw Data'!AW$1,FALSE)</f>
        <v>4.2580190934444602</v>
      </c>
      <c r="BI20" s="60">
        <f>VLOOKUP($A20,'RevPAR Raw Data'!$B$6:$BE$43,'RevPAR Raw Data'!AX$1,FALSE)</f>
        <v>1.4360445153016701</v>
      </c>
      <c r="BJ20" s="61">
        <f>VLOOKUP($A20,'RevPAR Raw Data'!$B$6:$BE$43,'RevPAR Raw Data'!AY$1,FALSE)</f>
        <v>3.2647061715606802</v>
      </c>
      <c r="BK20" s="60">
        <f>VLOOKUP($A20,'RevPAR Raw Data'!$B$6:$BE$43,'RevPAR Raw Data'!BA$1,FALSE)</f>
        <v>-4.1872509536063296</v>
      </c>
      <c r="BL20" s="60">
        <f>VLOOKUP($A20,'RevPAR Raw Data'!$B$6:$BE$43,'RevPAR Raw Data'!BB$1,FALSE)</f>
        <v>-3.6149707941128701</v>
      </c>
      <c r="BM20" s="61">
        <f>VLOOKUP($A20,'RevPAR Raw Data'!$B$6:$BE$43,'RevPAR Raw Data'!BC$1,FALSE)</f>
        <v>-3.88353484311732</v>
      </c>
      <c r="BN20" s="62">
        <f>VLOOKUP($A20,'RevPAR Raw Data'!$B$6:$BE$43,'RevPAR Raw Data'!BE$1,FALSE)</f>
        <v>0.30633586592711698</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49.315534094371898</v>
      </c>
      <c r="C22" s="60">
        <f>VLOOKUP($A22,'Occupancy Raw Data'!$B$6:$BE$43,'Occupancy Raw Data'!AH$1,FALSE)</f>
        <v>54.6781603806755</v>
      </c>
      <c r="D22" s="60">
        <f>VLOOKUP($A22,'Occupancy Raw Data'!$B$6:$BE$43,'Occupancy Raw Data'!AI$1,FALSE)</f>
        <v>61.157731886266099</v>
      </c>
      <c r="E22" s="60">
        <f>VLOOKUP($A22,'Occupancy Raw Data'!$B$6:$BE$43,'Occupancy Raw Data'!AJ$1,FALSE)</f>
        <v>63.8926654321277</v>
      </c>
      <c r="F22" s="60">
        <f>VLOOKUP($A22,'Occupancy Raw Data'!$B$6:$BE$43,'Occupancy Raw Data'!AK$1,FALSE)</f>
        <v>63.630716579545698</v>
      </c>
      <c r="G22" s="61">
        <f>VLOOKUP($A22,'Occupancy Raw Data'!$B$6:$BE$43,'Occupancy Raw Data'!AL$1,FALSE)</f>
        <v>58.534961674597398</v>
      </c>
      <c r="H22" s="60">
        <f>VLOOKUP($A22,'Occupancy Raw Data'!$B$6:$BE$43,'Occupancy Raw Data'!AN$1,FALSE)</f>
        <v>70.249759733714598</v>
      </c>
      <c r="I22" s="60">
        <f>VLOOKUP($A22,'Occupancy Raw Data'!$B$6:$BE$43,'Occupancy Raw Data'!AO$1,FALSE)</f>
        <v>70.140174866974505</v>
      </c>
      <c r="J22" s="61">
        <f>VLOOKUP($A22,'Occupancy Raw Data'!$B$6:$BE$43,'Occupancy Raw Data'!AP$1,FALSE)</f>
        <v>70.194967300344501</v>
      </c>
      <c r="K22" s="62">
        <f>VLOOKUP($A22,'Occupancy Raw Data'!$B$6:$BE$43,'Occupancy Raw Data'!AR$1,FALSE)</f>
        <v>61.866391853382297</v>
      </c>
      <c r="M22" s="59">
        <f>VLOOKUP($A22,'Occupancy Raw Data'!$B$6:$BE$43,'Occupancy Raw Data'!AT$1,FALSE)</f>
        <v>-1.8241682882152399</v>
      </c>
      <c r="N22" s="60">
        <f>VLOOKUP($A22,'Occupancy Raw Data'!$B$6:$BE$43,'Occupancy Raw Data'!AU$1,FALSE)</f>
        <v>-3.4653112966796198</v>
      </c>
      <c r="O22" s="60">
        <f>VLOOKUP($A22,'Occupancy Raw Data'!$B$6:$BE$43,'Occupancy Raw Data'!AV$1,FALSE)</f>
        <v>-0.52806258323786703</v>
      </c>
      <c r="P22" s="60">
        <f>VLOOKUP($A22,'Occupancy Raw Data'!$B$6:$BE$43,'Occupancy Raw Data'!AW$1,FALSE)</f>
        <v>1.08671685744048</v>
      </c>
      <c r="Q22" s="60">
        <f>VLOOKUP($A22,'Occupancy Raw Data'!$B$6:$BE$43,'Occupancy Raw Data'!AX$1,FALSE)</f>
        <v>-1.8904289605697999</v>
      </c>
      <c r="R22" s="61">
        <f>VLOOKUP($A22,'Occupancy Raw Data'!$B$6:$BE$43,'Occupancy Raw Data'!AY$1,FALSE)</f>
        <v>-1.2638704012245701</v>
      </c>
      <c r="S22" s="60">
        <f>VLOOKUP($A22,'Occupancy Raw Data'!$B$6:$BE$43,'Occupancy Raw Data'!BA$1,FALSE)</f>
        <v>-6.9895789354064704</v>
      </c>
      <c r="T22" s="60">
        <f>VLOOKUP($A22,'Occupancy Raw Data'!$B$6:$BE$43,'Occupancy Raw Data'!BB$1,FALSE)</f>
        <v>-8.0216914698057593</v>
      </c>
      <c r="U22" s="61">
        <f>VLOOKUP($A22,'Occupancy Raw Data'!$B$6:$BE$43,'Occupancy Raw Data'!BC$1,FALSE)</f>
        <v>-7.5081116392379998</v>
      </c>
      <c r="V22" s="62">
        <f>VLOOKUP($A22,'Occupancy Raw Data'!$B$6:$BE$43,'Occupancy Raw Data'!BE$1,FALSE)</f>
        <v>-3.3809983363631799</v>
      </c>
      <c r="X22" s="64">
        <f>VLOOKUP($A22,'ADR Raw Data'!$B$6:$BE$43,'ADR Raw Data'!AG$1,FALSE)</f>
        <v>108.06475568600401</v>
      </c>
      <c r="Y22" s="65">
        <f>VLOOKUP($A22,'ADR Raw Data'!$B$6:$BE$43,'ADR Raw Data'!AH$1,FALSE)</f>
        <v>106.104651036921</v>
      </c>
      <c r="Z22" s="65">
        <f>VLOOKUP($A22,'ADR Raw Data'!$B$6:$BE$43,'ADR Raw Data'!AI$1,FALSE)</f>
        <v>105.532263515455</v>
      </c>
      <c r="AA22" s="65">
        <f>VLOOKUP($A22,'ADR Raw Data'!$B$6:$BE$43,'ADR Raw Data'!AJ$1,FALSE)</f>
        <v>106.236119197644</v>
      </c>
      <c r="AB22" s="65">
        <f>VLOOKUP($A22,'ADR Raw Data'!$B$6:$BE$43,'ADR Raw Data'!AK$1,FALSE)</f>
        <v>108.428604372732</v>
      </c>
      <c r="AC22" s="66">
        <f>VLOOKUP($A22,'ADR Raw Data'!$B$6:$BE$43,'ADR Raw Data'!AL$1,FALSE)</f>
        <v>106.84927389514399</v>
      </c>
      <c r="AD22" s="65">
        <f>VLOOKUP($A22,'ADR Raw Data'!$B$6:$BE$43,'ADR Raw Data'!AN$1,FALSE)</f>
        <v>130.86581646187301</v>
      </c>
      <c r="AE22" s="65">
        <f>VLOOKUP($A22,'ADR Raw Data'!$B$6:$BE$43,'ADR Raw Data'!AO$1,FALSE)</f>
        <v>133.35284660372599</v>
      </c>
      <c r="AF22" s="66">
        <f>VLOOKUP($A22,'ADR Raw Data'!$B$6:$BE$43,'ADR Raw Data'!AP$1,FALSE)</f>
        <v>132.10836087608001</v>
      </c>
      <c r="AG22" s="67">
        <f>VLOOKUP($A22,'ADR Raw Data'!$B$6:$BE$43,'ADR Raw Data'!AR$1,FALSE)</f>
        <v>115.037706749264</v>
      </c>
      <c r="AH22" s="94"/>
      <c r="AI22" s="59">
        <f>VLOOKUP($A22,'ADR Raw Data'!$B$6:$BE$43,'ADR Raw Data'!AT$1,FALSE)</f>
        <v>8.7567052638408498</v>
      </c>
      <c r="AJ22" s="60">
        <f>VLOOKUP($A22,'ADR Raw Data'!$B$6:$BE$43,'ADR Raw Data'!AU$1,FALSE)</f>
        <v>9.8997468407851699</v>
      </c>
      <c r="AK22" s="60">
        <f>VLOOKUP($A22,'ADR Raw Data'!$B$6:$BE$43,'ADR Raw Data'!AV$1,FALSE)</f>
        <v>8.1224577185900397</v>
      </c>
      <c r="AL22" s="60">
        <f>VLOOKUP($A22,'ADR Raw Data'!$B$6:$BE$43,'ADR Raw Data'!AW$1,FALSE)</f>
        <v>9.5873620679304494</v>
      </c>
      <c r="AM22" s="60">
        <f>VLOOKUP($A22,'ADR Raw Data'!$B$6:$BE$43,'ADR Raw Data'!AX$1,FALSE)</f>
        <v>9.3767123749431498</v>
      </c>
      <c r="AN22" s="61">
        <f>VLOOKUP($A22,'ADR Raw Data'!$B$6:$BE$43,'ADR Raw Data'!AY$1,FALSE)</f>
        <v>9.1480918697681197</v>
      </c>
      <c r="AO22" s="60">
        <f>VLOOKUP($A22,'ADR Raw Data'!$B$6:$BE$43,'ADR Raw Data'!BA$1,FALSE)</f>
        <v>10.176186550347699</v>
      </c>
      <c r="AP22" s="60">
        <f>VLOOKUP($A22,'ADR Raw Data'!$B$6:$BE$43,'ADR Raw Data'!BB$1,FALSE)</f>
        <v>10.404145353156499</v>
      </c>
      <c r="AQ22" s="61">
        <f>VLOOKUP($A22,'ADR Raw Data'!$B$6:$BE$43,'ADR Raw Data'!BC$1,FALSE)</f>
        <v>10.285875991973599</v>
      </c>
      <c r="AR22" s="62">
        <f>VLOOKUP($A22,'ADR Raw Data'!$B$6:$BE$43,'ADR Raw Data'!BE$1,FALSE)</f>
        <v>9.2367188572645809</v>
      </c>
      <c r="AT22" s="64">
        <f>VLOOKUP($A22,'RevPAR Raw Data'!$B$6:$BE$43,'RevPAR Raw Data'!AG$1,FALSE)</f>
        <v>53.292711434331103</v>
      </c>
      <c r="AU22" s="65">
        <f>VLOOKUP($A22,'RevPAR Raw Data'!$B$6:$BE$43,'RevPAR Raw Data'!AH$1,FALSE)</f>
        <v>58.0160712653243</v>
      </c>
      <c r="AV22" s="65">
        <f>VLOOKUP($A22,'RevPAR Raw Data'!$B$6:$BE$43,'RevPAR Raw Data'!AI$1,FALSE)</f>
        <v>64.541138774290303</v>
      </c>
      <c r="AW22" s="65">
        <f>VLOOKUP($A22,'RevPAR Raw Data'!$B$6:$BE$43,'RevPAR Raw Data'!AJ$1,FALSE)</f>
        <v>67.877088207027398</v>
      </c>
      <c r="AX22" s="65">
        <f>VLOOKUP($A22,'RevPAR Raw Data'!$B$6:$BE$43,'RevPAR Raw Data'!AK$1,FALSE)</f>
        <v>68.993897939570004</v>
      </c>
      <c r="AY22" s="66">
        <f>VLOOKUP($A22,'RevPAR Raw Data'!$B$6:$BE$43,'RevPAR Raw Data'!AL$1,FALSE)</f>
        <v>62.544181524108602</v>
      </c>
      <c r="AZ22" s="65">
        <f>VLOOKUP($A22,'RevPAR Raw Data'!$B$6:$BE$43,'RevPAR Raw Data'!AN$1,FALSE)</f>
        <v>91.932921638029995</v>
      </c>
      <c r="BA22" s="65">
        <f>VLOOKUP($A22,'RevPAR Raw Data'!$B$6:$BE$43,'RevPAR Raw Data'!AO$1,FALSE)</f>
        <v>93.533919797941905</v>
      </c>
      <c r="BB22" s="66">
        <f>VLOOKUP($A22,'RevPAR Raw Data'!$B$6:$BE$43,'RevPAR Raw Data'!AP$1,FALSE)</f>
        <v>92.733420717985894</v>
      </c>
      <c r="BC22" s="67">
        <f>VLOOKUP($A22,'RevPAR Raw Data'!$B$6:$BE$43,'RevPAR Raw Data'!AR$1,FALSE)</f>
        <v>71.169678436645</v>
      </c>
      <c r="BE22" s="59">
        <f>VLOOKUP($A22,'RevPAR Raw Data'!$B$6:$BE$43,'RevPAR Raw Data'!AT$1,FALSE)</f>
        <v>6.7727999351101502</v>
      </c>
      <c r="BF22" s="60">
        <f>VLOOKUP($A22,'RevPAR Raw Data'!$B$6:$BE$43,'RevPAR Raw Data'!AU$1,FALSE)</f>
        <v>6.0913784984891297</v>
      </c>
      <c r="BG22" s="60">
        <f>VLOOKUP($A22,'RevPAR Raw Data'!$B$6:$BE$43,'RevPAR Raw Data'!AV$1,FALSE)</f>
        <v>7.5515034753009802</v>
      </c>
      <c r="BH22" s="60">
        <f>VLOOKUP($A22,'RevPAR Raw Data'!$B$6:$BE$43,'RevPAR Raw Data'!AW$1,FALSE)</f>
        <v>10.778266405146899</v>
      </c>
      <c r="BI22" s="60">
        <f>VLOOKUP($A22,'RevPAR Raw Data'!$B$6:$BE$43,'RevPAR Raw Data'!AX$1,FALSE)</f>
        <v>7.3090233280880801</v>
      </c>
      <c r="BJ22" s="61">
        <f>VLOOKUP($A22,'RevPAR Raw Data'!$B$6:$BE$43,'RevPAR Raw Data'!AY$1,FALSE)</f>
        <v>7.7686014431247203</v>
      </c>
      <c r="BK22" s="60">
        <f>VLOOKUP($A22,'RevPAR Raw Data'!$B$6:$BE$43,'RevPAR Raw Data'!BA$1,FALSE)</f>
        <v>2.4753350233905098</v>
      </c>
      <c r="BL22" s="60">
        <f>VLOOKUP($A22,'RevPAR Raw Data'!$B$6:$BE$43,'RevPAR Raw Data'!BB$1,FALSE)</f>
        <v>1.5478654430504399</v>
      </c>
      <c r="BM22" s="61">
        <f>VLOOKUP($A22,'RevPAR Raw Data'!$B$6:$BE$43,'RevPAR Raw Data'!BC$1,FALSE)</f>
        <v>2.00548930018472</v>
      </c>
      <c r="BN22" s="62">
        <f>VLOOKUP($A22,'RevPAR Raw Data'!$B$6:$BE$43,'RevPAR Raw Data'!BE$1,FALSE)</f>
        <v>5.54342721000274</v>
      </c>
    </row>
    <row r="23" spans="1:66" x14ac:dyDescent="0.35">
      <c r="A23" s="78" t="s">
        <v>71</v>
      </c>
      <c r="B23" s="59">
        <f>VLOOKUP($A23,'Occupancy Raw Data'!$B$6:$BE$43,'Occupancy Raw Data'!AG$1,FALSE)</f>
        <v>47.312306206475803</v>
      </c>
      <c r="C23" s="60">
        <f>VLOOKUP($A23,'Occupancy Raw Data'!$B$6:$BE$43,'Occupancy Raw Data'!AH$1,FALSE)</f>
        <v>51.894728816143903</v>
      </c>
      <c r="D23" s="60">
        <f>VLOOKUP($A23,'Occupancy Raw Data'!$B$6:$BE$43,'Occupancy Raw Data'!AI$1,FALSE)</f>
        <v>57.548416611599599</v>
      </c>
      <c r="E23" s="60">
        <f>VLOOKUP($A23,'Occupancy Raw Data'!$B$6:$BE$43,'Occupancy Raw Data'!AJ$1,FALSE)</f>
        <v>59.938748538606198</v>
      </c>
      <c r="F23" s="60">
        <f>VLOOKUP($A23,'Occupancy Raw Data'!$B$6:$BE$43,'Occupancy Raw Data'!AK$1,FALSE)</f>
        <v>59.571493925684898</v>
      </c>
      <c r="G23" s="61">
        <f>VLOOKUP($A23,'Occupancy Raw Data'!$B$6:$BE$43,'Occupancy Raw Data'!AL$1,FALSE)</f>
        <v>55.253138819702102</v>
      </c>
      <c r="H23" s="60">
        <f>VLOOKUP($A23,'Occupancy Raw Data'!$B$6:$BE$43,'Occupancy Raw Data'!AN$1,FALSE)</f>
        <v>67.604076653281098</v>
      </c>
      <c r="I23" s="60">
        <f>VLOOKUP($A23,'Occupancy Raw Data'!$B$6:$BE$43,'Occupancy Raw Data'!AO$1,FALSE)</f>
        <v>68.167030956132706</v>
      </c>
      <c r="J23" s="61">
        <f>VLOOKUP($A23,'Occupancy Raw Data'!$B$6:$BE$43,'Occupancy Raw Data'!AP$1,FALSE)</f>
        <v>67.885553804706902</v>
      </c>
      <c r="K23" s="62">
        <f>VLOOKUP($A23,'Occupancy Raw Data'!$B$6:$BE$43,'Occupancy Raw Data'!AR$1,FALSE)</f>
        <v>58.8624002439892</v>
      </c>
      <c r="M23" s="59">
        <f>VLOOKUP($A23,'Occupancy Raw Data'!$B$6:$BE$43,'Occupancy Raw Data'!AT$1,FALSE)</f>
        <v>-7.0235353841220398</v>
      </c>
      <c r="N23" s="60">
        <f>VLOOKUP($A23,'Occupancy Raw Data'!$B$6:$BE$43,'Occupancy Raw Data'!AU$1,FALSE)</f>
        <v>-7.2052084188660404</v>
      </c>
      <c r="O23" s="60">
        <f>VLOOKUP($A23,'Occupancy Raw Data'!$B$6:$BE$43,'Occupancy Raw Data'!AV$1,FALSE)</f>
        <v>-3.84657667262685</v>
      </c>
      <c r="P23" s="60">
        <f>VLOOKUP($A23,'Occupancy Raw Data'!$B$6:$BE$43,'Occupancy Raw Data'!AW$1,FALSE)</f>
        <v>-2.46637105647154</v>
      </c>
      <c r="Q23" s="60">
        <f>VLOOKUP($A23,'Occupancy Raw Data'!$B$6:$BE$43,'Occupancy Raw Data'!AX$1,FALSE)</f>
        <v>-5.7740741410128003</v>
      </c>
      <c r="R23" s="61">
        <f>VLOOKUP($A23,'Occupancy Raw Data'!$B$6:$BE$43,'Occupancy Raw Data'!AY$1,FALSE)</f>
        <v>-5.17332954254403</v>
      </c>
      <c r="S23" s="60">
        <f>VLOOKUP($A23,'Occupancy Raw Data'!$B$6:$BE$43,'Occupancy Raw Data'!BA$1,FALSE)</f>
        <v>-11.609713125754601</v>
      </c>
      <c r="T23" s="60">
        <f>VLOOKUP($A23,'Occupancy Raw Data'!$B$6:$BE$43,'Occupancy Raw Data'!BB$1,FALSE)</f>
        <v>-11.919422643848</v>
      </c>
      <c r="U23" s="61">
        <f>VLOOKUP($A23,'Occupancy Raw Data'!$B$6:$BE$43,'Occupancy Raw Data'!BC$1,FALSE)</f>
        <v>-11.765481732787601</v>
      </c>
      <c r="V23" s="62">
        <f>VLOOKUP($A23,'Occupancy Raw Data'!$B$6:$BE$43,'Occupancy Raw Data'!BE$1,FALSE)</f>
        <v>-7.4517213240356801</v>
      </c>
      <c r="X23" s="64">
        <f>VLOOKUP($A23,'ADR Raw Data'!$B$6:$BE$43,'ADR Raw Data'!AG$1,FALSE)</f>
        <v>115.549298971287</v>
      </c>
      <c r="Y23" s="65">
        <f>VLOOKUP($A23,'ADR Raw Data'!$B$6:$BE$43,'ADR Raw Data'!AH$1,FALSE)</f>
        <v>110.732121115654</v>
      </c>
      <c r="Z23" s="65">
        <f>VLOOKUP($A23,'ADR Raw Data'!$B$6:$BE$43,'ADR Raw Data'!AI$1,FALSE)</f>
        <v>107.731649958044</v>
      </c>
      <c r="AA23" s="65">
        <f>VLOOKUP($A23,'ADR Raw Data'!$B$6:$BE$43,'ADR Raw Data'!AJ$1,FALSE)</f>
        <v>108.512196026883</v>
      </c>
      <c r="AB23" s="65">
        <f>VLOOKUP($A23,'ADR Raw Data'!$B$6:$BE$43,'ADR Raw Data'!AK$1,FALSE)</f>
        <v>110.72153931481699</v>
      </c>
      <c r="AC23" s="66">
        <f>VLOOKUP($A23,'ADR Raw Data'!$B$6:$BE$43,'ADR Raw Data'!AL$1,FALSE)</f>
        <v>110.448153625361</v>
      </c>
      <c r="AD23" s="65">
        <f>VLOOKUP($A23,'ADR Raw Data'!$B$6:$BE$43,'ADR Raw Data'!AN$1,FALSE)</f>
        <v>134.41574616064199</v>
      </c>
      <c r="AE23" s="65">
        <f>VLOOKUP($A23,'ADR Raw Data'!$B$6:$BE$43,'ADR Raw Data'!AO$1,FALSE)</f>
        <v>137.231985011744</v>
      </c>
      <c r="AF23" s="66">
        <f>VLOOKUP($A23,'ADR Raw Data'!$B$6:$BE$43,'ADR Raw Data'!AP$1,FALSE)</f>
        <v>135.82970413979601</v>
      </c>
      <c r="AG23" s="67">
        <f>VLOOKUP($A23,'ADR Raw Data'!$B$6:$BE$43,'ADR Raw Data'!AR$1,FALSE)</f>
        <v>118.81168137799099</v>
      </c>
      <c r="AH23" s="94"/>
      <c r="AI23" s="59">
        <f>VLOOKUP($A23,'ADR Raw Data'!$B$6:$BE$43,'ADR Raw Data'!AT$1,FALSE)</f>
        <v>6.2842053114830296</v>
      </c>
      <c r="AJ23" s="60">
        <f>VLOOKUP($A23,'ADR Raw Data'!$B$6:$BE$43,'ADR Raw Data'!AU$1,FALSE)</f>
        <v>6.9862611601762303</v>
      </c>
      <c r="AK23" s="60">
        <f>VLOOKUP($A23,'ADR Raw Data'!$B$6:$BE$43,'ADR Raw Data'!AV$1,FALSE)</f>
        <v>3.1918035637977602</v>
      </c>
      <c r="AL23" s="60">
        <f>VLOOKUP($A23,'ADR Raw Data'!$B$6:$BE$43,'ADR Raw Data'!AW$1,FALSE)</f>
        <v>5.9235983169758599</v>
      </c>
      <c r="AM23" s="60">
        <f>VLOOKUP($A23,'ADR Raw Data'!$B$6:$BE$43,'ADR Raw Data'!AX$1,FALSE)</f>
        <v>6.32903156756411</v>
      </c>
      <c r="AN23" s="61">
        <f>VLOOKUP($A23,'ADR Raw Data'!$B$6:$BE$43,'ADR Raw Data'!AY$1,FALSE)</f>
        <v>5.6814523783652104</v>
      </c>
      <c r="AO23" s="60">
        <f>VLOOKUP($A23,'ADR Raw Data'!$B$6:$BE$43,'ADR Raw Data'!BA$1,FALSE)</f>
        <v>8.24165362712953</v>
      </c>
      <c r="AP23" s="60">
        <f>VLOOKUP($A23,'ADR Raw Data'!$B$6:$BE$43,'ADR Raw Data'!BB$1,FALSE)</f>
        <v>8.6192484454551792</v>
      </c>
      <c r="AQ23" s="61">
        <f>VLOOKUP($A23,'ADR Raw Data'!$B$6:$BE$43,'ADR Raw Data'!BC$1,FALSE)</f>
        <v>8.4312209180301796</v>
      </c>
      <c r="AR23" s="62">
        <f>VLOOKUP($A23,'ADR Raw Data'!$B$6:$BE$43,'ADR Raw Data'!BE$1,FALSE)</f>
        <v>6.3813084030398599</v>
      </c>
      <c r="AT23" s="64">
        <f>VLOOKUP($A23,'RevPAR Raw Data'!$B$6:$BE$43,'RevPAR Raw Data'!AG$1,FALSE)</f>
        <v>54.669038148731701</v>
      </c>
      <c r="AU23" s="65">
        <f>VLOOKUP($A23,'RevPAR Raw Data'!$B$6:$BE$43,'RevPAR Raw Data'!AH$1,FALSE)</f>
        <v>57.464133965333097</v>
      </c>
      <c r="AV23" s="65">
        <f>VLOOKUP($A23,'RevPAR Raw Data'!$B$6:$BE$43,'RevPAR Raw Data'!AI$1,FALSE)</f>
        <v>61.997858740405597</v>
      </c>
      <c r="AW23" s="65">
        <f>VLOOKUP($A23,'RevPAR Raw Data'!$B$6:$BE$43,'RevPAR Raw Data'!AJ$1,FALSE)</f>
        <v>65.040852310272896</v>
      </c>
      <c r="AX23" s="65">
        <f>VLOOKUP($A23,'RevPAR Raw Data'!$B$6:$BE$43,'RevPAR Raw Data'!AK$1,FALSE)</f>
        <v>65.958475067351102</v>
      </c>
      <c r="AY23" s="66">
        <f>VLOOKUP($A23,'RevPAR Raw Data'!$B$6:$BE$43,'RevPAR Raw Data'!AL$1,FALSE)</f>
        <v>61.026071646418899</v>
      </c>
      <c r="AZ23" s="65">
        <f>VLOOKUP($A23,'RevPAR Raw Data'!$B$6:$BE$43,'RevPAR Raw Data'!AN$1,FALSE)</f>
        <v>90.870524068520297</v>
      </c>
      <c r="BA23" s="65">
        <f>VLOOKUP($A23,'RevPAR Raw Data'!$B$6:$BE$43,'RevPAR Raw Data'!AO$1,FALSE)</f>
        <v>93.546969704671298</v>
      </c>
      <c r="BB23" s="66">
        <f>VLOOKUP($A23,'RevPAR Raw Data'!$B$6:$BE$43,'RevPAR Raw Data'!AP$1,FALSE)</f>
        <v>92.208746886595804</v>
      </c>
      <c r="BC23" s="67">
        <f>VLOOKUP($A23,'RevPAR Raw Data'!$B$6:$BE$43,'RevPAR Raw Data'!AR$1,FALSE)</f>
        <v>69.935407429326602</v>
      </c>
      <c r="BE23" s="59">
        <f>VLOOKUP($A23,'RevPAR Raw Data'!$B$6:$BE$43,'RevPAR Raw Data'!AT$1,FALSE)</f>
        <v>-1.1807034563019001</v>
      </c>
      <c r="BF23" s="60">
        <f>VLOOKUP($A23,'RevPAR Raw Data'!$B$6:$BE$43,'RevPAR Raw Data'!AU$1,FALSE)</f>
        <v>-0.72232193596679495</v>
      </c>
      <c r="BG23" s="60">
        <f>VLOOKUP($A23,'RevPAR Raw Data'!$B$6:$BE$43,'RevPAR Raw Data'!AV$1,FALSE)</f>
        <v>-0.77754828015020405</v>
      </c>
      <c r="BH23" s="60">
        <f>VLOOKUP($A23,'RevPAR Raw Data'!$B$6:$BE$43,'RevPAR Raw Data'!AW$1,FALSE)</f>
        <v>3.3111293461127902</v>
      </c>
      <c r="BI23" s="60">
        <f>VLOOKUP($A23,'RevPAR Raw Data'!$B$6:$BE$43,'RevPAR Raw Data'!AX$1,FALSE)</f>
        <v>0.18951445143205001</v>
      </c>
      <c r="BJ23" s="61">
        <f>VLOOKUP($A23,'RevPAR Raw Data'!$B$6:$BE$43,'RevPAR Raw Data'!AY$1,FALSE)</f>
        <v>0.21420258148563301</v>
      </c>
      <c r="BK23" s="60">
        <f>VLOOKUP($A23,'RevPAR Raw Data'!$B$6:$BE$43,'RevPAR Raw Data'!BA$1,FALSE)</f>
        <v>-4.3248918415531996</v>
      </c>
      <c r="BL23" s="60">
        <f>VLOOKUP($A23,'RevPAR Raw Data'!$B$6:$BE$43,'RevPAR Raw Data'!BB$1,FALSE)</f>
        <v>-4.3275388493299998</v>
      </c>
      <c r="BM23" s="61">
        <f>VLOOKUP($A23,'RevPAR Raw Data'!$B$6:$BE$43,'RevPAR Raw Data'!BC$1,FALSE)</f>
        <v>-4.3262345717192501</v>
      </c>
      <c r="BN23" s="62">
        <f>VLOOKUP($A23,'RevPAR Raw Data'!$B$6:$BE$43,'RevPAR Raw Data'!BE$1,FALSE)</f>
        <v>-1.54593024001762</v>
      </c>
    </row>
    <row r="24" spans="1:66" x14ac:dyDescent="0.35">
      <c r="A24" s="78" t="s">
        <v>53</v>
      </c>
      <c r="B24" s="59">
        <f>VLOOKUP($A24,'Occupancy Raw Data'!$B$6:$BE$43,'Occupancy Raw Data'!AG$1,FALSE)</f>
        <v>46.119959335818301</v>
      </c>
      <c r="C24" s="60">
        <f>VLOOKUP($A24,'Occupancy Raw Data'!$B$6:$BE$43,'Occupancy Raw Data'!AH$1,FALSE)</f>
        <v>54.617078956286001</v>
      </c>
      <c r="D24" s="60">
        <f>VLOOKUP($A24,'Occupancy Raw Data'!$B$6:$BE$43,'Occupancy Raw Data'!AI$1,FALSE)</f>
        <v>60.3015926804473</v>
      </c>
      <c r="E24" s="60">
        <f>VLOOKUP($A24,'Occupancy Raw Data'!$B$6:$BE$43,'Occupancy Raw Data'!AJ$1,FALSE)</f>
        <v>63.190443917316102</v>
      </c>
      <c r="F24" s="60">
        <f>VLOOKUP($A24,'Occupancy Raw Data'!$B$6:$BE$43,'Occupancy Raw Data'!AK$1,FALSE)</f>
        <v>62.851575737038203</v>
      </c>
      <c r="G24" s="61">
        <f>VLOOKUP($A24,'Occupancy Raw Data'!$B$6:$BE$43,'Occupancy Raw Data'!AL$1,FALSE)</f>
        <v>57.416130125381201</v>
      </c>
      <c r="H24" s="60">
        <f>VLOOKUP($A24,'Occupancy Raw Data'!$B$6:$BE$43,'Occupancy Raw Data'!AN$1,FALSE)</f>
        <v>64.063029481531601</v>
      </c>
      <c r="I24" s="60">
        <f>VLOOKUP($A24,'Occupancy Raw Data'!$B$6:$BE$43,'Occupancy Raw Data'!AO$1,FALSE)</f>
        <v>67.045069467976901</v>
      </c>
      <c r="J24" s="61">
        <f>VLOOKUP($A24,'Occupancy Raw Data'!$B$6:$BE$43,'Occupancy Raw Data'!AP$1,FALSE)</f>
        <v>65.554049474754294</v>
      </c>
      <c r="K24" s="62">
        <f>VLOOKUP($A24,'Occupancy Raw Data'!$B$6:$BE$43,'Occupancy Raw Data'!AR$1,FALSE)</f>
        <v>59.741249939487801</v>
      </c>
      <c r="M24" s="59">
        <f>VLOOKUP($A24,'Occupancy Raw Data'!$B$6:$BE$43,'Occupancy Raw Data'!AT$1,FALSE)</f>
        <v>5.3405572755417898</v>
      </c>
      <c r="N24" s="60">
        <f>VLOOKUP($A24,'Occupancy Raw Data'!$B$6:$BE$43,'Occupancy Raw Data'!AU$1,FALSE)</f>
        <v>3.4001603849238098</v>
      </c>
      <c r="O24" s="60">
        <f>VLOOKUP($A24,'Occupancy Raw Data'!$B$6:$BE$43,'Occupancy Raw Data'!AV$1,FALSE)</f>
        <v>2.9505351460804099</v>
      </c>
      <c r="P24" s="60">
        <f>VLOOKUP($A24,'Occupancy Raw Data'!$B$6:$BE$43,'Occupancy Raw Data'!AW$1,FALSE)</f>
        <v>5.56184545711859</v>
      </c>
      <c r="Q24" s="60">
        <f>VLOOKUP($A24,'Occupancy Raw Data'!$B$6:$BE$43,'Occupancy Raw Data'!AX$1,FALSE)</f>
        <v>10.2377414561664</v>
      </c>
      <c r="R24" s="61">
        <f>VLOOKUP($A24,'Occupancy Raw Data'!$B$6:$BE$43,'Occupancy Raw Data'!AY$1,FALSE)</f>
        <v>5.5242425186061697</v>
      </c>
      <c r="S24" s="60">
        <f>VLOOKUP($A24,'Occupancy Raw Data'!$B$6:$BE$43,'Occupancy Raw Data'!BA$1,FALSE)</f>
        <v>2.31362467866323</v>
      </c>
      <c r="T24" s="60">
        <f>VLOOKUP($A24,'Occupancy Raw Data'!$B$6:$BE$43,'Occupancy Raw Data'!BB$1,FALSE)</f>
        <v>3.3564059030952</v>
      </c>
      <c r="U24" s="61">
        <f>VLOOKUP($A24,'Occupancy Raw Data'!$B$6:$BE$43,'Occupancy Raw Data'!BC$1,FALSE)</f>
        <v>2.84423179160021</v>
      </c>
      <c r="V24" s="62">
        <f>VLOOKUP($A24,'Occupancy Raw Data'!$B$6:$BE$43,'Occupancy Raw Data'!BE$1,FALSE)</f>
        <v>4.6691121901571204</v>
      </c>
      <c r="X24" s="64">
        <f>VLOOKUP($A24,'ADR Raw Data'!$B$6:$BE$43,'ADR Raw Data'!AG$1,FALSE)</f>
        <v>99.091458486407006</v>
      </c>
      <c r="Y24" s="65">
        <f>VLOOKUP($A24,'ADR Raw Data'!$B$6:$BE$43,'ADR Raw Data'!AH$1,FALSE)</f>
        <v>101.121656584457</v>
      </c>
      <c r="Z24" s="65">
        <f>VLOOKUP($A24,'ADR Raw Data'!$B$6:$BE$43,'ADR Raw Data'!AI$1,FALSE)</f>
        <v>100.224603821298</v>
      </c>
      <c r="AA24" s="65">
        <f>VLOOKUP($A24,'ADR Raw Data'!$B$6:$BE$43,'ADR Raw Data'!AJ$1,FALSE)</f>
        <v>103.69505295616</v>
      </c>
      <c r="AB24" s="65">
        <f>VLOOKUP($A24,'ADR Raw Data'!$B$6:$BE$43,'ADR Raw Data'!AK$1,FALSE)</f>
        <v>104.03572179539</v>
      </c>
      <c r="AC24" s="66">
        <f>VLOOKUP($A24,'ADR Raw Data'!$B$6:$BE$43,'ADR Raw Data'!AL$1,FALSE)</f>
        <v>101.811502050933</v>
      </c>
      <c r="AD24" s="65">
        <f>VLOOKUP($A24,'ADR Raw Data'!$B$6:$BE$43,'ADR Raw Data'!AN$1,FALSE)</f>
        <v>113.37480428457999</v>
      </c>
      <c r="AE24" s="65">
        <f>VLOOKUP($A24,'ADR Raw Data'!$B$6:$BE$43,'ADR Raw Data'!AO$1,FALSE)</f>
        <v>116.673640384129</v>
      </c>
      <c r="AF24" s="66">
        <f>VLOOKUP($A24,'ADR Raw Data'!$B$6:$BE$43,'ADR Raw Data'!AP$1,FALSE)</f>
        <v>115.061738175239</v>
      </c>
      <c r="AG24" s="67">
        <f>VLOOKUP($A24,'ADR Raw Data'!$B$6:$BE$43,'ADR Raw Data'!AR$1,FALSE)</f>
        <v>105.965638838806</v>
      </c>
      <c r="AH24" s="94"/>
      <c r="AI24" s="59">
        <f>VLOOKUP($A24,'ADR Raw Data'!$B$6:$BE$43,'ADR Raw Data'!AT$1,FALSE)</f>
        <v>7.3488761166983503</v>
      </c>
      <c r="AJ24" s="60">
        <f>VLOOKUP($A24,'ADR Raw Data'!$B$6:$BE$43,'ADR Raw Data'!AU$1,FALSE)</f>
        <v>10.044871331718999</v>
      </c>
      <c r="AK24" s="60">
        <f>VLOOKUP($A24,'ADR Raw Data'!$B$6:$BE$43,'ADR Raw Data'!AV$1,FALSE)</f>
        <v>7.4940231775430401</v>
      </c>
      <c r="AL24" s="60">
        <f>VLOOKUP($A24,'ADR Raw Data'!$B$6:$BE$43,'ADR Raw Data'!AW$1,FALSE)</f>
        <v>10.131679149662</v>
      </c>
      <c r="AM24" s="60">
        <f>VLOOKUP($A24,'ADR Raw Data'!$B$6:$BE$43,'ADR Raw Data'!AX$1,FALSE)</f>
        <v>7.0963689299775004</v>
      </c>
      <c r="AN24" s="61">
        <f>VLOOKUP($A24,'ADR Raw Data'!$B$6:$BE$43,'ADR Raw Data'!AY$1,FALSE)</f>
        <v>8.4869266626926496</v>
      </c>
      <c r="AO24" s="60">
        <f>VLOOKUP($A24,'ADR Raw Data'!$B$6:$BE$43,'ADR Raw Data'!BA$1,FALSE)</f>
        <v>4.93077324680986</v>
      </c>
      <c r="AP24" s="60">
        <f>VLOOKUP($A24,'ADR Raw Data'!$B$6:$BE$43,'ADR Raw Data'!BB$1,FALSE)</f>
        <v>6.4803705990621099</v>
      </c>
      <c r="AQ24" s="61">
        <f>VLOOKUP($A24,'ADR Raw Data'!$B$6:$BE$43,'ADR Raw Data'!BC$1,FALSE)</f>
        <v>5.7323790360331603</v>
      </c>
      <c r="AR24" s="62">
        <f>VLOOKUP($A24,'ADR Raw Data'!$B$6:$BE$43,'ADR Raw Data'!BE$1,FALSE)</f>
        <v>7.4423936572488598</v>
      </c>
      <c r="AT24" s="64">
        <f>VLOOKUP($A24,'RevPAR Raw Data'!$B$6:$BE$43,'RevPAR Raw Data'!AG$1,FALSE)</f>
        <v>45.700940359200203</v>
      </c>
      <c r="AU24" s="65">
        <f>VLOOKUP($A24,'RevPAR Raw Data'!$B$6:$BE$43,'RevPAR Raw Data'!AH$1,FALSE)</f>
        <v>55.229695018637699</v>
      </c>
      <c r="AV24" s="65">
        <f>VLOOKUP($A24,'RevPAR Raw Data'!$B$6:$BE$43,'RevPAR Raw Data'!AI$1,FALSE)</f>
        <v>60.4370323619112</v>
      </c>
      <c r="AW24" s="65">
        <f>VLOOKUP($A24,'RevPAR Raw Data'!$B$6:$BE$43,'RevPAR Raw Data'!AJ$1,FALSE)</f>
        <v>65.525364283293698</v>
      </c>
      <c r="AX24" s="65">
        <f>VLOOKUP($A24,'RevPAR Raw Data'!$B$6:$BE$43,'RevPAR Raw Data'!AK$1,FALSE)</f>
        <v>65.388090477804099</v>
      </c>
      <c r="AY24" s="66">
        <f>VLOOKUP($A24,'RevPAR Raw Data'!$B$6:$BE$43,'RevPAR Raw Data'!AL$1,FALSE)</f>
        <v>58.456224500169398</v>
      </c>
      <c r="AZ24" s="65">
        <f>VLOOKUP($A24,'RevPAR Raw Data'!$B$6:$BE$43,'RevPAR Raw Data'!AN$1,FALSE)</f>
        <v>72.631334293459801</v>
      </c>
      <c r="BA24" s="65">
        <f>VLOOKUP($A24,'RevPAR Raw Data'!$B$6:$BE$43,'RevPAR Raw Data'!AO$1,FALSE)</f>
        <v>78.223923246357103</v>
      </c>
      <c r="BB24" s="66">
        <f>VLOOKUP($A24,'RevPAR Raw Data'!$B$6:$BE$43,'RevPAR Raw Data'!AP$1,FALSE)</f>
        <v>75.427628769908495</v>
      </c>
      <c r="BC24" s="67">
        <f>VLOOKUP($A24,'RevPAR Raw Data'!$B$6:$BE$43,'RevPAR Raw Data'!AR$1,FALSE)</f>
        <v>63.305197148666302</v>
      </c>
      <c r="BE24" s="59">
        <f>VLOOKUP($A24,'RevPAR Raw Data'!$B$6:$BE$43,'RevPAR Raw Data'!AT$1,FALSE)</f>
        <v>13.081904330361001</v>
      </c>
      <c r="BF24" s="60">
        <f>VLOOKUP($A24,'RevPAR Raw Data'!$B$6:$BE$43,'RevPAR Raw Data'!AU$1,FALSE)</f>
        <v>13.7865734523805</v>
      </c>
      <c r="BG24" s="60">
        <f>VLOOKUP($A24,'RevPAR Raw Data'!$B$6:$BE$43,'RevPAR Raw Data'!AV$1,FALSE)</f>
        <v>10.665672111332199</v>
      </c>
      <c r="BH24" s="60">
        <f>VLOOKUP($A24,'RevPAR Raw Data'!$B$6:$BE$43,'RevPAR Raw Data'!AW$1,FALSE)</f>
        <v>16.257032943295901</v>
      </c>
      <c r="BI24" s="60">
        <f>VLOOKUP($A24,'RevPAR Raw Data'!$B$6:$BE$43,'RevPAR Raw Data'!AX$1,FALSE)</f>
        <v>18.060618289970702</v>
      </c>
      <c r="BJ24" s="61">
        <f>VLOOKUP($A24,'RevPAR Raw Data'!$B$6:$BE$43,'RevPAR Raw Data'!AY$1,FALSE)</f>
        <v>14.480007592522201</v>
      </c>
      <c r="BK24" s="60">
        <f>VLOOKUP($A24,'RevPAR Raw Data'!$B$6:$BE$43,'RevPAR Raw Data'!BA$1,FALSE)</f>
        <v>7.3584775121602197</v>
      </c>
      <c r="BL24" s="60">
        <f>VLOOKUP($A24,'RevPAR Raw Data'!$B$6:$BE$43,'RevPAR Raw Data'!BB$1,FALSE)</f>
        <v>10.0542840434866</v>
      </c>
      <c r="BM24" s="61">
        <f>VLOOKUP($A24,'RevPAR Raw Data'!$B$6:$BE$43,'RevPAR Raw Data'!BC$1,FALSE)</f>
        <v>8.7396529745912606</v>
      </c>
      <c r="BN24" s="62">
        <f>VLOOKUP($A24,'RevPAR Raw Data'!$B$6:$BE$43,'RevPAR Raw Data'!BE$1,FALSE)</f>
        <v>12.458999556896</v>
      </c>
    </row>
    <row r="25" spans="1:66" x14ac:dyDescent="0.35">
      <c r="A25" s="78" t="s">
        <v>52</v>
      </c>
      <c r="B25" s="59">
        <f>VLOOKUP($A25,'Occupancy Raw Data'!$B$6:$BE$43,'Occupancy Raw Data'!AG$1,FALSE)</f>
        <v>44.491525423728802</v>
      </c>
      <c r="C25" s="60">
        <f>VLOOKUP($A25,'Occupancy Raw Data'!$B$6:$BE$43,'Occupancy Raw Data'!AH$1,FALSE)</f>
        <v>51.504967855055497</v>
      </c>
      <c r="D25" s="60">
        <f>VLOOKUP($A25,'Occupancy Raw Data'!$B$6:$BE$43,'Occupancy Raw Data'!AI$1,FALSE)</f>
        <v>57.802454704850902</v>
      </c>
      <c r="E25" s="60">
        <f>VLOOKUP($A25,'Occupancy Raw Data'!$B$6:$BE$43,'Occupancy Raw Data'!AJ$1,FALSE)</f>
        <v>61.002337814143701</v>
      </c>
      <c r="F25" s="60">
        <f>VLOOKUP($A25,'Occupancy Raw Data'!$B$6:$BE$43,'Occupancy Raw Data'!AK$1,FALSE)</f>
        <v>62.814143775569804</v>
      </c>
      <c r="G25" s="61">
        <f>VLOOKUP($A25,'Occupancy Raw Data'!$B$6:$BE$43,'Occupancy Raw Data'!AL$1,FALSE)</f>
        <v>55.5230859146697</v>
      </c>
      <c r="H25" s="60">
        <f>VLOOKUP($A25,'Occupancy Raw Data'!$B$6:$BE$43,'Occupancy Raw Data'!AN$1,FALSE)</f>
        <v>72.175141242937798</v>
      </c>
      <c r="I25" s="60">
        <f>VLOOKUP($A25,'Occupancy Raw Data'!$B$6:$BE$43,'Occupancy Raw Data'!AO$1,FALSE)</f>
        <v>65.556204948373207</v>
      </c>
      <c r="J25" s="61">
        <f>VLOOKUP($A25,'Occupancy Raw Data'!$B$6:$BE$43,'Occupancy Raw Data'!AP$1,FALSE)</f>
        <v>68.865673095655495</v>
      </c>
      <c r="K25" s="62">
        <f>VLOOKUP($A25,'Occupancy Raw Data'!$B$6:$BE$43,'Occupancy Raw Data'!AR$1,FALSE)</f>
        <v>59.335253680665701</v>
      </c>
      <c r="M25" s="59">
        <f>VLOOKUP($A25,'Occupancy Raw Data'!$B$6:$BE$43,'Occupancy Raw Data'!AT$1,FALSE)</f>
        <v>-2.25521554661566</v>
      </c>
      <c r="N25" s="60">
        <f>VLOOKUP($A25,'Occupancy Raw Data'!$B$6:$BE$43,'Occupancy Raw Data'!AU$1,FALSE)</f>
        <v>-7.0340132650867</v>
      </c>
      <c r="O25" s="60">
        <f>VLOOKUP($A25,'Occupancy Raw Data'!$B$6:$BE$43,'Occupancy Raw Data'!AV$1,FALSE)</f>
        <v>-4.3246991587295804</v>
      </c>
      <c r="P25" s="60">
        <f>VLOOKUP($A25,'Occupancy Raw Data'!$B$6:$BE$43,'Occupancy Raw Data'!AW$1,FALSE)</f>
        <v>-1.9427822530418</v>
      </c>
      <c r="Q25" s="60">
        <f>VLOOKUP($A25,'Occupancy Raw Data'!$B$6:$BE$43,'Occupancy Raw Data'!AX$1,FALSE)</f>
        <v>-6.4701061814055096</v>
      </c>
      <c r="R25" s="61">
        <f>VLOOKUP($A25,'Occupancy Raw Data'!$B$6:$BE$43,'Occupancy Raw Data'!AY$1,FALSE)</f>
        <v>-4.51789953417794</v>
      </c>
      <c r="S25" s="60">
        <f>VLOOKUP($A25,'Occupancy Raw Data'!$B$6:$BE$43,'Occupancy Raw Data'!BA$1,FALSE)</f>
        <v>-8.1157873464212908</v>
      </c>
      <c r="T25" s="60">
        <f>VLOOKUP($A25,'Occupancy Raw Data'!$B$6:$BE$43,'Occupancy Raw Data'!BB$1,FALSE)</f>
        <v>-9.6567923036752799</v>
      </c>
      <c r="U25" s="61">
        <f>VLOOKUP($A25,'Occupancy Raw Data'!$B$6:$BE$43,'Occupancy Raw Data'!BC$1,FALSE)</f>
        <v>-8.8557652378512195</v>
      </c>
      <c r="V25" s="62">
        <f>VLOOKUP($A25,'Occupancy Raw Data'!$B$6:$BE$43,'Occupancy Raw Data'!BE$1,FALSE)</f>
        <v>-6.0228020129091</v>
      </c>
      <c r="X25" s="64">
        <f>VLOOKUP($A25,'ADR Raw Data'!$B$6:$BE$43,'ADR Raw Data'!AG$1,FALSE)</f>
        <v>92.830241926655702</v>
      </c>
      <c r="Y25" s="65">
        <f>VLOOKUP($A25,'ADR Raw Data'!$B$6:$BE$43,'ADR Raw Data'!AH$1,FALSE)</f>
        <v>93.162065721040094</v>
      </c>
      <c r="Z25" s="65">
        <f>VLOOKUP($A25,'ADR Raw Data'!$B$6:$BE$43,'ADR Raw Data'!AI$1,FALSE)</f>
        <v>93.317741405459998</v>
      </c>
      <c r="AA25" s="65">
        <f>VLOOKUP($A25,'ADR Raw Data'!$B$6:$BE$43,'ADR Raw Data'!AJ$1,FALSE)</f>
        <v>93.224761676646693</v>
      </c>
      <c r="AB25" s="65">
        <f>VLOOKUP($A25,'ADR Raw Data'!$B$6:$BE$43,'ADR Raw Data'!AK$1,FALSE)</f>
        <v>95.903726448011099</v>
      </c>
      <c r="AC25" s="66">
        <f>VLOOKUP($A25,'ADR Raw Data'!$B$6:$BE$43,'ADR Raw Data'!AL$1,FALSE)</f>
        <v>93.775413333333304</v>
      </c>
      <c r="AD25" s="65">
        <f>VLOOKUP($A25,'ADR Raw Data'!$B$6:$BE$43,'ADR Raw Data'!AN$1,FALSE)</f>
        <v>119.095028004588</v>
      </c>
      <c r="AE25" s="65">
        <f>VLOOKUP($A25,'ADR Raw Data'!$B$6:$BE$43,'ADR Raw Data'!AO$1,FALSE)</f>
        <v>117.515777860326</v>
      </c>
      <c r="AF25" s="66">
        <f>VLOOKUP($A25,'ADR Raw Data'!$B$6:$BE$43,'ADR Raw Data'!AP$1,FALSE)</f>
        <v>118.343349835567</v>
      </c>
      <c r="AG25" s="67">
        <f>VLOOKUP($A25,'ADR Raw Data'!$B$6:$BE$43,'ADR Raw Data'!AR$1,FALSE)</f>
        <v>101.922280397284</v>
      </c>
      <c r="AI25" s="59">
        <f>VLOOKUP($A25,'ADR Raw Data'!$B$6:$BE$43,'ADR Raw Data'!AT$1,FALSE)</f>
        <v>11.6791752562584</v>
      </c>
      <c r="AJ25" s="60">
        <f>VLOOKUP($A25,'ADR Raw Data'!$B$6:$BE$43,'ADR Raw Data'!AU$1,FALSE)</f>
        <v>12.730821044824999</v>
      </c>
      <c r="AK25" s="60">
        <f>VLOOKUP($A25,'ADR Raw Data'!$B$6:$BE$43,'ADR Raw Data'!AV$1,FALSE)</f>
        <v>12.7381799317145</v>
      </c>
      <c r="AL25" s="60">
        <f>VLOOKUP($A25,'ADR Raw Data'!$B$6:$BE$43,'ADR Raw Data'!AW$1,FALSE)</f>
        <v>12.234361882718201</v>
      </c>
      <c r="AM25" s="60">
        <f>VLOOKUP($A25,'ADR Raw Data'!$B$6:$BE$43,'ADR Raw Data'!AX$1,FALSE)</f>
        <v>9.27621551285762</v>
      </c>
      <c r="AN25" s="61">
        <f>VLOOKUP($A25,'ADR Raw Data'!$B$6:$BE$43,'ADR Raw Data'!AY$1,FALSE)</f>
        <v>11.608413825880699</v>
      </c>
      <c r="AO25" s="60">
        <f>VLOOKUP($A25,'ADR Raw Data'!$B$6:$BE$43,'ADR Raw Data'!BA$1,FALSE)</f>
        <v>10.2915927939203</v>
      </c>
      <c r="AP25" s="60">
        <f>VLOOKUP($A25,'ADR Raw Data'!$B$6:$BE$43,'ADR Raw Data'!BB$1,FALSE)</f>
        <v>12.9960415417034</v>
      </c>
      <c r="AQ25" s="61">
        <f>VLOOKUP($A25,'ADR Raw Data'!$B$6:$BE$43,'ADR Raw Data'!BC$1,FALSE)</f>
        <v>11.5711875050026</v>
      </c>
      <c r="AR25" s="62">
        <f>VLOOKUP($A25,'ADR Raw Data'!$B$6:$BE$43,'ADR Raw Data'!BE$1,FALSE)</f>
        <v>11.290629677163301</v>
      </c>
      <c r="AT25" s="64">
        <f>VLOOKUP($A25,'RevPAR Raw Data'!$B$6:$BE$43,'RevPAR Raw Data'!AG$1,FALSE)</f>
        <v>41.301590687706899</v>
      </c>
      <c r="AU25" s="65">
        <f>VLOOKUP($A25,'RevPAR Raw Data'!$B$6:$BE$43,'RevPAR Raw Data'!AH$1,FALSE)</f>
        <v>47.983092002727403</v>
      </c>
      <c r="AV25" s="65">
        <f>VLOOKUP($A25,'RevPAR Raw Data'!$B$6:$BE$43,'RevPAR Raw Data'!AI$1,FALSE)</f>
        <v>53.939945207481003</v>
      </c>
      <c r="AW25" s="65">
        <f>VLOOKUP($A25,'RevPAR Raw Data'!$B$6:$BE$43,'RevPAR Raw Data'!AJ$1,FALSE)</f>
        <v>56.8692840444184</v>
      </c>
      <c r="AX25" s="65">
        <f>VLOOKUP($A25,'RevPAR Raw Data'!$B$6:$BE$43,'RevPAR Raw Data'!AK$1,FALSE)</f>
        <v>60.241104617182899</v>
      </c>
      <c r="AY25" s="66">
        <f>VLOOKUP($A25,'RevPAR Raw Data'!$B$6:$BE$43,'RevPAR Raw Data'!AL$1,FALSE)</f>
        <v>52.067003311903299</v>
      </c>
      <c r="AZ25" s="65">
        <f>VLOOKUP($A25,'RevPAR Raw Data'!$B$6:$BE$43,'RevPAR Raw Data'!AN$1,FALSE)</f>
        <v>85.957004675628198</v>
      </c>
      <c r="BA25" s="65">
        <f>VLOOKUP($A25,'RevPAR Raw Data'!$B$6:$BE$43,'RevPAR Raw Data'!AO$1,FALSE)</f>
        <v>77.038884180790902</v>
      </c>
      <c r="BB25" s="66">
        <f>VLOOKUP($A25,'RevPAR Raw Data'!$B$6:$BE$43,'RevPAR Raw Data'!AP$1,FALSE)</f>
        <v>81.497944428209607</v>
      </c>
      <c r="BC25" s="67">
        <f>VLOOKUP($A25,'RevPAR Raw Data'!$B$6:$BE$43,'RevPAR Raw Data'!AR$1,FALSE)</f>
        <v>60.475843630847997</v>
      </c>
      <c r="BE25" s="59">
        <f>VLOOKUP($A25,'RevPAR Raw Data'!$B$6:$BE$43,'RevPAR Raw Data'!AT$1,FALSE)</f>
        <v>9.1605691335471704</v>
      </c>
      <c r="BF25" s="60">
        <f>VLOOKUP($A25,'RevPAR Raw Data'!$B$6:$BE$43,'RevPAR Raw Data'!AU$1,FALSE)</f>
        <v>4.8013201386909197</v>
      </c>
      <c r="BG25" s="60">
        <f>VLOOKUP($A25,'RevPAR Raw Data'!$B$6:$BE$43,'RevPAR Raw Data'!AV$1,FALSE)</f>
        <v>7.8625928126406501</v>
      </c>
      <c r="BH25" s="60">
        <f>VLOOKUP($A25,'RevPAR Raw Data'!$B$6:$BE$43,'RevPAR Raw Data'!AW$1,FALSE)</f>
        <v>10.053892618246</v>
      </c>
      <c r="BI25" s="60">
        <f>VLOOKUP($A25,'RevPAR Raw Data'!$B$6:$BE$43,'RevPAR Raw Data'!AX$1,FALSE)</f>
        <v>2.2059283381542101</v>
      </c>
      <c r="BJ25" s="61">
        <f>VLOOKUP($A25,'RevPAR Raw Data'!$B$6:$BE$43,'RevPAR Raw Data'!AY$1,FALSE)</f>
        <v>6.5660578175379101</v>
      </c>
      <c r="BK25" s="60">
        <f>VLOOKUP($A25,'RevPAR Raw Data'!$B$6:$BE$43,'RevPAR Raw Data'!BA$1,FALSE)</f>
        <v>1.3405616617848399</v>
      </c>
      <c r="BL25" s="60">
        <f>VLOOKUP($A25,'RevPAR Raw Data'!$B$6:$BE$43,'RevPAR Raw Data'!BB$1,FALSE)</f>
        <v>2.08424849864647</v>
      </c>
      <c r="BM25" s="61">
        <f>VLOOKUP($A25,'RevPAR Raw Data'!$B$6:$BE$43,'RevPAR Raw Data'!BC$1,FALSE)</f>
        <v>1.69070506647682</v>
      </c>
      <c r="BN25" s="62">
        <f>VLOOKUP($A25,'RevPAR Raw Data'!$B$6:$BE$43,'RevPAR Raw Data'!BE$1,FALSE)</f>
        <v>4.5878153927879604</v>
      </c>
    </row>
    <row r="26" spans="1:66" x14ac:dyDescent="0.35">
      <c r="A26" s="78" t="s">
        <v>51</v>
      </c>
      <c r="B26" s="59">
        <f>VLOOKUP($A26,'Occupancy Raw Data'!$B$6:$BE$43,'Occupancy Raw Data'!AG$1,FALSE)</f>
        <v>56.885052961945803</v>
      </c>
      <c r="C26" s="60">
        <f>VLOOKUP($A26,'Occupancy Raw Data'!$B$6:$BE$43,'Occupancy Raw Data'!AH$1,FALSE)</f>
        <v>60.425657120439297</v>
      </c>
      <c r="D26" s="60">
        <f>VLOOKUP($A26,'Occupancy Raw Data'!$B$6:$BE$43,'Occupancy Raw Data'!AI$1,FALSE)</f>
        <v>68.193409180070603</v>
      </c>
      <c r="E26" s="60">
        <f>VLOOKUP($A26,'Occupancy Raw Data'!$B$6:$BE$43,'Occupancy Raw Data'!AJ$1,FALSE)</f>
        <v>72.346998823067807</v>
      </c>
      <c r="F26" s="60">
        <f>VLOOKUP($A26,'Occupancy Raw Data'!$B$6:$BE$43,'Occupancy Raw Data'!AK$1,FALSE)</f>
        <v>70.086308356218098</v>
      </c>
      <c r="G26" s="61">
        <f>VLOOKUP($A26,'Occupancy Raw Data'!$B$6:$BE$43,'Occupancy Raw Data'!AL$1,FALSE)</f>
        <v>65.587485288348304</v>
      </c>
      <c r="H26" s="60">
        <f>VLOOKUP($A26,'Occupancy Raw Data'!$B$6:$BE$43,'Occupancy Raw Data'!AN$1,FALSE)</f>
        <v>76.780109846998798</v>
      </c>
      <c r="I26" s="60">
        <f>VLOOKUP($A26,'Occupancy Raw Data'!$B$6:$BE$43,'Occupancy Raw Data'!AO$1,FALSE)</f>
        <v>76.456453511180797</v>
      </c>
      <c r="J26" s="61">
        <f>VLOOKUP($A26,'Occupancy Raw Data'!$B$6:$BE$43,'Occupancy Raw Data'!AP$1,FALSE)</f>
        <v>76.618281679089804</v>
      </c>
      <c r="K26" s="62">
        <f>VLOOKUP($A26,'Occupancy Raw Data'!$B$6:$BE$43,'Occupancy Raw Data'!AR$1,FALSE)</f>
        <v>68.739141399988696</v>
      </c>
      <c r="M26" s="59">
        <f>VLOOKUP($A26,'Occupancy Raw Data'!$B$6:$BE$43,'Occupancy Raw Data'!AT$1,FALSE)</f>
        <v>4.2999283779209803</v>
      </c>
      <c r="N26" s="60">
        <f>VLOOKUP($A26,'Occupancy Raw Data'!$B$6:$BE$43,'Occupancy Raw Data'!AU$1,FALSE)</f>
        <v>-1.60457431936443</v>
      </c>
      <c r="O26" s="60">
        <f>VLOOKUP($A26,'Occupancy Raw Data'!$B$6:$BE$43,'Occupancy Raw Data'!AV$1,FALSE)</f>
        <v>2.0787543860244302</v>
      </c>
      <c r="P26" s="60">
        <f>VLOOKUP($A26,'Occupancy Raw Data'!$B$6:$BE$43,'Occupancy Raw Data'!AW$1,FALSE)</f>
        <v>4.1438988062413502</v>
      </c>
      <c r="Q26" s="60">
        <f>VLOOKUP($A26,'Occupancy Raw Data'!$B$6:$BE$43,'Occupancy Raw Data'!AX$1,FALSE)</f>
        <v>0.62303225540417695</v>
      </c>
      <c r="R26" s="61">
        <f>VLOOKUP($A26,'Occupancy Raw Data'!$B$6:$BE$43,'Occupancy Raw Data'!AY$1,FALSE)</f>
        <v>1.8830677297998799</v>
      </c>
      <c r="S26" s="60">
        <f>VLOOKUP($A26,'Occupancy Raw Data'!$B$6:$BE$43,'Occupancy Raw Data'!BA$1,FALSE)</f>
        <v>-3.6183449745028202</v>
      </c>
      <c r="T26" s="60">
        <f>VLOOKUP($A26,'Occupancy Raw Data'!$B$6:$BE$43,'Occupancy Raw Data'!BB$1,FALSE)</f>
        <v>-6.1448330187838804</v>
      </c>
      <c r="U26" s="61">
        <f>VLOOKUP($A26,'Occupancy Raw Data'!$B$6:$BE$43,'Occupancy Raw Data'!BC$1,FALSE)</f>
        <v>-4.8956980807845296</v>
      </c>
      <c r="V26" s="62">
        <f>VLOOKUP($A26,'Occupancy Raw Data'!$B$6:$BE$43,'Occupancy Raw Data'!BE$1,FALSE)</f>
        <v>-0.37826683793103599</v>
      </c>
      <c r="X26" s="64">
        <f>VLOOKUP($A26,'ADR Raw Data'!$B$6:$BE$43,'ADR Raw Data'!AG$1,FALSE)</f>
        <v>92.481599137930999</v>
      </c>
      <c r="Y26" s="65">
        <f>VLOOKUP($A26,'ADR Raw Data'!$B$6:$BE$43,'ADR Raw Data'!AH$1,FALSE)</f>
        <v>92.678109884758896</v>
      </c>
      <c r="Z26" s="65">
        <f>VLOOKUP($A26,'ADR Raw Data'!$B$6:$BE$43,'ADR Raw Data'!AI$1,FALSE)</f>
        <v>94.041558320149505</v>
      </c>
      <c r="AA26" s="65">
        <f>VLOOKUP($A26,'ADR Raw Data'!$B$6:$BE$43,'ADR Raw Data'!AJ$1,FALSE)</f>
        <v>94.9668101403104</v>
      </c>
      <c r="AB26" s="65">
        <f>VLOOKUP($A26,'ADR Raw Data'!$B$6:$BE$43,'ADR Raw Data'!AK$1,FALSE)</f>
        <v>95.471044640358201</v>
      </c>
      <c r="AC26" s="66">
        <f>VLOOKUP($A26,'ADR Raw Data'!$B$6:$BE$43,'ADR Raw Data'!AL$1,FALSE)</f>
        <v>94.029363868825897</v>
      </c>
      <c r="AD26" s="65">
        <f>VLOOKUP($A26,'ADR Raw Data'!$B$6:$BE$43,'ADR Raw Data'!AN$1,FALSE)</f>
        <v>113.56922718272899</v>
      </c>
      <c r="AE26" s="65">
        <f>VLOOKUP($A26,'ADR Raw Data'!$B$6:$BE$43,'ADR Raw Data'!AO$1,FALSE)</f>
        <v>116.36567186197099</v>
      </c>
      <c r="AF26" s="66">
        <f>VLOOKUP($A26,'ADR Raw Data'!$B$6:$BE$43,'ADR Raw Data'!AP$1,FALSE)</f>
        <v>114.964496287762</v>
      </c>
      <c r="AG26" s="67">
        <f>VLOOKUP($A26,'ADR Raw Data'!$B$6:$BE$43,'ADR Raw Data'!AR$1,FALSE)</f>
        <v>100.696448568604</v>
      </c>
      <c r="AI26" s="59">
        <f>VLOOKUP($A26,'ADR Raw Data'!$B$6:$BE$43,'ADR Raw Data'!AT$1,FALSE)</f>
        <v>6.3255380068804898</v>
      </c>
      <c r="AJ26" s="60">
        <f>VLOOKUP($A26,'ADR Raw Data'!$B$6:$BE$43,'ADR Raw Data'!AU$1,FALSE)</f>
        <v>3.9640506505560902</v>
      </c>
      <c r="AK26" s="60">
        <f>VLOOKUP($A26,'ADR Raw Data'!$B$6:$BE$43,'ADR Raw Data'!AV$1,FALSE)</f>
        <v>4.6010294404179497</v>
      </c>
      <c r="AL26" s="60">
        <f>VLOOKUP($A26,'ADR Raw Data'!$B$6:$BE$43,'ADR Raw Data'!AW$1,FALSE)</f>
        <v>5.5145140223457902</v>
      </c>
      <c r="AM26" s="60">
        <f>VLOOKUP($A26,'ADR Raw Data'!$B$6:$BE$43,'ADR Raw Data'!AX$1,FALSE)</f>
        <v>3.7574650599829802</v>
      </c>
      <c r="AN26" s="61">
        <f>VLOOKUP($A26,'ADR Raw Data'!$B$6:$BE$43,'ADR Raw Data'!AY$1,FALSE)</f>
        <v>4.7776943802372402</v>
      </c>
      <c r="AO26" s="60">
        <f>VLOOKUP($A26,'ADR Raw Data'!$B$6:$BE$43,'ADR Raw Data'!BA$1,FALSE)</f>
        <v>6.07387762040951</v>
      </c>
      <c r="AP26" s="60">
        <f>VLOOKUP($A26,'ADR Raw Data'!$B$6:$BE$43,'ADR Raw Data'!BB$1,FALSE)</f>
        <v>7.5798208532993998</v>
      </c>
      <c r="AQ26" s="61">
        <f>VLOOKUP($A26,'ADR Raw Data'!$B$6:$BE$43,'ADR Raw Data'!BC$1,FALSE)</f>
        <v>6.8218543543759997</v>
      </c>
      <c r="AR26" s="62">
        <f>VLOOKUP($A26,'ADR Raw Data'!$B$6:$BE$43,'ADR Raw Data'!BE$1,FALSE)</f>
        <v>5.21361804732551</v>
      </c>
      <c r="AT26" s="64">
        <f>VLOOKUP($A26,'RevPAR Raw Data'!$B$6:$BE$43,'RevPAR Raw Data'!AG$1,FALSE)</f>
        <v>52.608206649666499</v>
      </c>
      <c r="AU26" s="65">
        <f>VLOOKUP($A26,'RevPAR Raw Data'!$B$6:$BE$43,'RevPAR Raw Data'!AH$1,FALSE)</f>
        <v>56.001356904668398</v>
      </c>
      <c r="AV26" s="65">
        <f>VLOOKUP($A26,'RevPAR Raw Data'!$B$6:$BE$43,'RevPAR Raw Data'!AI$1,FALSE)</f>
        <v>64.130144664574303</v>
      </c>
      <c r="AW26" s="65">
        <f>VLOOKUP($A26,'RevPAR Raw Data'!$B$6:$BE$43,'RevPAR Raw Data'!AJ$1,FALSE)</f>
        <v>68.705637014515403</v>
      </c>
      <c r="AX26" s="65">
        <f>VLOOKUP($A26,'RevPAR Raw Data'!$B$6:$BE$43,'RevPAR Raw Data'!AK$1,FALSE)</f>
        <v>66.912130737544103</v>
      </c>
      <c r="AY26" s="66">
        <f>VLOOKUP($A26,'RevPAR Raw Data'!$B$6:$BE$43,'RevPAR Raw Data'!AL$1,FALSE)</f>
        <v>61.671495194193803</v>
      </c>
      <c r="AZ26" s="65">
        <f>VLOOKUP($A26,'RevPAR Raw Data'!$B$6:$BE$43,'RevPAR Raw Data'!AN$1,FALSE)</f>
        <v>87.1985773832875</v>
      </c>
      <c r="BA26" s="65">
        <f>VLOOKUP($A26,'RevPAR Raw Data'!$B$6:$BE$43,'RevPAR Raw Data'!AO$1,FALSE)</f>
        <v>88.969065810121606</v>
      </c>
      <c r="BB26" s="66">
        <f>VLOOKUP($A26,'RevPAR Raw Data'!$B$6:$BE$43,'RevPAR Raw Data'!AP$1,FALSE)</f>
        <v>88.083821596704496</v>
      </c>
      <c r="BC26" s="67">
        <f>VLOOKUP($A26,'RevPAR Raw Data'!$B$6:$BE$43,'RevPAR Raw Data'!AR$1,FALSE)</f>
        <v>69.217874166339698</v>
      </c>
      <c r="BE26" s="59">
        <f>VLOOKUP($A26,'RevPAR Raw Data'!$B$6:$BE$43,'RevPAR Raw Data'!AT$1,FALSE)</f>
        <v>10.8974599886155</v>
      </c>
      <c r="BF26" s="60">
        <f>VLOOKUP($A26,'RevPAR Raw Data'!$B$6:$BE$43,'RevPAR Raw Data'!AU$1,FALSE)</f>
        <v>2.2958701924462401</v>
      </c>
      <c r="BG26" s="60">
        <f>VLOOKUP($A26,'RevPAR Raw Data'!$B$6:$BE$43,'RevPAR Raw Data'!AV$1,FALSE)</f>
        <v>6.7754279277373399</v>
      </c>
      <c r="BH26" s="60">
        <f>VLOOKUP($A26,'RevPAR Raw Data'!$B$6:$BE$43,'RevPAR Raw Data'!AW$1,FALSE)</f>
        <v>9.8869287093291405</v>
      </c>
      <c r="BI26" s="60">
        <f>VLOOKUP($A26,'RevPAR Raw Data'!$B$6:$BE$43,'RevPAR Raw Data'!AX$1,FALSE)</f>
        <v>4.4039075346963896</v>
      </c>
      <c r="BJ26" s="61">
        <f>VLOOKUP($A26,'RevPAR Raw Data'!$B$6:$BE$43,'RevPAR Raw Data'!AY$1,FALSE)</f>
        <v>6.75072933113983</v>
      </c>
      <c r="BK26" s="60">
        <f>VLOOKUP($A26,'RevPAR Raw Data'!$B$6:$BE$43,'RevPAR Raw Data'!BA$1,FALSE)</f>
        <v>2.2357588002711402</v>
      </c>
      <c r="BL26" s="60">
        <f>VLOOKUP($A26,'RevPAR Raw Data'!$B$6:$BE$43,'RevPAR Raw Data'!BB$1,FALSE)</f>
        <v>0.96922049995730897</v>
      </c>
      <c r="BM26" s="61">
        <f>VLOOKUP($A26,'RevPAR Raw Data'!$B$6:$BE$43,'RevPAR Raw Data'!BC$1,FALSE)</f>
        <v>1.5921788808903601</v>
      </c>
      <c r="BN26" s="62">
        <f>VLOOKUP($A26,'RevPAR Raw Data'!$B$6:$BE$43,'RevPAR Raw Data'!BE$1,FALSE)</f>
        <v>4.8156298212650501</v>
      </c>
    </row>
    <row r="27" spans="1:66" x14ac:dyDescent="0.35">
      <c r="A27" s="78" t="s">
        <v>48</v>
      </c>
      <c r="B27" s="59">
        <f>VLOOKUP($A27,'Occupancy Raw Data'!$B$6:$BE$43,'Occupancy Raw Data'!AG$1,FALSE)</f>
        <v>51.071115013169397</v>
      </c>
      <c r="C27" s="60">
        <f>VLOOKUP($A27,'Occupancy Raw Data'!$B$6:$BE$43,'Occupancy Raw Data'!AH$1,FALSE)</f>
        <v>57.923617208077196</v>
      </c>
      <c r="D27" s="60">
        <f>VLOOKUP($A27,'Occupancy Raw Data'!$B$6:$BE$43,'Occupancy Raw Data'!AI$1,FALSE)</f>
        <v>67.620719929762899</v>
      </c>
      <c r="E27" s="60">
        <f>VLOOKUP($A27,'Occupancy Raw Data'!$B$6:$BE$43,'Occupancy Raw Data'!AJ$1,FALSE)</f>
        <v>66.9227392449517</v>
      </c>
      <c r="F27" s="60">
        <f>VLOOKUP($A27,'Occupancy Raw Data'!$B$6:$BE$43,'Occupancy Raw Data'!AK$1,FALSE)</f>
        <v>66.536435469710199</v>
      </c>
      <c r="G27" s="61">
        <f>VLOOKUP($A27,'Occupancy Raw Data'!$B$6:$BE$43,'Occupancy Raw Data'!AL$1,FALSE)</f>
        <v>62.014925373134297</v>
      </c>
      <c r="H27" s="60">
        <f>VLOOKUP($A27,'Occupancy Raw Data'!$B$6:$BE$43,'Occupancy Raw Data'!AN$1,FALSE)</f>
        <v>70.693590869183396</v>
      </c>
      <c r="I27" s="60">
        <f>VLOOKUP($A27,'Occupancy Raw Data'!$B$6:$BE$43,'Occupancy Raw Data'!AO$1,FALSE)</f>
        <v>70.684811237928002</v>
      </c>
      <c r="J27" s="61">
        <f>VLOOKUP($A27,'Occupancy Raw Data'!$B$6:$BE$43,'Occupancy Raw Data'!AP$1,FALSE)</f>
        <v>70.689201053555706</v>
      </c>
      <c r="K27" s="62">
        <f>VLOOKUP($A27,'Occupancy Raw Data'!$B$6:$BE$43,'Occupancy Raw Data'!AR$1,FALSE)</f>
        <v>64.493289853254694</v>
      </c>
      <c r="M27" s="59">
        <f>VLOOKUP($A27,'Occupancy Raw Data'!$B$6:$BE$43,'Occupancy Raw Data'!AT$1,FALSE)</f>
        <v>0.51361907964510201</v>
      </c>
      <c r="N27" s="60">
        <f>VLOOKUP($A27,'Occupancy Raw Data'!$B$6:$BE$43,'Occupancy Raw Data'!AU$1,FALSE)</f>
        <v>0.90981008129560004</v>
      </c>
      <c r="O27" s="60">
        <f>VLOOKUP($A27,'Occupancy Raw Data'!$B$6:$BE$43,'Occupancy Raw Data'!AV$1,FALSE)</f>
        <v>8.7909464507172892</v>
      </c>
      <c r="P27" s="60">
        <f>VLOOKUP($A27,'Occupancy Raw Data'!$B$6:$BE$43,'Occupancy Raw Data'!AW$1,FALSE)</f>
        <v>4.5716720833397497</v>
      </c>
      <c r="Q27" s="60">
        <f>VLOOKUP($A27,'Occupancy Raw Data'!$B$6:$BE$43,'Occupancy Raw Data'!AX$1,FALSE)</f>
        <v>0.50382564432426802</v>
      </c>
      <c r="R27" s="61">
        <f>VLOOKUP($A27,'Occupancy Raw Data'!$B$6:$BE$43,'Occupancy Raw Data'!AY$1,FALSE)</f>
        <v>3.16289350872532</v>
      </c>
      <c r="S27" s="60">
        <f>VLOOKUP($A27,'Occupancy Raw Data'!$B$6:$BE$43,'Occupancy Raw Data'!BA$1,FALSE)</f>
        <v>-2.90906235587497</v>
      </c>
      <c r="T27" s="60">
        <f>VLOOKUP($A27,'Occupancy Raw Data'!$B$6:$BE$43,'Occupancy Raw Data'!BB$1,FALSE)</f>
        <v>-5.9853927830978604</v>
      </c>
      <c r="U27" s="61">
        <f>VLOOKUP($A27,'Occupancy Raw Data'!$B$6:$BE$43,'Occupancy Raw Data'!BC$1,FALSE)</f>
        <v>-4.47189276004175</v>
      </c>
      <c r="V27" s="62">
        <f>VLOOKUP($A27,'Occupancy Raw Data'!$B$6:$BE$43,'Occupancy Raw Data'!BE$1,FALSE)</f>
        <v>0.64391913887051899</v>
      </c>
      <c r="X27" s="64">
        <f>VLOOKUP($A27,'ADR Raw Data'!$B$6:$BE$43,'ADR Raw Data'!AG$1,FALSE)</f>
        <v>90.166510228640107</v>
      </c>
      <c r="Y27" s="65">
        <f>VLOOKUP($A27,'ADR Raw Data'!$B$6:$BE$43,'ADR Raw Data'!AH$1,FALSE)</f>
        <v>95.714489579386097</v>
      </c>
      <c r="Z27" s="65">
        <f>VLOOKUP($A27,'ADR Raw Data'!$B$6:$BE$43,'ADR Raw Data'!AI$1,FALSE)</f>
        <v>100.73316800830899</v>
      </c>
      <c r="AA27" s="65">
        <f>VLOOKUP($A27,'ADR Raw Data'!$B$6:$BE$43,'ADR Raw Data'!AJ$1,FALSE)</f>
        <v>98.833511971137995</v>
      </c>
      <c r="AB27" s="65">
        <f>VLOOKUP($A27,'ADR Raw Data'!$B$6:$BE$43,'ADR Raw Data'!AK$1,FALSE)</f>
        <v>98.391631589364593</v>
      </c>
      <c r="AC27" s="66">
        <f>VLOOKUP($A27,'ADR Raw Data'!$B$6:$BE$43,'ADR Raw Data'!AL$1,FALSE)</f>
        <v>97.142810787852994</v>
      </c>
      <c r="AD27" s="65">
        <f>VLOOKUP($A27,'ADR Raw Data'!$B$6:$BE$43,'ADR Raw Data'!AN$1,FALSE)</f>
        <v>107.69436847988</v>
      </c>
      <c r="AE27" s="65">
        <f>VLOOKUP($A27,'ADR Raw Data'!$B$6:$BE$43,'ADR Raw Data'!AO$1,FALSE)</f>
        <v>109.48980871941301</v>
      </c>
      <c r="AF27" s="66">
        <f>VLOOKUP($A27,'ADR Raw Data'!$B$6:$BE$43,'ADR Raw Data'!AP$1,FALSE)</f>
        <v>108.592032851021</v>
      </c>
      <c r="AG27" s="67">
        <f>VLOOKUP($A27,'ADR Raw Data'!$B$6:$BE$43,'ADR Raw Data'!AR$1,FALSE)</f>
        <v>100.728283952898</v>
      </c>
      <c r="AI27" s="59">
        <f>VLOOKUP($A27,'ADR Raw Data'!$B$6:$BE$43,'ADR Raw Data'!AT$1,FALSE)</f>
        <v>12.0180968449679</v>
      </c>
      <c r="AJ27" s="60">
        <f>VLOOKUP($A27,'ADR Raw Data'!$B$6:$BE$43,'ADR Raw Data'!AU$1,FALSE)</f>
        <v>16.878444136328099</v>
      </c>
      <c r="AK27" s="60">
        <f>VLOOKUP($A27,'ADR Raw Data'!$B$6:$BE$43,'ADR Raw Data'!AV$1,FALSE)</f>
        <v>19.230863014236299</v>
      </c>
      <c r="AL27" s="60">
        <f>VLOOKUP($A27,'ADR Raw Data'!$B$6:$BE$43,'ADR Raw Data'!AW$1,FALSE)</f>
        <v>16.673118329231301</v>
      </c>
      <c r="AM27" s="60">
        <f>VLOOKUP($A27,'ADR Raw Data'!$B$6:$BE$43,'ADR Raw Data'!AX$1,FALSE)</f>
        <v>15.959513274737599</v>
      </c>
      <c r="AN27" s="61">
        <f>VLOOKUP($A27,'ADR Raw Data'!$B$6:$BE$43,'ADR Raw Data'!AY$1,FALSE)</f>
        <v>16.417595508441298</v>
      </c>
      <c r="AO27" s="60">
        <f>VLOOKUP($A27,'ADR Raw Data'!$B$6:$BE$43,'ADR Raw Data'!BA$1,FALSE)</f>
        <v>14.2503927494823</v>
      </c>
      <c r="AP27" s="60">
        <f>VLOOKUP($A27,'ADR Raw Data'!$B$6:$BE$43,'ADR Raw Data'!BB$1,FALSE)</f>
        <v>12.6934174075645</v>
      </c>
      <c r="AQ27" s="61">
        <f>VLOOKUP($A27,'ADR Raw Data'!$B$6:$BE$43,'ADR Raw Data'!BC$1,FALSE)</f>
        <v>13.4325563616681</v>
      </c>
      <c r="AR27" s="62">
        <f>VLOOKUP($A27,'ADR Raw Data'!$B$6:$BE$43,'ADR Raw Data'!BE$1,FALSE)</f>
        <v>15.1205943770007</v>
      </c>
      <c r="AT27" s="64">
        <f>VLOOKUP($A27,'RevPAR Raw Data'!$B$6:$BE$43,'RevPAR Raw Data'!AG$1,FALSE)</f>
        <v>46.04904214223</v>
      </c>
      <c r="AU27" s="65">
        <f>VLOOKUP($A27,'RevPAR Raw Data'!$B$6:$BE$43,'RevPAR Raw Data'!AH$1,FALSE)</f>
        <v>55.441294556628598</v>
      </c>
      <c r="AV27" s="65">
        <f>VLOOKUP($A27,'RevPAR Raw Data'!$B$6:$BE$43,'RevPAR Raw Data'!AI$1,FALSE)</f>
        <v>68.116493415276494</v>
      </c>
      <c r="AW27" s="65">
        <f>VLOOKUP($A27,'RevPAR Raw Data'!$B$6:$BE$43,'RevPAR Raw Data'!AJ$1,FALSE)</f>
        <v>66.1420935030728</v>
      </c>
      <c r="AX27" s="65">
        <f>VLOOKUP($A27,'RevPAR Raw Data'!$B$6:$BE$43,'RevPAR Raw Data'!AK$1,FALSE)</f>
        <v>65.466284460052606</v>
      </c>
      <c r="AY27" s="66">
        <f>VLOOKUP($A27,'RevPAR Raw Data'!$B$6:$BE$43,'RevPAR Raw Data'!AL$1,FALSE)</f>
        <v>60.2430416154521</v>
      </c>
      <c r="AZ27" s="65">
        <f>VLOOKUP($A27,'RevPAR Raw Data'!$B$6:$BE$43,'RevPAR Raw Data'!AN$1,FALSE)</f>
        <v>76.133016242317794</v>
      </c>
      <c r="BA27" s="65">
        <f>VLOOKUP($A27,'RevPAR Raw Data'!$B$6:$BE$43,'RevPAR Raw Data'!AO$1,FALSE)</f>
        <v>77.392664618086002</v>
      </c>
      <c r="BB27" s="66">
        <f>VLOOKUP($A27,'RevPAR Raw Data'!$B$6:$BE$43,'RevPAR Raw Data'!AP$1,FALSE)</f>
        <v>76.762840430201905</v>
      </c>
      <c r="BC27" s="67">
        <f>VLOOKUP($A27,'RevPAR Raw Data'!$B$6:$BE$43,'RevPAR Raw Data'!AR$1,FALSE)</f>
        <v>64.962984133952006</v>
      </c>
      <c r="BE27" s="59">
        <f>VLOOKUP($A27,'RevPAR Raw Data'!$B$6:$BE$43,'RevPAR Raw Data'!AT$1,FALSE)</f>
        <v>12.593443163019</v>
      </c>
      <c r="BF27" s="60">
        <f>VLOOKUP($A27,'RevPAR Raw Data'!$B$6:$BE$43,'RevPAR Raw Data'!AU$1,FALSE)</f>
        <v>17.941816003941899</v>
      </c>
      <c r="BG27" s="60">
        <f>VLOOKUP($A27,'RevPAR Raw Data'!$B$6:$BE$43,'RevPAR Raw Data'!AV$1,FALSE)</f>
        <v>29.712384334546002</v>
      </c>
      <c r="BH27" s="60">
        <f>VLOOKUP($A27,'RevPAR Raw Data'!$B$6:$BE$43,'RevPAR Raw Data'!AW$1,FALSE)</f>
        <v>22.007030708650699</v>
      </c>
      <c r="BI27" s="60">
        <f>VLOOKUP($A27,'RevPAR Raw Data'!$B$6:$BE$43,'RevPAR Raw Data'!AX$1,FALSE)</f>
        <v>16.5437470396493</v>
      </c>
      <c r="BJ27" s="61">
        <f>VLOOKUP($A27,'RevPAR Raw Data'!$B$6:$BE$43,'RevPAR Raw Data'!AY$1,FALSE)</f>
        <v>20.099760079791899</v>
      </c>
      <c r="BK27" s="60">
        <f>VLOOKUP($A27,'RevPAR Raw Data'!$B$6:$BE$43,'RevPAR Raw Data'!BA$1,FALSE)</f>
        <v>10.9267775825678</v>
      </c>
      <c r="BL27" s="60">
        <f>VLOOKUP($A27,'RevPAR Raw Data'!$B$6:$BE$43,'RevPAR Raw Data'!BB$1,FALSE)</f>
        <v>5.9482737350257997</v>
      </c>
      <c r="BM27" s="61">
        <f>VLOOKUP($A27,'RevPAR Raw Data'!$B$6:$BE$43,'RevPAR Raw Data'!BC$1,FALSE)</f>
        <v>8.3599740862004595</v>
      </c>
      <c r="BN27" s="62">
        <f>VLOOKUP($A27,'RevPAR Raw Data'!$B$6:$BE$43,'RevPAR Raw Data'!BE$1,FALSE)</f>
        <v>15.8618779169757</v>
      </c>
    </row>
    <row r="28" spans="1:66" x14ac:dyDescent="0.35">
      <c r="A28" s="78" t="s">
        <v>49</v>
      </c>
      <c r="B28" s="59">
        <f>VLOOKUP($A28,'Occupancy Raw Data'!$B$6:$BE$43,'Occupancy Raw Data'!AG$1,FALSE)</f>
        <v>55.400145949890501</v>
      </c>
      <c r="C28" s="60">
        <f>VLOOKUP($A28,'Occupancy Raw Data'!$B$6:$BE$43,'Occupancy Raw Data'!AH$1,FALSE)</f>
        <v>60.380685964485501</v>
      </c>
      <c r="D28" s="60">
        <f>VLOOKUP($A28,'Occupancy Raw Data'!$B$6:$BE$43,'Occupancy Raw Data'!AI$1,FALSE)</f>
        <v>65.555825833130598</v>
      </c>
      <c r="E28" s="60">
        <f>VLOOKUP($A28,'Occupancy Raw Data'!$B$6:$BE$43,'Occupancy Raw Data'!AJ$1,FALSE)</f>
        <v>72.245195816103106</v>
      </c>
      <c r="F28" s="60">
        <f>VLOOKUP($A28,'Occupancy Raw Data'!$B$6:$BE$43,'Occupancy Raw Data'!AK$1,FALSE)</f>
        <v>72.603989297007999</v>
      </c>
      <c r="G28" s="61">
        <f>VLOOKUP($A28,'Occupancy Raw Data'!$B$6:$BE$43,'Occupancy Raw Data'!AL$1,FALSE)</f>
        <v>65.237168572123494</v>
      </c>
      <c r="H28" s="60">
        <f>VLOOKUP($A28,'Occupancy Raw Data'!$B$6:$BE$43,'Occupancy Raw Data'!AN$1,FALSE)</f>
        <v>76.234492824130299</v>
      </c>
      <c r="I28" s="60">
        <f>VLOOKUP($A28,'Occupancy Raw Data'!$B$6:$BE$43,'Occupancy Raw Data'!AO$1,FALSE)</f>
        <v>78.940647044514705</v>
      </c>
      <c r="J28" s="61">
        <f>VLOOKUP($A28,'Occupancy Raw Data'!$B$6:$BE$43,'Occupancy Raw Data'!AP$1,FALSE)</f>
        <v>77.587569934322502</v>
      </c>
      <c r="K28" s="62">
        <f>VLOOKUP($A28,'Occupancy Raw Data'!$B$6:$BE$43,'Occupancy Raw Data'!AR$1,FALSE)</f>
        <v>68.765854675608907</v>
      </c>
      <c r="M28" s="59">
        <f>VLOOKUP($A28,'Occupancy Raw Data'!$B$6:$BE$43,'Occupancy Raw Data'!AT$1,FALSE)</f>
        <v>7.09872312807346</v>
      </c>
      <c r="N28" s="60">
        <f>VLOOKUP($A28,'Occupancy Raw Data'!$B$6:$BE$43,'Occupancy Raw Data'!AU$1,FALSE)</f>
        <v>4.73940685124035</v>
      </c>
      <c r="O28" s="60">
        <f>VLOOKUP($A28,'Occupancy Raw Data'!$B$6:$BE$43,'Occupancy Raw Data'!AV$1,FALSE)</f>
        <v>-5.4232746210686203E-2</v>
      </c>
      <c r="P28" s="60">
        <f>VLOOKUP($A28,'Occupancy Raw Data'!$B$6:$BE$43,'Occupancy Raw Data'!AW$1,FALSE)</f>
        <v>8.1497498736030796</v>
      </c>
      <c r="Q28" s="60">
        <f>VLOOKUP($A28,'Occupancy Raw Data'!$B$6:$BE$43,'Occupancy Raw Data'!AX$1,FALSE)</f>
        <v>6.7838396664269398</v>
      </c>
      <c r="R28" s="61">
        <f>VLOOKUP($A28,'Occupancy Raw Data'!$B$6:$BE$43,'Occupancy Raw Data'!AY$1,FALSE)</f>
        <v>5.3025519940139496</v>
      </c>
      <c r="S28" s="60">
        <f>VLOOKUP($A28,'Occupancy Raw Data'!$B$6:$BE$43,'Occupancy Raw Data'!BA$1,FALSE)</f>
        <v>1.19691723740128</v>
      </c>
      <c r="T28" s="60">
        <f>VLOOKUP($A28,'Occupancy Raw Data'!$B$6:$BE$43,'Occupancy Raw Data'!BB$1,FALSE)</f>
        <v>-0.148261866620957</v>
      </c>
      <c r="U28" s="61">
        <f>VLOOKUP($A28,'Occupancy Raw Data'!$B$6:$BE$43,'Occupancy Raw Data'!BC$1,FALSE)</f>
        <v>0.50809988009746299</v>
      </c>
      <c r="V28" s="62">
        <f>VLOOKUP($A28,'Occupancy Raw Data'!$B$6:$BE$43,'Occupancy Raw Data'!BE$1,FALSE)</f>
        <v>3.7077730548132801</v>
      </c>
      <c r="X28" s="64">
        <f>VLOOKUP($A28,'ADR Raw Data'!$B$6:$BE$43,'ADR Raw Data'!AG$1,FALSE)</f>
        <v>140.81488583973601</v>
      </c>
      <c r="Y28" s="65">
        <f>VLOOKUP($A28,'ADR Raw Data'!$B$6:$BE$43,'ADR Raw Data'!AH$1,FALSE)</f>
        <v>134.562827072212</v>
      </c>
      <c r="Z28" s="65">
        <f>VLOOKUP($A28,'ADR Raw Data'!$B$6:$BE$43,'ADR Raw Data'!AI$1,FALSE)</f>
        <v>134.92516419294901</v>
      </c>
      <c r="AA28" s="65">
        <f>VLOOKUP($A28,'ADR Raw Data'!$B$6:$BE$43,'ADR Raw Data'!AJ$1,FALSE)</f>
        <v>136.00667592592501</v>
      </c>
      <c r="AB28" s="65">
        <f>VLOOKUP($A28,'ADR Raw Data'!$B$6:$BE$43,'ADR Raw Data'!AK$1,FALSE)</f>
        <v>143.93876287796201</v>
      </c>
      <c r="AC28" s="66">
        <f>VLOOKUP($A28,'ADR Raw Data'!$B$6:$BE$43,'ADR Raw Data'!AL$1,FALSE)</f>
        <v>138.10424307394001</v>
      </c>
      <c r="AD28" s="65">
        <f>VLOOKUP($A28,'ADR Raw Data'!$B$6:$BE$43,'ADR Raw Data'!AN$1,FALSE)</f>
        <v>191.63570596681501</v>
      </c>
      <c r="AE28" s="65">
        <f>VLOOKUP($A28,'ADR Raw Data'!$B$6:$BE$43,'ADR Raw Data'!AO$1,FALSE)</f>
        <v>193.91606347739</v>
      </c>
      <c r="AF28" s="66">
        <f>VLOOKUP($A28,'ADR Raw Data'!$B$6:$BE$43,'ADR Raw Data'!AP$1,FALSE)</f>
        <v>192.79576870321699</v>
      </c>
      <c r="AG28" s="67">
        <f>VLOOKUP($A28,'ADR Raw Data'!$B$6:$BE$43,'ADR Raw Data'!AR$1,FALSE)</f>
        <v>155.73501383361699</v>
      </c>
      <c r="AI28" s="59">
        <f>VLOOKUP($A28,'ADR Raw Data'!$B$6:$BE$43,'ADR Raw Data'!AT$1,FALSE)</f>
        <v>17.626478878091799</v>
      </c>
      <c r="AJ28" s="60">
        <f>VLOOKUP($A28,'ADR Raw Data'!$B$6:$BE$43,'ADR Raw Data'!AU$1,FALSE)</f>
        <v>17.546245552574199</v>
      </c>
      <c r="AK28" s="60">
        <f>VLOOKUP($A28,'ADR Raw Data'!$B$6:$BE$43,'ADR Raw Data'!AV$1,FALSE)</f>
        <v>17.140912673970199</v>
      </c>
      <c r="AL28" s="60">
        <f>VLOOKUP($A28,'ADR Raw Data'!$B$6:$BE$43,'ADR Raw Data'!AW$1,FALSE)</f>
        <v>16.861772768597099</v>
      </c>
      <c r="AM28" s="60">
        <f>VLOOKUP($A28,'ADR Raw Data'!$B$6:$BE$43,'ADR Raw Data'!AX$1,FALSE)</f>
        <v>18.789972883382799</v>
      </c>
      <c r="AN28" s="61">
        <f>VLOOKUP($A28,'ADR Raw Data'!$B$6:$BE$43,'ADR Raw Data'!AY$1,FALSE)</f>
        <v>17.654826554534701</v>
      </c>
      <c r="AO28" s="60">
        <f>VLOOKUP($A28,'ADR Raw Data'!$B$6:$BE$43,'ADR Raw Data'!BA$1,FALSE)</f>
        <v>17.754916637006399</v>
      </c>
      <c r="AP28" s="60">
        <f>VLOOKUP($A28,'ADR Raw Data'!$B$6:$BE$43,'ADR Raw Data'!BB$1,FALSE)</f>
        <v>14.331746807713699</v>
      </c>
      <c r="AQ28" s="61">
        <f>VLOOKUP($A28,'ADR Raw Data'!$B$6:$BE$43,'ADR Raw Data'!BC$1,FALSE)</f>
        <v>15.962122128018599</v>
      </c>
      <c r="AR28" s="62">
        <f>VLOOKUP($A28,'ADR Raw Data'!$B$6:$BE$43,'ADR Raw Data'!BE$1,FALSE)</f>
        <v>16.5343585852495</v>
      </c>
      <c r="AT28" s="64">
        <f>VLOOKUP($A28,'RevPAR Raw Data'!$B$6:$BE$43,'RevPAR Raw Data'!AG$1,FALSE)</f>
        <v>78.011652274385696</v>
      </c>
      <c r="AU28" s="65">
        <f>VLOOKUP($A28,'RevPAR Raw Data'!$B$6:$BE$43,'RevPAR Raw Data'!AH$1,FALSE)</f>
        <v>81.249958039406394</v>
      </c>
      <c r="AV28" s="65">
        <f>VLOOKUP($A28,'RevPAR Raw Data'!$B$6:$BE$43,'RevPAR Raw Data'!AI$1,FALSE)</f>
        <v>88.451305643395699</v>
      </c>
      <c r="AW28" s="65">
        <f>VLOOKUP($A28,'RevPAR Raw Data'!$B$6:$BE$43,'RevPAR Raw Data'!AJ$1,FALSE)</f>
        <v>98.2582893456579</v>
      </c>
      <c r="AX28" s="65">
        <f>VLOOKUP($A28,'RevPAR Raw Data'!$B$6:$BE$43,'RevPAR Raw Data'!AK$1,FALSE)</f>
        <v>104.505283994162</v>
      </c>
      <c r="AY28" s="66">
        <f>VLOOKUP($A28,'RevPAR Raw Data'!$B$6:$BE$43,'RevPAR Raw Data'!AL$1,FALSE)</f>
        <v>90.095297859401597</v>
      </c>
      <c r="AZ28" s="65">
        <f>VLOOKUP($A28,'RevPAR Raw Data'!$B$6:$BE$43,'RevPAR Raw Data'!AN$1,FALSE)</f>
        <v>146.09250851374301</v>
      </c>
      <c r="BA28" s="65">
        <f>VLOOKUP($A28,'RevPAR Raw Data'!$B$6:$BE$43,'RevPAR Raw Data'!AO$1,FALSE)</f>
        <v>153.078595232303</v>
      </c>
      <c r="BB28" s="66">
        <f>VLOOKUP($A28,'RevPAR Raw Data'!$B$6:$BE$43,'RevPAR Raw Data'!AP$1,FALSE)</f>
        <v>149.58555187302301</v>
      </c>
      <c r="BC28" s="67">
        <f>VLOOKUP($A28,'RevPAR Raw Data'!$B$6:$BE$43,'RevPAR Raw Data'!AR$1,FALSE)</f>
        <v>107.092513291865</v>
      </c>
      <c r="BE28" s="59">
        <f>VLOOKUP($A28,'RevPAR Raw Data'!$B$6:$BE$43,'RevPAR Raw Data'!AT$1,FALSE)</f>
        <v>25.976456938949301</v>
      </c>
      <c r="BF28" s="60">
        <f>VLOOKUP($A28,'RevPAR Raw Data'!$B$6:$BE$43,'RevPAR Raw Data'!AU$1,FALSE)</f>
        <v>23.1172403676687</v>
      </c>
      <c r="BG28" s="60">
        <f>VLOOKUP($A28,'RevPAR Raw Data'!$B$6:$BE$43,'RevPAR Raw Data'!AV$1,FALSE)</f>
        <v>17.0773839400909</v>
      </c>
      <c r="BH28" s="60">
        <f>VLOOKUP($A28,'RevPAR Raw Data'!$B$6:$BE$43,'RevPAR Raw Data'!AW$1,FALSE)</f>
        <v>26.385714947096201</v>
      </c>
      <c r="BI28" s="60">
        <f>VLOOKUP($A28,'RevPAR Raw Data'!$B$6:$BE$43,'RevPAR Raw Data'!AX$1,FALSE)</f>
        <v>26.848494183583501</v>
      </c>
      <c r="BJ28" s="61">
        <f>VLOOKUP($A28,'RevPAR Raw Data'!$B$6:$BE$43,'RevPAR Raw Data'!AY$1,FALSE)</f>
        <v>23.893534906055802</v>
      </c>
      <c r="BK28" s="60">
        <f>VLOOKUP($A28,'RevPAR Raw Data'!$B$6:$BE$43,'RevPAR Raw Data'!BA$1,FALSE)</f>
        <v>19.164345532122201</v>
      </c>
      <c r="BL28" s="60">
        <f>VLOOKUP($A28,'RevPAR Raw Data'!$B$6:$BE$43,'RevPAR Raw Data'!BB$1,FALSE)</f>
        <v>14.1622364257562</v>
      </c>
      <c r="BM28" s="61">
        <f>VLOOKUP($A28,'RevPAR Raw Data'!$B$6:$BE$43,'RevPAR Raw Data'!BC$1,FALSE)</f>
        <v>16.551325531509502</v>
      </c>
      <c r="BN28" s="62">
        <f>VLOOKUP($A28,'RevPAR Raw Data'!$B$6:$BE$43,'RevPAR Raw Data'!BE$1,FALSE)</f>
        <v>20.8551881324729</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55.373866508101599</v>
      </c>
      <c r="C30" s="60">
        <f>VLOOKUP($A30,'Occupancy Raw Data'!$B$6:$BE$43,'Occupancy Raw Data'!AH$1,FALSE)</f>
        <v>61.067340567860803</v>
      </c>
      <c r="D30" s="60">
        <f>VLOOKUP($A30,'Occupancy Raw Data'!$B$6:$BE$43,'Occupancy Raw Data'!AI$1,FALSE)</f>
        <v>67.998364798572894</v>
      </c>
      <c r="E30" s="60">
        <f>VLOOKUP($A30,'Occupancy Raw Data'!$B$6:$BE$43,'Occupancy Raw Data'!AJ$1,FALSE)</f>
        <v>73.662107923294101</v>
      </c>
      <c r="F30" s="60">
        <f>VLOOKUP($A30,'Occupancy Raw Data'!$B$6:$BE$43,'Occupancy Raw Data'!AK$1,FALSE)</f>
        <v>73.000594618700703</v>
      </c>
      <c r="G30" s="61">
        <f>VLOOKUP($A30,'Occupancy Raw Data'!$B$6:$BE$43,'Occupancy Raw Data'!AL$1,FALSE)</f>
        <v>66.220454883306004</v>
      </c>
      <c r="H30" s="60">
        <f>VLOOKUP($A30,'Occupancy Raw Data'!$B$6:$BE$43,'Occupancy Raw Data'!AN$1,FALSE)</f>
        <v>81.392151033149901</v>
      </c>
      <c r="I30" s="60">
        <f>VLOOKUP($A30,'Occupancy Raw Data'!$B$6:$BE$43,'Occupancy Raw Data'!AO$1,FALSE)</f>
        <v>78.597443139586701</v>
      </c>
      <c r="J30" s="61">
        <f>VLOOKUP($A30,'Occupancy Raw Data'!$B$6:$BE$43,'Occupancy Raw Data'!AP$1,FALSE)</f>
        <v>79.994797086368294</v>
      </c>
      <c r="K30" s="62">
        <f>VLOOKUP($A30,'Occupancy Raw Data'!$B$6:$BE$43,'Occupancy Raw Data'!AR$1,FALSE)</f>
        <v>70.155981227038097</v>
      </c>
      <c r="M30" s="59">
        <f>VLOOKUP($A30,'Occupancy Raw Data'!$B$6:$BE$43,'Occupancy Raw Data'!AT$1,FALSE)</f>
        <v>10.4102631497102</v>
      </c>
      <c r="N30" s="60">
        <f>VLOOKUP($A30,'Occupancy Raw Data'!$B$6:$BE$43,'Occupancy Raw Data'!AU$1,FALSE)</f>
        <v>5.6977169519078101</v>
      </c>
      <c r="O30" s="60">
        <f>VLOOKUP($A30,'Occupancy Raw Data'!$B$6:$BE$43,'Occupancy Raw Data'!AV$1,FALSE)</f>
        <v>5.96306521933748</v>
      </c>
      <c r="P30" s="60">
        <f>VLOOKUP($A30,'Occupancy Raw Data'!$B$6:$BE$43,'Occupancy Raw Data'!AW$1,FALSE)</f>
        <v>8.7082365017952803</v>
      </c>
      <c r="Q30" s="60">
        <f>VLOOKUP($A30,'Occupancy Raw Data'!$B$6:$BE$43,'Occupancy Raw Data'!AX$1,FALSE)</f>
        <v>2.2334949246234301</v>
      </c>
      <c r="R30" s="61">
        <f>VLOOKUP($A30,'Occupancy Raw Data'!$B$6:$BE$43,'Occupancy Raw Data'!AY$1,FALSE)</f>
        <v>6.3619157241887097</v>
      </c>
      <c r="S30" s="60">
        <f>VLOOKUP($A30,'Occupancy Raw Data'!$B$6:$BE$43,'Occupancy Raw Data'!BA$1,FALSE)</f>
        <v>0.24313330482849099</v>
      </c>
      <c r="T30" s="60">
        <f>VLOOKUP($A30,'Occupancy Raw Data'!$B$6:$BE$43,'Occupancy Raw Data'!BB$1,FALSE)</f>
        <v>-2.4759853216835999</v>
      </c>
      <c r="U30" s="61">
        <f>VLOOKUP($A30,'Occupancy Raw Data'!$B$6:$BE$43,'Occupancy Raw Data'!BC$1,FALSE)</f>
        <v>-1.1113686350923599</v>
      </c>
      <c r="V30" s="62">
        <f>VLOOKUP($A30,'Occupancy Raw Data'!$B$6:$BE$43,'Occupancy Raw Data'!BE$1,FALSE)</f>
        <v>3.7905205705128102</v>
      </c>
      <c r="X30" s="64">
        <f>VLOOKUP($A30,'ADR Raw Data'!$B$6:$BE$43,'ADR Raw Data'!AG$1,FALSE)</f>
        <v>92.580916107382507</v>
      </c>
      <c r="Y30" s="65">
        <f>VLOOKUP($A30,'ADR Raw Data'!$B$6:$BE$43,'ADR Raw Data'!AH$1,FALSE)</f>
        <v>93.886885954235595</v>
      </c>
      <c r="Z30" s="65">
        <f>VLOOKUP($A30,'ADR Raw Data'!$B$6:$BE$43,'ADR Raw Data'!AI$1,FALSE)</f>
        <v>97.530623599497105</v>
      </c>
      <c r="AA30" s="65">
        <f>VLOOKUP($A30,'ADR Raw Data'!$B$6:$BE$43,'ADR Raw Data'!AJ$1,FALSE)</f>
        <v>100.219384491196</v>
      </c>
      <c r="AB30" s="65">
        <f>VLOOKUP($A30,'ADR Raw Data'!$B$6:$BE$43,'ADR Raw Data'!AK$1,FALSE)</f>
        <v>99.049909382477196</v>
      </c>
      <c r="AC30" s="66">
        <f>VLOOKUP($A30,'ADR Raw Data'!$B$6:$BE$43,'ADR Raw Data'!AL$1,FALSE)</f>
        <v>96.963942958481496</v>
      </c>
      <c r="AD30" s="65">
        <f>VLOOKUP($A30,'ADR Raw Data'!$B$6:$BE$43,'ADR Raw Data'!AN$1,FALSE)</f>
        <v>108.643194374686</v>
      </c>
      <c r="AE30" s="65">
        <f>VLOOKUP($A30,'ADR Raw Data'!$B$6:$BE$43,'ADR Raw Data'!AO$1,FALSE)</f>
        <v>108.653795924157</v>
      </c>
      <c r="AF30" s="66">
        <f>VLOOKUP($A30,'ADR Raw Data'!$B$6:$BE$43,'ADR Raw Data'!AP$1,FALSE)</f>
        <v>108.648402555168</v>
      </c>
      <c r="AG30" s="67">
        <f>VLOOKUP($A30,'ADR Raw Data'!$B$6:$BE$43,'ADR Raw Data'!AR$1,FALSE)</f>
        <v>100.770546302112</v>
      </c>
      <c r="AI30" s="59">
        <f>VLOOKUP($A30,'ADR Raw Data'!$B$6:$BE$43,'ADR Raw Data'!AT$1,FALSE)</f>
        <v>9.7297477672038504</v>
      </c>
      <c r="AJ30" s="60">
        <f>VLOOKUP($A30,'ADR Raw Data'!$B$6:$BE$43,'ADR Raw Data'!AU$1,FALSE)</f>
        <v>8.8014001353463502</v>
      </c>
      <c r="AK30" s="60">
        <f>VLOOKUP($A30,'ADR Raw Data'!$B$6:$BE$43,'ADR Raw Data'!AV$1,FALSE)</f>
        <v>10.8761316835045</v>
      </c>
      <c r="AL30" s="60">
        <f>VLOOKUP($A30,'ADR Raw Data'!$B$6:$BE$43,'ADR Raw Data'!AW$1,FALSE)</f>
        <v>10.872942226963399</v>
      </c>
      <c r="AM30" s="60">
        <f>VLOOKUP($A30,'ADR Raw Data'!$B$6:$BE$43,'ADR Raw Data'!AX$1,FALSE)</f>
        <v>6.3099194797350702</v>
      </c>
      <c r="AN30" s="61">
        <f>VLOOKUP($A30,'ADR Raw Data'!$B$6:$BE$43,'ADR Raw Data'!AY$1,FALSE)</f>
        <v>9.1923995340490805</v>
      </c>
      <c r="AO30" s="60">
        <f>VLOOKUP($A30,'ADR Raw Data'!$B$6:$BE$43,'ADR Raw Data'!BA$1,FALSE)</f>
        <v>6.9218446474344697</v>
      </c>
      <c r="AP30" s="60">
        <f>VLOOKUP($A30,'ADR Raw Data'!$B$6:$BE$43,'ADR Raw Data'!BB$1,FALSE)</f>
        <v>4.94844390186051</v>
      </c>
      <c r="AQ30" s="61">
        <f>VLOOKUP($A30,'ADR Raw Data'!$B$6:$BE$43,'ADR Raw Data'!BC$1,FALSE)</f>
        <v>5.9295049648859903</v>
      </c>
      <c r="AR30" s="62">
        <f>VLOOKUP($A30,'ADR Raw Data'!$B$6:$BE$43,'ADR Raw Data'!BE$1,FALSE)</f>
        <v>7.7564492686747197</v>
      </c>
      <c r="AT30" s="64">
        <f>VLOOKUP($A30,'RevPAR Raw Data'!$B$6:$BE$43,'RevPAR Raw Data'!AG$1,FALSE)</f>
        <v>51.265632897279602</v>
      </c>
      <c r="AU30" s="65">
        <f>VLOOKUP($A30,'RevPAR Raw Data'!$B$6:$BE$43,'RevPAR Raw Data'!AH$1,FALSE)</f>
        <v>57.334224394232102</v>
      </c>
      <c r="AV30" s="65">
        <f>VLOOKUP($A30,'RevPAR Raw Data'!$B$6:$BE$43,'RevPAR Raw Data'!AI$1,FALSE)</f>
        <v>66.319229225509105</v>
      </c>
      <c r="AW30" s="65">
        <f>VLOOKUP($A30,'RevPAR Raw Data'!$B$6:$BE$43,'RevPAR Raw Data'!AJ$1,FALSE)</f>
        <v>73.823711163966095</v>
      </c>
      <c r="AX30" s="65">
        <f>VLOOKUP($A30,'RevPAR Raw Data'!$B$6:$BE$43,'RevPAR Raw Data'!AK$1,FALSE)</f>
        <v>72.307022818492598</v>
      </c>
      <c r="AY30" s="66">
        <f>VLOOKUP($A30,'RevPAR Raw Data'!$B$6:$BE$43,'RevPAR Raw Data'!AL$1,FALSE)</f>
        <v>64.209964099895899</v>
      </c>
      <c r="AZ30" s="65">
        <f>VLOOKUP($A30,'RevPAR Raw Data'!$B$6:$BE$43,'RevPAR Raw Data'!AN$1,FALSE)</f>
        <v>88.427032852683197</v>
      </c>
      <c r="BA30" s="65">
        <f>VLOOKUP($A30,'RevPAR Raw Data'!$B$6:$BE$43,'RevPAR Raw Data'!AO$1,FALSE)</f>
        <v>85.399105470492003</v>
      </c>
      <c r="BB30" s="66">
        <f>VLOOKUP($A30,'RevPAR Raw Data'!$B$6:$BE$43,'RevPAR Raw Data'!AP$1,FALSE)</f>
        <v>86.9130691615876</v>
      </c>
      <c r="BC30" s="67">
        <f>VLOOKUP($A30,'RevPAR Raw Data'!$B$6:$BE$43,'RevPAR Raw Data'!AR$1,FALSE)</f>
        <v>70.696565546093495</v>
      </c>
      <c r="BE30" s="59">
        <f>VLOOKUP($A30,'RevPAR Raw Data'!$B$6:$BE$43,'RevPAR Raw Data'!AT$1,FALSE)</f>
        <v>21.1529032632831</v>
      </c>
      <c r="BF30" s="60">
        <f>VLOOKUP($A30,'RevPAR Raw Data'!$B$6:$BE$43,'RevPAR Raw Data'!AU$1,FALSE)</f>
        <v>15.000595954771001</v>
      </c>
      <c r="BG30" s="60">
        <f>VLOOKUP($A30,'RevPAR Raw Data'!$B$6:$BE$43,'RevPAR Raw Data'!AV$1,FALSE)</f>
        <v>17.4877477284703</v>
      </c>
      <c r="BH30" s="60">
        <f>VLOOKUP($A30,'RevPAR Raw Data'!$B$6:$BE$43,'RevPAR Raw Data'!AW$1,FALSE)</f>
        <v>20.528020252586199</v>
      </c>
      <c r="BI30" s="60">
        <f>VLOOKUP($A30,'RevPAR Raw Data'!$B$6:$BE$43,'RevPAR Raw Data'!AX$1,FALSE)</f>
        <v>8.6843461356862104</v>
      </c>
      <c r="BJ30" s="61">
        <f>VLOOKUP($A30,'RevPAR Raw Data'!$B$6:$BE$43,'RevPAR Raw Data'!AY$1,FALSE)</f>
        <v>16.139127969624699</v>
      </c>
      <c r="BK30" s="60">
        <f>VLOOKUP($A30,'RevPAR Raw Data'!$B$6:$BE$43,'RevPAR Raw Data'!BA$1,FALSE)</f>
        <v>7.18180726190936</v>
      </c>
      <c r="BL30" s="60">
        <f>VLOOKUP($A30,'RevPAR Raw Data'!$B$6:$BE$43,'RevPAR Raw Data'!BB$1,FALSE)</f>
        <v>2.3499358355150899</v>
      </c>
      <c r="BM30" s="61">
        <f>VLOOKUP($A30,'RevPAR Raw Data'!$B$6:$BE$43,'RevPAR Raw Data'!BC$1,FALSE)</f>
        <v>4.7522376713976398</v>
      </c>
      <c r="BN30" s="62">
        <f>VLOOKUP($A30,'RevPAR Raw Data'!$B$6:$BE$43,'RevPAR Raw Data'!BE$1,FALSE)</f>
        <v>11.840979644258001</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53.270306556276502</v>
      </c>
      <c r="C32" s="60">
        <f>VLOOKUP($A32,'Occupancy Raw Data'!$B$6:$BE$43,'Occupancy Raw Data'!AH$1,FALSE)</f>
        <v>59.438353099127298</v>
      </c>
      <c r="D32" s="60">
        <f>VLOOKUP($A32,'Occupancy Raw Data'!$B$6:$BE$43,'Occupancy Raw Data'!AI$1,FALSE)</f>
        <v>66.021481315730497</v>
      </c>
      <c r="E32" s="60">
        <f>VLOOKUP($A32,'Occupancy Raw Data'!$B$6:$BE$43,'Occupancy Raw Data'!AJ$1,FALSE)</f>
        <v>68.195345714924997</v>
      </c>
      <c r="F32" s="60">
        <f>VLOOKUP($A32,'Occupancy Raw Data'!$B$6:$BE$43,'Occupancy Raw Data'!AK$1,FALSE)</f>
        <v>67.795927500559401</v>
      </c>
      <c r="G32" s="61">
        <f>VLOOKUP($A32,'Occupancy Raw Data'!$B$6:$BE$43,'Occupancy Raw Data'!AL$1,FALSE)</f>
        <v>62.944282837323698</v>
      </c>
      <c r="H32" s="60">
        <f>VLOOKUP($A32,'Occupancy Raw Data'!$B$6:$BE$43,'Occupancy Raw Data'!AN$1,FALSE)</f>
        <v>75.945401655851398</v>
      </c>
      <c r="I32" s="60">
        <f>VLOOKUP($A32,'Occupancy Raw Data'!$B$6:$BE$43,'Occupancy Raw Data'!AO$1,FALSE)</f>
        <v>76.052808234504298</v>
      </c>
      <c r="J32" s="61">
        <f>VLOOKUP($A32,'Occupancy Raw Data'!$B$6:$BE$43,'Occupancy Raw Data'!AP$1,FALSE)</f>
        <v>75.999104945177805</v>
      </c>
      <c r="K32" s="62">
        <f>VLOOKUP($A32,'Occupancy Raw Data'!$B$6:$BE$43,'Occupancy Raw Data'!AR$1,FALSE)</f>
        <v>66.674232010996306</v>
      </c>
      <c r="M32" s="59">
        <f>VLOOKUP($A32,'Occupancy Raw Data'!$B$6:$BE$43,'Occupancy Raw Data'!AT$1,FALSE)</f>
        <v>-3.0746365150677999</v>
      </c>
      <c r="N32" s="60">
        <f>VLOOKUP($A32,'Occupancy Raw Data'!$B$6:$BE$43,'Occupancy Raw Data'!AU$1,FALSE)</f>
        <v>4.6137509102019703</v>
      </c>
      <c r="O32" s="60">
        <f>VLOOKUP($A32,'Occupancy Raw Data'!$B$6:$BE$43,'Occupancy Raw Data'!AV$1,FALSE)</f>
        <v>6.5036513521501602</v>
      </c>
      <c r="P32" s="60">
        <f>VLOOKUP($A32,'Occupancy Raw Data'!$B$6:$BE$43,'Occupancy Raw Data'!AW$1,FALSE)</f>
        <v>7.5410841809350702</v>
      </c>
      <c r="Q32" s="60">
        <f>VLOOKUP($A32,'Occupancy Raw Data'!$B$6:$BE$43,'Occupancy Raw Data'!AX$1,FALSE)</f>
        <v>3.1248331978459101</v>
      </c>
      <c r="R32" s="61">
        <f>VLOOKUP($A32,'Occupancy Raw Data'!$B$6:$BE$43,'Occupancy Raw Data'!AY$1,FALSE)</f>
        <v>3.89524193782123</v>
      </c>
      <c r="S32" s="60">
        <f>VLOOKUP($A32,'Occupancy Raw Data'!$B$6:$BE$43,'Occupancy Raw Data'!BA$1,FALSE)</f>
        <v>-3.6238249555265498</v>
      </c>
      <c r="T32" s="60">
        <f>VLOOKUP($A32,'Occupancy Raw Data'!$B$6:$BE$43,'Occupancy Raw Data'!BB$1,FALSE)</f>
        <v>-6.8705364462573</v>
      </c>
      <c r="U32" s="61">
        <f>VLOOKUP($A32,'Occupancy Raw Data'!$B$6:$BE$43,'Occupancy Raw Data'!BC$1,FALSE)</f>
        <v>-5.2761396579497104</v>
      </c>
      <c r="V32" s="62">
        <f>VLOOKUP($A32,'Occupancy Raw Data'!$B$6:$BE$43,'Occupancy Raw Data'!BE$1,FALSE)</f>
        <v>0.719314670046732</v>
      </c>
      <c r="X32" s="64">
        <f>VLOOKUP($A32,'ADR Raw Data'!$B$6:$BE$43,'ADR Raw Data'!AG$1,FALSE)</f>
        <v>95.736701760023493</v>
      </c>
      <c r="Y32" s="65">
        <f>VLOOKUP($A32,'ADR Raw Data'!$B$6:$BE$43,'ADR Raw Data'!AH$1,FALSE)</f>
        <v>98.6018865094304</v>
      </c>
      <c r="Z32" s="65">
        <f>VLOOKUP($A32,'ADR Raw Data'!$B$6:$BE$43,'ADR Raw Data'!AI$1,FALSE)</f>
        <v>101.86304897813901</v>
      </c>
      <c r="AA32" s="65">
        <f>VLOOKUP($A32,'ADR Raw Data'!$B$6:$BE$43,'ADR Raw Data'!AJ$1,FALSE)</f>
        <v>102.19693313700699</v>
      </c>
      <c r="AB32" s="65">
        <f>VLOOKUP($A32,'ADR Raw Data'!$B$6:$BE$43,'ADR Raw Data'!AK$1,FALSE)</f>
        <v>101.83504870618501</v>
      </c>
      <c r="AC32" s="66">
        <f>VLOOKUP($A32,'ADR Raw Data'!$B$6:$BE$43,'ADR Raw Data'!AL$1,FALSE)</f>
        <v>100.276504634586</v>
      </c>
      <c r="AD32" s="65">
        <f>VLOOKUP($A32,'ADR Raw Data'!$B$6:$BE$43,'ADR Raw Data'!AN$1,FALSE)</f>
        <v>118.00705340306401</v>
      </c>
      <c r="AE32" s="65">
        <f>VLOOKUP($A32,'ADR Raw Data'!$B$6:$BE$43,'ADR Raw Data'!AO$1,FALSE)</f>
        <v>119.117704550135</v>
      </c>
      <c r="AF32" s="66">
        <f>VLOOKUP($A32,'ADR Raw Data'!$B$6:$BE$43,'ADR Raw Data'!AP$1,FALSE)</f>
        <v>118.562771386615</v>
      </c>
      <c r="AG32" s="67">
        <f>VLOOKUP($A32,'ADR Raw Data'!$B$6:$BE$43,'ADR Raw Data'!AR$1,FALSE)</f>
        <v>106.231856988546</v>
      </c>
      <c r="AI32" s="59">
        <f>VLOOKUP($A32,'ADR Raw Data'!$B$6:$BE$43,'ADR Raw Data'!AT$1,FALSE)</f>
        <v>10.967562297053099</v>
      </c>
      <c r="AJ32" s="60">
        <f>VLOOKUP($A32,'ADR Raw Data'!$B$6:$BE$43,'ADR Raw Data'!AU$1,FALSE)</f>
        <v>16.0914257283594</v>
      </c>
      <c r="AK32" s="60">
        <f>VLOOKUP($A32,'ADR Raw Data'!$B$6:$BE$43,'ADR Raw Data'!AV$1,FALSE)</f>
        <v>16.039580849874302</v>
      </c>
      <c r="AL32" s="60">
        <f>VLOOKUP($A32,'ADR Raw Data'!$B$6:$BE$43,'ADR Raw Data'!AW$1,FALSE)</f>
        <v>15.7669574031903</v>
      </c>
      <c r="AM32" s="60">
        <f>VLOOKUP($A32,'ADR Raw Data'!$B$6:$BE$43,'ADR Raw Data'!AX$1,FALSE)</f>
        <v>13.7784812927788</v>
      </c>
      <c r="AN32" s="61">
        <f>VLOOKUP($A32,'ADR Raw Data'!$B$6:$BE$43,'ADR Raw Data'!AY$1,FALSE)</f>
        <v>14.6646347639489</v>
      </c>
      <c r="AO32" s="60">
        <f>VLOOKUP($A32,'ADR Raw Data'!$B$6:$BE$43,'ADR Raw Data'!BA$1,FALSE)</f>
        <v>12.779805032485999</v>
      </c>
      <c r="AP32" s="60">
        <f>VLOOKUP($A32,'ADR Raw Data'!$B$6:$BE$43,'ADR Raw Data'!BB$1,FALSE)</f>
        <v>10.517631051242899</v>
      </c>
      <c r="AQ32" s="61">
        <f>VLOOKUP($A32,'ADR Raw Data'!$B$6:$BE$43,'ADR Raw Data'!BC$1,FALSE)</f>
        <v>11.6028390846555</v>
      </c>
      <c r="AR32" s="62">
        <f>VLOOKUP($A32,'ADR Raw Data'!$B$6:$BE$43,'ADR Raw Data'!BE$1,FALSE)</f>
        <v>13.0646236192348</v>
      </c>
      <c r="AT32" s="64">
        <f>VLOOKUP($A32,'RevPAR Raw Data'!$B$6:$BE$43,'RevPAR Raw Data'!AG$1,FALSE)</f>
        <v>50.9992345144327</v>
      </c>
      <c r="AU32" s="65">
        <f>VLOOKUP($A32,'RevPAR Raw Data'!$B$6:$BE$43,'RevPAR Raw Data'!AH$1,FALSE)</f>
        <v>58.607337465876</v>
      </c>
      <c r="AV32" s="65">
        <f>VLOOKUP($A32,'RevPAR Raw Data'!$B$6:$BE$43,'RevPAR Raw Data'!AI$1,FALSE)</f>
        <v>67.251493848735706</v>
      </c>
      <c r="AW32" s="65">
        <f>VLOOKUP($A32,'RevPAR Raw Data'!$B$6:$BE$43,'RevPAR Raw Data'!AJ$1,FALSE)</f>
        <v>69.693551862832805</v>
      </c>
      <c r="AX32" s="65">
        <f>VLOOKUP($A32,'RevPAR Raw Data'!$B$6:$BE$43,'RevPAR Raw Data'!AK$1,FALSE)</f>
        <v>69.040015791004606</v>
      </c>
      <c r="AY32" s="66">
        <f>VLOOKUP($A32,'RevPAR Raw Data'!$B$6:$BE$43,'RevPAR Raw Data'!AL$1,FALSE)</f>
        <v>63.118326696576403</v>
      </c>
      <c r="AZ32" s="65">
        <f>VLOOKUP($A32,'RevPAR Raw Data'!$B$6:$BE$43,'RevPAR Raw Data'!AN$1,FALSE)</f>
        <v>89.620930689192207</v>
      </c>
      <c r="BA32" s="65">
        <f>VLOOKUP($A32,'RevPAR Raw Data'!$B$6:$BE$43,'RevPAR Raw Data'!AO$1,FALSE)</f>
        <v>90.592359414857896</v>
      </c>
      <c r="BB32" s="66">
        <f>VLOOKUP($A32,'RevPAR Raw Data'!$B$6:$BE$43,'RevPAR Raw Data'!AP$1,FALSE)</f>
        <v>90.106645052025002</v>
      </c>
      <c r="BC32" s="67">
        <f>VLOOKUP($A32,'RevPAR Raw Data'!$B$6:$BE$43,'RevPAR Raw Data'!AR$1,FALSE)</f>
        <v>70.829274798133099</v>
      </c>
      <c r="BE32" s="59">
        <f>VLOOKUP($A32,'RevPAR Raw Data'!$B$6:$BE$43,'RevPAR Raw Data'!AT$1,FALSE)</f>
        <v>7.5557131067873602</v>
      </c>
      <c r="BF32" s="60">
        <f>VLOOKUP($A32,'RevPAR Raw Data'!$B$6:$BE$43,'RevPAR Raw Data'!AU$1,FALSE)</f>
        <v>21.447594939567999</v>
      </c>
      <c r="BG32" s="60">
        <f>VLOOKUP($A32,'RevPAR Raw Data'!$B$6:$BE$43,'RevPAR Raw Data'!AV$1,FALSE)</f>
        <v>23.5863906188466</v>
      </c>
      <c r="BH32" s="60">
        <f>VLOOKUP($A32,'RevPAR Raw Data'!$B$6:$BE$43,'RevPAR Raw Data'!AW$1,FALSE)</f>
        <v>24.497041114672101</v>
      </c>
      <c r="BI32" s="60">
        <f>VLOOKUP($A32,'RevPAR Raw Data'!$B$6:$BE$43,'RevPAR Raw Data'!AX$1,FALSE)</f>
        <v>17.3338690482204</v>
      </c>
      <c r="BJ32" s="61">
        <f>VLOOKUP($A32,'RevPAR Raw Data'!$B$6:$BE$43,'RevPAR Raw Data'!AY$1,FALSE)</f>
        <v>19.131099705123798</v>
      </c>
      <c r="BK32" s="60">
        <f>VLOOKUP($A32,'RevPAR Raw Data'!$B$6:$BE$43,'RevPAR Raw Data'!BA$1,FALSE)</f>
        <v>8.6928623129246496</v>
      </c>
      <c r="BL32" s="60">
        <f>VLOOKUP($A32,'RevPAR Raw Data'!$B$6:$BE$43,'RevPAR Raw Data'!BB$1,FALSE)</f>
        <v>2.9244769303271201</v>
      </c>
      <c r="BM32" s="61">
        <f>VLOOKUP($A32,'RevPAR Raw Data'!$B$6:$BE$43,'RevPAR Raw Data'!BC$1,FALSE)</f>
        <v>5.7145174323121797</v>
      </c>
      <c r="BN32" s="62">
        <f>VLOOKUP($A32,'RevPAR Raw Data'!$B$6:$BE$43,'RevPAR Raw Data'!BE$1,FALSE)</f>
        <v>13.8779140435611</v>
      </c>
    </row>
    <row r="33" spans="1:66" x14ac:dyDescent="0.35">
      <c r="A33" s="78" t="s">
        <v>46</v>
      </c>
      <c r="B33" s="59">
        <f>VLOOKUP($A33,'Occupancy Raw Data'!$B$6:$BE$43,'Occupancy Raw Data'!AG$1,FALSE)</f>
        <v>58.762385855838303</v>
      </c>
      <c r="C33" s="60">
        <f>VLOOKUP($A33,'Occupancy Raw Data'!$B$6:$BE$43,'Occupancy Raw Data'!AH$1,FALSE)</f>
        <v>66.028754614338396</v>
      </c>
      <c r="D33" s="60">
        <f>VLOOKUP($A33,'Occupancy Raw Data'!$B$6:$BE$43,'Occupancy Raw Data'!AI$1,FALSE)</f>
        <v>69.652224596852506</v>
      </c>
      <c r="E33" s="60">
        <f>VLOOKUP($A33,'Occupancy Raw Data'!$B$6:$BE$43,'Occupancy Raw Data'!AJ$1,FALSE)</f>
        <v>72.391684476394005</v>
      </c>
      <c r="F33" s="60">
        <f>VLOOKUP($A33,'Occupancy Raw Data'!$B$6:$BE$43,'Occupancy Raw Data'!AK$1,FALSE)</f>
        <v>71.468816786477504</v>
      </c>
      <c r="G33" s="61">
        <f>VLOOKUP($A33,'Occupancy Raw Data'!$B$6:$BE$43,'Occupancy Raw Data'!AL$1,FALSE)</f>
        <v>67.660773265980097</v>
      </c>
      <c r="H33" s="60">
        <f>VLOOKUP($A33,'Occupancy Raw Data'!$B$6:$BE$43,'Occupancy Raw Data'!AN$1,FALSE)</f>
        <v>77.496599961142394</v>
      </c>
      <c r="I33" s="60">
        <f>VLOOKUP($A33,'Occupancy Raw Data'!$B$6:$BE$43,'Occupancy Raw Data'!AO$1,FALSE)</f>
        <v>76.228871187099202</v>
      </c>
      <c r="J33" s="61">
        <f>VLOOKUP($A33,'Occupancy Raw Data'!$B$6:$BE$43,'Occupancy Raw Data'!AP$1,FALSE)</f>
        <v>76.862735574120805</v>
      </c>
      <c r="K33" s="62">
        <f>VLOOKUP($A33,'Occupancy Raw Data'!$B$6:$BE$43,'Occupancy Raw Data'!AR$1,FALSE)</f>
        <v>70.289905354020306</v>
      </c>
      <c r="M33" s="59">
        <f>VLOOKUP($A33,'Occupancy Raw Data'!$B$6:$BE$43,'Occupancy Raw Data'!AT$1,FALSE)</f>
        <v>-3.7243355085150398</v>
      </c>
      <c r="N33" s="60">
        <f>VLOOKUP($A33,'Occupancy Raw Data'!$B$6:$BE$43,'Occupancy Raw Data'!AU$1,FALSE)</f>
        <v>0.53990089490422299</v>
      </c>
      <c r="O33" s="60">
        <f>VLOOKUP($A33,'Occupancy Raw Data'!$B$6:$BE$43,'Occupancy Raw Data'!AV$1,FALSE)</f>
        <v>0.82970046406975095</v>
      </c>
      <c r="P33" s="60">
        <f>VLOOKUP($A33,'Occupancy Raw Data'!$B$6:$BE$43,'Occupancy Raw Data'!AW$1,FALSE)</f>
        <v>1.17439413481773</v>
      </c>
      <c r="Q33" s="60">
        <f>VLOOKUP($A33,'Occupancy Raw Data'!$B$6:$BE$43,'Occupancy Raw Data'!AX$1,FALSE)</f>
        <v>-3.3969699028466603E-2</v>
      </c>
      <c r="R33" s="61">
        <f>VLOOKUP($A33,'Occupancy Raw Data'!$B$6:$BE$43,'Occupancy Raw Data'!AY$1,FALSE)</f>
        <v>-0.15625223985435499</v>
      </c>
      <c r="S33" s="60">
        <f>VLOOKUP($A33,'Occupancy Raw Data'!$B$6:$BE$43,'Occupancy Raw Data'!BA$1,FALSE)</f>
        <v>-4.3465227817745804</v>
      </c>
      <c r="T33" s="60">
        <f>VLOOKUP($A33,'Occupancy Raw Data'!$B$6:$BE$43,'Occupancy Raw Data'!BB$1,FALSE)</f>
        <v>-6.7055046962311202</v>
      </c>
      <c r="U33" s="61">
        <f>VLOOKUP($A33,'Occupancy Raw Data'!$B$6:$BE$43,'Occupancy Raw Data'!BC$1,FALSE)</f>
        <v>-5.5310130738463297</v>
      </c>
      <c r="V33" s="62">
        <f>VLOOKUP($A33,'Occupancy Raw Data'!$B$6:$BE$43,'Occupancy Raw Data'!BE$1,FALSE)</f>
        <v>-1.900039705213</v>
      </c>
      <c r="X33" s="64">
        <f>VLOOKUP($A33,'ADR Raw Data'!$B$6:$BE$43,'ADR Raw Data'!AG$1,FALSE)</f>
        <v>82.974914258555103</v>
      </c>
      <c r="Y33" s="65">
        <f>VLOOKUP($A33,'ADR Raw Data'!$B$6:$BE$43,'ADR Raw Data'!AH$1,FALSE)</f>
        <v>86.034676445490604</v>
      </c>
      <c r="Z33" s="65">
        <f>VLOOKUP($A33,'ADR Raw Data'!$B$6:$BE$43,'ADR Raw Data'!AI$1,FALSE)</f>
        <v>87.678801548117093</v>
      </c>
      <c r="AA33" s="65">
        <f>VLOOKUP($A33,'ADR Raw Data'!$B$6:$BE$43,'ADR Raw Data'!AJ$1,FALSE)</f>
        <v>88.447504428341304</v>
      </c>
      <c r="AB33" s="65">
        <f>VLOOKUP($A33,'ADR Raw Data'!$B$6:$BE$43,'ADR Raw Data'!AK$1,FALSE)</f>
        <v>88.937606388473498</v>
      </c>
      <c r="AC33" s="66">
        <f>VLOOKUP($A33,'ADR Raw Data'!$B$6:$BE$43,'ADR Raw Data'!AL$1,FALSE)</f>
        <v>86.971277313711397</v>
      </c>
      <c r="AD33" s="65">
        <f>VLOOKUP($A33,'ADR Raw Data'!$B$6:$BE$43,'ADR Raw Data'!AN$1,FALSE)</f>
        <v>95.297855694139699</v>
      </c>
      <c r="AE33" s="65">
        <f>VLOOKUP($A33,'ADR Raw Data'!$B$6:$BE$43,'ADR Raw Data'!AO$1,FALSE)</f>
        <v>94.169085879954096</v>
      </c>
      <c r="AF33" s="66">
        <f>VLOOKUP($A33,'ADR Raw Data'!$B$6:$BE$43,'ADR Raw Data'!AP$1,FALSE)</f>
        <v>94.738125103478694</v>
      </c>
      <c r="AG33" s="67">
        <f>VLOOKUP($A33,'ADR Raw Data'!$B$6:$BE$43,'ADR Raw Data'!AR$1,FALSE)</f>
        <v>89.397885332530393</v>
      </c>
      <c r="AI33" s="59">
        <f>VLOOKUP($A33,'ADR Raw Data'!$B$6:$BE$43,'ADR Raw Data'!AT$1,FALSE)</f>
        <v>13.429861968203101</v>
      </c>
      <c r="AJ33" s="60">
        <f>VLOOKUP($A33,'ADR Raw Data'!$B$6:$BE$43,'ADR Raw Data'!AU$1,FALSE)</f>
        <v>15.9656706247402</v>
      </c>
      <c r="AK33" s="60">
        <f>VLOOKUP($A33,'ADR Raw Data'!$B$6:$BE$43,'ADR Raw Data'!AV$1,FALSE)</f>
        <v>15.668076432339101</v>
      </c>
      <c r="AL33" s="60">
        <f>VLOOKUP($A33,'ADR Raw Data'!$B$6:$BE$43,'ADR Raw Data'!AW$1,FALSE)</f>
        <v>15.425550222310401</v>
      </c>
      <c r="AM33" s="60">
        <f>VLOOKUP($A33,'ADR Raw Data'!$B$6:$BE$43,'ADR Raw Data'!AX$1,FALSE)</f>
        <v>16.016678532436899</v>
      </c>
      <c r="AN33" s="61">
        <f>VLOOKUP($A33,'ADR Raw Data'!$B$6:$BE$43,'ADR Raw Data'!AY$1,FALSE)</f>
        <v>15.396809499037101</v>
      </c>
      <c r="AO33" s="60">
        <f>VLOOKUP($A33,'ADR Raw Data'!$B$6:$BE$43,'ADR Raw Data'!BA$1,FALSE)</f>
        <v>14.0676397667022</v>
      </c>
      <c r="AP33" s="60">
        <f>VLOOKUP($A33,'ADR Raw Data'!$B$6:$BE$43,'ADR Raw Data'!BB$1,FALSE)</f>
        <v>10.8054576883875</v>
      </c>
      <c r="AQ33" s="61">
        <f>VLOOKUP($A33,'ADR Raw Data'!$B$6:$BE$43,'ADR Raw Data'!BC$1,FALSE)</f>
        <v>12.424052299718101</v>
      </c>
      <c r="AR33" s="62">
        <f>VLOOKUP($A33,'ADR Raw Data'!$B$6:$BE$43,'ADR Raw Data'!BE$1,FALSE)</f>
        <v>14.2390287293508</v>
      </c>
      <c r="AT33" s="64">
        <f>VLOOKUP($A33,'RevPAR Raw Data'!$B$6:$BE$43,'RevPAR Raw Data'!AG$1,FALSE)</f>
        <v>48.758039280163203</v>
      </c>
      <c r="AU33" s="65">
        <f>VLOOKUP($A33,'RevPAR Raw Data'!$B$6:$BE$43,'RevPAR Raw Data'!AH$1,FALSE)</f>
        <v>56.807625393433</v>
      </c>
      <c r="AV33" s="65">
        <f>VLOOKUP($A33,'RevPAR Raw Data'!$B$6:$BE$43,'RevPAR Raw Data'!AI$1,FALSE)</f>
        <v>61.070235778123099</v>
      </c>
      <c r="AW33" s="65">
        <f>VLOOKUP($A33,'RevPAR Raw Data'!$B$6:$BE$43,'RevPAR Raw Data'!AJ$1,FALSE)</f>
        <v>64.028638333009496</v>
      </c>
      <c r="AX33" s="65">
        <f>VLOOKUP($A33,'RevPAR Raw Data'!$B$6:$BE$43,'RevPAR Raw Data'!AK$1,FALSE)</f>
        <v>63.562654964056698</v>
      </c>
      <c r="AY33" s="66">
        <f>VLOOKUP($A33,'RevPAR Raw Data'!$B$6:$BE$43,'RevPAR Raw Data'!AL$1,FALSE)</f>
        <v>58.845438749757101</v>
      </c>
      <c r="AZ33" s="65">
        <f>VLOOKUP($A33,'RevPAR Raw Data'!$B$6:$BE$43,'RevPAR Raw Data'!AN$1,FALSE)</f>
        <v>73.852597998834199</v>
      </c>
      <c r="BA33" s="65">
        <f>VLOOKUP($A33,'RevPAR Raw Data'!$B$6:$BE$43,'RevPAR Raw Data'!AO$1,FALSE)</f>
        <v>71.784031173499102</v>
      </c>
      <c r="BB33" s="66">
        <f>VLOOKUP($A33,'RevPAR Raw Data'!$B$6:$BE$43,'RevPAR Raw Data'!AP$1,FALSE)</f>
        <v>72.818314586166593</v>
      </c>
      <c r="BC33" s="67">
        <f>VLOOKUP($A33,'RevPAR Raw Data'!$B$6:$BE$43,'RevPAR Raw Data'!AR$1,FALSE)</f>
        <v>62.837688988731202</v>
      </c>
      <c r="BE33" s="59">
        <f>VLOOKUP($A33,'RevPAR Raw Data'!$B$6:$BE$43,'RevPAR Raw Data'!AT$1,FALSE)</f>
        <v>9.2053533416617093</v>
      </c>
      <c r="BF33" s="60">
        <f>VLOOKUP($A33,'RevPAR Raw Data'!$B$6:$BE$43,'RevPAR Raw Data'!AU$1,FALSE)</f>
        <v>16.5917703182248</v>
      </c>
      <c r="BG33" s="60">
        <f>VLOOKUP($A33,'RevPAR Raw Data'!$B$6:$BE$43,'RevPAR Raw Data'!AV$1,FALSE)</f>
        <v>16.627774999278799</v>
      </c>
      <c r="BH33" s="60">
        <f>VLOOKUP($A33,'RevPAR Raw Data'!$B$6:$BE$43,'RevPAR Raw Data'!AW$1,FALSE)</f>
        <v>16.781101114202301</v>
      </c>
      <c r="BI33" s="60">
        <f>VLOOKUP($A33,'RevPAR Raw Data'!$B$6:$BE$43,'RevPAR Raw Data'!AX$1,FALSE)</f>
        <v>15.9772680159166</v>
      </c>
      <c r="BJ33" s="61">
        <f>VLOOKUP($A33,'RevPAR Raw Data'!$B$6:$BE$43,'RevPAR Raw Data'!AY$1,FALSE)</f>
        <v>15.216499399474401</v>
      </c>
      <c r="BK33" s="60">
        <f>VLOOKUP($A33,'RevPAR Raw Data'!$B$6:$BE$43,'RevPAR Raw Data'!BA$1,FALSE)</f>
        <v>9.10966381761002</v>
      </c>
      <c r="BL33" s="60">
        <f>VLOOKUP($A33,'RevPAR Raw Data'!$B$6:$BE$43,'RevPAR Raw Data'!BB$1,FALSE)</f>
        <v>3.37539251941236</v>
      </c>
      <c r="BM33" s="61">
        <f>VLOOKUP($A33,'RevPAR Raw Data'!$B$6:$BE$43,'RevPAR Raw Data'!BC$1,FALSE)</f>
        <v>6.2058632688729096</v>
      </c>
      <c r="BN33" s="62">
        <f>VLOOKUP($A33,'RevPAR Raw Data'!$B$6:$BE$43,'RevPAR Raw Data'!BE$1,FALSE)</f>
        <v>12.068441824643401</v>
      </c>
    </row>
    <row r="34" spans="1:66" x14ac:dyDescent="0.35">
      <c r="A34" s="78" t="s">
        <v>95</v>
      </c>
      <c r="B34" s="59">
        <f>VLOOKUP($A34,'Occupancy Raw Data'!$B$6:$BE$43,'Occupancy Raw Data'!AG$1,FALSE)</f>
        <v>47.792282587828701</v>
      </c>
      <c r="C34" s="60">
        <f>VLOOKUP($A34,'Occupancy Raw Data'!$B$6:$BE$43,'Occupancy Raw Data'!AH$1,FALSE)</f>
        <v>55.029756191207497</v>
      </c>
      <c r="D34" s="60">
        <f>VLOOKUP($A34,'Occupancy Raw Data'!$B$6:$BE$43,'Occupancy Raw Data'!AI$1,FALSE)</f>
        <v>63.323094643885497</v>
      </c>
      <c r="E34" s="60">
        <f>VLOOKUP($A34,'Occupancy Raw Data'!$B$6:$BE$43,'Occupancy Raw Data'!AJ$1,FALSE)</f>
        <v>65.953157995776493</v>
      </c>
      <c r="F34" s="60">
        <f>VLOOKUP($A34,'Occupancy Raw Data'!$B$6:$BE$43,'Occupancy Raw Data'!AK$1,FALSE)</f>
        <v>63.279900172777801</v>
      </c>
      <c r="G34" s="61">
        <f>VLOOKUP($A34,'Occupancy Raw Data'!$B$6:$BE$43,'Occupancy Raw Data'!AL$1,FALSE)</f>
        <v>59.075638318295198</v>
      </c>
      <c r="H34" s="60">
        <f>VLOOKUP($A34,'Occupancy Raw Data'!$B$6:$BE$43,'Occupancy Raw Data'!AN$1,FALSE)</f>
        <v>70.670954117872895</v>
      </c>
      <c r="I34" s="60">
        <f>VLOOKUP($A34,'Occupancy Raw Data'!$B$6:$BE$43,'Occupancy Raw Data'!AO$1,FALSE)</f>
        <v>70.795738145517305</v>
      </c>
      <c r="J34" s="61">
        <f>VLOOKUP($A34,'Occupancy Raw Data'!$B$6:$BE$43,'Occupancy Raw Data'!AP$1,FALSE)</f>
        <v>70.7333461316951</v>
      </c>
      <c r="K34" s="62">
        <f>VLOOKUP($A34,'Occupancy Raw Data'!$B$6:$BE$43,'Occupancy Raw Data'!AR$1,FALSE)</f>
        <v>62.406411979266601</v>
      </c>
      <c r="M34" s="59">
        <f>VLOOKUP($A34,'Occupancy Raw Data'!$B$6:$BE$43,'Occupancy Raw Data'!AT$1,FALSE)</f>
        <v>6.5125554038973101</v>
      </c>
      <c r="N34" s="60">
        <f>VLOOKUP($A34,'Occupancy Raw Data'!$B$6:$BE$43,'Occupancy Raw Data'!AU$1,FALSE)</f>
        <v>16.4296938093037</v>
      </c>
      <c r="O34" s="60">
        <f>VLOOKUP($A34,'Occupancy Raw Data'!$B$6:$BE$43,'Occupancy Raw Data'!AV$1,FALSE)</f>
        <v>17.633495880644201</v>
      </c>
      <c r="P34" s="60">
        <f>VLOOKUP($A34,'Occupancy Raw Data'!$B$6:$BE$43,'Occupancy Raw Data'!AW$1,FALSE)</f>
        <v>22.800495095949699</v>
      </c>
      <c r="Q34" s="60">
        <f>VLOOKUP($A34,'Occupancy Raw Data'!$B$6:$BE$43,'Occupancy Raw Data'!AX$1,FALSE)</f>
        <v>12.6043747949237</v>
      </c>
      <c r="R34" s="61">
        <f>VLOOKUP($A34,'Occupancy Raw Data'!$B$6:$BE$43,'Occupancy Raw Data'!AY$1,FALSE)</f>
        <v>15.440943096787301</v>
      </c>
      <c r="S34" s="60">
        <f>VLOOKUP($A34,'Occupancy Raw Data'!$B$6:$BE$43,'Occupancy Raw Data'!BA$1,FALSE)</f>
        <v>-2.2498679090972802</v>
      </c>
      <c r="T34" s="60">
        <f>VLOOKUP($A34,'Occupancy Raw Data'!$B$6:$BE$43,'Occupancy Raw Data'!BB$1,FALSE)</f>
        <v>-8.3799417741285698</v>
      </c>
      <c r="U34" s="61">
        <f>VLOOKUP($A34,'Occupancy Raw Data'!$B$6:$BE$43,'Occupancy Raw Data'!BC$1,FALSE)</f>
        <v>-5.4168233676917596</v>
      </c>
      <c r="V34" s="62">
        <f>VLOOKUP($A34,'Occupancy Raw Data'!$B$6:$BE$43,'Occupancy Raw Data'!BE$1,FALSE)</f>
        <v>7.7463870697169597</v>
      </c>
      <c r="X34" s="64">
        <f>VLOOKUP($A34,'ADR Raw Data'!$B$6:$BE$43,'ADR Raw Data'!AG$1,FALSE)</f>
        <v>118.90761096605701</v>
      </c>
      <c r="Y34" s="65">
        <f>VLOOKUP($A34,'ADR Raw Data'!$B$6:$BE$43,'ADR Raw Data'!AH$1,FALSE)</f>
        <v>123.118948194662</v>
      </c>
      <c r="Z34" s="65">
        <f>VLOOKUP($A34,'ADR Raw Data'!$B$6:$BE$43,'ADR Raw Data'!AI$1,FALSE)</f>
        <v>127.474725632863</v>
      </c>
      <c r="AA34" s="65">
        <f>VLOOKUP($A34,'ADR Raw Data'!$B$6:$BE$43,'ADR Raw Data'!AJ$1,FALSE)</f>
        <v>127.13017683015499</v>
      </c>
      <c r="AB34" s="65">
        <f>VLOOKUP($A34,'ADR Raw Data'!$B$6:$BE$43,'ADR Raw Data'!AK$1,FALSE)</f>
        <v>125.97455365946099</v>
      </c>
      <c r="AC34" s="66">
        <f>VLOOKUP($A34,'ADR Raw Data'!$B$6:$BE$43,'ADR Raw Data'!AL$1,FALSE)</f>
        <v>124.878751482654</v>
      </c>
      <c r="AD34" s="65">
        <f>VLOOKUP($A34,'ADR Raw Data'!$B$6:$BE$43,'ADR Raw Data'!AN$1,FALSE)</f>
        <v>143.267588455008</v>
      </c>
      <c r="AE34" s="65">
        <f>VLOOKUP($A34,'ADR Raw Data'!$B$6:$BE$43,'ADR Raw Data'!AO$1,FALSE)</f>
        <v>145.31383567215701</v>
      </c>
      <c r="AF34" s="66">
        <f>VLOOKUP($A34,'ADR Raw Data'!$B$6:$BE$43,'ADR Raw Data'!AP$1,FALSE)</f>
        <v>144.291614533858</v>
      </c>
      <c r="AG34" s="67">
        <f>VLOOKUP($A34,'ADR Raw Data'!$B$6:$BE$43,'ADR Raw Data'!AR$1,FALSE)</f>
        <v>131.16536172971001</v>
      </c>
      <c r="AI34" s="59">
        <f>VLOOKUP($A34,'ADR Raw Data'!$B$6:$BE$43,'ADR Raw Data'!AT$1,FALSE)</f>
        <v>8.4022351306295509</v>
      </c>
      <c r="AJ34" s="60">
        <f>VLOOKUP($A34,'ADR Raw Data'!$B$6:$BE$43,'ADR Raw Data'!AU$1,FALSE)</f>
        <v>13.0888633317228</v>
      </c>
      <c r="AK34" s="60">
        <f>VLOOKUP($A34,'ADR Raw Data'!$B$6:$BE$43,'ADR Raw Data'!AV$1,FALSE)</f>
        <v>14.420447046280399</v>
      </c>
      <c r="AL34" s="60">
        <f>VLOOKUP($A34,'ADR Raw Data'!$B$6:$BE$43,'ADR Raw Data'!AW$1,FALSE)</f>
        <v>11.010232760557299</v>
      </c>
      <c r="AM34" s="60">
        <f>VLOOKUP($A34,'ADR Raw Data'!$B$6:$BE$43,'ADR Raw Data'!AX$1,FALSE)</f>
        <v>10.529257015617</v>
      </c>
      <c r="AN34" s="61">
        <f>VLOOKUP($A34,'ADR Raw Data'!$B$6:$BE$43,'ADR Raw Data'!AY$1,FALSE)</f>
        <v>11.643239593824401</v>
      </c>
      <c r="AO34" s="60">
        <f>VLOOKUP($A34,'ADR Raw Data'!$B$6:$BE$43,'ADR Raw Data'!BA$1,FALSE)</f>
        <v>7.5329462176113404</v>
      </c>
      <c r="AP34" s="60">
        <f>VLOOKUP($A34,'ADR Raw Data'!$B$6:$BE$43,'ADR Raw Data'!BB$1,FALSE)</f>
        <v>5.5696549572947296</v>
      </c>
      <c r="AQ34" s="61">
        <f>VLOOKUP($A34,'ADR Raw Data'!$B$6:$BE$43,'ADR Raw Data'!BC$1,FALSE)</f>
        <v>6.4782426476283401</v>
      </c>
      <c r="AR34" s="62">
        <f>VLOOKUP($A34,'ADR Raw Data'!$B$6:$BE$43,'ADR Raw Data'!BE$1,FALSE)</f>
        <v>8.7763498030917209</v>
      </c>
      <c r="AT34" s="64">
        <f>VLOOKUP($A34,'RevPAR Raw Data'!$B$6:$BE$43,'RevPAR Raw Data'!AG$1,FALSE)</f>
        <v>56.828661451334199</v>
      </c>
      <c r="AU34" s="65">
        <f>VLOOKUP($A34,'RevPAR Raw Data'!$B$6:$BE$43,'RevPAR Raw Data'!AH$1,FALSE)</f>
        <v>67.752057016701798</v>
      </c>
      <c r="AV34" s="65">
        <f>VLOOKUP($A34,'RevPAR Raw Data'!$B$6:$BE$43,'RevPAR Raw Data'!AI$1,FALSE)</f>
        <v>80.720941159531506</v>
      </c>
      <c r="AW34" s="65">
        <f>VLOOKUP($A34,'RevPAR Raw Data'!$B$6:$BE$43,'RevPAR Raw Data'!AJ$1,FALSE)</f>
        <v>83.846366385102698</v>
      </c>
      <c r="AX34" s="65">
        <f>VLOOKUP($A34,'RevPAR Raw Data'!$B$6:$BE$43,'RevPAR Raw Data'!AK$1,FALSE)</f>
        <v>79.716571798809696</v>
      </c>
      <c r="AY34" s="66">
        <f>VLOOKUP($A34,'RevPAR Raw Data'!$B$6:$BE$43,'RevPAR Raw Data'!AL$1,FALSE)</f>
        <v>73.772919562295996</v>
      </c>
      <c r="AZ34" s="65">
        <f>VLOOKUP($A34,'RevPAR Raw Data'!$B$6:$BE$43,'RevPAR Raw Data'!AN$1,FALSE)</f>
        <v>101.24857170282201</v>
      </c>
      <c r="BA34" s="65">
        <f>VLOOKUP($A34,'RevPAR Raw Data'!$B$6:$BE$43,'RevPAR Raw Data'!AO$1,FALSE)</f>
        <v>102.876002591668</v>
      </c>
      <c r="BB34" s="66">
        <f>VLOOKUP($A34,'RevPAR Raw Data'!$B$6:$BE$43,'RevPAR Raw Data'!AP$1,FALSE)</f>
        <v>102.062287147245</v>
      </c>
      <c r="BC34" s="67">
        <f>VLOOKUP($A34,'RevPAR Raw Data'!$B$6:$BE$43,'RevPAR Raw Data'!AR$1,FALSE)</f>
        <v>81.855596015138602</v>
      </c>
      <c r="BE34" s="59">
        <f>VLOOKUP($A34,'RevPAR Raw Data'!$B$6:$BE$43,'RevPAR Raw Data'!AT$1,FALSE)</f>
        <v>15.461990752574801</v>
      </c>
      <c r="BF34" s="60">
        <f>VLOOKUP($A34,'RevPAR Raw Data'!$B$6:$BE$43,'RevPAR Raw Data'!AU$1,FALSE)</f>
        <v>31.669017309546799</v>
      </c>
      <c r="BG34" s="60">
        <f>VLOOKUP($A34,'RevPAR Raw Data'!$B$6:$BE$43,'RevPAR Raw Data'!AV$1,FALSE)</f>
        <v>34.596771862800999</v>
      </c>
      <c r="BH34" s="60">
        <f>VLOOKUP($A34,'RevPAR Raw Data'!$B$6:$BE$43,'RevPAR Raw Data'!AW$1,FALSE)</f>
        <v>36.321115437130601</v>
      </c>
      <c r="BI34" s="60">
        <f>VLOOKUP($A34,'RevPAR Raw Data'!$B$6:$BE$43,'RevPAR Raw Data'!AX$1,FALSE)</f>
        <v>24.460778827909898</v>
      </c>
      <c r="BJ34" s="61">
        <f>VLOOKUP($A34,'RevPAR Raw Data'!$B$6:$BE$43,'RevPAR Raw Data'!AY$1,FALSE)</f>
        <v>28.882008690916798</v>
      </c>
      <c r="BK34" s="60">
        <f>VLOOKUP($A34,'RevPAR Raw Data'!$B$6:$BE$43,'RevPAR Raw Data'!BA$1,FALSE)</f>
        <v>5.11359696895446</v>
      </c>
      <c r="BL34" s="60">
        <f>VLOOKUP($A34,'RevPAR Raw Data'!$B$6:$BE$43,'RevPAR Raw Data'!BB$1,FALSE)</f>
        <v>-3.2770206592750002</v>
      </c>
      <c r="BM34" s="61">
        <f>VLOOKUP($A34,'RevPAR Raw Data'!$B$6:$BE$43,'RevPAR Raw Data'!BC$1,FALSE)</f>
        <v>0.71050431838407602</v>
      </c>
      <c r="BN34" s="62">
        <f>VLOOKUP($A34,'RevPAR Raw Data'!$B$6:$BE$43,'RevPAR Raw Data'!BE$1,FALSE)</f>
        <v>17.2025868991485</v>
      </c>
    </row>
    <row r="35" spans="1:66" x14ac:dyDescent="0.35">
      <c r="A35" s="78" t="s">
        <v>96</v>
      </c>
      <c r="B35" s="59">
        <f>VLOOKUP($A35,'Occupancy Raw Data'!$B$6:$BE$43,'Occupancy Raw Data'!AG$1,FALSE)</f>
        <v>53.435303163444601</v>
      </c>
      <c r="C35" s="60">
        <f>VLOOKUP($A35,'Occupancy Raw Data'!$B$6:$BE$43,'Occupancy Raw Data'!AH$1,FALSE)</f>
        <v>58.518233743409397</v>
      </c>
      <c r="D35" s="60">
        <f>VLOOKUP($A35,'Occupancy Raw Data'!$B$6:$BE$43,'Occupancy Raw Data'!AI$1,FALSE)</f>
        <v>65.866652021089607</v>
      </c>
      <c r="E35" s="60">
        <f>VLOOKUP($A35,'Occupancy Raw Data'!$B$6:$BE$43,'Occupancy Raw Data'!AJ$1,FALSE)</f>
        <v>67.503295254833006</v>
      </c>
      <c r="F35" s="60">
        <f>VLOOKUP($A35,'Occupancy Raw Data'!$B$6:$BE$43,'Occupancy Raw Data'!AK$1,FALSE)</f>
        <v>68.717047451669501</v>
      </c>
      <c r="G35" s="61">
        <f>VLOOKUP($A35,'Occupancy Raw Data'!$B$6:$BE$43,'Occupancy Raw Data'!AL$1,FALSE)</f>
        <v>62.808106326889202</v>
      </c>
      <c r="H35" s="60">
        <f>VLOOKUP($A35,'Occupancy Raw Data'!$B$6:$BE$43,'Occupancy Raw Data'!AN$1,FALSE)</f>
        <v>77.301186291739796</v>
      </c>
      <c r="I35" s="60">
        <f>VLOOKUP($A35,'Occupancy Raw Data'!$B$6:$BE$43,'Occupancy Raw Data'!AO$1,FALSE)</f>
        <v>77.476933216168703</v>
      </c>
      <c r="J35" s="61">
        <f>VLOOKUP($A35,'Occupancy Raw Data'!$B$6:$BE$43,'Occupancy Raw Data'!AP$1,FALSE)</f>
        <v>77.389059753954299</v>
      </c>
      <c r="K35" s="62">
        <f>VLOOKUP($A35,'Occupancy Raw Data'!$B$6:$BE$43,'Occupancy Raw Data'!AR$1,FALSE)</f>
        <v>66.974093020336397</v>
      </c>
      <c r="M35" s="59">
        <f>VLOOKUP($A35,'Occupancy Raw Data'!$B$6:$BE$43,'Occupancy Raw Data'!AT$1,FALSE)</f>
        <v>-5.3328296394197201</v>
      </c>
      <c r="N35" s="60">
        <f>VLOOKUP($A35,'Occupancy Raw Data'!$B$6:$BE$43,'Occupancy Raw Data'!AU$1,FALSE)</f>
        <v>2.6537824049149901</v>
      </c>
      <c r="O35" s="60">
        <f>VLOOKUP($A35,'Occupancy Raw Data'!$B$6:$BE$43,'Occupancy Raw Data'!AV$1,FALSE)</f>
        <v>5.0047231937395598</v>
      </c>
      <c r="P35" s="60">
        <f>VLOOKUP($A35,'Occupancy Raw Data'!$B$6:$BE$43,'Occupancy Raw Data'!AW$1,FALSE)</f>
        <v>4.7663224521270697</v>
      </c>
      <c r="Q35" s="60">
        <f>VLOOKUP($A35,'Occupancy Raw Data'!$B$6:$BE$43,'Occupancy Raw Data'!AX$1,FALSE)</f>
        <v>1.2855528818136499</v>
      </c>
      <c r="R35" s="61">
        <f>VLOOKUP($A35,'Occupancy Raw Data'!$B$6:$BE$43,'Occupancy Raw Data'!AY$1,FALSE)</f>
        <v>1.81070638935299</v>
      </c>
      <c r="S35" s="60">
        <f>VLOOKUP($A35,'Occupancy Raw Data'!$B$6:$BE$43,'Occupancy Raw Data'!BA$1,FALSE)</f>
        <v>-4.0399066723228803</v>
      </c>
      <c r="T35" s="60">
        <f>VLOOKUP($A35,'Occupancy Raw Data'!$B$6:$BE$43,'Occupancy Raw Data'!BB$1,FALSE)</f>
        <v>-6.9100014997788897</v>
      </c>
      <c r="U35" s="61">
        <f>VLOOKUP($A35,'Occupancy Raw Data'!$B$6:$BE$43,'Occupancy Raw Data'!BC$1,FALSE)</f>
        <v>-5.4983695516371096</v>
      </c>
      <c r="V35" s="62">
        <f>VLOOKUP($A35,'Occupancy Raw Data'!$B$6:$BE$43,'Occupancy Raw Data'!BE$1,FALSE)</f>
        <v>-0.72425308485652795</v>
      </c>
      <c r="X35" s="64">
        <f>VLOOKUP($A35,'ADR Raw Data'!$B$6:$BE$43,'ADR Raw Data'!AG$1,FALSE)</f>
        <v>94.224665707384702</v>
      </c>
      <c r="Y35" s="65">
        <f>VLOOKUP($A35,'ADR Raw Data'!$B$6:$BE$43,'ADR Raw Data'!AH$1,FALSE)</f>
        <v>96.783760206475804</v>
      </c>
      <c r="Z35" s="65">
        <f>VLOOKUP($A35,'ADR Raw Data'!$B$6:$BE$43,'ADR Raw Data'!AI$1,FALSE)</f>
        <v>99.862554406737203</v>
      </c>
      <c r="AA35" s="65">
        <f>VLOOKUP($A35,'ADR Raw Data'!$B$6:$BE$43,'ADR Raw Data'!AJ$1,FALSE)</f>
        <v>100.437842730453</v>
      </c>
      <c r="AB35" s="65">
        <f>VLOOKUP($A35,'ADR Raw Data'!$B$6:$BE$43,'ADR Raw Data'!AK$1,FALSE)</f>
        <v>100.163328404731</v>
      </c>
      <c r="AC35" s="66">
        <f>VLOOKUP($A35,'ADR Raw Data'!$B$6:$BE$43,'ADR Raw Data'!AL$1,FALSE)</f>
        <v>98.519015311163699</v>
      </c>
      <c r="AD35" s="65">
        <f>VLOOKUP($A35,'ADR Raw Data'!$B$6:$BE$43,'ADR Raw Data'!AN$1,FALSE)</f>
        <v>118.593422024866</v>
      </c>
      <c r="AE35" s="65">
        <f>VLOOKUP($A35,'ADR Raw Data'!$B$6:$BE$43,'ADR Raw Data'!AO$1,FALSE)</f>
        <v>120.092710710994</v>
      </c>
      <c r="AF35" s="66">
        <f>VLOOKUP($A35,'ADR Raw Data'!$B$6:$BE$43,'ADR Raw Data'!AP$1,FALSE)</f>
        <v>119.34391757149901</v>
      </c>
      <c r="AG35" s="67">
        <f>VLOOKUP($A35,'ADR Raw Data'!$B$6:$BE$43,'ADR Raw Data'!AR$1,FALSE)</f>
        <v>105.394252042758</v>
      </c>
      <c r="AI35" s="59">
        <f>VLOOKUP($A35,'ADR Raw Data'!$B$6:$BE$43,'ADR Raw Data'!AT$1,FALSE)</f>
        <v>11.1810736910359</v>
      </c>
      <c r="AJ35" s="60">
        <f>VLOOKUP($A35,'ADR Raw Data'!$B$6:$BE$43,'ADR Raw Data'!AU$1,FALSE)</f>
        <v>16.750538130230801</v>
      </c>
      <c r="AK35" s="60">
        <f>VLOOKUP($A35,'ADR Raw Data'!$B$6:$BE$43,'ADR Raw Data'!AV$1,FALSE)</f>
        <v>16.164638611734301</v>
      </c>
      <c r="AL35" s="60">
        <f>VLOOKUP($A35,'ADR Raw Data'!$B$6:$BE$43,'ADR Raw Data'!AW$1,FALSE)</f>
        <v>16.9977939478098</v>
      </c>
      <c r="AM35" s="60">
        <f>VLOOKUP($A35,'ADR Raw Data'!$B$6:$BE$43,'ADR Raw Data'!AX$1,FALSE)</f>
        <v>14.0909171921083</v>
      </c>
      <c r="AN35" s="61">
        <f>VLOOKUP($A35,'ADR Raw Data'!$B$6:$BE$43,'ADR Raw Data'!AY$1,FALSE)</f>
        <v>15.1555279803536</v>
      </c>
      <c r="AO35" s="60">
        <f>VLOOKUP($A35,'ADR Raw Data'!$B$6:$BE$43,'ADR Raw Data'!BA$1,FALSE)</f>
        <v>14.795348890553701</v>
      </c>
      <c r="AP35" s="60">
        <f>VLOOKUP($A35,'ADR Raw Data'!$B$6:$BE$43,'ADR Raw Data'!BB$1,FALSE)</f>
        <v>13.066032037026501</v>
      </c>
      <c r="AQ35" s="61">
        <f>VLOOKUP($A35,'ADR Raw Data'!$B$6:$BE$43,'ADR Raw Data'!BC$1,FALSE)</f>
        <v>13.893734054478101</v>
      </c>
      <c r="AR35" s="62">
        <f>VLOOKUP($A35,'ADR Raw Data'!$B$6:$BE$43,'ADR Raw Data'!BE$1,FALSE)</f>
        <v>14.281680219266301</v>
      </c>
      <c r="AT35" s="64">
        <f>VLOOKUP($A35,'RevPAR Raw Data'!$B$6:$BE$43,'RevPAR Raw Data'!AG$1,FALSE)</f>
        <v>50.349235775483301</v>
      </c>
      <c r="AU35" s="65">
        <f>VLOOKUP($A35,'RevPAR Raw Data'!$B$6:$BE$43,'RevPAR Raw Data'!AH$1,FALSE)</f>
        <v>56.636147023286398</v>
      </c>
      <c r="AV35" s="65">
        <f>VLOOKUP($A35,'RevPAR Raw Data'!$B$6:$BE$43,'RevPAR Raw Data'!AI$1,FALSE)</f>
        <v>65.776121210456907</v>
      </c>
      <c r="AW35" s="65">
        <f>VLOOKUP($A35,'RevPAR Raw Data'!$B$6:$BE$43,'RevPAR Raw Data'!AJ$1,FALSE)</f>
        <v>67.798853525922596</v>
      </c>
      <c r="AX35" s="65">
        <f>VLOOKUP($A35,'RevPAR Raw Data'!$B$6:$BE$43,'RevPAR Raw Data'!AK$1,FALSE)</f>
        <v>68.829281909050906</v>
      </c>
      <c r="AY35" s="66">
        <f>VLOOKUP($A35,'RevPAR Raw Data'!$B$6:$BE$43,'RevPAR Raw Data'!AL$1,FALSE)</f>
        <v>61.877927888839999</v>
      </c>
      <c r="AZ35" s="65">
        <f>VLOOKUP($A35,'RevPAR Raw Data'!$B$6:$BE$43,'RevPAR Raw Data'!AN$1,FALSE)</f>
        <v>91.674122089191499</v>
      </c>
      <c r="BA35" s="65">
        <f>VLOOKUP($A35,'RevPAR Raw Data'!$B$6:$BE$43,'RevPAR Raw Data'!AO$1,FALSE)</f>
        <v>93.044149275043907</v>
      </c>
      <c r="BB35" s="66">
        <f>VLOOKUP($A35,'RevPAR Raw Data'!$B$6:$BE$43,'RevPAR Raw Data'!AP$1,FALSE)</f>
        <v>92.359135682117696</v>
      </c>
      <c r="BC35" s="67">
        <f>VLOOKUP($A35,'RevPAR Raw Data'!$B$6:$BE$43,'RevPAR Raw Data'!AR$1,FALSE)</f>
        <v>70.586844401205099</v>
      </c>
      <c r="BE35" s="59">
        <f>VLOOKUP($A35,'RevPAR Raw Data'!$B$6:$BE$43,'RevPAR Raw Data'!AT$1,FALSE)</f>
        <v>5.2519764398152802</v>
      </c>
      <c r="BF35" s="60">
        <f>VLOOKUP($A35,'RevPAR Raw Data'!$B$6:$BE$43,'RevPAR Raw Data'!AU$1,FALSE)</f>
        <v>19.848843368774499</v>
      </c>
      <c r="BG35" s="60">
        <f>VLOOKUP($A35,'RevPAR Raw Data'!$B$6:$BE$43,'RevPAR Raw Data'!AV$1,FALSE)</f>
        <v>21.978357223259501</v>
      </c>
      <c r="BH35" s="60">
        <f>VLOOKUP($A35,'RevPAR Raw Data'!$B$6:$BE$43,'RevPAR Raw Data'!AW$1,FALSE)</f>
        <v>22.574286069237601</v>
      </c>
      <c r="BI35" s="60">
        <f>VLOOKUP($A35,'RevPAR Raw Data'!$B$6:$BE$43,'RevPAR Raw Data'!AX$1,FALSE)</f>
        <v>15.557616265959</v>
      </c>
      <c r="BJ35" s="61">
        <f>VLOOKUP($A35,'RevPAR Raw Data'!$B$6:$BE$43,'RevPAR Raw Data'!AY$1,FALSE)</f>
        <v>17.240656483186999</v>
      </c>
      <c r="BK35" s="60">
        <f>VLOOKUP($A35,'RevPAR Raw Data'!$B$6:$BE$43,'RevPAR Raw Data'!BA$1,FALSE)</f>
        <v>10.157723931207901</v>
      </c>
      <c r="BL35" s="60">
        <f>VLOOKUP($A35,'RevPAR Raw Data'!$B$6:$BE$43,'RevPAR Raw Data'!BB$1,FALSE)</f>
        <v>5.2531675275274798</v>
      </c>
      <c r="BM35" s="61">
        <f>VLOOKUP($A35,'RevPAR Raw Data'!$B$6:$BE$43,'RevPAR Raw Data'!BC$1,FALSE)</f>
        <v>7.6314356600041302</v>
      </c>
      <c r="BN35" s="62">
        <f>VLOOKUP($A35,'RevPAR Raw Data'!$B$6:$BE$43,'RevPAR Raw Data'!BE$1,FALSE)</f>
        <v>13.453991624852399</v>
      </c>
    </row>
    <row r="36" spans="1:66" x14ac:dyDescent="0.35">
      <c r="A36" s="78" t="s">
        <v>45</v>
      </c>
      <c r="B36" s="59">
        <f>VLOOKUP($A36,'Occupancy Raw Data'!$B$6:$BE$43,'Occupancy Raw Data'!AG$1,FALSE)</f>
        <v>52.842287694973997</v>
      </c>
      <c r="C36" s="60">
        <f>VLOOKUP($A36,'Occupancy Raw Data'!$B$6:$BE$43,'Occupancy Raw Data'!AH$1,FALSE)</f>
        <v>58.544194107452299</v>
      </c>
      <c r="D36" s="60">
        <f>VLOOKUP($A36,'Occupancy Raw Data'!$B$6:$BE$43,'Occupancy Raw Data'!AI$1,FALSE)</f>
        <v>64.904679376083095</v>
      </c>
      <c r="E36" s="60">
        <f>VLOOKUP($A36,'Occupancy Raw Data'!$B$6:$BE$43,'Occupancy Raw Data'!AJ$1,FALSE)</f>
        <v>66.941074523396793</v>
      </c>
      <c r="F36" s="60">
        <f>VLOOKUP($A36,'Occupancy Raw Data'!$B$6:$BE$43,'Occupancy Raw Data'!AK$1,FALSE)</f>
        <v>66.490467937608301</v>
      </c>
      <c r="G36" s="61">
        <f>VLOOKUP($A36,'Occupancy Raw Data'!$B$6:$BE$43,'Occupancy Raw Data'!AL$1,FALSE)</f>
        <v>61.944540727902897</v>
      </c>
      <c r="H36" s="60">
        <f>VLOOKUP($A36,'Occupancy Raw Data'!$B$6:$BE$43,'Occupancy Raw Data'!AN$1,FALSE)</f>
        <v>78.422876949740001</v>
      </c>
      <c r="I36" s="60">
        <f>VLOOKUP($A36,'Occupancy Raw Data'!$B$6:$BE$43,'Occupancy Raw Data'!AO$1,FALSE)</f>
        <v>80.736568457538894</v>
      </c>
      <c r="J36" s="61">
        <f>VLOOKUP($A36,'Occupancy Raw Data'!$B$6:$BE$43,'Occupancy Raw Data'!AP$1,FALSE)</f>
        <v>79.579722703639504</v>
      </c>
      <c r="K36" s="62">
        <f>VLOOKUP($A36,'Occupancy Raw Data'!$B$6:$BE$43,'Occupancy Raw Data'!AR$1,FALSE)</f>
        <v>66.983164149541906</v>
      </c>
      <c r="M36" s="59">
        <f>VLOOKUP($A36,'Occupancy Raw Data'!$B$6:$BE$43,'Occupancy Raw Data'!AT$1,FALSE)</f>
        <v>-8.7672052663076006</v>
      </c>
      <c r="N36" s="60">
        <f>VLOOKUP($A36,'Occupancy Raw Data'!$B$6:$BE$43,'Occupancy Raw Data'!AU$1,FALSE)</f>
        <v>1.1377245508981999</v>
      </c>
      <c r="O36" s="60">
        <f>VLOOKUP($A36,'Occupancy Raw Data'!$B$6:$BE$43,'Occupancy Raw Data'!AV$1,FALSE)</f>
        <v>4.7698978878164704</v>
      </c>
      <c r="P36" s="60">
        <f>VLOOKUP($A36,'Occupancy Raw Data'!$B$6:$BE$43,'Occupancy Raw Data'!AW$1,FALSE)</f>
        <v>5.5039606664845602</v>
      </c>
      <c r="Q36" s="60">
        <f>VLOOKUP($A36,'Occupancy Raw Data'!$B$6:$BE$43,'Occupancy Raw Data'!AX$1,FALSE)</f>
        <v>0.20895912237168601</v>
      </c>
      <c r="R36" s="61">
        <f>VLOOKUP($A36,'Occupancy Raw Data'!$B$6:$BE$43,'Occupancy Raw Data'!AY$1,FALSE)</f>
        <v>0.70438408655471596</v>
      </c>
      <c r="S36" s="60">
        <f>VLOOKUP($A36,'Occupancy Raw Data'!$B$6:$BE$43,'Occupancy Raw Data'!BA$1,FALSE)</f>
        <v>-3.4769624573378799</v>
      </c>
      <c r="T36" s="60">
        <f>VLOOKUP($A36,'Occupancy Raw Data'!$B$6:$BE$43,'Occupancy Raw Data'!BB$1,FALSE)</f>
        <v>-4.7049197095223398</v>
      </c>
      <c r="U36" s="61">
        <f>VLOOKUP($A36,'Occupancy Raw Data'!$B$6:$BE$43,'Occupancy Raw Data'!BC$1,FALSE)</f>
        <v>-4.1037957500130497</v>
      </c>
      <c r="V36" s="62">
        <f>VLOOKUP($A36,'Occupancy Raw Data'!$B$6:$BE$43,'Occupancy Raw Data'!BE$1,FALSE)</f>
        <v>-0.98087656693201497</v>
      </c>
      <c r="X36" s="64">
        <f>VLOOKUP($A36,'ADR Raw Data'!$B$6:$BE$43,'ADR Raw Data'!AG$1,FALSE)</f>
        <v>88.042195506723502</v>
      </c>
      <c r="Y36" s="65">
        <f>VLOOKUP($A36,'ADR Raw Data'!$B$6:$BE$43,'ADR Raw Data'!AH$1,FALSE)</f>
        <v>88.014304484902297</v>
      </c>
      <c r="Z36" s="65">
        <f>VLOOKUP($A36,'ADR Raw Data'!$B$6:$BE$43,'ADR Raw Data'!AI$1,FALSE)</f>
        <v>90.309712416555399</v>
      </c>
      <c r="AA36" s="65">
        <f>VLOOKUP($A36,'ADR Raw Data'!$B$6:$BE$43,'ADR Raw Data'!AJ$1,FALSE)</f>
        <v>89.967911909385094</v>
      </c>
      <c r="AB36" s="65">
        <f>VLOOKUP($A36,'ADR Raw Data'!$B$6:$BE$43,'ADR Raw Data'!AK$1,FALSE)</f>
        <v>90.539169946565806</v>
      </c>
      <c r="AC36" s="66">
        <f>VLOOKUP($A36,'ADR Raw Data'!$B$6:$BE$43,'ADR Raw Data'!AL$1,FALSE)</f>
        <v>89.464351905321394</v>
      </c>
      <c r="AD36" s="65">
        <f>VLOOKUP($A36,'ADR Raw Data'!$B$6:$BE$43,'ADR Raw Data'!AN$1,FALSE)</f>
        <v>115.11838976795499</v>
      </c>
      <c r="AE36" s="65">
        <f>VLOOKUP($A36,'ADR Raw Data'!$B$6:$BE$43,'ADR Raw Data'!AO$1,FALSE)</f>
        <v>116.71517878072299</v>
      </c>
      <c r="AF36" s="66">
        <f>VLOOKUP($A36,'ADR Raw Data'!$B$6:$BE$43,'ADR Raw Data'!AP$1,FALSE)</f>
        <v>115.928390488375</v>
      </c>
      <c r="AG36" s="67">
        <f>VLOOKUP($A36,'ADR Raw Data'!$B$6:$BE$43,'ADR Raw Data'!AR$1,FALSE)</f>
        <v>98.447423051618003</v>
      </c>
      <c r="AI36" s="59">
        <f>VLOOKUP($A36,'ADR Raw Data'!$B$6:$BE$43,'ADR Raw Data'!AT$1,FALSE)</f>
        <v>6.7973316894108597</v>
      </c>
      <c r="AJ36" s="60">
        <f>VLOOKUP($A36,'ADR Raw Data'!$B$6:$BE$43,'ADR Raw Data'!AU$1,FALSE)</f>
        <v>13.957689478853901</v>
      </c>
      <c r="AK36" s="60">
        <f>VLOOKUP($A36,'ADR Raw Data'!$B$6:$BE$43,'ADR Raw Data'!AV$1,FALSE)</f>
        <v>13.106919415925599</v>
      </c>
      <c r="AL36" s="60">
        <f>VLOOKUP($A36,'ADR Raw Data'!$B$6:$BE$43,'ADR Raw Data'!AW$1,FALSE)</f>
        <v>14.1177266271946</v>
      </c>
      <c r="AM36" s="60">
        <f>VLOOKUP($A36,'ADR Raw Data'!$B$6:$BE$43,'ADR Raw Data'!AX$1,FALSE)</f>
        <v>10.7139642088783</v>
      </c>
      <c r="AN36" s="61">
        <f>VLOOKUP($A36,'ADR Raw Data'!$B$6:$BE$43,'ADR Raw Data'!AY$1,FALSE)</f>
        <v>11.759052527309199</v>
      </c>
      <c r="AO36" s="60">
        <f>VLOOKUP($A36,'ADR Raw Data'!$B$6:$BE$43,'ADR Raw Data'!BA$1,FALSE)</f>
        <v>15.400197443971299</v>
      </c>
      <c r="AP36" s="60">
        <f>VLOOKUP($A36,'ADR Raw Data'!$B$6:$BE$43,'ADR Raw Data'!BB$1,FALSE)</f>
        <v>14.3936675488386</v>
      </c>
      <c r="AQ36" s="61">
        <f>VLOOKUP($A36,'ADR Raw Data'!$B$6:$BE$43,'ADR Raw Data'!BC$1,FALSE)</f>
        <v>14.8756660045403</v>
      </c>
      <c r="AR36" s="62">
        <f>VLOOKUP($A36,'ADR Raw Data'!$B$6:$BE$43,'ADR Raw Data'!BE$1,FALSE)</f>
        <v>12.686021044096799</v>
      </c>
      <c r="AT36" s="64">
        <f>VLOOKUP($A36,'RevPAR Raw Data'!$B$6:$BE$43,'RevPAR Raw Data'!AG$1,FALSE)</f>
        <v>46.523510242634302</v>
      </c>
      <c r="AU36" s="65">
        <f>VLOOKUP($A36,'RevPAR Raw Data'!$B$6:$BE$43,'RevPAR Raw Data'!AH$1,FALSE)</f>
        <v>51.527265259965297</v>
      </c>
      <c r="AV36" s="65">
        <f>VLOOKUP($A36,'RevPAR Raw Data'!$B$6:$BE$43,'RevPAR Raw Data'!AI$1,FALSE)</f>
        <v>58.615229289428001</v>
      </c>
      <c r="AW36" s="65">
        <f>VLOOKUP($A36,'RevPAR Raw Data'!$B$6:$BE$43,'RevPAR Raw Data'!AJ$1,FALSE)</f>
        <v>60.225486958405497</v>
      </c>
      <c r="AX36" s="65">
        <f>VLOOKUP($A36,'RevPAR Raw Data'!$B$6:$BE$43,'RevPAR Raw Data'!AK$1,FALSE)</f>
        <v>60.199917764298</v>
      </c>
      <c r="AY36" s="66">
        <f>VLOOKUP($A36,'RevPAR Raw Data'!$B$6:$BE$43,'RevPAR Raw Data'!AL$1,FALSE)</f>
        <v>55.418281902946198</v>
      </c>
      <c r="AZ36" s="65">
        <f>VLOOKUP($A36,'RevPAR Raw Data'!$B$6:$BE$43,'RevPAR Raw Data'!AN$1,FALSE)</f>
        <v>90.279153154246103</v>
      </c>
      <c r="BA36" s="65">
        <f>VLOOKUP($A36,'RevPAR Raw Data'!$B$6:$BE$43,'RevPAR Raw Data'!AO$1,FALSE)</f>
        <v>94.231830216637704</v>
      </c>
      <c r="BB36" s="66">
        <f>VLOOKUP($A36,'RevPAR Raw Data'!$B$6:$BE$43,'RevPAR Raw Data'!AP$1,FALSE)</f>
        <v>92.255491685441896</v>
      </c>
      <c r="BC36" s="67">
        <f>VLOOKUP($A36,'RevPAR Raw Data'!$B$6:$BE$43,'RevPAR Raw Data'!AR$1,FALSE)</f>
        <v>65.9431989836593</v>
      </c>
      <c r="BE36" s="59">
        <f>VLOOKUP($A36,'RevPAR Raw Data'!$B$6:$BE$43,'RevPAR Raw Data'!AT$1,FALSE)</f>
        <v>-2.5658095987391598</v>
      </c>
      <c r="BF36" s="60">
        <f>VLOOKUP($A36,'RevPAR Raw Data'!$B$6:$BE$43,'RevPAR Raw Data'!AU$1,FALSE)</f>
        <v>15.2542140896912</v>
      </c>
      <c r="BG36" s="60">
        <f>VLOOKUP($A36,'RevPAR Raw Data'!$B$6:$BE$43,'RevPAR Raw Data'!AV$1,FALSE)</f>
        <v>18.5020039761202</v>
      </c>
      <c r="BH36" s="60">
        <f>VLOOKUP($A36,'RevPAR Raw Data'!$B$6:$BE$43,'RevPAR Raw Data'!AW$1,FALSE)</f>
        <v>20.398721414241798</v>
      </c>
      <c r="BI36" s="60">
        <f>VLOOKUP($A36,'RevPAR Raw Data'!$B$6:$BE$43,'RevPAR Raw Data'!AX$1,FALSE)</f>
        <v>10.9453111368321</v>
      </c>
      <c r="BJ36" s="61">
        <f>VLOOKUP($A36,'RevPAR Raw Data'!$B$6:$BE$43,'RevPAR Raw Data'!AY$1,FALSE)</f>
        <v>12.5462655085959</v>
      </c>
      <c r="BK36" s="60">
        <f>VLOOKUP($A36,'RevPAR Raw Data'!$B$6:$BE$43,'RevPAR Raw Data'!BA$1,FALSE)</f>
        <v>11.387775903150599</v>
      </c>
      <c r="BL36" s="60">
        <f>VLOOKUP($A36,'RevPAR Raw Data'!$B$6:$BE$43,'RevPAR Raw Data'!BB$1,FALSE)</f>
        <v>9.01153733788788</v>
      </c>
      <c r="BM36" s="61">
        <f>VLOOKUP($A36,'RevPAR Raw Data'!$B$6:$BE$43,'RevPAR Raw Data'!BC$1,FALSE)</f>
        <v>10.1614033052468</v>
      </c>
      <c r="BN36" s="62">
        <f>VLOOKUP($A36,'RevPAR Raw Data'!$B$6:$BE$43,'RevPAR Raw Data'!BE$1,FALSE)</f>
        <v>11.5807102694672</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52.517732869379003</v>
      </c>
      <c r="C39" s="60">
        <f>VLOOKUP($A39,'Occupancy Raw Data'!$B$6:$BE$43,'Occupancy Raw Data'!AH$1,FALSE)</f>
        <v>58.6840872591006</v>
      </c>
      <c r="D39" s="60">
        <f>VLOOKUP($A39,'Occupancy Raw Data'!$B$6:$BE$43,'Occupancy Raw Data'!AI$1,FALSE)</f>
        <v>64.878044700214105</v>
      </c>
      <c r="E39" s="60">
        <f>VLOOKUP($A39,'Occupancy Raw Data'!$B$6:$BE$43,'Occupancy Raw Data'!AJ$1,FALSE)</f>
        <v>67.762981798715202</v>
      </c>
      <c r="F39" s="60">
        <f>VLOOKUP($A39,'Occupancy Raw Data'!$B$6:$BE$43,'Occupancy Raw Data'!AK$1,FALSE)</f>
        <v>67.647550856530998</v>
      </c>
      <c r="G39" s="61">
        <f>VLOOKUP($A39,'Occupancy Raw Data'!$B$6:$BE$43,'Occupancy Raw Data'!AL$1,FALSE)</f>
        <v>62.298079496787999</v>
      </c>
      <c r="H39" s="60">
        <f>VLOOKUP($A39,'Occupancy Raw Data'!$B$6:$BE$43,'Occupancy Raw Data'!AN$1,FALSE)</f>
        <v>74.466341006423903</v>
      </c>
      <c r="I39" s="60">
        <f>VLOOKUP($A39,'Occupancy Raw Data'!$B$6:$BE$43,'Occupancy Raw Data'!AO$1,FALSE)</f>
        <v>75.141361081370405</v>
      </c>
      <c r="J39" s="61">
        <f>VLOOKUP($A39,'Occupancy Raw Data'!$B$6:$BE$43,'Occupancy Raw Data'!AP$1,FALSE)</f>
        <v>74.803851043897197</v>
      </c>
      <c r="K39" s="62">
        <f>VLOOKUP($A39,'Occupancy Raw Data'!$B$6:$BE$43,'Occupancy Raw Data'!AR$1,FALSE)</f>
        <v>65.871157081676301</v>
      </c>
      <c r="M39" s="59">
        <f>VLOOKUP($A39,'Occupancy Raw Data'!$B$6:$BE$43,'Occupancy Raw Data'!AT$1,FALSE)</f>
        <v>-1.3215638245230601</v>
      </c>
      <c r="N39" s="60">
        <f>VLOOKUP($A39,'Occupancy Raw Data'!$B$6:$BE$43,'Occupancy Raw Data'!AU$1,FALSE)</f>
        <v>3.52803477071823</v>
      </c>
      <c r="O39" s="60">
        <f>VLOOKUP($A39,'Occupancy Raw Data'!$B$6:$BE$43,'Occupancy Raw Data'!AV$1,FALSE)</f>
        <v>4.0347366378973897</v>
      </c>
      <c r="P39" s="60">
        <f>VLOOKUP($A39,'Occupancy Raw Data'!$B$6:$BE$43,'Occupancy Raw Data'!AW$1,FALSE)</f>
        <v>6.3248425951881204</v>
      </c>
      <c r="Q39" s="60">
        <f>VLOOKUP($A39,'Occupancy Raw Data'!$B$6:$BE$43,'Occupancy Raw Data'!AX$1,FALSE)</f>
        <v>3.4419273566616302</v>
      </c>
      <c r="R39" s="61">
        <f>VLOOKUP($A39,'Occupancy Raw Data'!$B$6:$BE$43,'Occupancy Raw Data'!AY$1,FALSE)</f>
        <v>3.3492437269169399</v>
      </c>
      <c r="S39" s="60">
        <f>VLOOKUP($A39,'Occupancy Raw Data'!$B$6:$BE$43,'Occupancy Raw Data'!BA$1,FALSE)</f>
        <v>-3.1626612464547601</v>
      </c>
      <c r="T39" s="60">
        <f>VLOOKUP($A39,'Occupancy Raw Data'!$B$6:$BE$43,'Occupancy Raw Data'!BB$1,FALSE)</f>
        <v>-5.8418353709019097</v>
      </c>
      <c r="U39" s="61">
        <f>VLOOKUP($A39,'Occupancy Raw Data'!$B$6:$BE$43,'Occupancy Raw Data'!BC$1,FALSE)</f>
        <v>-4.5270818155440704</v>
      </c>
      <c r="V39" s="62">
        <f>VLOOKUP($A39,'Occupancy Raw Data'!$B$6:$BE$43,'Occupancy Raw Data'!BE$1,FALSE)</f>
        <v>0.65498457028539303</v>
      </c>
      <c r="X39" s="64">
        <f>VLOOKUP($A39,'ADR Raw Data'!$B$6:$BE$43,'ADR Raw Data'!AG$1,FALSE)</f>
        <v>103.346283884942</v>
      </c>
      <c r="Y39" s="65">
        <f>VLOOKUP($A39,'ADR Raw Data'!$B$6:$BE$43,'ADR Raw Data'!AH$1,FALSE)</f>
        <v>104.32617491946699</v>
      </c>
      <c r="Z39" s="65">
        <f>VLOOKUP($A39,'ADR Raw Data'!$B$6:$BE$43,'ADR Raw Data'!AI$1,FALSE)</f>
        <v>106.389362066964</v>
      </c>
      <c r="AA39" s="65">
        <f>VLOOKUP($A39,'ADR Raw Data'!$B$6:$BE$43,'ADR Raw Data'!AJ$1,FALSE)</f>
        <v>107.402375327112</v>
      </c>
      <c r="AB39" s="65">
        <f>VLOOKUP($A39,'ADR Raw Data'!$B$6:$BE$43,'ADR Raw Data'!AK$1,FALSE)</f>
        <v>108.43768021861101</v>
      </c>
      <c r="AC39" s="66">
        <f>VLOOKUP($A39,'ADR Raw Data'!$B$6:$BE$43,'ADR Raw Data'!AL$1,FALSE)</f>
        <v>106.152811223626</v>
      </c>
      <c r="AD39" s="65">
        <f>VLOOKUP($A39,'ADR Raw Data'!$B$6:$BE$43,'ADR Raw Data'!AN$1,FALSE)</f>
        <v>128.61017107361801</v>
      </c>
      <c r="AE39" s="65">
        <f>VLOOKUP($A39,'ADR Raw Data'!$B$6:$BE$43,'ADR Raw Data'!AO$1,FALSE)</f>
        <v>130.66532899936499</v>
      </c>
      <c r="AF39" s="66">
        <f>VLOOKUP($A39,'ADR Raw Data'!$B$6:$BE$43,'ADR Raw Data'!AP$1,FALSE)</f>
        <v>129.64238640493301</v>
      </c>
      <c r="AG39" s="67">
        <f>VLOOKUP($A39,'ADR Raw Data'!$B$6:$BE$43,'ADR Raw Data'!AR$1,FALSE)</f>
        <v>113.774229245426</v>
      </c>
      <c r="AI39" s="59">
        <f>VLOOKUP($A39,'ADR Raw Data'!$B$6:$BE$43,'ADR Raw Data'!AT$1,FALSE)</f>
        <v>11.7745674294972</v>
      </c>
      <c r="AJ39" s="60">
        <f>VLOOKUP($A39,'ADR Raw Data'!$B$6:$BE$43,'ADR Raw Data'!AU$1,FALSE)</f>
        <v>15.046441929835799</v>
      </c>
      <c r="AK39" s="60">
        <f>VLOOKUP($A39,'ADR Raw Data'!$B$6:$BE$43,'ADR Raw Data'!AV$1,FALSE)</f>
        <v>14.3050325337354</v>
      </c>
      <c r="AL39" s="60">
        <f>VLOOKUP($A39,'ADR Raw Data'!$B$6:$BE$43,'ADR Raw Data'!AW$1,FALSE)</f>
        <v>14.754533890548201</v>
      </c>
      <c r="AM39" s="60">
        <f>VLOOKUP($A39,'ADR Raw Data'!$B$6:$BE$43,'ADR Raw Data'!AX$1,FALSE)</f>
        <v>13.6893152608914</v>
      </c>
      <c r="AN39" s="61">
        <f>VLOOKUP($A39,'ADR Raw Data'!$B$6:$BE$43,'ADR Raw Data'!AY$1,FALSE)</f>
        <v>13.9882767780088</v>
      </c>
      <c r="AO39" s="60">
        <f>VLOOKUP($A39,'ADR Raw Data'!$B$6:$BE$43,'ADR Raw Data'!BA$1,FALSE)</f>
        <v>12.8240682125893</v>
      </c>
      <c r="AP39" s="60">
        <f>VLOOKUP($A39,'ADR Raw Data'!$B$6:$BE$43,'ADR Raw Data'!BB$1,FALSE)</f>
        <v>11.058078298402901</v>
      </c>
      <c r="AQ39" s="61">
        <f>VLOOKUP($A39,'ADR Raw Data'!$B$6:$BE$43,'ADR Raw Data'!BC$1,FALSE)</f>
        <v>11.8983093415131</v>
      </c>
      <c r="AR39" s="62">
        <f>VLOOKUP($A39,'ADR Raw Data'!$B$6:$BE$43,'ADR Raw Data'!BE$1,FALSE)</f>
        <v>12.7574189940787</v>
      </c>
      <c r="AT39" s="64">
        <f>VLOOKUP($A39,'RevPAR Raw Data'!$B$6:$BE$43,'RevPAR Raw Data'!AG$1,FALSE)</f>
        <v>54.275125301124099</v>
      </c>
      <c r="AU39" s="65">
        <f>VLOOKUP($A39,'RevPAR Raw Data'!$B$6:$BE$43,'RevPAR Raw Data'!AH$1,FALSE)</f>
        <v>61.222863523822198</v>
      </c>
      <c r="AV39" s="65">
        <f>VLOOKUP($A39,'RevPAR Raw Data'!$B$6:$BE$43,'RevPAR Raw Data'!AI$1,FALSE)</f>
        <v>69.023337878078095</v>
      </c>
      <c r="AW39" s="65">
        <f>VLOOKUP($A39,'RevPAR Raw Data'!$B$6:$BE$43,'RevPAR Raw Data'!AJ$1,FALSE)</f>
        <v>72.779052044298695</v>
      </c>
      <c r="AX39" s="65">
        <f>VLOOKUP($A39,'RevPAR Raw Data'!$B$6:$BE$43,'RevPAR Raw Data'!AK$1,FALSE)</f>
        <v>73.355434873527798</v>
      </c>
      <c r="AY39" s="66">
        <f>VLOOKUP($A39,'RevPAR Raw Data'!$B$6:$BE$43,'RevPAR Raw Data'!AL$1,FALSE)</f>
        <v>66.131162724170196</v>
      </c>
      <c r="AZ39" s="65">
        <f>VLOOKUP($A39,'RevPAR Raw Data'!$B$6:$BE$43,'RevPAR Raw Data'!AN$1,FALSE)</f>
        <v>95.771288560626303</v>
      </c>
      <c r="BA39" s="65">
        <f>VLOOKUP($A39,'RevPAR Raw Data'!$B$6:$BE$43,'RevPAR Raw Data'!AO$1,FALSE)</f>
        <v>98.183706671573802</v>
      </c>
      <c r="BB39" s="66">
        <f>VLOOKUP($A39,'RevPAR Raw Data'!$B$6:$BE$43,'RevPAR Raw Data'!AP$1,FALSE)</f>
        <v>96.977497616100095</v>
      </c>
      <c r="BC39" s="67">
        <f>VLOOKUP($A39,'RevPAR Raw Data'!$B$6:$BE$43,'RevPAR Raw Data'!AR$1,FALSE)</f>
        <v>74.944401264721606</v>
      </c>
      <c r="BE39" s="59">
        <f>VLOOKUP($A39,'RevPAR Raw Data'!$B$6:$BE$43,'RevPAR Raw Data'!AT$1,FALSE)</f>
        <v>10.297395181331799</v>
      </c>
      <c r="BF39" s="60">
        <f>VLOOKUP($A39,'RevPAR Raw Data'!$B$6:$BE$43,'RevPAR Raw Data'!AU$1,FALSE)</f>
        <v>19.105320403594501</v>
      </c>
      <c r="BG39" s="60">
        <f>VLOOKUP($A39,'RevPAR Raw Data'!$B$6:$BE$43,'RevPAR Raw Data'!AV$1,FALSE)</f>
        <v>18.916939560334502</v>
      </c>
      <c r="BH39" s="60">
        <f>VLOOKUP($A39,'RevPAR Raw Data'!$B$6:$BE$43,'RevPAR Raw Data'!AW$1,FALSE)</f>
        <v>22.012577529967199</v>
      </c>
      <c r="BI39" s="60">
        <f>VLOOKUP($A39,'RevPAR Raw Data'!$B$6:$BE$43,'RevPAR Raw Data'!AX$1,FALSE)</f>
        <v>17.602418904457299</v>
      </c>
      <c r="BJ39" s="61">
        <f>VLOOKUP($A39,'RevPAR Raw Data'!$B$6:$BE$43,'RevPAR Raw Data'!AY$1,FALSE)</f>
        <v>17.806021987417001</v>
      </c>
      <c r="BK39" s="60">
        <f>VLOOKUP($A39,'RevPAR Raw Data'!$B$6:$BE$43,'RevPAR Raw Data'!BA$1,FALSE)</f>
        <v>9.2558251305560599</v>
      </c>
      <c r="BL39" s="60">
        <f>VLOOKUP($A39,'RevPAR Raw Data'!$B$6:$BE$43,'RevPAR Raw Data'!BB$1,FALSE)</f>
        <v>4.5702481981229104</v>
      </c>
      <c r="BM39" s="61">
        <f>VLOOKUP($A39,'RevPAR Raw Data'!$B$6:$BE$43,'RevPAR Raw Data'!BC$1,FALSE)</f>
        <v>6.8325813274122096</v>
      </c>
      <c r="BN39" s="62">
        <f>VLOOKUP($A39,'RevPAR Raw Data'!$B$6:$BE$43,'RevPAR Raw Data'!BE$1,FALSE)</f>
        <v>13.4959626903419</v>
      </c>
    </row>
    <row r="40" spans="1:66" x14ac:dyDescent="0.35">
      <c r="A40" s="81" t="s">
        <v>79</v>
      </c>
      <c r="B40" s="59">
        <f>VLOOKUP($A40,'Occupancy Raw Data'!$B$6:$BE$43,'Occupancy Raw Data'!AG$1,FALSE)</f>
        <v>52.7932960893854</v>
      </c>
      <c r="C40" s="60">
        <f>VLOOKUP($A40,'Occupancy Raw Data'!$B$6:$BE$43,'Occupancy Raw Data'!AH$1,FALSE)</f>
        <v>59.520484171322103</v>
      </c>
      <c r="D40" s="60">
        <f>VLOOKUP($A40,'Occupancy Raw Data'!$B$6:$BE$43,'Occupancy Raw Data'!AI$1,FALSE)</f>
        <v>64.548417132216002</v>
      </c>
      <c r="E40" s="60">
        <f>VLOOKUP($A40,'Occupancy Raw Data'!$B$6:$BE$43,'Occupancy Raw Data'!AJ$1,FALSE)</f>
        <v>64.315642458100498</v>
      </c>
      <c r="F40" s="60">
        <f>VLOOKUP($A40,'Occupancy Raw Data'!$B$6:$BE$43,'Occupancy Raw Data'!AK$1,FALSE)</f>
        <v>60.195530726256898</v>
      </c>
      <c r="G40" s="61">
        <f>VLOOKUP($A40,'Occupancy Raw Data'!$B$6:$BE$43,'Occupancy Raw Data'!AL$1,FALSE)</f>
        <v>60.2746741154562</v>
      </c>
      <c r="H40" s="60">
        <f>VLOOKUP($A40,'Occupancy Raw Data'!$B$6:$BE$43,'Occupancy Raw Data'!AN$1,FALSE)</f>
        <v>72.183426443202904</v>
      </c>
      <c r="I40" s="60">
        <f>VLOOKUP($A40,'Occupancy Raw Data'!$B$6:$BE$43,'Occupancy Raw Data'!AO$1,FALSE)</f>
        <v>75.535381750465504</v>
      </c>
      <c r="J40" s="61">
        <f>VLOOKUP($A40,'Occupancy Raw Data'!$B$6:$BE$43,'Occupancy Raw Data'!AP$1,FALSE)</f>
        <v>73.859404096834197</v>
      </c>
      <c r="K40" s="62">
        <f>VLOOKUP($A40,'Occupancy Raw Data'!$B$6:$BE$43,'Occupancy Raw Data'!AR$1,FALSE)</f>
        <v>64.156025538707098</v>
      </c>
      <c r="M40" s="59">
        <f>VLOOKUP($A40,'Occupancy Raw Data'!$B$6:$BE$43,'Occupancy Raw Data'!AT$1,FALSE)</f>
        <v>-11.853867081228101</v>
      </c>
      <c r="N40" s="60">
        <f>VLOOKUP($A40,'Occupancy Raw Data'!$B$6:$BE$43,'Occupancy Raw Data'!AU$1,FALSE)</f>
        <v>-8.2196697774587193</v>
      </c>
      <c r="O40" s="60">
        <f>VLOOKUP($A40,'Occupancy Raw Data'!$B$6:$BE$43,'Occupancy Raw Data'!AV$1,FALSE)</f>
        <v>-7.4741408074741402</v>
      </c>
      <c r="P40" s="60">
        <f>VLOOKUP($A40,'Occupancy Raw Data'!$B$6:$BE$43,'Occupancy Raw Data'!AW$1,FALSE)</f>
        <v>-8.4493041749502904</v>
      </c>
      <c r="Q40" s="60">
        <f>VLOOKUP($A40,'Occupancy Raw Data'!$B$6:$BE$43,'Occupancy Raw Data'!AX$1,FALSE)</f>
        <v>-12.487309644670001</v>
      </c>
      <c r="R40" s="61">
        <f>VLOOKUP($A40,'Occupancy Raw Data'!$B$6:$BE$43,'Occupancy Raw Data'!AY$1,FALSE)</f>
        <v>-9.64477632772698</v>
      </c>
      <c r="S40" s="60">
        <f>VLOOKUP($A40,'Occupancy Raw Data'!$B$6:$BE$43,'Occupancy Raw Data'!BA$1,FALSE)</f>
        <v>-9.9593495934959293</v>
      </c>
      <c r="T40" s="60">
        <f>VLOOKUP($A40,'Occupancy Raw Data'!$B$6:$BE$43,'Occupancy Raw Data'!BB$1,FALSE)</f>
        <v>-11.0958904109589</v>
      </c>
      <c r="U40" s="61">
        <f>VLOOKUP($A40,'Occupancy Raw Data'!$B$6:$BE$43,'Occupancy Raw Data'!BC$1,FALSE)</f>
        <v>-10.5441217930645</v>
      </c>
      <c r="V40" s="62">
        <f>VLOOKUP($A40,'Occupancy Raw Data'!$B$6:$BE$43,'Occupancy Raw Data'!BE$1,FALSE)</f>
        <v>-9.9425850721187494</v>
      </c>
      <c r="X40" s="64">
        <f>VLOOKUP($A40,'ADR Raw Data'!$B$6:$BE$43,'ADR Raw Data'!AG$1,FALSE)</f>
        <v>132.025507054673</v>
      </c>
      <c r="Y40" s="65">
        <f>VLOOKUP($A40,'ADR Raw Data'!$B$6:$BE$43,'ADR Raw Data'!AH$1,FALSE)</f>
        <v>119.642217442315</v>
      </c>
      <c r="Z40" s="65">
        <f>VLOOKUP($A40,'ADR Raw Data'!$B$6:$BE$43,'ADR Raw Data'!AI$1,FALSE)</f>
        <v>112.857143887486</v>
      </c>
      <c r="AA40" s="65">
        <f>VLOOKUP($A40,'ADR Raw Data'!$B$6:$BE$43,'ADR Raw Data'!AJ$1,FALSE)</f>
        <v>113.211197973217</v>
      </c>
      <c r="AB40" s="65">
        <f>VLOOKUP($A40,'ADR Raw Data'!$B$6:$BE$43,'ADR Raw Data'!AK$1,FALSE)</f>
        <v>115.604837587006</v>
      </c>
      <c r="AC40" s="66">
        <f>VLOOKUP($A40,'ADR Raw Data'!$B$6:$BE$43,'ADR Raw Data'!AL$1,FALSE)</f>
        <v>118.179385958137</v>
      </c>
      <c r="AD40" s="65">
        <f>VLOOKUP($A40,'ADR Raw Data'!$B$6:$BE$43,'ADR Raw Data'!AN$1,FALSE)</f>
        <v>145.74626572073501</v>
      </c>
      <c r="AE40" s="65">
        <f>VLOOKUP($A40,'ADR Raw Data'!$B$6:$BE$43,'ADR Raw Data'!AO$1,FALSE)</f>
        <v>150.652832049306</v>
      </c>
      <c r="AF40" s="66">
        <f>VLOOKUP($A40,'ADR Raw Data'!$B$6:$BE$43,'ADR Raw Data'!AP$1,FALSE)</f>
        <v>148.255217459817</v>
      </c>
      <c r="AG40" s="67">
        <f>VLOOKUP($A40,'ADR Raw Data'!$B$6:$BE$43,'ADR Raw Data'!AR$1,FALSE)</f>
        <v>128.072156740786</v>
      </c>
      <c r="AI40" s="59">
        <f>VLOOKUP($A40,'ADR Raw Data'!$B$6:$BE$43,'ADR Raw Data'!AT$1,FALSE)</f>
        <v>7.9400811982834103</v>
      </c>
      <c r="AJ40" s="60">
        <f>VLOOKUP($A40,'ADR Raw Data'!$B$6:$BE$43,'ADR Raw Data'!AU$1,FALSE)</f>
        <v>1.78542585967048</v>
      </c>
      <c r="AK40" s="60">
        <f>VLOOKUP($A40,'ADR Raw Data'!$B$6:$BE$43,'ADR Raw Data'!AV$1,FALSE)</f>
        <v>-5.1590323934286797</v>
      </c>
      <c r="AL40" s="60">
        <f>VLOOKUP($A40,'ADR Raw Data'!$B$6:$BE$43,'ADR Raw Data'!AW$1,FALSE)</f>
        <v>4.4121143970874996</v>
      </c>
      <c r="AM40" s="60">
        <f>VLOOKUP($A40,'ADR Raw Data'!$B$6:$BE$43,'ADR Raw Data'!AX$1,FALSE)</f>
        <v>6.2484812688913696</v>
      </c>
      <c r="AN40" s="61">
        <f>VLOOKUP($A40,'ADR Raw Data'!$B$6:$BE$43,'ADR Raw Data'!AY$1,FALSE)</f>
        <v>2.7807975667866698</v>
      </c>
      <c r="AO40" s="60">
        <f>VLOOKUP($A40,'ADR Raw Data'!$B$6:$BE$43,'ADR Raw Data'!BA$1,FALSE)</f>
        <v>-6.8786352776061294E-2</v>
      </c>
      <c r="AP40" s="60">
        <f>VLOOKUP($A40,'ADR Raw Data'!$B$6:$BE$43,'ADR Raw Data'!BB$1,FALSE)</f>
        <v>-0.88684493605024906</v>
      </c>
      <c r="AQ40" s="61">
        <f>VLOOKUP($A40,'ADR Raw Data'!$B$6:$BE$43,'ADR Raw Data'!BC$1,FALSE)</f>
        <v>-0.50858232892368804</v>
      </c>
      <c r="AR40" s="62">
        <f>VLOOKUP($A40,'ADR Raw Data'!$B$6:$BE$43,'ADR Raw Data'!BE$1,FALSE)</f>
        <v>1.4424811992733799</v>
      </c>
      <c r="AT40" s="64">
        <f>VLOOKUP($A40,'RevPAR Raw Data'!$B$6:$BE$43,'RevPAR Raw Data'!AG$1,FALSE)</f>
        <v>69.700616852886398</v>
      </c>
      <c r="AU40" s="65">
        <f>VLOOKUP($A40,'RevPAR Raw Data'!$B$6:$BE$43,'RevPAR Raw Data'!AH$1,FALSE)</f>
        <v>71.211627094972002</v>
      </c>
      <c r="AV40" s="65">
        <f>VLOOKUP($A40,'RevPAR Raw Data'!$B$6:$BE$43,'RevPAR Raw Data'!AI$1,FALSE)</f>
        <v>72.847499999999997</v>
      </c>
      <c r="AW40" s="65">
        <f>VLOOKUP($A40,'RevPAR Raw Data'!$B$6:$BE$43,'RevPAR Raw Data'!AJ$1,FALSE)</f>
        <v>72.812509310986897</v>
      </c>
      <c r="AX40" s="65">
        <f>VLOOKUP($A40,'RevPAR Raw Data'!$B$6:$BE$43,'RevPAR Raw Data'!AK$1,FALSE)</f>
        <v>69.588945530726207</v>
      </c>
      <c r="AY40" s="66">
        <f>VLOOKUP($A40,'RevPAR Raw Data'!$B$6:$BE$43,'RevPAR Raw Data'!AL$1,FALSE)</f>
        <v>71.2322397579143</v>
      </c>
      <c r="AZ40" s="65">
        <f>VLOOKUP($A40,'RevPAR Raw Data'!$B$6:$BE$43,'RevPAR Raw Data'!AN$1,FALSE)</f>
        <v>105.204648510242</v>
      </c>
      <c r="BA40" s="65">
        <f>VLOOKUP($A40,'RevPAR Raw Data'!$B$6:$BE$43,'RevPAR Raw Data'!AO$1,FALSE)</f>
        <v>113.796191806331</v>
      </c>
      <c r="BB40" s="66">
        <f>VLOOKUP($A40,'RevPAR Raw Data'!$B$6:$BE$43,'RevPAR Raw Data'!AP$1,FALSE)</f>
        <v>109.500420158286</v>
      </c>
      <c r="BC40" s="67">
        <f>VLOOKUP($A40,'RevPAR Raw Data'!$B$6:$BE$43,'RevPAR Raw Data'!AR$1,FALSE)</f>
        <v>82.166005586592107</v>
      </c>
      <c r="BE40" s="59">
        <f>VLOOKUP($A40,'RevPAR Raw Data'!$B$6:$BE$43,'RevPAR Raw Data'!AT$1,FALSE)</f>
        <v>-4.8549925543308197</v>
      </c>
      <c r="BF40" s="60">
        <f>VLOOKUP($A40,'RevPAR Raw Data'!$B$6:$BE$43,'RevPAR Raw Data'!AU$1,FALSE)</f>
        <v>-6.5810000275745004</v>
      </c>
      <c r="BG40" s="60">
        <f>VLOOKUP($A40,'RevPAR Raw Data'!$B$6:$BE$43,'RevPAR Raw Data'!AV$1,FALSE)</f>
        <v>-12.247579855514701</v>
      </c>
      <c r="BH40" s="60">
        <f>VLOOKUP($A40,'RevPAR Raw Data'!$B$6:$BE$43,'RevPAR Raw Data'!AW$1,FALSE)</f>
        <v>-4.4099827438194801</v>
      </c>
      <c r="BI40" s="60">
        <f>VLOOKUP($A40,'RevPAR Raw Data'!$B$6:$BE$43,'RevPAR Raw Data'!AX$1,FALSE)</f>
        <v>-7.0190955799143397</v>
      </c>
      <c r="BJ40" s="61">
        <f>VLOOKUP($A40,'RevPAR Raw Data'!$B$6:$BE$43,'RevPAR Raw Data'!AY$1,FALSE)</f>
        <v>-7.13218046638376</v>
      </c>
      <c r="BK40" s="60">
        <f>VLOOKUP($A40,'RevPAR Raw Data'!$B$6:$BE$43,'RevPAR Raw Data'!BA$1,FALSE)</f>
        <v>-10.0212852729264</v>
      </c>
      <c r="BL40" s="60">
        <f>VLOOKUP($A40,'RevPAR Raw Data'!$B$6:$BE$43,'RevPAR Raw Data'!BB$1,FALSE)</f>
        <v>-11.884332004789799</v>
      </c>
      <c r="BM40" s="61">
        <f>VLOOKUP($A40,'RevPAR Raw Data'!$B$6:$BE$43,'RevPAR Raw Data'!BC$1,FALSE)</f>
        <v>-10.999078581808501</v>
      </c>
      <c r="BN40" s="62">
        <f>VLOOKUP($A40,'RevPAR Raw Data'!$B$6:$BE$43,'RevPAR Raw Data'!BE$1,FALSE)</f>
        <v>-8.6435237932324398</v>
      </c>
    </row>
    <row r="41" spans="1:66" x14ac:dyDescent="0.35">
      <c r="A41" s="81" t="s">
        <v>80</v>
      </c>
      <c r="B41" s="59">
        <f>VLOOKUP($A41,'Occupancy Raw Data'!$B$6:$BE$43,'Occupancy Raw Data'!AG$1,FALSE)</f>
        <v>57.238229093464497</v>
      </c>
      <c r="C41" s="60">
        <f>VLOOKUP($A41,'Occupancy Raw Data'!$B$6:$BE$43,'Occupancy Raw Data'!AH$1,FALSE)</f>
        <v>60.189739985945103</v>
      </c>
      <c r="D41" s="60">
        <f>VLOOKUP($A41,'Occupancy Raw Data'!$B$6:$BE$43,'Occupancy Raw Data'!AI$1,FALSE)</f>
        <v>64.775122979620505</v>
      </c>
      <c r="E41" s="60">
        <f>VLOOKUP($A41,'Occupancy Raw Data'!$B$6:$BE$43,'Occupancy Raw Data'!AJ$1,FALSE)</f>
        <v>67.217146872803895</v>
      </c>
      <c r="F41" s="60">
        <f>VLOOKUP($A41,'Occupancy Raw Data'!$B$6:$BE$43,'Occupancy Raw Data'!AK$1,FALSE)</f>
        <v>65.372452565003499</v>
      </c>
      <c r="G41" s="61">
        <f>VLOOKUP($A41,'Occupancy Raw Data'!$B$6:$BE$43,'Occupancy Raw Data'!AL$1,FALSE)</f>
        <v>62.958538299367497</v>
      </c>
      <c r="H41" s="60">
        <f>VLOOKUP($A41,'Occupancy Raw Data'!$B$6:$BE$43,'Occupancy Raw Data'!AN$1,FALSE)</f>
        <v>74.560787069571305</v>
      </c>
      <c r="I41" s="60">
        <f>VLOOKUP($A41,'Occupancy Raw Data'!$B$6:$BE$43,'Occupancy Raw Data'!AO$1,FALSE)</f>
        <v>76.528460997891699</v>
      </c>
      <c r="J41" s="61">
        <f>VLOOKUP($A41,'Occupancy Raw Data'!$B$6:$BE$43,'Occupancy Raw Data'!AP$1,FALSE)</f>
        <v>75.544624033731495</v>
      </c>
      <c r="K41" s="62">
        <f>VLOOKUP($A41,'Occupancy Raw Data'!$B$6:$BE$43,'Occupancy Raw Data'!AR$1,FALSE)</f>
        <v>66.554562794900093</v>
      </c>
      <c r="M41" s="59">
        <f>VLOOKUP($A41,'Occupancy Raw Data'!$B$6:$BE$43,'Occupancy Raw Data'!AT$1,FALSE)</f>
        <v>-6.3178971102405299</v>
      </c>
      <c r="N41" s="60">
        <f>VLOOKUP($A41,'Occupancy Raw Data'!$B$6:$BE$43,'Occupancy Raw Data'!AU$1,FALSE)</f>
        <v>-5.4449101431198397</v>
      </c>
      <c r="O41" s="60">
        <f>VLOOKUP($A41,'Occupancy Raw Data'!$B$6:$BE$43,'Occupancy Raw Data'!AV$1,FALSE)</f>
        <v>-5.7198162310462397</v>
      </c>
      <c r="P41" s="60">
        <f>VLOOKUP($A41,'Occupancy Raw Data'!$B$6:$BE$43,'Occupancy Raw Data'!AW$1,FALSE)</f>
        <v>-1.6255767936410701</v>
      </c>
      <c r="Q41" s="60">
        <f>VLOOKUP($A41,'Occupancy Raw Data'!$B$6:$BE$43,'Occupancy Raw Data'!AX$1,FALSE)</f>
        <v>-3.8640403455830601</v>
      </c>
      <c r="R41" s="61">
        <f>VLOOKUP($A41,'Occupancy Raw Data'!$B$6:$BE$43,'Occupancy Raw Data'!AY$1,FALSE)</f>
        <v>-4.5466313003574204</v>
      </c>
      <c r="S41" s="60">
        <f>VLOOKUP($A41,'Occupancy Raw Data'!$B$6:$BE$43,'Occupancy Raw Data'!BA$1,FALSE)</f>
        <v>-10.007756010212599</v>
      </c>
      <c r="T41" s="60">
        <f>VLOOKUP($A41,'Occupancy Raw Data'!$B$6:$BE$43,'Occupancy Raw Data'!BB$1,FALSE)</f>
        <v>-10.843465987941199</v>
      </c>
      <c r="U41" s="61">
        <f>VLOOKUP($A41,'Occupancy Raw Data'!$B$6:$BE$43,'Occupancy Raw Data'!BC$1,FALSE)</f>
        <v>-10.433001631532999</v>
      </c>
      <c r="V41" s="62">
        <f>VLOOKUP($A41,'Occupancy Raw Data'!$B$6:$BE$43,'Occupancy Raw Data'!BE$1,FALSE)</f>
        <v>-6.5386315209578401</v>
      </c>
      <c r="X41" s="64">
        <f>VLOOKUP($A41,'ADR Raw Data'!$B$6:$BE$43,'ADR Raw Data'!AG$1,FALSE)</f>
        <v>167.583007980356</v>
      </c>
      <c r="Y41" s="65">
        <f>VLOOKUP($A41,'ADR Raw Data'!$B$6:$BE$43,'ADR Raw Data'!AH$1,FALSE)</f>
        <v>153.59699941622799</v>
      </c>
      <c r="Z41" s="65">
        <f>VLOOKUP($A41,'ADR Raw Data'!$B$6:$BE$43,'ADR Raw Data'!AI$1,FALSE)</f>
        <v>147.64243287225301</v>
      </c>
      <c r="AA41" s="65">
        <f>VLOOKUP($A41,'ADR Raw Data'!$B$6:$BE$43,'ADR Raw Data'!AJ$1,FALSE)</f>
        <v>147.964675901725</v>
      </c>
      <c r="AB41" s="65">
        <f>VLOOKUP($A41,'ADR Raw Data'!$B$6:$BE$43,'ADR Raw Data'!AK$1,FALSE)</f>
        <v>152.89533190002601</v>
      </c>
      <c r="AC41" s="66">
        <f>VLOOKUP($A41,'ADR Raw Data'!$B$6:$BE$43,'ADR Raw Data'!AL$1,FALSE)</f>
        <v>153.56640194218099</v>
      </c>
      <c r="AD41" s="65">
        <f>VLOOKUP($A41,'ADR Raw Data'!$B$6:$BE$43,'ADR Raw Data'!AN$1,FALSE)</f>
        <v>193.821010838831</v>
      </c>
      <c r="AE41" s="65">
        <f>VLOOKUP($A41,'ADR Raw Data'!$B$6:$BE$43,'ADR Raw Data'!AO$1,FALSE)</f>
        <v>200.88902203856699</v>
      </c>
      <c r="AF41" s="66">
        <f>VLOOKUP($A41,'ADR Raw Data'!$B$6:$BE$43,'ADR Raw Data'!AP$1,FALSE)</f>
        <v>197.40104069767401</v>
      </c>
      <c r="AG41" s="67">
        <f>VLOOKUP($A41,'ADR Raw Data'!$B$6:$BE$43,'ADR Raw Data'!AR$1,FALSE)</f>
        <v>167.782326721472</v>
      </c>
      <c r="AI41" s="59">
        <f>VLOOKUP($A41,'ADR Raw Data'!$B$6:$BE$43,'ADR Raw Data'!AT$1,FALSE)</f>
        <v>4.5683919388634102</v>
      </c>
      <c r="AJ41" s="60">
        <f>VLOOKUP($A41,'ADR Raw Data'!$B$6:$BE$43,'ADR Raw Data'!AU$1,FALSE)</f>
        <v>6.2839522125194103</v>
      </c>
      <c r="AK41" s="60">
        <f>VLOOKUP($A41,'ADR Raw Data'!$B$6:$BE$43,'ADR Raw Data'!AV$1,FALSE)</f>
        <v>-0.46791940642878899</v>
      </c>
      <c r="AL41" s="60">
        <f>VLOOKUP($A41,'ADR Raw Data'!$B$6:$BE$43,'ADR Raw Data'!AW$1,FALSE)</f>
        <v>1.0764072869518899</v>
      </c>
      <c r="AM41" s="60">
        <f>VLOOKUP($A41,'ADR Raw Data'!$B$6:$BE$43,'ADR Raw Data'!AX$1,FALSE)</f>
        <v>2.6372072006427998</v>
      </c>
      <c r="AN41" s="61">
        <f>VLOOKUP($A41,'ADR Raw Data'!$B$6:$BE$43,'ADR Raw Data'!AY$1,FALSE)</f>
        <v>2.69610914826381</v>
      </c>
      <c r="AO41" s="60">
        <f>VLOOKUP($A41,'ADR Raw Data'!$B$6:$BE$43,'ADR Raw Data'!BA$1,FALSE)</f>
        <v>4.9194981509115596</v>
      </c>
      <c r="AP41" s="60">
        <f>VLOOKUP($A41,'ADR Raw Data'!$B$6:$BE$43,'ADR Raw Data'!BB$1,FALSE)</f>
        <v>4.4303736606175299</v>
      </c>
      <c r="AQ41" s="61">
        <f>VLOOKUP($A41,'ADR Raw Data'!$B$6:$BE$43,'ADR Raw Data'!BC$1,FALSE)</f>
        <v>4.6569247992653198</v>
      </c>
      <c r="AR41" s="62">
        <f>VLOOKUP($A41,'ADR Raw Data'!$B$6:$BE$43,'ADR Raw Data'!BE$1,FALSE)</f>
        <v>3.0853163488509199</v>
      </c>
      <c r="AT41" s="64">
        <f>VLOOKUP($A41,'RevPAR Raw Data'!$B$6:$BE$43,'RevPAR Raw Data'!AG$1,FALSE)</f>
        <v>95.921546029515099</v>
      </c>
      <c r="AU41" s="65">
        <f>VLOOKUP($A41,'RevPAR Raw Data'!$B$6:$BE$43,'RevPAR Raw Data'!AH$1,FALSE)</f>
        <v>92.449634574841795</v>
      </c>
      <c r="AV41" s="65">
        <f>VLOOKUP($A41,'RevPAR Raw Data'!$B$6:$BE$43,'RevPAR Raw Data'!AI$1,FALSE)</f>
        <v>95.635567463106099</v>
      </c>
      <c r="AW41" s="65">
        <f>VLOOKUP($A41,'RevPAR Raw Data'!$B$6:$BE$43,'RevPAR Raw Data'!AJ$1,FALSE)</f>
        <v>99.457633520730795</v>
      </c>
      <c r="AX41" s="65">
        <f>VLOOKUP($A41,'RevPAR Raw Data'!$B$6:$BE$43,'RevPAR Raw Data'!AK$1,FALSE)</f>
        <v>99.951428320449693</v>
      </c>
      <c r="AY41" s="66">
        <f>VLOOKUP($A41,'RevPAR Raw Data'!$B$6:$BE$43,'RevPAR Raw Data'!AL$1,FALSE)</f>
        <v>96.683161981728702</v>
      </c>
      <c r="AZ41" s="65">
        <f>VLOOKUP($A41,'RevPAR Raw Data'!$B$6:$BE$43,'RevPAR Raw Data'!AN$1,FALSE)</f>
        <v>144.51447118763099</v>
      </c>
      <c r="BA41" s="65">
        <f>VLOOKUP($A41,'RevPAR Raw Data'!$B$6:$BE$43,'RevPAR Raw Data'!AO$1,FALSE)</f>
        <v>153.737276879831</v>
      </c>
      <c r="BB41" s="66">
        <f>VLOOKUP($A41,'RevPAR Raw Data'!$B$6:$BE$43,'RevPAR Raw Data'!AP$1,FALSE)</f>
        <v>149.12587403373101</v>
      </c>
      <c r="BC41" s="67">
        <f>VLOOKUP($A41,'RevPAR Raw Data'!$B$6:$BE$43,'RevPAR Raw Data'!AR$1,FALSE)</f>
        <v>111.66679399658599</v>
      </c>
      <c r="BE41" s="59">
        <f>VLOOKUP($A41,'RevPAR Raw Data'!$B$6:$BE$43,'RevPAR Raw Data'!AT$1,FALSE)</f>
        <v>-2.03813147366703</v>
      </c>
      <c r="BF41" s="60">
        <f>VLOOKUP($A41,'RevPAR Raw Data'!$B$6:$BE$43,'RevPAR Raw Data'!AU$1,FALSE)</f>
        <v>0.49688651799129102</v>
      </c>
      <c r="BG41" s="60">
        <f>VLOOKUP($A41,'RevPAR Raw Data'!$B$6:$BE$43,'RevPAR Raw Data'!AV$1,FALSE)</f>
        <v>-6.1609715073178997</v>
      </c>
      <c r="BH41" s="60">
        <f>VLOOKUP($A41,'RevPAR Raw Data'!$B$6:$BE$43,'RevPAR Raw Data'!AW$1,FALSE)</f>
        <v>-0.56666733375092704</v>
      </c>
      <c r="BI41" s="60">
        <f>VLOOKUP($A41,'RevPAR Raw Data'!$B$6:$BE$43,'RevPAR Raw Data'!AX$1,FALSE)</f>
        <v>-1.3287358951697199</v>
      </c>
      <c r="BJ41" s="61">
        <f>VLOOKUP($A41,'RevPAR Raw Data'!$B$6:$BE$43,'RevPAR Raw Data'!AY$1,FALSE)</f>
        <v>-1.9731042945203601</v>
      </c>
      <c r="BK41" s="60">
        <f>VLOOKUP($A41,'RevPAR Raw Data'!$B$6:$BE$43,'RevPAR Raw Data'!BA$1,FALSE)</f>
        <v>-5.5805892311712704</v>
      </c>
      <c r="BL41" s="60">
        <f>VLOOKUP($A41,'RevPAR Raw Data'!$B$6:$BE$43,'RevPAR Raw Data'!BB$1,FALSE)</f>
        <v>-6.8934983883514303</v>
      </c>
      <c r="BM41" s="61">
        <f>VLOOKUP($A41,'RevPAR Raw Data'!$B$6:$BE$43,'RevPAR Raw Data'!BC$1,FALSE)</f>
        <v>-6.2619338725543399</v>
      </c>
      <c r="BN41" s="62">
        <f>VLOOKUP($A41,'RevPAR Raw Data'!$B$6:$BE$43,'RevPAR Raw Data'!BE$1,FALSE)</f>
        <v>-3.65505263941415</v>
      </c>
    </row>
    <row r="42" spans="1:66" x14ac:dyDescent="0.35">
      <c r="A42" s="81" t="s">
        <v>81</v>
      </c>
      <c r="B42" s="59">
        <f>VLOOKUP($A42,'Occupancy Raw Data'!$B$6:$BE$43,'Occupancy Raw Data'!AG$1,FALSE)</f>
        <v>70.787996023749997</v>
      </c>
      <c r="C42" s="60">
        <f>VLOOKUP($A42,'Occupancy Raw Data'!$B$6:$BE$43,'Occupancy Raw Data'!AH$1,FALSE)</f>
        <v>71.297788882619997</v>
      </c>
      <c r="D42" s="60">
        <f>VLOOKUP($A42,'Occupancy Raw Data'!$B$6:$BE$43,'Occupancy Raw Data'!AI$1,FALSE)</f>
        <v>73.120012895945806</v>
      </c>
      <c r="E42" s="60">
        <f>VLOOKUP($A42,'Occupancy Raw Data'!$B$6:$BE$43,'Occupancy Raw Data'!AJ$1,FALSE)</f>
        <v>75.092689610703601</v>
      </c>
      <c r="F42" s="60">
        <f>VLOOKUP($A42,'Occupancy Raw Data'!$B$6:$BE$43,'Occupancy Raw Data'!AK$1,FALSE)</f>
        <v>75.621289057252596</v>
      </c>
      <c r="G42" s="61">
        <f>VLOOKUP($A42,'Occupancy Raw Data'!$B$6:$BE$43,'Occupancy Raw Data'!AL$1,FALSE)</f>
        <v>73.1839552940544</v>
      </c>
      <c r="H42" s="60">
        <f>VLOOKUP($A42,'Occupancy Raw Data'!$B$6:$BE$43,'Occupancy Raw Data'!AN$1,FALSE)</f>
        <v>83.659761962332993</v>
      </c>
      <c r="I42" s="60">
        <f>VLOOKUP($A42,'Occupancy Raw Data'!$B$6:$BE$43,'Occupancy Raw Data'!AO$1,FALSE)</f>
        <v>88.667687595711996</v>
      </c>
      <c r="J42" s="61">
        <f>VLOOKUP($A42,'Occupancy Raw Data'!$B$6:$BE$43,'Occupancy Raw Data'!AP$1,FALSE)</f>
        <v>86.163724779022502</v>
      </c>
      <c r="K42" s="62">
        <f>VLOOKUP($A42,'Occupancy Raw Data'!$B$6:$BE$43,'Occupancy Raw Data'!AR$1,FALSE)</f>
        <v>76.892460861188098</v>
      </c>
      <c r="M42" s="59">
        <f>VLOOKUP($A42,'Occupancy Raw Data'!$B$6:$BE$43,'Occupancy Raw Data'!AT$1,FALSE)</f>
        <v>-4.0067110761664004</v>
      </c>
      <c r="N42" s="60">
        <f>VLOOKUP($A42,'Occupancy Raw Data'!$B$6:$BE$43,'Occupancy Raw Data'!AU$1,FALSE)</f>
        <v>-1.00781002782277</v>
      </c>
      <c r="O42" s="60">
        <f>VLOOKUP($A42,'Occupancy Raw Data'!$B$6:$BE$43,'Occupancy Raw Data'!AV$1,FALSE)</f>
        <v>-2.8855567067279502</v>
      </c>
      <c r="P42" s="60">
        <f>VLOOKUP($A42,'Occupancy Raw Data'!$B$6:$BE$43,'Occupancy Raw Data'!AW$1,FALSE)</f>
        <v>-2.2509172260332</v>
      </c>
      <c r="Q42" s="60">
        <f>VLOOKUP($A42,'Occupancy Raw Data'!$B$6:$BE$43,'Occupancy Raw Data'!AX$1,FALSE)</f>
        <v>-3.46849615724798</v>
      </c>
      <c r="R42" s="61">
        <f>VLOOKUP($A42,'Occupancy Raw Data'!$B$6:$BE$43,'Occupancy Raw Data'!AY$1,FALSE)</f>
        <v>-2.73762993639007</v>
      </c>
      <c r="S42" s="60">
        <f>VLOOKUP($A42,'Occupancy Raw Data'!$B$6:$BE$43,'Occupancy Raw Data'!BA$1,FALSE)</f>
        <v>-4.6603688775038004</v>
      </c>
      <c r="T42" s="60">
        <f>VLOOKUP($A42,'Occupancy Raw Data'!$B$6:$BE$43,'Occupancy Raw Data'!BB$1,FALSE)</f>
        <v>-2.7173943241620901</v>
      </c>
      <c r="U42" s="61">
        <f>VLOOKUP($A42,'Occupancy Raw Data'!$B$6:$BE$43,'Occupancy Raw Data'!BC$1,FALSE)</f>
        <v>-3.6704436308737201</v>
      </c>
      <c r="V42" s="62">
        <f>VLOOKUP($A42,'Occupancy Raw Data'!$B$6:$BE$43,'Occupancy Raw Data'!BE$1,FALSE)</f>
        <v>-3.03824344179269</v>
      </c>
      <c r="X42" s="64">
        <f>VLOOKUP($A42,'ADR Raw Data'!$B$6:$BE$43,'ADR Raw Data'!AG$1,FALSE)</f>
        <v>163.15396756869501</v>
      </c>
      <c r="Y42" s="65">
        <f>VLOOKUP($A42,'ADR Raw Data'!$B$6:$BE$43,'ADR Raw Data'!AH$1,FALSE)</f>
        <v>153.091319441173</v>
      </c>
      <c r="Z42" s="65">
        <f>VLOOKUP($A42,'ADR Raw Data'!$B$6:$BE$43,'ADR Raw Data'!AI$1,FALSE)</f>
        <v>147.034182649911</v>
      </c>
      <c r="AA42" s="65">
        <f>VLOOKUP($A42,'ADR Raw Data'!$B$6:$BE$43,'ADR Raw Data'!AJ$1,FALSE)</f>
        <v>147.264255507553</v>
      </c>
      <c r="AB42" s="65">
        <f>VLOOKUP($A42,'ADR Raw Data'!$B$6:$BE$43,'ADR Raw Data'!AK$1,FALSE)</f>
        <v>149.82086030482799</v>
      </c>
      <c r="AC42" s="66">
        <f>VLOOKUP($A42,'ADR Raw Data'!$B$6:$BE$43,'ADR Raw Data'!AL$1,FALSE)</f>
        <v>151.955908101381</v>
      </c>
      <c r="AD42" s="65">
        <f>VLOOKUP($A42,'ADR Raw Data'!$B$6:$BE$43,'ADR Raw Data'!AN$1,FALSE)</f>
        <v>190.014427085005</v>
      </c>
      <c r="AE42" s="65">
        <f>VLOOKUP($A42,'ADR Raw Data'!$B$6:$BE$43,'ADR Raw Data'!AO$1,FALSE)</f>
        <v>203.686076871799</v>
      </c>
      <c r="AF42" s="66">
        <f>VLOOKUP($A42,'ADR Raw Data'!$B$6:$BE$43,'ADR Raw Data'!AP$1,FALSE)</f>
        <v>197.048904617879</v>
      </c>
      <c r="AG42" s="67">
        <f>VLOOKUP($A42,'ADR Raw Data'!$B$6:$BE$43,'ADR Raw Data'!AR$1,FALSE)</f>
        <v>166.393067657144</v>
      </c>
      <c r="AI42" s="59">
        <f>VLOOKUP($A42,'ADR Raw Data'!$B$6:$BE$43,'ADR Raw Data'!AT$1,FALSE)</f>
        <v>2.8900932819293201</v>
      </c>
      <c r="AJ42" s="60">
        <f>VLOOKUP($A42,'ADR Raw Data'!$B$6:$BE$43,'ADR Raw Data'!AU$1,FALSE)</f>
        <v>6.9210223632352204</v>
      </c>
      <c r="AK42" s="60">
        <f>VLOOKUP($A42,'ADR Raw Data'!$B$6:$BE$43,'ADR Raw Data'!AV$1,FALSE)</f>
        <v>2.0378340582321202</v>
      </c>
      <c r="AL42" s="60">
        <f>VLOOKUP($A42,'ADR Raw Data'!$B$6:$BE$43,'ADR Raw Data'!AW$1,FALSE)</f>
        <v>2.6083247312095001</v>
      </c>
      <c r="AM42" s="60">
        <f>VLOOKUP($A42,'ADR Raw Data'!$B$6:$BE$43,'ADR Raw Data'!AX$1,FALSE)</f>
        <v>1.9482193241041399</v>
      </c>
      <c r="AN42" s="61">
        <f>VLOOKUP($A42,'ADR Raw Data'!$B$6:$BE$43,'ADR Raw Data'!AY$1,FALSE)</f>
        <v>3.2049678208905799</v>
      </c>
      <c r="AO42" s="60">
        <f>VLOOKUP($A42,'ADR Raw Data'!$B$6:$BE$43,'ADR Raw Data'!BA$1,FALSE)</f>
        <v>0.60655199345295496</v>
      </c>
      <c r="AP42" s="60">
        <f>VLOOKUP($A42,'ADR Raw Data'!$B$6:$BE$43,'ADR Raw Data'!BB$1,FALSE)</f>
        <v>0.50044890569059697</v>
      </c>
      <c r="AQ42" s="61">
        <f>VLOOKUP($A42,'ADR Raw Data'!$B$6:$BE$43,'ADR Raw Data'!BC$1,FALSE)</f>
        <v>0.58580356457334104</v>
      </c>
      <c r="AR42" s="62">
        <f>VLOOKUP($A42,'ADR Raw Data'!$B$6:$BE$43,'ADR Raw Data'!BE$1,FALSE)</f>
        <v>2.1318722423825598</v>
      </c>
      <c r="AT42" s="64">
        <f>VLOOKUP($A42,'RevPAR Raw Data'!$B$6:$BE$43,'RevPAR Raw Data'!AG$1,FALSE)</f>
        <v>115.493424075118</v>
      </c>
      <c r="AU42" s="65">
        <f>VLOOKUP($A42,'RevPAR Raw Data'!$B$6:$BE$43,'RevPAR Raw Data'!AH$1,FALSE)</f>
        <v>109.15072573278501</v>
      </c>
      <c r="AV42" s="65">
        <f>VLOOKUP($A42,'RevPAR Raw Data'!$B$6:$BE$43,'RevPAR Raw Data'!AI$1,FALSE)</f>
        <v>107.511413315064</v>
      </c>
      <c r="AW42" s="65">
        <f>VLOOKUP($A42,'RevPAR Raw Data'!$B$6:$BE$43,'RevPAR Raw Data'!AJ$1,FALSE)</f>
        <v>110.5846902958</v>
      </c>
      <c r="AX42" s="65">
        <f>VLOOKUP($A42,'RevPAR Raw Data'!$B$6:$BE$43,'RevPAR Raw Data'!AK$1,FALSE)</f>
        <v>113.29646583917599</v>
      </c>
      <c r="AY42" s="66">
        <f>VLOOKUP($A42,'RevPAR Raw Data'!$B$6:$BE$43,'RevPAR Raw Data'!AL$1,FALSE)</f>
        <v>111.207343851589</v>
      </c>
      <c r="AZ42" s="65">
        <f>VLOOKUP($A42,'RevPAR Raw Data'!$B$6:$BE$43,'RevPAR Raw Data'!AN$1,FALSE)</f>
        <v>158.96561739340601</v>
      </c>
      <c r="BA42" s="65">
        <f>VLOOKUP($A42,'RevPAR Raw Data'!$B$6:$BE$43,'RevPAR Raw Data'!AO$1,FALSE)</f>
        <v>180.603734316649</v>
      </c>
      <c r="BB42" s="66">
        <f>VLOOKUP($A42,'RevPAR Raw Data'!$B$6:$BE$43,'RevPAR Raw Data'!AP$1,FALSE)</f>
        <v>169.78467585502801</v>
      </c>
      <c r="BC42" s="67">
        <f>VLOOKUP($A42,'RevPAR Raw Data'!$B$6:$BE$43,'RevPAR Raw Data'!AR$1,FALSE)</f>
        <v>127.943724424</v>
      </c>
      <c r="BE42" s="59">
        <f>VLOOKUP($A42,'RevPAR Raw Data'!$B$6:$BE$43,'RevPAR Raw Data'!AT$1,FALSE)</f>
        <v>-1.2324154818756701</v>
      </c>
      <c r="BF42" s="60">
        <f>VLOOKUP($A42,'RevPAR Raw Data'!$B$6:$BE$43,'RevPAR Raw Data'!AU$1,FALSE)</f>
        <v>5.8434615780078998</v>
      </c>
      <c r="BG42" s="60">
        <f>VLOOKUP($A42,'RevPAR Raw Data'!$B$6:$BE$43,'RevPAR Raw Data'!AV$1,FALSE)</f>
        <v>-0.90652550583513103</v>
      </c>
      <c r="BH42" s="60">
        <f>VLOOKUP($A42,'RevPAR Raw Data'!$B$6:$BE$43,'RevPAR Raw Data'!AW$1,FALSE)</f>
        <v>0.29869627449061797</v>
      </c>
      <c r="BI42" s="60">
        <f>VLOOKUP($A42,'RevPAR Raw Data'!$B$6:$BE$43,'RevPAR Raw Data'!AX$1,FALSE)</f>
        <v>-1.5878507455351401</v>
      </c>
      <c r="BJ42" s="61">
        <f>VLOOKUP($A42,'RevPAR Raw Data'!$B$6:$BE$43,'RevPAR Raw Data'!AY$1,FALSE)</f>
        <v>0.37959772598413499</v>
      </c>
      <c r="BK42" s="60">
        <f>VLOOKUP($A42,'RevPAR Raw Data'!$B$6:$BE$43,'RevPAR Raw Data'!BA$1,FALSE)</f>
        <v>-4.0820844443796096</v>
      </c>
      <c r="BL42" s="60">
        <f>VLOOKUP($A42,'RevPAR Raw Data'!$B$6:$BE$43,'RevPAR Raw Data'!BB$1,FALSE)</f>
        <v>-2.2305445886300599</v>
      </c>
      <c r="BM42" s="61">
        <f>VLOOKUP($A42,'RevPAR Raw Data'!$B$6:$BE$43,'RevPAR Raw Data'!BC$1,FALSE)</f>
        <v>-3.1061416559256898</v>
      </c>
      <c r="BN42" s="62">
        <f>VLOOKUP($A42,'RevPAR Raw Data'!$B$6:$BE$43,'RevPAR Raw Data'!BE$1,FALSE)</f>
        <v>-0.971142668001718</v>
      </c>
    </row>
    <row r="43" spans="1:66" x14ac:dyDescent="0.35">
      <c r="A43" s="82" t="s">
        <v>82</v>
      </c>
      <c r="B43" s="59">
        <f>VLOOKUP($A43,'Occupancy Raw Data'!$B$6:$BE$43,'Occupancy Raw Data'!AG$1,FALSE)</f>
        <v>60.253535008146102</v>
      </c>
      <c r="C43" s="60">
        <f>VLOOKUP($A43,'Occupancy Raw Data'!$B$6:$BE$43,'Occupancy Raw Data'!AH$1,FALSE)</f>
        <v>64.743950761308994</v>
      </c>
      <c r="D43" s="60">
        <f>VLOOKUP($A43,'Occupancy Raw Data'!$B$6:$BE$43,'Occupancy Raw Data'!AI$1,FALSE)</f>
        <v>70.190779813745806</v>
      </c>
      <c r="E43" s="60">
        <f>VLOOKUP($A43,'Occupancy Raw Data'!$B$6:$BE$43,'Occupancy Raw Data'!AJ$1,FALSE)</f>
        <v>72.072932799645898</v>
      </c>
      <c r="F43" s="60">
        <f>VLOOKUP($A43,'Occupancy Raw Data'!$B$6:$BE$43,'Occupancy Raw Data'!AK$1,FALSE)</f>
        <v>68.337791902166202</v>
      </c>
      <c r="G43" s="61">
        <f>VLOOKUP($A43,'Occupancy Raw Data'!$B$6:$BE$43,'Occupancy Raw Data'!AL$1,FALSE)</f>
        <v>67.119798057002598</v>
      </c>
      <c r="H43" s="60">
        <f>VLOOKUP($A43,'Occupancy Raw Data'!$B$6:$BE$43,'Occupancy Raw Data'!AN$1,FALSE)</f>
        <v>73.905304020757399</v>
      </c>
      <c r="I43" s="60">
        <f>VLOOKUP($A43,'Occupancy Raw Data'!$B$6:$BE$43,'Occupancy Raw Data'!AO$1,FALSE)</f>
        <v>75.908140072812103</v>
      </c>
      <c r="J43" s="61">
        <f>VLOOKUP($A43,'Occupancy Raw Data'!$B$6:$BE$43,'Occupancy Raw Data'!AP$1,FALSE)</f>
        <v>74.906722046784793</v>
      </c>
      <c r="K43" s="62">
        <f>VLOOKUP($A43,'Occupancy Raw Data'!$B$6:$BE$43,'Occupancy Raw Data'!AR$1,FALSE)</f>
        <v>69.344633482654601</v>
      </c>
      <c r="M43" s="59">
        <f>VLOOKUP($A43,'Occupancy Raw Data'!$B$6:$BE$43,'Occupancy Raw Data'!AT$1,FALSE)</f>
        <v>16.973476807440399</v>
      </c>
      <c r="N43" s="60">
        <f>VLOOKUP($A43,'Occupancy Raw Data'!$B$6:$BE$43,'Occupancy Raw Data'!AU$1,FALSE)</f>
        <v>23.729102024392901</v>
      </c>
      <c r="O43" s="60">
        <f>VLOOKUP($A43,'Occupancy Raw Data'!$B$6:$BE$43,'Occupancy Raw Data'!AV$1,FALSE)</f>
        <v>26.332575446068802</v>
      </c>
      <c r="P43" s="60">
        <f>VLOOKUP($A43,'Occupancy Raw Data'!$B$6:$BE$43,'Occupancy Raw Data'!AW$1,FALSE)</f>
        <v>26.191145523772001</v>
      </c>
      <c r="Q43" s="60">
        <f>VLOOKUP($A43,'Occupancy Raw Data'!$B$6:$BE$43,'Occupancy Raw Data'!AX$1,FALSE)</f>
        <v>19.8311899387583</v>
      </c>
      <c r="R43" s="61">
        <f>VLOOKUP($A43,'Occupancy Raw Data'!$B$6:$BE$43,'Occupancy Raw Data'!AY$1,FALSE)</f>
        <v>22.687173478189202</v>
      </c>
      <c r="S43" s="60">
        <f>VLOOKUP($A43,'Occupancy Raw Data'!$B$6:$BE$43,'Occupancy Raw Data'!BA$1,FALSE)</f>
        <v>12.704900625838301</v>
      </c>
      <c r="T43" s="60">
        <f>VLOOKUP($A43,'Occupancy Raw Data'!$B$6:$BE$43,'Occupancy Raw Data'!BB$1,FALSE)</f>
        <v>8.2017210164181904</v>
      </c>
      <c r="U43" s="61">
        <f>VLOOKUP($A43,'Occupancy Raw Data'!$B$6:$BE$43,'Occupancy Raw Data'!BC$1,FALSE)</f>
        <v>10.3773316829183</v>
      </c>
      <c r="V43" s="62">
        <f>VLOOKUP($A43,'Occupancy Raw Data'!$B$6:$BE$43,'Occupancy Raw Data'!BE$1,FALSE)</f>
        <v>18.604781795933899</v>
      </c>
      <c r="X43" s="64">
        <f>VLOOKUP($A43,'ADR Raw Data'!$B$6:$BE$43,'ADR Raw Data'!AG$1,FALSE)</f>
        <v>124.384177759232</v>
      </c>
      <c r="Y43" s="65">
        <f>VLOOKUP($A43,'ADR Raw Data'!$B$6:$BE$43,'ADR Raw Data'!AH$1,FALSE)</f>
        <v>135.12074940778899</v>
      </c>
      <c r="Z43" s="65">
        <f>VLOOKUP($A43,'ADR Raw Data'!$B$6:$BE$43,'ADR Raw Data'!AI$1,FALSE)</f>
        <v>140.55591874601501</v>
      </c>
      <c r="AA43" s="65">
        <f>VLOOKUP($A43,'ADR Raw Data'!$B$6:$BE$43,'ADR Raw Data'!AJ$1,FALSE)</f>
        <v>139.15083667062001</v>
      </c>
      <c r="AB43" s="65">
        <f>VLOOKUP($A43,'ADR Raw Data'!$B$6:$BE$43,'ADR Raw Data'!AK$1,FALSE)</f>
        <v>130.581613515621</v>
      </c>
      <c r="AC43" s="66">
        <f>VLOOKUP($A43,'ADR Raw Data'!$B$6:$BE$43,'ADR Raw Data'!AL$1,FALSE)</f>
        <v>134.27106885086701</v>
      </c>
      <c r="AD43" s="65">
        <f>VLOOKUP($A43,'ADR Raw Data'!$B$6:$BE$43,'ADR Raw Data'!AN$1,FALSE)</f>
        <v>125.721787322927</v>
      </c>
      <c r="AE43" s="65">
        <f>VLOOKUP($A43,'ADR Raw Data'!$B$6:$BE$43,'ADR Raw Data'!AO$1,FALSE)</f>
        <v>126.606890770219</v>
      </c>
      <c r="AF43" s="66">
        <f>VLOOKUP($A43,'ADR Raw Data'!$B$6:$BE$43,'ADR Raw Data'!AP$1,FALSE)</f>
        <v>126.170255461835</v>
      </c>
      <c r="AG43" s="67">
        <f>VLOOKUP($A43,'ADR Raw Data'!$B$6:$BE$43,'ADR Raw Data'!AR$1,FALSE)</f>
        <v>131.77090472687999</v>
      </c>
      <c r="AI43" s="59">
        <f>VLOOKUP($A43,'ADR Raw Data'!$B$6:$BE$43,'ADR Raw Data'!AT$1,FALSE)</f>
        <v>24.8609599514593</v>
      </c>
      <c r="AJ43" s="60">
        <f>VLOOKUP($A43,'ADR Raw Data'!$B$6:$BE$43,'ADR Raw Data'!AU$1,FALSE)</f>
        <v>31.7897933191046</v>
      </c>
      <c r="AK43" s="60">
        <f>VLOOKUP($A43,'ADR Raw Data'!$B$6:$BE$43,'ADR Raw Data'!AV$1,FALSE)</f>
        <v>34.366358485546598</v>
      </c>
      <c r="AL43" s="60">
        <f>VLOOKUP($A43,'ADR Raw Data'!$B$6:$BE$43,'ADR Raw Data'!AW$1,FALSE)</f>
        <v>33.099473719936697</v>
      </c>
      <c r="AM43" s="60">
        <f>VLOOKUP($A43,'ADR Raw Data'!$B$6:$BE$43,'ADR Raw Data'!AX$1,FALSE)</f>
        <v>28.198795366354801</v>
      </c>
      <c r="AN43" s="61">
        <f>VLOOKUP($A43,'ADR Raw Data'!$B$6:$BE$43,'ADR Raw Data'!AY$1,FALSE)</f>
        <v>30.761391756096401</v>
      </c>
      <c r="AO43" s="60">
        <f>VLOOKUP($A43,'ADR Raw Data'!$B$6:$BE$43,'ADR Raw Data'!BA$1,FALSE)</f>
        <v>20.3665261783859</v>
      </c>
      <c r="AP43" s="60">
        <f>VLOOKUP($A43,'ADR Raw Data'!$B$6:$BE$43,'ADR Raw Data'!BB$1,FALSE)</f>
        <v>18.245973884852599</v>
      </c>
      <c r="AQ43" s="61">
        <f>VLOOKUP($A43,'ADR Raw Data'!$B$6:$BE$43,'ADR Raw Data'!BC$1,FALSE)</f>
        <v>19.248827700378801</v>
      </c>
      <c r="AR43" s="62">
        <f>VLOOKUP($A43,'ADR Raw Data'!$B$6:$BE$43,'ADR Raw Data'!BE$1,FALSE)</f>
        <v>27.0463195222374</v>
      </c>
      <c r="AT43" s="64">
        <f>VLOOKUP($A43,'RevPAR Raw Data'!$B$6:$BE$43,'RevPAR Raw Data'!AG$1,FALSE)</f>
        <v>74.945864090753602</v>
      </c>
      <c r="AU43" s="65">
        <f>VLOOKUP($A43,'RevPAR Raw Data'!$B$6:$BE$43,'RevPAR Raw Data'!AH$1,FALSE)</f>
        <v>87.482511464891203</v>
      </c>
      <c r="AV43" s="65">
        <f>VLOOKUP($A43,'RevPAR Raw Data'!$B$6:$BE$43,'RevPAR Raw Data'!AI$1,FALSE)</f>
        <v>98.657295442202795</v>
      </c>
      <c r="AW43" s="65">
        <f>VLOOKUP($A43,'RevPAR Raw Data'!$B$6:$BE$43,'RevPAR Raw Data'!AJ$1,FALSE)</f>
        <v>100.290089003761</v>
      </c>
      <c r="AX43" s="65">
        <f>VLOOKUP($A43,'RevPAR Raw Data'!$B$6:$BE$43,'RevPAR Raw Data'!AK$1,FALSE)</f>
        <v>89.236591306796399</v>
      </c>
      <c r="AY43" s="66">
        <f>VLOOKUP($A43,'RevPAR Raw Data'!$B$6:$BE$43,'RevPAR Raw Data'!AL$1,FALSE)</f>
        <v>90.122470261681102</v>
      </c>
      <c r="AZ43" s="65">
        <f>VLOOKUP($A43,'RevPAR Raw Data'!$B$6:$BE$43,'RevPAR Raw Data'!AN$1,FALSE)</f>
        <v>92.915069141339899</v>
      </c>
      <c r="BA43" s="65">
        <f>VLOOKUP($A43,'RevPAR Raw Data'!$B$6:$BE$43,'RevPAR Raw Data'!AO$1,FALSE)</f>
        <v>96.104935987690297</v>
      </c>
      <c r="BB43" s="66">
        <f>VLOOKUP($A43,'RevPAR Raw Data'!$B$6:$BE$43,'RevPAR Raw Data'!AP$1,FALSE)</f>
        <v>94.510002564515105</v>
      </c>
      <c r="BC43" s="67">
        <f>VLOOKUP($A43,'RevPAR Raw Data'!$B$6:$BE$43,'RevPAR Raw Data'!AR$1,FALSE)</f>
        <v>91.376050919633599</v>
      </c>
      <c r="BE43" s="59">
        <f>VLOOKUP($A43,'RevPAR Raw Data'!$B$6:$BE$43,'RevPAR Raw Data'!AT$1,FALSE)</f>
        <v>46.054206030367801</v>
      </c>
      <c r="BF43" s="60">
        <f>VLOOKUP($A43,'RevPAR Raw Data'!$B$6:$BE$43,'RevPAR Raw Data'!AU$1,FALSE)</f>
        <v>63.062327833531498</v>
      </c>
      <c r="BG43" s="60">
        <f>VLOOKUP($A43,'RevPAR Raw Data'!$B$6:$BE$43,'RevPAR Raw Data'!AV$1,FALSE)</f>
        <v>69.748481207888403</v>
      </c>
      <c r="BH43" s="60">
        <f>VLOOKUP($A43,'RevPAR Raw Data'!$B$6:$BE$43,'RevPAR Raw Data'!AW$1,FALSE)</f>
        <v>67.959750573299999</v>
      </c>
      <c r="BI43" s="60">
        <f>VLOOKUP($A43,'RevPAR Raw Data'!$B$6:$BE$43,'RevPAR Raw Data'!AX$1,FALSE)</f>
        <v>53.622141974656799</v>
      </c>
      <c r="BJ43" s="61">
        <f>VLOOKUP($A43,'RevPAR Raw Data'!$B$6:$BE$43,'RevPAR Raw Data'!AY$1,FALSE)</f>
        <v>60.427455546296599</v>
      </c>
      <c r="BK43" s="60">
        <f>VLOOKUP($A43,'RevPAR Raw Data'!$B$6:$BE$43,'RevPAR Raw Data'!BA$1,FALSE)</f>
        <v>35.658973716123597</v>
      </c>
      <c r="BL43" s="60">
        <f>VLOOKUP($A43,'RevPAR Raw Data'!$B$6:$BE$43,'RevPAR Raw Data'!BB$1,FALSE)</f>
        <v>27.944178776034999</v>
      </c>
      <c r="BM43" s="61">
        <f>VLOOKUP($A43,'RevPAR Raw Data'!$B$6:$BE$43,'RevPAR Raw Data'!BC$1,FALSE)</f>
        <v>31.623674078838899</v>
      </c>
      <c r="BN43" s="62">
        <f>VLOOKUP($A43,'RevPAR Raw Data'!$B$6:$BE$43,'RevPAR Raw Data'!BE$1,FALSE)</f>
        <v>50.683010049114699</v>
      </c>
    </row>
    <row r="44" spans="1:66" x14ac:dyDescent="0.35">
      <c r="A44" s="81" t="s">
        <v>83</v>
      </c>
      <c r="B44" s="59">
        <f>VLOOKUP($A44,'Occupancy Raw Data'!$B$6:$BE$43,'Occupancy Raw Data'!AG$1,FALSE)</f>
        <v>52.525744503200599</v>
      </c>
      <c r="C44" s="60">
        <f>VLOOKUP($A44,'Occupancy Raw Data'!$B$6:$BE$43,'Occupancy Raw Data'!AH$1,FALSE)</f>
        <v>55.3970683736895</v>
      </c>
      <c r="D44" s="60">
        <f>VLOOKUP($A44,'Occupancy Raw Data'!$B$6:$BE$43,'Occupancy Raw Data'!AI$1,FALSE)</f>
        <v>61.6917153724835</v>
      </c>
      <c r="E44" s="60">
        <f>VLOOKUP($A44,'Occupancy Raw Data'!$B$6:$BE$43,'Occupancy Raw Data'!AJ$1,FALSE)</f>
        <v>64.848316170331103</v>
      </c>
      <c r="F44" s="60">
        <f>VLOOKUP($A44,'Occupancy Raw Data'!$B$6:$BE$43,'Occupancy Raw Data'!AK$1,FALSE)</f>
        <v>65.474533815752807</v>
      </c>
      <c r="G44" s="61">
        <f>VLOOKUP($A44,'Occupancy Raw Data'!$B$6:$BE$43,'Occupancy Raw Data'!AL$1,FALSE)</f>
        <v>59.9874756470915</v>
      </c>
      <c r="H44" s="60">
        <f>VLOOKUP($A44,'Occupancy Raw Data'!$B$6:$BE$43,'Occupancy Raw Data'!AN$1,FALSE)</f>
        <v>72.766490397996094</v>
      </c>
      <c r="I44" s="60">
        <f>VLOOKUP($A44,'Occupancy Raw Data'!$B$6:$BE$43,'Occupancy Raw Data'!AO$1,FALSE)</f>
        <v>73.807867149086107</v>
      </c>
      <c r="J44" s="61">
        <f>VLOOKUP($A44,'Occupancy Raw Data'!$B$6:$BE$43,'Occupancy Raw Data'!AP$1,FALSE)</f>
        <v>73.2871787735411</v>
      </c>
      <c r="K44" s="62">
        <f>VLOOKUP($A44,'Occupancy Raw Data'!$B$6:$BE$43,'Occupancy Raw Data'!AR$1,FALSE)</f>
        <v>63.7873908260771</v>
      </c>
      <c r="M44" s="59">
        <f>VLOOKUP($A44,'Occupancy Raw Data'!$B$6:$BE$43,'Occupancy Raw Data'!AT$1,FALSE)</f>
        <v>-2.0567799563922802</v>
      </c>
      <c r="N44" s="60">
        <f>VLOOKUP($A44,'Occupancy Raw Data'!$B$6:$BE$43,'Occupancy Raw Data'!AU$1,FALSE)</f>
        <v>-4.6784714585587199</v>
      </c>
      <c r="O44" s="60">
        <f>VLOOKUP($A44,'Occupancy Raw Data'!$B$6:$BE$43,'Occupancy Raw Data'!AV$1,FALSE)</f>
        <v>-0.31070288864576001</v>
      </c>
      <c r="P44" s="60">
        <f>VLOOKUP($A44,'Occupancy Raw Data'!$B$6:$BE$43,'Occupancy Raw Data'!AW$1,FALSE)</f>
        <v>-0.37560410118429099</v>
      </c>
      <c r="Q44" s="60">
        <f>VLOOKUP($A44,'Occupancy Raw Data'!$B$6:$BE$43,'Occupancy Raw Data'!AX$1,FALSE)</f>
        <v>-3.6646158652596799</v>
      </c>
      <c r="R44" s="61">
        <f>VLOOKUP($A44,'Occupancy Raw Data'!$B$6:$BE$43,'Occupancy Raw Data'!AY$1,FALSE)</f>
        <v>-2.2007459264632598</v>
      </c>
      <c r="S44" s="60">
        <f>VLOOKUP($A44,'Occupancy Raw Data'!$B$6:$BE$43,'Occupancy Raw Data'!BA$1,FALSE)</f>
        <v>-10.2265425460531</v>
      </c>
      <c r="T44" s="60">
        <f>VLOOKUP($A44,'Occupancy Raw Data'!$B$6:$BE$43,'Occupancy Raw Data'!BB$1,FALSE)</f>
        <v>-10.3581854164732</v>
      </c>
      <c r="U44" s="61">
        <f>VLOOKUP($A44,'Occupancy Raw Data'!$B$6:$BE$43,'Occupancy Raw Data'!BC$1,FALSE)</f>
        <v>-10.292879919921999</v>
      </c>
      <c r="V44" s="62">
        <f>VLOOKUP($A44,'Occupancy Raw Data'!$B$6:$BE$43,'Occupancy Raw Data'!BE$1,FALSE)</f>
        <v>-5.0134458735884797</v>
      </c>
      <c r="X44" s="64">
        <f>VLOOKUP($A44,'ADR Raw Data'!$B$6:$BE$43,'ADR Raw Data'!AG$1,FALSE)</f>
        <v>97.274506998719403</v>
      </c>
      <c r="Y44" s="65">
        <f>VLOOKUP($A44,'ADR Raw Data'!$B$6:$BE$43,'ADR Raw Data'!AH$1,FALSE)</f>
        <v>96.242079966506097</v>
      </c>
      <c r="Z44" s="65">
        <f>VLOOKUP($A44,'ADR Raw Data'!$B$6:$BE$43,'ADR Raw Data'!AI$1,FALSE)</f>
        <v>96.379007857438197</v>
      </c>
      <c r="AA44" s="65">
        <f>VLOOKUP($A44,'ADR Raw Data'!$B$6:$BE$43,'ADR Raw Data'!AJ$1,FALSE)</f>
        <v>97.369217453505001</v>
      </c>
      <c r="AB44" s="65">
        <f>VLOOKUP($A44,'ADR Raw Data'!$B$6:$BE$43,'ADR Raw Data'!AK$1,FALSE)</f>
        <v>98.163713779667006</v>
      </c>
      <c r="AC44" s="66">
        <f>VLOOKUP($A44,'ADR Raw Data'!$B$6:$BE$43,'ADR Raw Data'!AL$1,FALSE)</f>
        <v>97.114219886947893</v>
      </c>
      <c r="AD44" s="65">
        <f>VLOOKUP($A44,'ADR Raw Data'!$B$6:$BE$43,'ADR Raw Data'!AN$1,FALSE)</f>
        <v>117.257533945305</v>
      </c>
      <c r="AE44" s="65">
        <f>VLOOKUP($A44,'ADR Raw Data'!$B$6:$BE$43,'ADR Raw Data'!AO$1,FALSE)</f>
        <v>120.54736731294901</v>
      </c>
      <c r="AF44" s="66">
        <f>VLOOKUP($A44,'ADR Raw Data'!$B$6:$BE$43,'ADR Raw Data'!AP$1,FALSE)</f>
        <v>118.914137379938</v>
      </c>
      <c r="AG44" s="67">
        <f>VLOOKUP($A44,'ADR Raw Data'!$B$6:$BE$43,'ADR Raw Data'!AR$1,FALSE)</f>
        <v>104.27037871783401</v>
      </c>
      <c r="AI44" s="59">
        <f>VLOOKUP($A44,'ADR Raw Data'!$B$6:$BE$43,'ADR Raw Data'!AT$1,FALSE)</f>
        <v>6.8381691092514298</v>
      </c>
      <c r="AJ44" s="60">
        <f>VLOOKUP($A44,'ADR Raw Data'!$B$6:$BE$43,'ADR Raw Data'!AU$1,FALSE)</f>
        <v>6.1050520341237098</v>
      </c>
      <c r="AK44" s="60">
        <f>VLOOKUP($A44,'ADR Raw Data'!$B$6:$BE$43,'ADR Raw Data'!AV$1,FALSE)</f>
        <v>5.6852229489518802</v>
      </c>
      <c r="AL44" s="60">
        <f>VLOOKUP($A44,'ADR Raw Data'!$B$6:$BE$43,'ADR Raw Data'!AW$1,FALSE)</f>
        <v>6.8742493914656499</v>
      </c>
      <c r="AM44" s="60">
        <f>VLOOKUP($A44,'ADR Raw Data'!$B$6:$BE$43,'ADR Raw Data'!AX$1,FALSE)</f>
        <v>4.7942330423333397</v>
      </c>
      <c r="AN44" s="61">
        <f>VLOOKUP($A44,'ADR Raw Data'!$B$6:$BE$43,'ADR Raw Data'!AY$1,FALSE)</f>
        <v>6.0122455380281297</v>
      </c>
      <c r="AO44" s="60">
        <f>VLOOKUP($A44,'ADR Raw Data'!$B$6:$BE$43,'ADR Raw Data'!BA$1,FALSE)</f>
        <v>5.6803435183217701</v>
      </c>
      <c r="AP44" s="60">
        <f>VLOOKUP($A44,'ADR Raw Data'!$B$6:$BE$43,'ADR Raw Data'!BB$1,FALSE)</f>
        <v>6.5656652504263899</v>
      </c>
      <c r="AQ44" s="61">
        <f>VLOOKUP($A44,'ADR Raw Data'!$B$6:$BE$43,'ADR Raw Data'!BC$1,FALSE)</f>
        <v>6.1296741274831898</v>
      </c>
      <c r="AR44" s="62">
        <f>VLOOKUP($A44,'ADR Raw Data'!$B$6:$BE$43,'ADR Raw Data'!BE$1,FALSE)</f>
        <v>5.6319229750325297</v>
      </c>
      <c r="AT44" s="64">
        <f>VLOOKUP($A44,'RevPAR Raw Data'!$B$6:$BE$43,'RevPAR Raw Data'!AG$1,FALSE)</f>
        <v>51.094159012895403</v>
      </c>
      <c r="AU44" s="65">
        <f>VLOOKUP($A44,'RevPAR Raw Data'!$B$6:$BE$43,'RevPAR Raw Data'!AH$1,FALSE)</f>
        <v>53.3152908433064</v>
      </c>
      <c r="AV44" s="65">
        <f>VLOOKUP($A44,'RevPAR Raw Data'!$B$6:$BE$43,'RevPAR Raw Data'!AI$1,FALSE)</f>
        <v>59.4578632062343</v>
      </c>
      <c r="AW44" s="65">
        <f>VLOOKUP($A44,'RevPAR Raw Data'!$B$6:$BE$43,'RevPAR Raw Data'!AJ$1,FALSE)</f>
        <v>63.1422979868262</v>
      </c>
      <c r="AX44" s="65">
        <f>VLOOKUP($A44,'RevPAR Raw Data'!$B$6:$BE$43,'RevPAR Raw Data'!AK$1,FALSE)</f>
        <v>64.272233973466896</v>
      </c>
      <c r="AY44" s="66">
        <f>VLOOKUP($A44,'RevPAR Raw Data'!$B$6:$BE$43,'RevPAR Raw Data'!AL$1,FALSE)</f>
        <v>58.256369004545803</v>
      </c>
      <c r="AZ44" s="65">
        <f>VLOOKUP($A44,'RevPAR Raw Data'!$B$6:$BE$43,'RevPAR Raw Data'!AN$1,FALSE)</f>
        <v>85.3241921792374</v>
      </c>
      <c r="BA44" s="65">
        <f>VLOOKUP($A44,'RevPAR Raw Data'!$B$6:$BE$43,'RevPAR Raw Data'!AO$1,FALSE)</f>
        <v>88.973440718062903</v>
      </c>
      <c r="BB44" s="66">
        <f>VLOOKUP($A44,'RevPAR Raw Data'!$B$6:$BE$43,'RevPAR Raw Data'!AP$1,FALSE)</f>
        <v>87.148816448650095</v>
      </c>
      <c r="BC44" s="67">
        <f>VLOOKUP($A44,'RevPAR Raw Data'!$B$6:$BE$43,'RevPAR Raw Data'!AR$1,FALSE)</f>
        <v>66.511353988575607</v>
      </c>
      <c r="BE44" s="59">
        <f>VLOOKUP($A44,'RevPAR Raw Data'!$B$6:$BE$43,'RevPAR Raw Data'!AT$1,FALSE)</f>
        <v>4.6407430612358498</v>
      </c>
      <c r="BF44" s="60">
        <f>VLOOKUP($A44,'RevPAR Raw Data'!$B$6:$BE$43,'RevPAR Raw Data'!AU$1,FALSE)</f>
        <v>1.14095745861834</v>
      </c>
      <c r="BG44" s="60">
        <f>VLOOKUP($A44,'RevPAR Raw Data'!$B$6:$BE$43,'RevPAR Raw Data'!AV$1,FALSE)</f>
        <v>5.3568559083777698</v>
      </c>
      <c r="BH44" s="60">
        <f>VLOOKUP($A44,'RevPAR Raw Data'!$B$6:$BE$43,'RevPAR Raw Data'!AW$1,FALSE)</f>
        <v>6.4728253276413801</v>
      </c>
      <c r="BI44" s="60">
        <f>VLOOKUP($A44,'RevPAR Raw Data'!$B$6:$BE$43,'RevPAR Raw Data'!AX$1,FALSE)</f>
        <v>0.95392695238678504</v>
      </c>
      <c r="BJ44" s="61">
        <f>VLOOKUP($A44,'RevPAR Raw Data'!$B$6:$BE$43,'RevPAR Raw Data'!AY$1,FALSE)</f>
        <v>3.6791853627977402</v>
      </c>
      <c r="BK44" s="60">
        <f>VLOOKUP($A44,'RevPAR Raw Data'!$B$6:$BE$43,'RevPAR Raw Data'!BA$1,FALSE)</f>
        <v>-5.1271017743945597</v>
      </c>
      <c r="BL44" s="60">
        <f>VLOOKUP($A44,'RevPAR Raw Data'!$B$6:$BE$43,'RevPAR Raw Data'!BB$1,FALSE)</f>
        <v>-4.4726039465109402</v>
      </c>
      <c r="BM44" s="61">
        <f>VLOOKUP($A44,'RevPAR Raw Data'!$B$6:$BE$43,'RevPAR Raw Data'!BC$1,FALSE)</f>
        <v>-4.7941257898632701</v>
      </c>
      <c r="BN44" s="62">
        <f>VLOOKUP($A44,'RevPAR Raw Data'!$B$6:$BE$43,'RevPAR Raw Data'!BE$1,FALSE)</f>
        <v>0.33612369144860299</v>
      </c>
    </row>
    <row r="45" spans="1:66" x14ac:dyDescent="0.35">
      <c r="A45" s="83" t="s">
        <v>84</v>
      </c>
      <c r="B45" s="59">
        <f>VLOOKUP($A45,'Occupancy Raw Data'!$B$6:$BE$43,'Occupancy Raw Data'!AG$1,FALSE)</f>
        <v>46.595502779181402</v>
      </c>
      <c r="C45" s="60">
        <f>VLOOKUP($A45,'Occupancy Raw Data'!$B$6:$BE$43,'Occupancy Raw Data'!AH$1,FALSE)</f>
        <v>53.170793329964603</v>
      </c>
      <c r="D45" s="60">
        <f>VLOOKUP($A45,'Occupancy Raw Data'!$B$6:$BE$43,'Occupancy Raw Data'!AI$1,FALSE)</f>
        <v>59.651339060131299</v>
      </c>
      <c r="E45" s="60">
        <f>VLOOKUP($A45,'Occupancy Raw Data'!$B$6:$BE$43,'Occupancy Raw Data'!AJ$1,FALSE)</f>
        <v>61.312531581606798</v>
      </c>
      <c r="F45" s="60">
        <f>VLOOKUP($A45,'Occupancy Raw Data'!$B$6:$BE$43,'Occupancy Raw Data'!AK$1,FALSE)</f>
        <v>57.705912076806399</v>
      </c>
      <c r="G45" s="61">
        <f>VLOOKUP($A45,'Occupancy Raw Data'!$B$6:$BE$43,'Occupancy Raw Data'!AL$1,FALSE)</f>
        <v>55.687215765538099</v>
      </c>
      <c r="H45" s="60">
        <f>VLOOKUP($A45,'Occupancy Raw Data'!$B$6:$BE$43,'Occupancy Raw Data'!AN$1,FALSE)</f>
        <v>64.685447195553294</v>
      </c>
      <c r="I45" s="60">
        <f>VLOOKUP($A45,'Occupancy Raw Data'!$B$6:$BE$43,'Occupancy Raw Data'!AO$1,FALSE)</f>
        <v>65.5634158665992</v>
      </c>
      <c r="J45" s="61">
        <f>VLOOKUP($A45,'Occupancy Raw Data'!$B$6:$BE$43,'Occupancy Raw Data'!AP$1,FALSE)</f>
        <v>65.124431531076297</v>
      </c>
      <c r="K45" s="62">
        <f>VLOOKUP($A45,'Occupancy Raw Data'!$B$6:$BE$43,'Occupancy Raw Data'!AR$1,FALSE)</f>
        <v>58.383563127120397</v>
      </c>
      <c r="M45" s="59">
        <f>VLOOKUP($A45,'Occupancy Raw Data'!$B$6:$BE$43,'Occupancy Raw Data'!AT$1,FALSE)</f>
        <v>-6.4561763993919996</v>
      </c>
      <c r="N45" s="60">
        <f>VLOOKUP($A45,'Occupancy Raw Data'!$B$6:$BE$43,'Occupancy Raw Data'!AU$1,FALSE)</f>
        <v>-2.9665044977541202</v>
      </c>
      <c r="O45" s="60">
        <f>VLOOKUP($A45,'Occupancy Raw Data'!$B$6:$BE$43,'Occupancy Raw Data'!AV$1,FALSE)</f>
        <v>0.75743276370460599</v>
      </c>
      <c r="P45" s="60">
        <f>VLOOKUP($A45,'Occupancy Raw Data'!$B$6:$BE$43,'Occupancy Raw Data'!AW$1,FALSE)</f>
        <v>2.0357518987553198</v>
      </c>
      <c r="Q45" s="60">
        <f>VLOOKUP($A45,'Occupancy Raw Data'!$B$6:$BE$43,'Occupancy Raw Data'!AX$1,FALSE)</f>
        <v>-4.0867569409845004</v>
      </c>
      <c r="R45" s="61">
        <f>VLOOKUP($A45,'Occupancy Raw Data'!$B$6:$BE$43,'Occupancy Raw Data'!AY$1,FALSE)</f>
        <v>-1.98143039255339</v>
      </c>
      <c r="S45" s="60">
        <f>VLOOKUP($A45,'Occupancy Raw Data'!$B$6:$BE$43,'Occupancy Raw Data'!BA$1,FALSE)</f>
        <v>-10.9539551759378</v>
      </c>
      <c r="T45" s="60">
        <f>VLOOKUP($A45,'Occupancy Raw Data'!$B$6:$BE$43,'Occupancy Raw Data'!BB$1,FALSE)</f>
        <v>-11.046241398220699</v>
      </c>
      <c r="U45" s="61">
        <f>VLOOKUP($A45,'Occupancy Raw Data'!$B$6:$BE$43,'Occupancy Raw Data'!BC$1,FALSE)</f>
        <v>-11.0004332463071</v>
      </c>
      <c r="V45" s="62">
        <f>VLOOKUP($A45,'Occupancy Raw Data'!$B$6:$BE$43,'Occupancy Raw Data'!BE$1,FALSE)</f>
        <v>-5.04804942918609</v>
      </c>
      <c r="X45" s="64">
        <f>VLOOKUP($A45,'ADR Raw Data'!$B$6:$BE$43,'ADR Raw Data'!AG$1,FALSE)</f>
        <v>90.868916903890394</v>
      </c>
      <c r="Y45" s="65">
        <f>VLOOKUP($A45,'ADR Raw Data'!$B$6:$BE$43,'ADR Raw Data'!AH$1,FALSE)</f>
        <v>90.3355131860299</v>
      </c>
      <c r="Z45" s="65">
        <f>VLOOKUP($A45,'ADR Raw Data'!$B$6:$BE$43,'ADR Raw Data'!AI$1,FALSE)</f>
        <v>92.124165607793302</v>
      </c>
      <c r="AA45" s="65">
        <f>VLOOKUP($A45,'ADR Raw Data'!$B$6:$BE$43,'ADR Raw Data'!AJ$1,FALSE)</f>
        <v>92.285718553620995</v>
      </c>
      <c r="AB45" s="65">
        <f>VLOOKUP($A45,'ADR Raw Data'!$B$6:$BE$43,'ADR Raw Data'!AK$1,FALSE)</f>
        <v>93.031010288966698</v>
      </c>
      <c r="AC45" s="66">
        <f>VLOOKUP($A45,'ADR Raw Data'!$B$6:$BE$43,'ADR Raw Data'!AL$1,FALSE)</f>
        <v>91.7960562134204</v>
      </c>
      <c r="AD45" s="65">
        <f>VLOOKUP($A45,'ADR Raw Data'!$B$6:$BE$43,'ADR Raw Data'!AN$1,FALSE)</f>
        <v>107.94521140513601</v>
      </c>
      <c r="AE45" s="65">
        <f>VLOOKUP($A45,'ADR Raw Data'!$B$6:$BE$43,'ADR Raw Data'!AO$1,FALSE)</f>
        <v>109.174982658959</v>
      </c>
      <c r="AF45" s="66">
        <f>VLOOKUP($A45,'ADR Raw Data'!$B$6:$BE$43,'ADR Raw Data'!AP$1,FALSE)</f>
        <v>108.564241792347</v>
      </c>
      <c r="AG45" s="67">
        <f>VLOOKUP($A45,'ADR Raw Data'!$B$6:$BE$43,'ADR Raw Data'!AR$1,FALSE)</f>
        <v>97.1401168415683</v>
      </c>
      <c r="AI45" s="59">
        <f>VLOOKUP($A45,'ADR Raw Data'!$B$6:$BE$43,'ADR Raw Data'!AT$1,FALSE)</f>
        <v>9.1660606885737703</v>
      </c>
      <c r="AJ45" s="60">
        <f>VLOOKUP($A45,'ADR Raw Data'!$B$6:$BE$43,'ADR Raw Data'!AU$1,FALSE)</f>
        <v>8.9344021576731496</v>
      </c>
      <c r="AK45" s="60">
        <f>VLOOKUP($A45,'ADR Raw Data'!$B$6:$BE$43,'ADR Raw Data'!AV$1,FALSE)</f>
        <v>9.3037057185641405</v>
      </c>
      <c r="AL45" s="60">
        <f>VLOOKUP($A45,'ADR Raw Data'!$B$6:$BE$43,'ADR Raw Data'!AW$1,FALSE)</f>
        <v>9.8293983245602998</v>
      </c>
      <c r="AM45" s="60">
        <f>VLOOKUP($A45,'ADR Raw Data'!$B$6:$BE$43,'ADR Raw Data'!AX$1,FALSE)</f>
        <v>9.3782107101070498</v>
      </c>
      <c r="AN45" s="61">
        <f>VLOOKUP($A45,'ADR Raw Data'!$B$6:$BE$43,'ADR Raw Data'!AY$1,FALSE)</f>
        <v>9.3495496586305897</v>
      </c>
      <c r="AO45" s="60">
        <f>VLOOKUP($A45,'ADR Raw Data'!$B$6:$BE$43,'ADR Raw Data'!BA$1,FALSE)</f>
        <v>12.6070832620298</v>
      </c>
      <c r="AP45" s="60">
        <f>VLOOKUP($A45,'ADR Raw Data'!$B$6:$BE$43,'ADR Raw Data'!BB$1,FALSE)</f>
        <v>12.8097056006338</v>
      </c>
      <c r="AQ45" s="61">
        <f>VLOOKUP($A45,'ADR Raw Data'!$B$6:$BE$43,'ADR Raw Data'!BC$1,FALSE)</f>
        <v>12.7092816339102</v>
      </c>
      <c r="AR45" s="62">
        <f>VLOOKUP($A45,'ADR Raw Data'!$B$6:$BE$43,'ADR Raw Data'!BE$1,FALSE)</f>
        <v>10.1923136757857</v>
      </c>
      <c r="AT45" s="64">
        <f>VLOOKUP($A45,'RevPAR Raw Data'!$B$6:$BE$43,'RevPAR Raw Data'!AG$1,FALSE)</f>
        <v>42.340828701364302</v>
      </c>
      <c r="AU45" s="65">
        <f>VLOOKUP($A45,'RevPAR Raw Data'!$B$6:$BE$43,'RevPAR Raw Data'!AH$1,FALSE)</f>
        <v>48.032109019706901</v>
      </c>
      <c r="AV45" s="65">
        <f>VLOOKUP($A45,'RevPAR Raw Data'!$B$6:$BE$43,'RevPAR Raw Data'!AI$1,FALSE)</f>
        <v>54.953298383021703</v>
      </c>
      <c r="AW45" s="65">
        <f>VLOOKUP($A45,'RevPAR Raw Data'!$B$6:$BE$43,'RevPAR Raw Data'!AJ$1,FALSE)</f>
        <v>56.582710333501701</v>
      </c>
      <c r="AX45" s="65">
        <f>VLOOKUP($A45,'RevPAR Raw Data'!$B$6:$BE$43,'RevPAR Raw Data'!AK$1,FALSE)</f>
        <v>53.6843930015159</v>
      </c>
      <c r="AY45" s="66">
        <f>VLOOKUP($A45,'RevPAR Raw Data'!$B$6:$BE$43,'RevPAR Raw Data'!AL$1,FALSE)</f>
        <v>51.118667887822099</v>
      </c>
      <c r="AZ45" s="65">
        <f>VLOOKUP($A45,'RevPAR Raw Data'!$B$6:$BE$43,'RevPAR Raw Data'!AN$1,FALSE)</f>
        <v>69.824842723597698</v>
      </c>
      <c r="BA45" s="65">
        <f>VLOOKUP($A45,'RevPAR Raw Data'!$B$6:$BE$43,'RevPAR Raw Data'!AO$1,FALSE)</f>
        <v>71.578847902981295</v>
      </c>
      <c r="BB45" s="66">
        <f>VLOOKUP($A45,'RevPAR Raw Data'!$B$6:$BE$43,'RevPAR Raw Data'!AP$1,FALSE)</f>
        <v>70.701845313289496</v>
      </c>
      <c r="BC45" s="67">
        <f>VLOOKUP($A45,'RevPAR Raw Data'!$B$6:$BE$43,'RevPAR Raw Data'!AR$1,FALSE)</f>
        <v>56.7138614379556</v>
      </c>
      <c r="BE45" s="59">
        <f>VLOOKUP($A45,'RevPAR Raw Data'!$B$6:$BE$43,'RevPAR Raw Data'!AT$1,FALSE)</f>
        <v>2.1181072422521199</v>
      </c>
      <c r="BF45" s="60">
        <f>VLOOKUP($A45,'RevPAR Raw Data'!$B$6:$BE$43,'RevPAR Raw Data'!AU$1,FALSE)</f>
        <v>5.7028582180642102</v>
      </c>
      <c r="BG45" s="60">
        <f>VLOOKUP($A45,'RevPAR Raw Data'!$B$6:$BE$43,'RevPAR Raw Data'!AV$1,FALSE)</f>
        <v>10.1316077976198</v>
      </c>
      <c r="BH45" s="60">
        <f>VLOOKUP($A45,'RevPAR Raw Data'!$B$6:$BE$43,'RevPAR Raw Data'!AW$1,FALSE)</f>
        <v>12.065252386344</v>
      </c>
      <c r="BI45" s="60">
        <f>VLOOKUP($A45,'RevPAR Raw Data'!$B$6:$BE$43,'RevPAR Raw Data'!AX$1,FALSE)</f>
        <v>4.9081890919870901</v>
      </c>
      <c r="BJ45" s="61">
        <f>VLOOKUP($A45,'RevPAR Raw Data'!$B$6:$BE$43,'RevPAR Raw Data'!AY$1,FALSE)</f>
        <v>7.1828644475742101</v>
      </c>
      <c r="BK45" s="60">
        <f>VLOOKUP($A45,'RevPAR Raw Data'!$B$6:$BE$43,'RevPAR Raw Data'!BA$1,FALSE)</f>
        <v>0.27215383657605002</v>
      </c>
      <c r="BL45" s="60">
        <f>VLOOKUP($A45,'RevPAR Raw Data'!$B$6:$BE$43,'RevPAR Raw Data'!BB$1,FALSE)</f>
        <v>0.34847319936566401</v>
      </c>
      <c r="BM45" s="61">
        <f>VLOOKUP($A45,'RevPAR Raw Data'!$B$6:$BE$43,'RevPAR Raw Data'!BC$1,FALSE)</f>
        <v>0.31077234537961901</v>
      </c>
      <c r="BN45" s="62">
        <f>VLOOKUP($A45,'RevPAR Raw Data'!$B$6:$BE$43,'RevPAR Raw Data'!BE$1,FALSE)</f>
        <v>4.6297512142682997</v>
      </c>
    </row>
    <row r="46" spans="1:66" x14ac:dyDescent="0.35">
      <c r="A46" s="84" t="s">
        <v>85</v>
      </c>
      <c r="B46" s="59">
        <f>VLOOKUP($A46,'Occupancy Raw Data'!$B$6:$BE$43,'Occupancy Raw Data'!AG$1,FALSE)</f>
        <v>46.375805025887097</v>
      </c>
      <c r="C46" s="60">
        <f>VLOOKUP($A46,'Occupancy Raw Data'!$B$6:$BE$43,'Occupancy Raw Data'!AH$1,FALSE)</f>
        <v>51.161762848844504</v>
      </c>
      <c r="D46" s="60">
        <f>VLOOKUP($A46,'Occupancy Raw Data'!$B$6:$BE$43,'Occupancy Raw Data'!AI$1,FALSE)</f>
        <v>56.850612451067001</v>
      </c>
      <c r="E46" s="60">
        <f>VLOOKUP($A46,'Occupancy Raw Data'!$B$6:$BE$43,'Occupancy Raw Data'!AJ$1,FALSE)</f>
        <v>61.384013132971297</v>
      </c>
      <c r="F46" s="60">
        <f>VLOOKUP($A46,'Occupancy Raw Data'!$B$6:$BE$43,'Occupancy Raw Data'!AK$1,FALSE)</f>
        <v>62.6531127667634</v>
      </c>
      <c r="G46" s="61">
        <f>VLOOKUP($A46,'Occupancy Raw Data'!$B$6:$BE$43,'Occupancy Raw Data'!AL$1,FALSE)</f>
        <v>55.685061245106702</v>
      </c>
      <c r="H46" s="60">
        <f>VLOOKUP($A46,'Occupancy Raw Data'!$B$6:$BE$43,'Occupancy Raw Data'!AN$1,FALSE)</f>
        <v>74.097108220734896</v>
      </c>
      <c r="I46" s="60">
        <f>VLOOKUP($A46,'Occupancy Raw Data'!$B$6:$BE$43,'Occupancy Raw Data'!AO$1,FALSE)</f>
        <v>67.549564338931603</v>
      </c>
      <c r="J46" s="61">
        <f>VLOOKUP($A46,'Occupancy Raw Data'!$B$6:$BE$43,'Occupancy Raw Data'!AP$1,FALSE)</f>
        <v>70.823336279833299</v>
      </c>
      <c r="K46" s="62">
        <f>VLOOKUP($A46,'Occupancy Raw Data'!$B$6:$BE$43,'Occupancy Raw Data'!AR$1,FALSE)</f>
        <v>60.010282683600003</v>
      </c>
      <c r="M46" s="59">
        <f>VLOOKUP($A46,'Occupancy Raw Data'!$B$6:$BE$43,'Occupancy Raw Data'!AT$1,FALSE)</f>
        <v>-1.4292424344091701</v>
      </c>
      <c r="N46" s="60">
        <f>VLOOKUP($A46,'Occupancy Raw Data'!$B$6:$BE$43,'Occupancy Raw Data'!AU$1,FALSE)</f>
        <v>-8.4665348771533395</v>
      </c>
      <c r="O46" s="60">
        <f>VLOOKUP($A46,'Occupancy Raw Data'!$B$6:$BE$43,'Occupancy Raw Data'!AV$1,FALSE)</f>
        <v>-6.6071984234000602</v>
      </c>
      <c r="P46" s="60">
        <f>VLOOKUP($A46,'Occupancy Raw Data'!$B$6:$BE$43,'Occupancy Raw Data'!AW$1,FALSE)</f>
        <v>-2.7118983288301801</v>
      </c>
      <c r="Q46" s="60">
        <f>VLOOKUP($A46,'Occupancy Raw Data'!$B$6:$BE$43,'Occupancy Raw Data'!AX$1,FALSE)</f>
        <v>-5.9074530627726096</v>
      </c>
      <c r="R46" s="61">
        <f>VLOOKUP($A46,'Occupancy Raw Data'!$B$6:$BE$43,'Occupancy Raw Data'!AY$1,FALSE)</f>
        <v>-5.1351002495482296</v>
      </c>
      <c r="S46" s="60">
        <f>VLOOKUP($A46,'Occupancy Raw Data'!$B$6:$BE$43,'Occupancy Raw Data'!BA$1,FALSE)</f>
        <v>-5.81838610007624</v>
      </c>
      <c r="T46" s="60">
        <f>VLOOKUP($A46,'Occupancy Raw Data'!$B$6:$BE$43,'Occupancy Raw Data'!BB$1,FALSE)</f>
        <v>-8.3718739294278794</v>
      </c>
      <c r="U46" s="61">
        <f>VLOOKUP($A46,'Occupancy Raw Data'!$B$6:$BE$43,'Occupancy Raw Data'!BC$1,FALSE)</f>
        <v>-7.0536324653533002</v>
      </c>
      <c r="V46" s="62">
        <f>VLOOKUP($A46,'Occupancy Raw Data'!$B$6:$BE$43,'Occupancy Raw Data'!BE$1,FALSE)</f>
        <v>-5.7908114499330896</v>
      </c>
      <c r="X46" s="64">
        <f>VLOOKUP($A46,'ADR Raw Data'!$B$6:$BE$43,'ADR Raw Data'!AG$1,FALSE)</f>
        <v>104.874183798502</v>
      </c>
      <c r="Y46" s="65">
        <f>VLOOKUP($A46,'ADR Raw Data'!$B$6:$BE$43,'ADR Raw Data'!AH$1,FALSE)</f>
        <v>103.139336665432</v>
      </c>
      <c r="Z46" s="65">
        <f>VLOOKUP($A46,'ADR Raw Data'!$B$6:$BE$43,'ADR Raw Data'!AI$1,FALSE)</f>
        <v>101.020025544202</v>
      </c>
      <c r="AA46" s="65">
        <f>VLOOKUP($A46,'ADR Raw Data'!$B$6:$BE$43,'ADR Raw Data'!AJ$1,FALSE)</f>
        <v>102.859830281835</v>
      </c>
      <c r="AB46" s="65">
        <f>VLOOKUP($A46,'ADR Raw Data'!$B$6:$BE$43,'ADR Raw Data'!AK$1,FALSE)</f>
        <v>104.51874785851</v>
      </c>
      <c r="AC46" s="66">
        <f>VLOOKUP($A46,'ADR Raw Data'!$B$6:$BE$43,'ADR Raw Data'!AL$1,FALSE)</f>
        <v>103.244348595142</v>
      </c>
      <c r="AD46" s="65">
        <f>VLOOKUP($A46,'ADR Raw Data'!$B$6:$BE$43,'ADR Raw Data'!AN$1,FALSE)</f>
        <v>125.520833794895</v>
      </c>
      <c r="AE46" s="65">
        <f>VLOOKUP($A46,'ADR Raw Data'!$B$6:$BE$43,'ADR Raw Data'!AO$1,FALSE)</f>
        <v>123.954076739729</v>
      </c>
      <c r="AF46" s="66">
        <f>VLOOKUP($A46,'ADR Raw Data'!$B$6:$BE$43,'ADR Raw Data'!AP$1,FALSE)</f>
        <v>124.77366653294099</v>
      </c>
      <c r="AG46" s="67">
        <f>VLOOKUP($A46,'ADR Raw Data'!$B$6:$BE$43,'ADR Raw Data'!AR$1,FALSE)</f>
        <v>110.50395266868</v>
      </c>
      <c r="AI46" s="59">
        <f>VLOOKUP($A46,'ADR Raw Data'!$B$6:$BE$43,'ADR Raw Data'!AT$1,FALSE)</f>
        <v>12.4349882398829</v>
      </c>
      <c r="AJ46" s="60">
        <f>VLOOKUP($A46,'ADR Raw Data'!$B$6:$BE$43,'ADR Raw Data'!AU$1,FALSE)</f>
        <v>12.916022339097401</v>
      </c>
      <c r="AK46" s="60">
        <f>VLOOKUP($A46,'ADR Raw Data'!$B$6:$BE$43,'ADR Raw Data'!AV$1,FALSE)</f>
        <v>9.9025190371504994</v>
      </c>
      <c r="AL46" s="60">
        <f>VLOOKUP($A46,'ADR Raw Data'!$B$6:$BE$43,'ADR Raw Data'!AW$1,FALSE)</f>
        <v>11.5260627024703</v>
      </c>
      <c r="AM46" s="60">
        <f>VLOOKUP($A46,'ADR Raw Data'!$B$6:$BE$43,'ADR Raw Data'!AX$1,FALSE)</f>
        <v>10.1522499864517</v>
      </c>
      <c r="AN46" s="61">
        <f>VLOOKUP($A46,'ADR Raw Data'!$B$6:$BE$43,'ADR Raw Data'!AY$1,FALSE)</f>
        <v>11.2954148250061</v>
      </c>
      <c r="AO46" s="60">
        <f>VLOOKUP($A46,'ADR Raw Data'!$B$6:$BE$43,'ADR Raw Data'!BA$1,FALSE)</f>
        <v>10.6769939966462</v>
      </c>
      <c r="AP46" s="60">
        <f>VLOOKUP($A46,'ADR Raw Data'!$B$6:$BE$43,'ADR Raw Data'!BB$1,FALSE)</f>
        <v>11.4420190221638</v>
      </c>
      <c r="AQ46" s="61">
        <f>VLOOKUP($A46,'ADR Raw Data'!$B$6:$BE$43,'ADR Raw Data'!BC$1,FALSE)</f>
        <v>11.0529266467512</v>
      </c>
      <c r="AR46" s="62">
        <f>VLOOKUP($A46,'ADR Raw Data'!$B$6:$BE$43,'ADR Raw Data'!BE$1,FALSE)</f>
        <v>11.1026263954331</v>
      </c>
      <c r="AT46" s="64">
        <f>VLOOKUP($A46,'RevPAR Raw Data'!$B$6:$BE$43,'RevPAR Raw Data'!AG$1,FALSE)</f>
        <v>48.636247000883898</v>
      </c>
      <c r="AU46" s="65">
        <f>VLOOKUP($A46,'RevPAR Raw Data'!$B$6:$BE$43,'RevPAR Raw Data'!AH$1,FALSE)</f>
        <v>52.767902828639897</v>
      </c>
      <c r="AV46" s="65">
        <f>VLOOKUP($A46,'RevPAR Raw Data'!$B$6:$BE$43,'RevPAR Raw Data'!AI$1,FALSE)</f>
        <v>57.430503220103503</v>
      </c>
      <c r="AW46" s="65">
        <f>VLOOKUP($A46,'RevPAR Raw Data'!$B$6:$BE$43,'RevPAR Raw Data'!AJ$1,FALSE)</f>
        <v>63.139491728753597</v>
      </c>
      <c r="AX46" s="65">
        <f>VLOOKUP($A46,'RevPAR Raw Data'!$B$6:$BE$43,'RevPAR Raw Data'!AK$1,FALSE)</f>
        <v>65.484248958201704</v>
      </c>
      <c r="AY46" s="66">
        <f>VLOOKUP($A46,'RevPAR Raw Data'!$B$6:$BE$43,'RevPAR Raw Data'!AL$1,FALSE)</f>
        <v>57.491678747316499</v>
      </c>
      <c r="AZ46" s="65">
        <f>VLOOKUP($A46,'RevPAR Raw Data'!$B$6:$BE$43,'RevPAR Raw Data'!AN$1,FALSE)</f>
        <v>93.007308056572697</v>
      </c>
      <c r="BA46" s="65">
        <f>VLOOKUP($A46,'RevPAR Raw Data'!$B$6:$BE$43,'RevPAR Raw Data'!AO$1,FALSE)</f>
        <v>83.730438818032496</v>
      </c>
      <c r="BB46" s="66">
        <f>VLOOKUP($A46,'RevPAR Raw Data'!$B$6:$BE$43,'RevPAR Raw Data'!AP$1,FALSE)</f>
        <v>88.368873437302597</v>
      </c>
      <c r="BC46" s="67">
        <f>VLOOKUP($A46,'RevPAR Raw Data'!$B$6:$BE$43,'RevPAR Raw Data'!AR$1,FALSE)</f>
        <v>66.313734373026804</v>
      </c>
      <c r="BE46" s="59">
        <f>VLOOKUP($A46,'RevPAR Raw Data'!$B$6:$BE$43,'RevPAR Raw Data'!AT$1,FALSE)</f>
        <v>10.8280196768356</v>
      </c>
      <c r="BF46" s="60">
        <f>VLOOKUP($A46,'RevPAR Raw Data'!$B$6:$BE$43,'RevPAR Raw Data'!AU$1,FALSE)</f>
        <v>3.3559479258634801</v>
      </c>
      <c r="BG46" s="60">
        <f>VLOOKUP($A46,'RevPAR Raw Data'!$B$6:$BE$43,'RevPAR Raw Data'!AV$1,FALSE)</f>
        <v>2.6410415320509402</v>
      </c>
      <c r="BH46" s="60">
        <f>VLOOKUP($A46,'RevPAR Raw Data'!$B$6:$BE$43,'RevPAR Raw Data'!AW$1,FALSE)</f>
        <v>8.5015892718319392</v>
      </c>
      <c r="BI46" s="60">
        <f>VLOOKUP($A46,'RevPAR Raw Data'!$B$6:$BE$43,'RevPAR Raw Data'!AX$1,FALSE)</f>
        <v>3.6450575209141198</v>
      </c>
      <c r="BJ46" s="61">
        <f>VLOOKUP($A46,'RevPAR Raw Data'!$B$6:$BE$43,'RevPAR Raw Data'!AY$1,FALSE)</f>
        <v>5.58028370059154</v>
      </c>
      <c r="BK46" s="60">
        <f>VLOOKUP($A46,'RevPAR Raw Data'!$B$6:$BE$43,'RevPAR Raw Data'!BA$1,FALSE)</f>
        <v>4.23737916196316</v>
      </c>
      <c r="BL46" s="60">
        <f>VLOOKUP($A46,'RevPAR Raw Data'!$B$6:$BE$43,'RevPAR Raw Data'!BB$1,FALSE)</f>
        <v>2.1122336852192398</v>
      </c>
      <c r="BM46" s="61">
        <f>VLOOKUP($A46,'RevPAR Raw Data'!$B$6:$BE$43,'RevPAR Raw Data'!BC$1,FALSE)</f>
        <v>3.2196613590709902</v>
      </c>
      <c r="BN46" s="62">
        <f>VLOOKUP($A46,'RevPAR Raw Data'!$B$6:$BE$43,'RevPAR Raw Data'!BE$1,FALSE)</f>
        <v>4.6688827849499699</v>
      </c>
    </row>
    <row r="47" spans="1:66" x14ac:dyDescent="0.35">
      <c r="A47" s="81" t="s">
        <v>86</v>
      </c>
      <c r="B47" s="59">
        <f>VLOOKUP($A47,'Occupancy Raw Data'!$B$6:$BE$43,'Occupancy Raw Data'!AG$1,FALSE)</f>
        <v>47.4160631994733</v>
      </c>
      <c r="C47" s="60">
        <f>VLOOKUP($A47,'Occupancy Raw Data'!$B$6:$BE$43,'Occupancy Raw Data'!AH$1,FALSE)</f>
        <v>55.793285055957803</v>
      </c>
      <c r="D47" s="60">
        <f>VLOOKUP($A47,'Occupancy Raw Data'!$B$6:$BE$43,'Occupancy Raw Data'!AI$1,FALSE)</f>
        <v>60.895325872284303</v>
      </c>
      <c r="E47" s="60">
        <f>VLOOKUP($A47,'Occupancy Raw Data'!$B$6:$BE$43,'Occupancy Raw Data'!AJ$1,FALSE)</f>
        <v>65.256747860434402</v>
      </c>
      <c r="F47" s="60">
        <f>VLOOKUP($A47,'Occupancy Raw Data'!$B$6:$BE$43,'Occupancy Raw Data'!AK$1,FALSE)</f>
        <v>64.549045424621397</v>
      </c>
      <c r="G47" s="61">
        <f>VLOOKUP($A47,'Occupancy Raw Data'!$B$6:$BE$43,'Occupancy Raw Data'!AL$1,FALSE)</f>
        <v>58.782093482554302</v>
      </c>
      <c r="H47" s="60">
        <f>VLOOKUP($A47,'Occupancy Raw Data'!$B$6:$BE$43,'Occupancy Raw Data'!AN$1,FALSE)</f>
        <v>69.025674786043396</v>
      </c>
      <c r="I47" s="60">
        <f>VLOOKUP($A47,'Occupancy Raw Data'!$B$6:$BE$43,'Occupancy Raw Data'!AO$1,FALSE)</f>
        <v>67.314022383146806</v>
      </c>
      <c r="J47" s="61">
        <f>VLOOKUP($A47,'Occupancy Raw Data'!$B$6:$BE$43,'Occupancy Raw Data'!AP$1,FALSE)</f>
        <v>68.169848584595101</v>
      </c>
      <c r="K47" s="62">
        <f>VLOOKUP($A47,'Occupancy Raw Data'!$B$6:$BE$43,'Occupancy Raw Data'!AR$1,FALSE)</f>
        <v>61.464309225994498</v>
      </c>
      <c r="M47" s="59">
        <f>VLOOKUP($A47,'Occupancy Raw Data'!$B$6:$BE$43,'Occupancy Raw Data'!AT$1,FALSE)</f>
        <v>2.5997150997150902</v>
      </c>
      <c r="N47" s="60">
        <f>VLOOKUP($A47,'Occupancy Raw Data'!$B$6:$BE$43,'Occupancy Raw Data'!AU$1,FALSE)</f>
        <v>4.0835124347559102</v>
      </c>
      <c r="O47" s="60">
        <f>VLOOKUP($A47,'Occupancy Raw Data'!$B$6:$BE$43,'Occupancy Raw Data'!AV$1,FALSE)</f>
        <v>6.5668202764976904</v>
      </c>
      <c r="P47" s="60">
        <f>VLOOKUP($A47,'Occupancy Raw Data'!$B$6:$BE$43,'Occupancy Raw Data'!AW$1,FALSE)</f>
        <v>13.285714285714199</v>
      </c>
      <c r="Q47" s="60">
        <f>VLOOKUP($A47,'Occupancy Raw Data'!$B$6:$BE$43,'Occupancy Raw Data'!AX$1,FALSE)</f>
        <v>3.2105263157894699</v>
      </c>
      <c r="R47" s="61">
        <f>VLOOKUP($A47,'Occupancy Raw Data'!$B$6:$BE$43,'Occupancy Raw Data'!AY$1,FALSE)</f>
        <v>6.0640256577775098</v>
      </c>
      <c r="S47" s="60">
        <f>VLOOKUP($A47,'Occupancy Raw Data'!$B$6:$BE$43,'Occupancy Raw Data'!BA$1,FALSE)</f>
        <v>-6.8827708703374704</v>
      </c>
      <c r="T47" s="60">
        <f>VLOOKUP($A47,'Occupancy Raw Data'!$B$6:$BE$43,'Occupancy Raw Data'!BB$1,FALSE)</f>
        <v>-7.4451233310703699</v>
      </c>
      <c r="U47" s="61">
        <f>VLOOKUP($A47,'Occupancy Raw Data'!$B$6:$BE$43,'Occupancy Raw Data'!BC$1,FALSE)</f>
        <v>-7.1612686316261298</v>
      </c>
      <c r="V47" s="62">
        <f>VLOOKUP($A47,'Occupancy Raw Data'!$B$6:$BE$43,'Occupancy Raw Data'!BE$1,FALSE)</f>
        <v>1.48291925465838</v>
      </c>
      <c r="X47" s="64">
        <f>VLOOKUP($A47,'ADR Raw Data'!$B$6:$BE$43,'ADR Raw Data'!AG$1,FALSE)</f>
        <v>90.552186740715001</v>
      </c>
      <c r="Y47" s="65">
        <f>VLOOKUP($A47,'ADR Raw Data'!$B$6:$BE$43,'ADR Raw Data'!AH$1,FALSE)</f>
        <v>90.943752212389299</v>
      </c>
      <c r="Z47" s="65">
        <f>VLOOKUP($A47,'ADR Raw Data'!$B$6:$BE$43,'ADR Raw Data'!AI$1,FALSE)</f>
        <v>90.423689189189105</v>
      </c>
      <c r="AA47" s="65">
        <f>VLOOKUP($A47,'ADR Raw Data'!$B$6:$BE$43,'ADR Raw Data'!AJ$1,FALSE)</f>
        <v>91.4149508196721</v>
      </c>
      <c r="AB47" s="65">
        <f>VLOOKUP($A47,'ADR Raw Data'!$B$6:$BE$43,'ADR Raw Data'!AK$1,FALSE)</f>
        <v>91.851715961244196</v>
      </c>
      <c r="AC47" s="66">
        <f>VLOOKUP($A47,'ADR Raw Data'!$B$6:$BE$43,'ADR Raw Data'!AL$1,FALSE)</f>
        <v>91.076857990816407</v>
      </c>
      <c r="AD47" s="65">
        <f>VLOOKUP($A47,'ADR Raw Data'!$B$6:$BE$43,'ADR Raw Data'!AN$1,FALSE)</f>
        <v>101.78693609918901</v>
      </c>
      <c r="AE47" s="65">
        <f>VLOOKUP($A47,'ADR Raw Data'!$B$6:$BE$43,'ADR Raw Data'!AO$1,FALSE)</f>
        <v>104.054550122249</v>
      </c>
      <c r="AF47" s="66">
        <f>VLOOKUP($A47,'ADR Raw Data'!$B$6:$BE$43,'ADR Raw Data'!AP$1,FALSE)</f>
        <v>102.90650893288201</v>
      </c>
      <c r="AG47" s="67">
        <f>VLOOKUP($A47,'ADR Raw Data'!$B$6:$BE$43,'ADR Raw Data'!AR$1,FALSE)</f>
        <v>94.825493458801901</v>
      </c>
      <c r="AI47" s="59">
        <f>VLOOKUP($A47,'ADR Raw Data'!$B$6:$BE$43,'ADR Raw Data'!AT$1,FALSE)</f>
        <v>7.8355393272868801</v>
      </c>
      <c r="AJ47" s="60">
        <f>VLOOKUP($A47,'ADR Raw Data'!$B$6:$BE$43,'ADR Raw Data'!AU$1,FALSE)</f>
        <v>8.85025397971825</v>
      </c>
      <c r="AK47" s="60">
        <f>VLOOKUP($A47,'ADR Raw Data'!$B$6:$BE$43,'ADR Raw Data'!AV$1,FALSE)</f>
        <v>7.9111252732664701</v>
      </c>
      <c r="AL47" s="60">
        <f>VLOOKUP($A47,'ADR Raw Data'!$B$6:$BE$43,'ADR Raw Data'!AW$1,FALSE)</f>
        <v>9.8229797803454897</v>
      </c>
      <c r="AM47" s="60">
        <f>VLOOKUP($A47,'ADR Raw Data'!$B$6:$BE$43,'ADR Raw Data'!AX$1,FALSE)</f>
        <v>6.4977130568120796</v>
      </c>
      <c r="AN47" s="61">
        <f>VLOOKUP($A47,'ADR Raw Data'!$B$6:$BE$43,'ADR Raw Data'!AY$1,FALSE)</f>
        <v>8.14821227356577</v>
      </c>
      <c r="AO47" s="60">
        <f>VLOOKUP($A47,'ADR Raw Data'!$B$6:$BE$43,'ADR Raw Data'!BA$1,FALSE)</f>
        <v>8.0590845925576104</v>
      </c>
      <c r="AP47" s="60">
        <f>VLOOKUP($A47,'ADR Raw Data'!$B$6:$BE$43,'ADR Raw Data'!BB$1,FALSE)</f>
        <v>9.7197646858967204</v>
      </c>
      <c r="AQ47" s="61">
        <f>VLOOKUP($A47,'ADR Raw Data'!$B$6:$BE$43,'ADR Raw Data'!BC$1,FALSE)</f>
        <v>8.8806975054140604</v>
      </c>
      <c r="AR47" s="62">
        <f>VLOOKUP($A47,'ADR Raw Data'!$B$6:$BE$43,'ADR Raw Data'!BE$1,FALSE)</f>
        <v>8.0237783063030008</v>
      </c>
      <c r="AT47" s="64">
        <f>VLOOKUP($A47,'RevPAR Raw Data'!$B$6:$BE$43,'RevPAR Raw Data'!AG$1,FALSE)</f>
        <v>42.936282093482497</v>
      </c>
      <c r="AU47" s="65">
        <f>VLOOKUP($A47,'RevPAR Raw Data'!$B$6:$BE$43,'RevPAR Raw Data'!AH$1,FALSE)</f>
        <v>50.740506912442299</v>
      </c>
      <c r="AV47" s="65">
        <f>VLOOKUP($A47,'RevPAR Raw Data'!$B$6:$BE$43,'RevPAR Raw Data'!AI$1,FALSE)</f>
        <v>55.063800197498303</v>
      </c>
      <c r="AW47" s="65">
        <f>VLOOKUP($A47,'RevPAR Raw Data'!$B$6:$BE$43,'RevPAR Raw Data'!AJ$1,FALSE)</f>
        <v>59.654423963133603</v>
      </c>
      <c r="AX47" s="65">
        <f>VLOOKUP($A47,'RevPAR Raw Data'!$B$6:$BE$43,'RevPAR Raw Data'!AK$1,FALSE)</f>
        <v>59.289405859117799</v>
      </c>
      <c r="AY47" s="66">
        <f>VLOOKUP($A47,'RevPAR Raw Data'!$B$6:$BE$43,'RevPAR Raw Data'!AL$1,FALSE)</f>
        <v>53.536883805134899</v>
      </c>
      <c r="AZ47" s="65">
        <f>VLOOKUP($A47,'RevPAR Raw Data'!$B$6:$BE$43,'RevPAR Raw Data'!AN$1,FALSE)</f>
        <v>70.259119486504204</v>
      </c>
      <c r="BA47" s="65">
        <f>VLOOKUP($A47,'RevPAR Raw Data'!$B$6:$BE$43,'RevPAR Raw Data'!AO$1,FALSE)</f>
        <v>70.043303159973604</v>
      </c>
      <c r="BB47" s="66">
        <f>VLOOKUP($A47,'RevPAR Raw Data'!$B$6:$BE$43,'RevPAR Raw Data'!AP$1,FALSE)</f>
        <v>70.151211323238897</v>
      </c>
      <c r="BC47" s="67">
        <f>VLOOKUP($A47,'RevPAR Raw Data'!$B$6:$BE$43,'RevPAR Raw Data'!AR$1,FALSE)</f>
        <v>58.283834524593203</v>
      </c>
      <c r="BE47" s="59">
        <f>VLOOKUP($A47,'RevPAR Raw Data'!$B$6:$BE$43,'RevPAR Raw Data'!AT$1,FALSE)</f>
        <v>10.638956126037501</v>
      </c>
      <c r="BF47" s="60">
        <f>VLOOKUP($A47,'RevPAR Raw Data'!$B$6:$BE$43,'RevPAR Raw Data'!AU$1,FALSE)</f>
        <v>13.2951676362434</v>
      </c>
      <c r="BG47" s="60">
        <f>VLOOKUP($A47,'RevPAR Raw Data'!$B$6:$BE$43,'RevPAR Raw Data'!AV$1,FALSE)</f>
        <v>14.9974549283081</v>
      </c>
      <c r="BH47" s="60">
        <f>VLOOKUP($A47,'RevPAR Raw Data'!$B$6:$BE$43,'RevPAR Raw Data'!AW$1,FALSE)</f>
        <v>24.4137470940199</v>
      </c>
      <c r="BI47" s="60">
        <f>VLOOKUP($A47,'RevPAR Raw Data'!$B$6:$BE$43,'RevPAR Raw Data'!AX$1,FALSE)</f>
        <v>9.9168501602149899</v>
      </c>
      <c r="BJ47" s="61">
        <f>VLOOKUP($A47,'RevPAR Raw Data'!$B$6:$BE$43,'RevPAR Raw Data'!AY$1,FALSE)</f>
        <v>14.7063476142624</v>
      </c>
      <c r="BK47" s="60">
        <f>VLOOKUP($A47,'RevPAR Raw Data'!$B$6:$BE$43,'RevPAR Raw Data'!BA$1,FALSE)</f>
        <v>0.62162539546772899</v>
      </c>
      <c r="BL47" s="60">
        <f>VLOOKUP($A47,'RevPAR Raw Data'!$B$6:$BE$43,'RevPAR Raw Data'!BB$1,FALSE)</f>
        <v>1.5509928864714999</v>
      </c>
      <c r="BM47" s="61">
        <f>VLOOKUP($A47,'RevPAR Raw Data'!$B$6:$BE$43,'RevPAR Raw Data'!BC$1,FALSE)</f>
        <v>1.08345826906311</v>
      </c>
      <c r="BN47" s="62">
        <f>VLOOKUP($A47,'RevPAR Raw Data'!$B$6:$BE$43,'RevPAR Raw Data'!BE$1,FALSE)</f>
        <v>9.6256837144166507</v>
      </c>
    </row>
    <row r="48" spans="1:66" ht="15.6" thickBot="1" x14ac:dyDescent="0.4">
      <c r="A48" s="81" t="s">
        <v>87</v>
      </c>
      <c r="B48" s="85">
        <f>VLOOKUP($A48,'Occupancy Raw Data'!$B$6:$BE$43,'Occupancy Raw Data'!AG$1,FALSE)</f>
        <v>48.584452975047903</v>
      </c>
      <c r="C48" s="86">
        <f>VLOOKUP($A48,'Occupancy Raw Data'!$B$6:$BE$43,'Occupancy Raw Data'!AH$1,FALSE)</f>
        <v>54.4420071291472</v>
      </c>
      <c r="D48" s="86">
        <f>VLOOKUP($A48,'Occupancy Raw Data'!$B$6:$BE$43,'Occupancy Raw Data'!AI$1,FALSE)</f>
        <v>62.664518782560997</v>
      </c>
      <c r="E48" s="86">
        <f>VLOOKUP($A48,'Occupancy Raw Data'!$B$6:$BE$43,'Occupancy Raw Data'!AJ$1,FALSE)</f>
        <v>62.746778173841498</v>
      </c>
      <c r="F48" s="86">
        <f>VLOOKUP($A48,'Occupancy Raw Data'!$B$6:$BE$43,'Occupancy Raw Data'!AK$1,FALSE)</f>
        <v>62.1058404167809</v>
      </c>
      <c r="G48" s="87">
        <f>VLOOKUP($A48,'Occupancy Raw Data'!$B$6:$BE$43,'Occupancy Raw Data'!AL$1,FALSE)</f>
        <v>58.108719495475697</v>
      </c>
      <c r="H48" s="86">
        <f>VLOOKUP($A48,'Occupancy Raw Data'!$B$6:$BE$43,'Occupancy Raw Data'!AN$1,FALSE)</f>
        <v>67.157938031258496</v>
      </c>
      <c r="I48" s="86">
        <f>VLOOKUP($A48,'Occupancy Raw Data'!$B$6:$BE$43,'Occupancy Raw Data'!AO$1,FALSE)</f>
        <v>67.565807513024396</v>
      </c>
      <c r="J48" s="87">
        <f>VLOOKUP($A48,'Occupancy Raw Data'!$B$6:$BE$43,'Occupancy Raw Data'!AP$1,FALSE)</f>
        <v>67.361872772141396</v>
      </c>
      <c r="K48" s="88">
        <f>VLOOKUP($A48,'Occupancy Raw Data'!$B$6:$BE$43,'Occupancy Raw Data'!AR$1,FALSE)</f>
        <v>60.752477574522999</v>
      </c>
      <c r="M48" s="85">
        <f>VLOOKUP($A48,'Occupancy Raw Data'!$B$6:$BE$43,'Occupancy Raw Data'!AT$1,FALSE)</f>
        <v>-1.2198239909809601</v>
      </c>
      <c r="N48" s="86">
        <f>VLOOKUP($A48,'Occupancy Raw Data'!$B$6:$BE$43,'Occupancy Raw Data'!AU$1,FALSE)</f>
        <v>-1.9482102861270301</v>
      </c>
      <c r="O48" s="86">
        <f>VLOOKUP($A48,'Occupancy Raw Data'!$B$6:$BE$43,'Occupancy Raw Data'!AV$1,FALSE)</f>
        <v>4.6124452186424101</v>
      </c>
      <c r="P48" s="86">
        <f>VLOOKUP($A48,'Occupancy Raw Data'!$B$6:$BE$43,'Occupancy Raw Data'!AW$1,FALSE)</f>
        <v>2.5119701560524899</v>
      </c>
      <c r="Q48" s="86">
        <f>VLOOKUP($A48,'Occupancy Raw Data'!$B$6:$BE$43,'Occupancy Raw Data'!AX$1,FALSE)</f>
        <v>-0.62529676193252004</v>
      </c>
      <c r="R48" s="87">
        <f>VLOOKUP($A48,'Occupancy Raw Data'!$B$6:$BE$43,'Occupancy Raw Data'!AY$1,FALSE)</f>
        <v>0.77276910716407898</v>
      </c>
      <c r="S48" s="86">
        <f>VLOOKUP($A48,'Occupancy Raw Data'!$B$6:$BE$43,'Occupancy Raw Data'!BA$1,FALSE)</f>
        <v>-4.3759135628626904</v>
      </c>
      <c r="T48" s="86">
        <f>VLOOKUP($A48,'Occupancy Raw Data'!$B$6:$BE$43,'Occupancy Raw Data'!BB$1,FALSE)</f>
        <v>-6.5093900146213297</v>
      </c>
      <c r="U48" s="87">
        <f>VLOOKUP($A48,'Occupancy Raw Data'!$B$6:$BE$43,'Occupancy Raw Data'!BC$1,FALSE)</f>
        <v>-5.4579150535684704</v>
      </c>
      <c r="V48" s="88">
        <f>VLOOKUP($A48,'Occupancy Raw Data'!$B$6:$BE$43,'Occupancy Raw Data'!BE$1,FALSE)</f>
        <v>-1.28815474889899</v>
      </c>
      <c r="X48" s="89">
        <f>VLOOKUP($A48,'ADR Raw Data'!$B$6:$BE$43,'ADR Raw Data'!AG$1,FALSE)</f>
        <v>107.85864691358</v>
      </c>
      <c r="Y48" s="90">
        <f>VLOOKUP($A48,'ADR Raw Data'!$B$6:$BE$43,'ADR Raw Data'!AH$1,FALSE)</f>
        <v>108.04924137496801</v>
      </c>
      <c r="Z48" s="90">
        <f>VLOOKUP($A48,'ADR Raw Data'!$B$6:$BE$43,'ADR Raw Data'!AI$1,FALSE)</f>
        <v>108.270488431876</v>
      </c>
      <c r="AA48" s="90">
        <f>VLOOKUP($A48,'ADR Raw Data'!$B$6:$BE$43,'ADR Raw Data'!AJ$1,FALSE)</f>
        <v>107.08484677992</v>
      </c>
      <c r="AB48" s="90">
        <f>VLOOKUP($A48,'ADR Raw Data'!$B$6:$BE$43,'ADR Raw Data'!AK$1,FALSE)</f>
        <v>108.261086092715</v>
      </c>
      <c r="AC48" s="91">
        <f>VLOOKUP($A48,'ADR Raw Data'!$B$6:$BE$43,'ADR Raw Data'!AL$1,FALSE)</f>
        <v>107.902098408616</v>
      </c>
      <c r="AD48" s="90">
        <f>VLOOKUP($A48,'ADR Raw Data'!$B$6:$BE$43,'ADR Raw Data'!AN$1,FALSE)</f>
        <v>125.639028273961</v>
      </c>
      <c r="AE48" s="90">
        <f>VLOOKUP($A48,'ADR Raw Data'!$B$6:$BE$43,'ADR Raw Data'!AO$1,FALSE)</f>
        <v>128.946129964997</v>
      </c>
      <c r="AF48" s="91">
        <f>VLOOKUP($A48,'ADR Raw Data'!$B$6:$BE$43,'ADR Raw Data'!AP$1,FALSE)</f>
        <v>127.297585162948</v>
      </c>
      <c r="AG48" s="92">
        <f>VLOOKUP($A48,'ADR Raw Data'!$B$6:$BE$43,'ADR Raw Data'!AR$1,FALSE)</f>
        <v>114.04654534317601</v>
      </c>
      <c r="AI48" s="85">
        <f>VLOOKUP($A48,'ADR Raw Data'!$B$6:$BE$43,'ADR Raw Data'!AT$1,FALSE)</f>
        <v>6.4444643008645199</v>
      </c>
      <c r="AJ48" s="86">
        <f>VLOOKUP($A48,'ADR Raw Data'!$B$6:$BE$43,'ADR Raw Data'!AU$1,FALSE)</f>
        <v>10.4504098200289</v>
      </c>
      <c r="AK48" s="86">
        <f>VLOOKUP($A48,'ADR Raw Data'!$B$6:$BE$43,'ADR Raw Data'!AV$1,FALSE)</f>
        <v>9.52659842232808</v>
      </c>
      <c r="AL48" s="86">
        <f>VLOOKUP($A48,'ADR Raw Data'!$B$6:$BE$43,'ADR Raw Data'!AW$1,FALSE)</f>
        <v>10.0060121565594</v>
      </c>
      <c r="AM48" s="86">
        <f>VLOOKUP($A48,'ADR Raw Data'!$B$6:$BE$43,'ADR Raw Data'!AX$1,FALSE)</f>
        <v>9.0950413217978792</v>
      </c>
      <c r="AN48" s="87">
        <f>VLOOKUP($A48,'ADR Raw Data'!$B$6:$BE$43,'ADR Raw Data'!AY$1,FALSE)</f>
        <v>9.1681765563540996</v>
      </c>
      <c r="AO48" s="86">
        <f>VLOOKUP($A48,'ADR Raw Data'!$B$6:$BE$43,'ADR Raw Data'!BA$1,FALSE)</f>
        <v>10.3969794343371</v>
      </c>
      <c r="AP48" s="86">
        <f>VLOOKUP($A48,'ADR Raw Data'!$B$6:$BE$43,'ADR Raw Data'!BB$1,FALSE)</f>
        <v>11.29593971267</v>
      </c>
      <c r="AQ48" s="87">
        <f>VLOOKUP($A48,'ADR Raw Data'!$B$6:$BE$43,'ADR Raw Data'!BC$1,FALSE)</f>
        <v>10.8406639261745</v>
      </c>
      <c r="AR48" s="88">
        <f>VLOOKUP($A48,'ADR Raw Data'!$B$6:$BE$43,'ADR Raw Data'!BE$1,FALSE)</f>
        <v>9.5180553991960792</v>
      </c>
      <c r="AT48" s="89">
        <f>VLOOKUP($A48,'RevPAR Raw Data'!$B$6:$BE$43,'RevPAR Raw Data'!AG$1,FALSE)</f>
        <v>52.402533589251398</v>
      </c>
      <c r="AU48" s="90">
        <f>VLOOKUP($A48,'RevPAR Raw Data'!$B$6:$BE$43,'RevPAR Raw Data'!AH$1,FALSE)</f>
        <v>58.824175692349797</v>
      </c>
      <c r="AV48" s="90">
        <f>VLOOKUP($A48,'RevPAR Raw Data'!$B$6:$BE$43,'RevPAR Raw Data'!AI$1,FALSE)</f>
        <v>67.847180559363807</v>
      </c>
      <c r="AW48" s="90">
        <f>VLOOKUP($A48,'RevPAR Raw Data'!$B$6:$BE$43,'RevPAR Raw Data'!AJ$1,FALSE)</f>
        <v>67.192291266794598</v>
      </c>
      <c r="AX48" s="90">
        <f>VLOOKUP($A48,'RevPAR Raw Data'!$B$6:$BE$43,'RevPAR Raw Data'!AK$1,FALSE)</f>
        <v>67.236457362215504</v>
      </c>
      <c r="AY48" s="91">
        <f>VLOOKUP($A48,'RevPAR Raw Data'!$B$6:$BE$43,'RevPAR Raw Data'!AL$1,FALSE)</f>
        <v>62.700527693994999</v>
      </c>
      <c r="AZ48" s="90">
        <f>VLOOKUP($A48,'RevPAR Raw Data'!$B$6:$BE$43,'RevPAR Raw Data'!AN$1,FALSE)</f>
        <v>84.376580751302399</v>
      </c>
      <c r="BA48" s="90">
        <f>VLOOKUP($A48,'RevPAR Raw Data'!$B$6:$BE$43,'RevPAR Raw Data'!AO$1,FALSE)</f>
        <v>87.123493967644606</v>
      </c>
      <c r="BB48" s="91">
        <f>VLOOKUP($A48,'RevPAR Raw Data'!$B$6:$BE$43,'RevPAR Raw Data'!AP$1,FALSE)</f>
        <v>85.750037359473495</v>
      </c>
      <c r="BC48" s="92">
        <f>VLOOKUP($A48,'RevPAR Raw Data'!$B$6:$BE$43,'RevPAR Raw Data'!AR$1,FALSE)</f>
        <v>69.286101884131696</v>
      </c>
      <c r="BE48" s="85">
        <f>VLOOKUP($A48,'RevPAR Raw Data'!$B$6:$BE$43,'RevPAR Raw Data'!AT$1,FALSE)</f>
        <v>5.1460291882514104</v>
      </c>
      <c r="BF48" s="86">
        <f>VLOOKUP($A48,'RevPAR Raw Data'!$B$6:$BE$43,'RevPAR Raw Data'!AU$1,FALSE)</f>
        <v>8.2986035748456999</v>
      </c>
      <c r="BG48" s="86">
        <f>VLOOKUP($A48,'RevPAR Raw Data'!$B$6:$BE$43,'RevPAR Raw Data'!AV$1,FALSE)</f>
        <v>14.5784527744004</v>
      </c>
      <c r="BH48" s="86">
        <f>VLOOKUP($A48,'RevPAR Raw Data'!$B$6:$BE$43,'RevPAR Raw Data'!AW$1,FALSE)</f>
        <v>12.7693303517957</v>
      </c>
      <c r="BI48" s="86">
        <f>VLOOKUP($A48,'RevPAR Raw Data'!$B$6:$BE$43,'RevPAR Raw Data'!AX$1,FALSE)</f>
        <v>8.41287356098373</v>
      </c>
      <c r="BJ48" s="87">
        <f>VLOOKUP($A48,'RevPAR Raw Data'!$B$6:$BE$43,'RevPAR Raw Data'!AY$1,FALSE)</f>
        <v>10.011794499635901</v>
      </c>
      <c r="BK48" s="86">
        <f>VLOOKUP($A48,'RevPAR Raw Data'!$B$6:$BE$43,'RevPAR Raw Data'!BA$1,FALSE)</f>
        <v>5.5661030382792003</v>
      </c>
      <c r="BL48" s="86">
        <f>VLOOKUP($A48,'RevPAR Raw Data'!$B$6:$BE$43,'RevPAR Raw Data'!BB$1,FALSE)</f>
        <v>4.0512529263345396</v>
      </c>
      <c r="BM48" s="87">
        <f>VLOOKUP($A48,'RevPAR Raw Data'!$B$6:$BE$43,'RevPAR Raw Data'!BC$1,FALSE)</f>
        <v>4.79107464427259</v>
      </c>
      <c r="BN48" s="88">
        <f>VLOOKUP($A48,'RevPAR Raw Data'!$B$6:$BE$43,'RevPAR Raw Data'!BE$1,FALSE)</f>
        <v>8.1072933676695005</v>
      </c>
    </row>
    <row r="49" spans="1:11" ht="14.25" customHeight="1" x14ac:dyDescent="0.35">
      <c r="A49" s="189" t="s">
        <v>110</v>
      </c>
      <c r="B49" s="189"/>
      <c r="C49" s="189"/>
      <c r="D49" s="189"/>
      <c r="E49" s="189"/>
      <c r="F49" s="189"/>
      <c r="G49" s="189"/>
      <c r="H49" s="189"/>
      <c r="I49" s="189"/>
      <c r="J49" s="189"/>
      <c r="K49" s="189"/>
    </row>
    <row r="50" spans="1:11" x14ac:dyDescent="0.35">
      <c r="A50" s="189"/>
      <c r="B50" s="189"/>
      <c r="C50" s="189"/>
      <c r="D50" s="189"/>
      <c r="E50" s="189"/>
      <c r="F50" s="189"/>
      <c r="G50" s="189"/>
      <c r="H50" s="189"/>
      <c r="I50" s="189"/>
      <c r="J50" s="189"/>
      <c r="K50" s="189"/>
    </row>
    <row r="51" spans="1:11" x14ac:dyDescent="0.35">
      <c r="A51" s="189"/>
      <c r="B51" s="189"/>
      <c r="C51" s="189"/>
      <c r="D51" s="189"/>
      <c r="E51" s="189"/>
      <c r="F51" s="189"/>
      <c r="G51" s="189"/>
      <c r="H51" s="189"/>
      <c r="I51" s="189"/>
      <c r="J51" s="189"/>
      <c r="K51" s="189"/>
    </row>
  </sheetData>
  <sheetProtection algorithmName="SHA-512" hashValue="JrcttP48p1rBiCHpdV8Imm6DkFuAhBpIoKZx7RbhQYn7rFD0663pixQQ4oWMcuS70OWpsZSrcwMXmcep8uXRpg==" saltValue="hyDNxeOziC388HebH2hvUA=="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topLeftCell="A14" zoomScale="85" zoomScaleNormal="85" workbookViewId="0">
      <selection activeCell="A6" sqref="A6:XFD43"/>
    </sheetView>
  </sheetViews>
  <sheetFormatPr defaultRowHeight="13.2" x14ac:dyDescent="0.25"/>
  <cols>
    <col min="1" max="1" width="20.6640625" customWidth="1"/>
    <col min="2" max="2" width="28.109375" customWidth="1"/>
    <col min="3" max="3" width="2.88671875" customWidth="1"/>
    <col min="4"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2" t="s">
        <v>5</v>
      </c>
      <c r="E2" s="193"/>
      <c r="G2" s="194" t="s">
        <v>6</v>
      </c>
      <c r="H2" s="195"/>
      <c r="I2" s="195"/>
      <c r="J2" s="195"/>
      <c r="K2" s="195"/>
      <c r="L2" s="195"/>
      <c r="M2" s="195"/>
      <c r="N2" s="195"/>
      <c r="O2" s="195"/>
      <c r="P2" s="195"/>
      <c r="Q2" s="195"/>
      <c r="R2" s="195"/>
      <c r="T2" s="194" t="s">
        <v>7</v>
      </c>
      <c r="U2" s="195"/>
      <c r="V2" s="195"/>
      <c r="W2" s="195"/>
      <c r="X2" s="195"/>
      <c r="Y2" s="195"/>
      <c r="Z2" s="195"/>
      <c r="AA2" s="195"/>
      <c r="AB2" s="195"/>
      <c r="AC2" s="195"/>
      <c r="AD2" s="195"/>
      <c r="AE2" s="195"/>
      <c r="AF2" s="4"/>
      <c r="AG2" s="194" t="s">
        <v>34</v>
      </c>
      <c r="AH2" s="195"/>
      <c r="AI2" s="195"/>
      <c r="AJ2" s="195"/>
      <c r="AK2" s="195"/>
      <c r="AL2" s="195"/>
      <c r="AM2" s="195"/>
      <c r="AN2" s="195"/>
      <c r="AO2" s="195"/>
      <c r="AP2" s="195"/>
      <c r="AQ2" s="195"/>
      <c r="AR2" s="195"/>
      <c r="AT2" s="194" t="s">
        <v>35</v>
      </c>
      <c r="AU2" s="195"/>
      <c r="AV2" s="195"/>
      <c r="AW2" s="195"/>
      <c r="AX2" s="195"/>
      <c r="AY2" s="195"/>
      <c r="AZ2" s="195"/>
      <c r="BA2" s="195"/>
      <c r="BB2" s="195"/>
      <c r="BC2" s="195"/>
      <c r="BD2" s="195"/>
      <c r="BE2" s="195"/>
    </row>
    <row r="3" spans="1:57" x14ac:dyDescent="0.25">
      <c r="A3" s="37"/>
      <c r="B3" s="37"/>
      <c r="C3" s="3"/>
      <c r="D3" s="196" t="s">
        <v>8</v>
      </c>
      <c r="E3" s="198" t="s">
        <v>9</v>
      </c>
      <c r="F3" s="5"/>
      <c r="G3" s="200" t="s">
        <v>0</v>
      </c>
      <c r="H3" s="202" t="s">
        <v>1</v>
      </c>
      <c r="I3" s="202" t="s">
        <v>10</v>
      </c>
      <c r="J3" s="202" t="s">
        <v>2</v>
      </c>
      <c r="K3" s="202" t="s">
        <v>11</v>
      </c>
      <c r="L3" s="204" t="s">
        <v>12</v>
      </c>
      <c r="M3" s="5"/>
      <c r="N3" s="200" t="s">
        <v>3</v>
      </c>
      <c r="O3" s="202" t="s">
        <v>4</v>
      </c>
      <c r="P3" s="204" t="s">
        <v>13</v>
      </c>
      <c r="Q3" s="2"/>
      <c r="R3" s="206" t="s">
        <v>14</v>
      </c>
      <c r="S3" s="2"/>
      <c r="T3" s="200" t="s">
        <v>0</v>
      </c>
      <c r="U3" s="202" t="s">
        <v>1</v>
      </c>
      <c r="V3" s="202" t="s">
        <v>10</v>
      </c>
      <c r="W3" s="202" t="s">
        <v>2</v>
      </c>
      <c r="X3" s="202" t="s">
        <v>11</v>
      </c>
      <c r="Y3" s="204" t="s">
        <v>12</v>
      </c>
      <c r="Z3" s="2"/>
      <c r="AA3" s="200" t="s">
        <v>3</v>
      </c>
      <c r="AB3" s="202" t="s">
        <v>4</v>
      </c>
      <c r="AC3" s="204" t="s">
        <v>13</v>
      </c>
      <c r="AD3" s="1"/>
      <c r="AE3" s="208" t="s">
        <v>14</v>
      </c>
      <c r="AF3" s="47"/>
      <c r="AG3" s="200" t="s">
        <v>0</v>
      </c>
      <c r="AH3" s="202" t="s">
        <v>1</v>
      </c>
      <c r="AI3" s="202" t="s">
        <v>10</v>
      </c>
      <c r="AJ3" s="202" t="s">
        <v>2</v>
      </c>
      <c r="AK3" s="202" t="s">
        <v>11</v>
      </c>
      <c r="AL3" s="204" t="s">
        <v>12</v>
      </c>
      <c r="AM3" s="5"/>
      <c r="AN3" s="200" t="s">
        <v>3</v>
      </c>
      <c r="AO3" s="202" t="s">
        <v>4</v>
      </c>
      <c r="AP3" s="204" t="s">
        <v>13</v>
      </c>
      <c r="AQ3" s="2"/>
      <c r="AR3" s="206" t="s">
        <v>14</v>
      </c>
      <c r="AS3" s="2"/>
      <c r="AT3" s="200" t="s">
        <v>0</v>
      </c>
      <c r="AU3" s="202" t="s">
        <v>1</v>
      </c>
      <c r="AV3" s="202" t="s">
        <v>10</v>
      </c>
      <c r="AW3" s="202" t="s">
        <v>2</v>
      </c>
      <c r="AX3" s="202" t="s">
        <v>11</v>
      </c>
      <c r="AY3" s="204" t="s">
        <v>12</v>
      </c>
      <c r="AZ3" s="2"/>
      <c r="BA3" s="200" t="s">
        <v>3</v>
      </c>
      <c r="BB3" s="202" t="s">
        <v>4</v>
      </c>
      <c r="BC3" s="204" t="s">
        <v>13</v>
      </c>
      <c r="BD3" s="1"/>
      <c r="BE3" s="208" t="s">
        <v>14</v>
      </c>
    </row>
    <row r="4" spans="1:57" x14ac:dyDescent="0.25">
      <c r="A4" s="37"/>
      <c r="B4" s="37"/>
      <c r="C4" s="3"/>
      <c r="D4" s="197"/>
      <c r="E4" s="199"/>
      <c r="F4" s="5"/>
      <c r="G4" s="201"/>
      <c r="H4" s="203"/>
      <c r="I4" s="203"/>
      <c r="J4" s="203"/>
      <c r="K4" s="203"/>
      <c r="L4" s="205"/>
      <c r="M4" s="5"/>
      <c r="N4" s="201"/>
      <c r="O4" s="203"/>
      <c r="P4" s="205"/>
      <c r="Q4" s="2"/>
      <c r="R4" s="207"/>
      <c r="S4" s="2"/>
      <c r="T4" s="201"/>
      <c r="U4" s="203"/>
      <c r="V4" s="203"/>
      <c r="W4" s="203"/>
      <c r="X4" s="203"/>
      <c r="Y4" s="205"/>
      <c r="Z4" s="2"/>
      <c r="AA4" s="201"/>
      <c r="AB4" s="203"/>
      <c r="AC4" s="205"/>
      <c r="AD4" s="1"/>
      <c r="AE4" s="209"/>
      <c r="AF4" s="48"/>
      <c r="AG4" s="201"/>
      <c r="AH4" s="203"/>
      <c r="AI4" s="203"/>
      <c r="AJ4" s="203"/>
      <c r="AK4" s="203"/>
      <c r="AL4" s="205"/>
      <c r="AM4" s="5"/>
      <c r="AN4" s="201"/>
      <c r="AO4" s="203"/>
      <c r="AP4" s="205"/>
      <c r="AQ4" s="2"/>
      <c r="AR4" s="207"/>
      <c r="AS4" s="2"/>
      <c r="AT4" s="201"/>
      <c r="AU4" s="203"/>
      <c r="AV4" s="203"/>
      <c r="AW4" s="203"/>
      <c r="AX4" s="203"/>
      <c r="AY4" s="205"/>
      <c r="AZ4" s="2"/>
      <c r="BA4" s="201"/>
      <c r="BB4" s="203"/>
      <c r="BC4" s="205"/>
      <c r="BD4" s="1"/>
      <c r="BE4" s="209"/>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39">
        <v>58.314592190034901</v>
      </c>
      <c r="H6" s="140">
        <v>68.996573485559907</v>
      </c>
      <c r="I6" s="140">
        <v>73.582713554877202</v>
      </c>
      <c r="J6" s="140">
        <v>73.973641681781999</v>
      </c>
      <c r="K6" s="140">
        <v>72.648471089287696</v>
      </c>
      <c r="L6" s="141">
        <v>69.503189216885104</v>
      </c>
      <c r="M6" s="142"/>
      <c r="N6" s="143">
        <v>77.276510129147596</v>
      </c>
      <c r="O6" s="144">
        <v>79.545505841183001</v>
      </c>
      <c r="P6" s="145">
        <v>78.411007985165298</v>
      </c>
      <c r="Q6" s="142"/>
      <c r="R6" s="146">
        <v>72.048272999206702</v>
      </c>
      <c r="S6" s="96"/>
      <c r="T6" s="139">
        <v>-0.79111883232857705</v>
      </c>
      <c r="U6" s="140">
        <v>5.69515811605973</v>
      </c>
      <c r="V6" s="140">
        <v>7.2764681251127801</v>
      </c>
      <c r="W6" s="140">
        <v>5.5587800873712903</v>
      </c>
      <c r="X6" s="140">
        <v>2.0206936707071299</v>
      </c>
      <c r="Y6" s="141">
        <v>4.06605723597424</v>
      </c>
      <c r="Z6" s="142"/>
      <c r="AA6" s="143">
        <v>-2.7998460318449001</v>
      </c>
      <c r="AB6" s="144">
        <v>-3.5605046601833998</v>
      </c>
      <c r="AC6" s="145">
        <v>-3.1871717989649202</v>
      </c>
      <c r="AD6" s="142"/>
      <c r="AE6" s="146">
        <v>1.6968931178693201</v>
      </c>
      <c r="AF6" s="33"/>
      <c r="AG6" s="139">
        <v>59.6372450644201</v>
      </c>
      <c r="AH6" s="140">
        <v>62.858746621958304</v>
      </c>
      <c r="AI6" s="140">
        <v>68.000086549247797</v>
      </c>
      <c r="AJ6" s="140">
        <v>69.430349567871602</v>
      </c>
      <c r="AK6" s="140">
        <v>68.851694960811002</v>
      </c>
      <c r="AL6" s="141">
        <v>65.755633740838206</v>
      </c>
      <c r="AM6" s="142"/>
      <c r="AN6" s="143">
        <v>74.429983460454594</v>
      </c>
      <c r="AO6" s="144">
        <v>77.896109854570796</v>
      </c>
      <c r="AP6" s="145">
        <v>76.163047511372795</v>
      </c>
      <c r="AQ6" s="142"/>
      <c r="AR6" s="146">
        <v>68.729556902992002</v>
      </c>
      <c r="AS6" s="96"/>
      <c r="AT6" s="139">
        <v>-0.600967624472312</v>
      </c>
      <c r="AU6" s="140">
        <v>2.8435370947263201</v>
      </c>
      <c r="AV6" s="140">
        <v>4.9025943891243697</v>
      </c>
      <c r="AW6" s="140">
        <v>4.8267734201691104</v>
      </c>
      <c r="AX6" s="140">
        <v>1.40519390265165</v>
      </c>
      <c r="AY6" s="141">
        <v>2.7190345508298801</v>
      </c>
      <c r="AZ6" s="142"/>
      <c r="BA6" s="143">
        <v>-3.0911511853735298</v>
      </c>
      <c r="BB6" s="144">
        <v>-3.27317054574501</v>
      </c>
      <c r="BC6" s="145">
        <v>-3.1843161249729501</v>
      </c>
      <c r="BD6" s="142"/>
      <c r="BE6" s="146">
        <v>0.77088875492591202</v>
      </c>
    </row>
    <row r="7" spans="1:57" x14ac:dyDescent="0.25">
      <c r="A7" s="23" t="s">
        <v>18</v>
      </c>
      <c r="B7" s="44" t="str">
        <f>TRIM(A7)</f>
        <v>Virginia</v>
      </c>
      <c r="C7" s="11"/>
      <c r="D7" s="28" t="s">
        <v>16</v>
      </c>
      <c r="E7" s="31" t="s">
        <v>17</v>
      </c>
      <c r="F7" s="12"/>
      <c r="G7" s="147">
        <v>58.3061061035609</v>
      </c>
      <c r="H7" s="142">
        <v>70.092424261686503</v>
      </c>
      <c r="I7" s="142">
        <v>74.434584726477496</v>
      </c>
      <c r="J7" s="142">
        <v>74.9659924484165</v>
      </c>
      <c r="K7" s="142">
        <v>72.500286044826396</v>
      </c>
      <c r="L7" s="148">
        <v>70.059878716993595</v>
      </c>
      <c r="M7" s="142"/>
      <c r="N7" s="149">
        <v>77.256258025146494</v>
      </c>
      <c r="O7" s="150">
        <v>78.048920021866493</v>
      </c>
      <c r="P7" s="151">
        <v>77.652589023506494</v>
      </c>
      <c r="Q7" s="142"/>
      <c r="R7" s="152">
        <v>72.229224518854394</v>
      </c>
      <c r="S7" s="96"/>
      <c r="T7" s="147">
        <v>2.18229526058593</v>
      </c>
      <c r="U7" s="142">
        <v>8.7039384123770507</v>
      </c>
      <c r="V7" s="142">
        <v>11.403198087318</v>
      </c>
      <c r="W7" s="142">
        <v>9.2574351157965697</v>
      </c>
      <c r="X7" s="142">
        <v>5.13191307695626</v>
      </c>
      <c r="Y7" s="148">
        <v>7.4762829486974303</v>
      </c>
      <c r="Z7" s="142"/>
      <c r="AA7" s="149">
        <v>-2.3532686273971799</v>
      </c>
      <c r="AB7" s="150">
        <v>-4.91255721806513</v>
      </c>
      <c r="AC7" s="151">
        <v>-3.6564347115711802</v>
      </c>
      <c r="AD7" s="142"/>
      <c r="AE7" s="152">
        <v>3.7922922230971601</v>
      </c>
      <c r="AF7" s="34"/>
      <c r="AG7" s="147">
        <v>58.600255533378203</v>
      </c>
      <c r="AH7" s="142">
        <v>62.593441309958102</v>
      </c>
      <c r="AI7" s="142">
        <v>67.684721392339</v>
      </c>
      <c r="AJ7" s="142">
        <v>69.892828538374502</v>
      </c>
      <c r="AK7" s="142">
        <v>68.610712060921102</v>
      </c>
      <c r="AL7" s="148">
        <v>65.476391766994197</v>
      </c>
      <c r="AM7" s="142"/>
      <c r="AN7" s="149">
        <v>75.478330515262002</v>
      </c>
      <c r="AO7" s="150">
        <v>77.305521300804699</v>
      </c>
      <c r="AP7" s="151">
        <v>76.3919259080334</v>
      </c>
      <c r="AQ7" s="142"/>
      <c r="AR7" s="152">
        <v>68.595115807291094</v>
      </c>
      <c r="AS7" s="96"/>
      <c r="AT7" s="147">
        <v>2.6185181873143502</v>
      </c>
      <c r="AU7" s="142">
        <v>5.9933608175579201</v>
      </c>
      <c r="AV7" s="142">
        <v>7.3609278721171396</v>
      </c>
      <c r="AW7" s="142">
        <v>8.1062616552063194</v>
      </c>
      <c r="AX7" s="142">
        <v>4.2717872209534802</v>
      </c>
      <c r="AY7" s="148">
        <v>5.7243499007131398</v>
      </c>
      <c r="AZ7" s="142"/>
      <c r="BA7" s="149">
        <v>-0.42191628114630197</v>
      </c>
      <c r="BB7" s="150">
        <v>-1.8024081693285099</v>
      </c>
      <c r="BC7" s="151">
        <v>-1.1252339836830301</v>
      </c>
      <c r="BD7" s="142"/>
      <c r="BE7" s="152">
        <v>3.4430033212253601</v>
      </c>
    </row>
    <row r="8" spans="1:57" x14ac:dyDescent="0.25">
      <c r="A8" s="24" t="s">
        <v>19</v>
      </c>
      <c r="B8" s="44" t="str">
        <f t="shared" ref="B8:B43" si="0">TRIM(A8)</f>
        <v>Norfolk/Virginia Beach, VA</v>
      </c>
      <c r="C8" s="12"/>
      <c r="D8" s="28" t="s">
        <v>16</v>
      </c>
      <c r="E8" s="31" t="s">
        <v>17</v>
      </c>
      <c r="F8" s="12"/>
      <c r="G8" s="147">
        <v>68.907805133577696</v>
      </c>
      <c r="H8" s="142">
        <v>79.559979046621194</v>
      </c>
      <c r="I8" s="142">
        <v>81.545311681508593</v>
      </c>
      <c r="J8" s="142">
        <v>80.9979046621267</v>
      </c>
      <c r="K8" s="142">
        <v>81.157674174960704</v>
      </c>
      <c r="L8" s="148">
        <v>78.433734939759006</v>
      </c>
      <c r="M8" s="142"/>
      <c r="N8" s="149">
        <v>87.485594552121498</v>
      </c>
      <c r="O8" s="150">
        <v>89.546883184913497</v>
      </c>
      <c r="P8" s="151">
        <v>88.516238868517505</v>
      </c>
      <c r="Q8" s="142"/>
      <c r="R8" s="152">
        <v>81.314450347975693</v>
      </c>
      <c r="S8" s="96"/>
      <c r="T8" s="147">
        <v>0.33638414623836399</v>
      </c>
      <c r="U8" s="142">
        <v>5.3806450590035801</v>
      </c>
      <c r="V8" s="142">
        <v>2.9940685673166301</v>
      </c>
      <c r="W8" s="142">
        <v>2.0555371667818698</v>
      </c>
      <c r="X8" s="142">
        <v>-2.2736385367257701E-2</v>
      </c>
      <c r="Y8" s="148">
        <v>2.1560184210910198</v>
      </c>
      <c r="Z8" s="142"/>
      <c r="AA8" s="149">
        <v>-2.9393750516499999</v>
      </c>
      <c r="AB8" s="150">
        <v>-2.1409864987830298</v>
      </c>
      <c r="AC8" s="151">
        <v>-2.5371676832777901</v>
      </c>
      <c r="AD8" s="142"/>
      <c r="AE8" s="152">
        <v>0.64863472602208705</v>
      </c>
      <c r="AF8" s="35"/>
      <c r="AG8" s="147">
        <v>70.846647459402803</v>
      </c>
      <c r="AH8" s="142">
        <v>71.396018858040804</v>
      </c>
      <c r="AI8" s="142">
        <v>73.251047668936593</v>
      </c>
      <c r="AJ8" s="142">
        <v>75.214772132006203</v>
      </c>
      <c r="AK8" s="142">
        <v>75.725510738606602</v>
      </c>
      <c r="AL8" s="148">
        <v>73.286799371398601</v>
      </c>
      <c r="AM8" s="142"/>
      <c r="AN8" s="149">
        <v>83.720534311157607</v>
      </c>
      <c r="AO8" s="150">
        <v>88.691068622315299</v>
      </c>
      <c r="AP8" s="151">
        <v>86.205801466736503</v>
      </c>
      <c r="AQ8" s="142"/>
      <c r="AR8" s="152">
        <v>76.977942827209404</v>
      </c>
      <c r="AS8" s="96"/>
      <c r="AT8" s="147">
        <v>-3.88942909527437</v>
      </c>
      <c r="AU8" s="142">
        <v>-0.87762463531768997</v>
      </c>
      <c r="AV8" s="142">
        <v>-2.8067472051893101</v>
      </c>
      <c r="AW8" s="142">
        <v>-2.2143112553372402</v>
      </c>
      <c r="AX8" s="142">
        <v>-3.4088596577231298</v>
      </c>
      <c r="AY8" s="148">
        <v>-2.6539747917983401</v>
      </c>
      <c r="AZ8" s="142"/>
      <c r="BA8" s="149">
        <v>-4.5678899641328199</v>
      </c>
      <c r="BB8" s="150">
        <v>-2.6669622054265298</v>
      </c>
      <c r="BC8" s="151">
        <v>-3.5993924650994602</v>
      </c>
      <c r="BD8" s="142"/>
      <c r="BE8" s="152">
        <v>-2.9584862625611001</v>
      </c>
    </row>
    <row r="9" spans="1:57" x14ac:dyDescent="0.25">
      <c r="A9" s="24" t="s">
        <v>20</v>
      </c>
      <c r="B9" s="95" t="s">
        <v>72</v>
      </c>
      <c r="C9" s="12"/>
      <c r="D9" s="28" t="s">
        <v>16</v>
      </c>
      <c r="E9" s="31" t="s">
        <v>17</v>
      </c>
      <c r="F9" s="12"/>
      <c r="G9" s="147">
        <v>57.905571716267602</v>
      </c>
      <c r="H9" s="142">
        <v>67.836204967554195</v>
      </c>
      <c r="I9" s="142">
        <v>71.402998433654005</v>
      </c>
      <c r="J9" s="142">
        <v>71.116580890579499</v>
      </c>
      <c r="K9" s="142">
        <v>67.008279257104405</v>
      </c>
      <c r="L9" s="148">
        <v>67.053927053031899</v>
      </c>
      <c r="M9" s="142"/>
      <c r="N9" s="149">
        <v>71.595435220407197</v>
      </c>
      <c r="O9" s="150">
        <v>70.919668829715803</v>
      </c>
      <c r="P9" s="151">
        <v>71.2575520250615</v>
      </c>
      <c r="Q9" s="142"/>
      <c r="R9" s="152">
        <v>68.254962759326105</v>
      </c>
      <c r="S9" s="96"/>
      <c r="T9" s="147">
        <v>-5.37837073257871</v>
      </c>
      <c r="U9" s="142">
        <v>7.5044443767367399</v>
      </c>
      <c r="V9" s="142">
        <v>7.4293411090152697</v>
      </c>
      <c r="W9" s="142">
        <v>3.3686310209927801</v>
      </c>
      <c r="X9" s="142">
        <v>-3.6132600131230199</v>
      </c>
      <c r="Y9" s="148">
        <v>1.88023669735188</v>
      </c>
      <c r="Z9" s="142"/>
      <c r="AA9" s="149">
        <v>-10.0453143228935</v>
      </c>
      <c r="AB9" s="150">
        <v>-14.7153064005954</v>
      </c>
      <c r="AC9" s="151">
        <v>-12.431470748392501</v>
      </c>
      <c r="AD9" s="142"/>
      <c r="AE9" s="152">
        <v>-2.8555279054288198</v>
      </c>
      <c r="AF9" s="35"/>
      <c r="AG9" s="147">
        <v>53.270306556276502</v>
      </c>
      <c r="AH9" s="142">
        <v>59.438353099127298</v>
      </c>
      <c r="AI9" s="142">
        <v>66.021481315730497</v>
      </c>
      <c r="AJ9" s="142">
        <v>68.195345714924997</v>
      </c>
      <c r="AK9" s="142">
        <v>67.795927500559401</v>
      </c>
      <c r="AL9" s="148">
        <v>62.944282837323698</v>
      </c>
      <c r="AM9" s="142"/>
      <c r="AN9" s="149">
        <v>75.945401655851398</v>
      </c>
      <c r="AO9" s="150">
        <v>76.052808234504298</v>
      </c>
      <c r="AP9" s="151">
        <v>75.999104945177805</v>
      </c>
      <c r="AQ9" s="142"/>
      <c r="AR9" s="152">
        <v>66.674232010996306</v>
      </c>
      <c r="AS9" s="96"/>
      <c r="AT9" s="147">
        <v>-3.0746365150677999</v>
      </c>
      <c r="AU9" s="142">
        <v>4.6137509102019703</v>
      </c>
      <c r="AV9" s="142">
        <v>6.5036513521501602</v>
      </c>
      <c r="AW9" s="142">
        <v>7.5410841809350702</v>
      </c>
      <c r="AX9" s="142">
        <v>3.1248331978459101</v>
      </c>
      <c r="AY9" s="148">
        <v>3.89524193782123</v>
      </c>
      <c r="AZ9" s="142"/>
      <c r="BA9" s="149">
        <v>-3.6238249555265498</v>
      </c>
      <c r="BB9" s="150">
        <v>-6.8705364462573</v>
      </c>
      <c r="BC9" s="151">
        <v>-5.2761396579497104</v>
      </c>
      <c r="BD9" s="142"/>
      <c r="BE9" s="152">
        <v>0.719314670046732</v>
      </c>
    </row>
    <row r="10" spans="1:57" x14ac:dyDescent="0.25">
      <c r="A10" s="24" t="s">
        <v>21</v>
      </c>
      <c r="B10" s="44" t="str">
        <f t="shared" si="0"/>
        <v>Virginia Area</v>
      </c>
      <c r="C10" s="12"/>
      <c r="D10" s="28" t="s">
        <v>16</v>
      </c>
      <c r="E10" s="31" t="s">
        <v>17</v>
      </c>
      <c r="F10" s="12"/>
      <c r="G10" s="147">
        <v>49.778486205199101</v>
      </c>
      <c r="H10" s="142">
        <v>62.459857949883897</v>
      </c>
      <c r="I10" s="142">
        <v>64.527320034692096</v>
      </c>
      <c r="J10" s="142">
        <v>66.472890930826694</v>
      </c>
      <c r="K10" s="142">
        <v>66.634631161951106</v>
      </c>
      <c r="L10" s="148">
        <v>61.974637256510597</v>
      </c>
      <c r="M10" s="142"/>
      <c r="N10" s="149">
        <v>71.906425072079799</v>
      </c>
      <c r="O10" s="150">
        <v>70.453107053280505</v>
      </c>
      <c r="P10" s="151">
        <v>71.179766062680102</v>
      </c>
      <c r="Q10" s="142"/>
      <c r="R10" s="152">
        <v>64.604674058273304</v>
      </c>
      <c r="S10" s="96"/>
      <c r="T10" s="147">
        <v>-3.16377926123132</v>
      </c>
      <c r="U10" s="142">
        <v>1.73980885062727</v>
      </c>
      <c r="V10" s="142">
        <v>1.74978690962142</v>
      </c>
      <c r="W10" s="142">
        <v>4.44995792814077</v>
      </c>
      <c r="X10" s="142">
        <v>2.89548337088624</v>
      </c>
      <c r="Y10" s="148">
        <v>1.72629004371579</v>
      </c>
      <c r="Z10" s="142"/>
      <c r="AA10" s="149">
        <v>-7.7676223828695603</v>
      </c>
      <c r="AB10" s="150">
        <v>-10.995587251991401</v>
      </c>
      <c r="AC10" s="151">
        <v>-9.3938765000634898</v>
      </c>
      <c r="AD10" s="142"/>
      <c r="AE10" s="152">
        <v>-2.0576884850025401</v>
      </c>
      <c r="AF10" s="35"/>
      <c r="AG10" s="147">
        <v>49.315534094371898</v>
      </c>
      <c r="AH10" s="142">
        <v>54.6781603806755</v>
      </c>
      <c r="AI10" s="142">
        <v>61.157731886266099</v>
      </c>
      <c r="AJ10" s="142">
        <v>63.8926654321277</v>
      </c>
      <c r="AK10" s="142">
        <v>63.630716579545698</v>
      </c>
      <c r="AL10" s="148">
        <v>58.534961674597398</v>
      </c>
      <c r="AM10" s="142"/>
      <c r="AN10" s="149">
        <v>70.249759733714598</v>
      </c>
      <c r="AO10" s="150">
        <v>70.140174866974505</v>
      </c>
      <c r="AP10" s="151">
        <v>70.194967300344501</v>
      </c>
      <c r="AQ10" s="142"/>
      <c r="AR10" s="152">
        <v>61.866391853382297</v>
      </c>
      <c r="AS10" s="96"/>
      <c r="AT10" s="147">
        <v>-1.8241682882152399</v>
      </c>
      <c r="AU10" s="142">
        <v>-3.4653112966796198</v>
      </c>
      <c r="AV10" s="142">
        <v>-0.52806258323786703</v>
      </c>
      <c r="AW10" s="142">
        <v>1.08671685744048</v>
      </c>
      <c r="AX10" s="142">
        <v>-1.8904289605697999</v>
      </c>
      <c r="AY10" s="148">
        <v>-1.2638704012245701</v>
      </c>
      <c r="AZ10" s="142"/>
      <c r="BA10" s="149">
        <v>-6.9895789354064704</v>
      </c>
      <c r="BB10" s="150">
        <v>-8.0216914698057593</v>
      </c>
      <c r="BC10" s="151">
        <v>-7.5081116392379998</v>
      </c>
      <c r="BD10" s="142"/>
      <c r="BE10" s="152">
        <v>-3.3809983363631799</v>
      </c>
    </row>
    <row r="11" spans="1:57" x14ac:dyDescent="0.25">
      <c r="A11" s="41" t="s">
        <v>22</v>
      </c>
      <c r="B11" s="95" t="s">
        <v>88</v>
      </c>
      <c r="C11" s="12"/>
      <c r="D11" s="28" t="s">
        <v>16</v>
      </c>
      <c r="E11" s="31" t="s">
        <v>17</v>
      </c>
      <c r="F11" s="12"/>
      <c r="G11" s="147">
        <v>57.417513373783699</v>
      </c>
      <c r="H11" s="142">
        <v>69.748321545255394</v>
      </c>
      <c r="I11" s="142">
        <v>77.421642192941505</v>
      </c>
      <c r="J11" s="142">
        <v>77.992496319965497</v>
      </c>
      <c r="K11" s="142">
        <v>71.396258930815307</v>
      </c>
      <c r="L11" s="148">
        <v>70.795246472552293</v>
      </c>
      <c r="M11" s="142"/>
      <c r="N11" s="149">
        <v>74.9362725738699</v>
      </c>
      <c r="O11" s="150">
        <v>78.685419882956893</v>
      </c>
      <c r="P11" s="151">
        <v>76.810846228413396</v>
      </c>
      <c r="Q11" s="142"/>
      <c r="R11" s="152">
        <v>72.513989259941198</v>
      </c>
      <c r="S11" s="96"/>
      <c r="T11" s="147">
        <v>22.189300252632599</v>
      </c>
      <c r="U11" s="142">
        <v>33.622665691587599</v>
      </c>
      <c r="V11" s="142">
        <v>42.897904561386703</v>
      </c>
      <c r="W11" s="142">
        <v>37.539132402738801</v>
      </c>
      <c r="X11" s="142">
        <v>27.339102727284398</v>
      </c>
      <c r="Y11" s="148">
        <v>33.002878847804197</v>
      </c>
      <c r="Z11" s="142"/>
      <c r="AA11" s="149">
        <v>11.4379236341134</v>
      </c>
      <c r="AB11" s="150">
        <v>6.77405023967634</v>
      </c>
      <c r="AC11" s="151">
        <v>8.9992907339166308</v>
      </c>
      <c r="AD11" s="142"/>
      <c r="AE11" s="152">
        <v>24.692415480573501</v>
      </c>
      <c r="AF11" s="35"/>
      <c r="AG11" s="147">
        <v>61.252154166517002</v>
      </c>
      <c r="AH11" s="142">
        <v>64.236572362043503</v>
      </c>
      <c r="AI11" s="142">
        <v>68.510797759666801</v>
      </c>
      <c r="AJ11" s="142">
        <v>69.900010770832495</v>
      </c>
      <c r="AK11" s="142">
        <v>65.907397766847296</v>
      </c>
      <c r="AL11" s="148">
        <v>65.9613865651814</v>
      </c>
      <c r="AM11" s="142"/>
      <c r="AN11" s="149">
        <v>72.180958963127793</v>
      </c>
      <c r="AO11" s="150">
        <v>76.228996876458496</v>
      </c>
      <c r="AP11" s="151">
        <v>74.204977919793194</v>
      </c>
      <c r="AQ11" s="142"/>
      <c r="AR11" s="152">
        <v>68.3166983807848</v>
      </c>
      <c r="AS11" s="96"/>
      <c r="AT11" s="147">
        <v>24.801804558461601</v>
      </c>
      <c r="AU11" s="142">
        <v>37.889775995527899</v>
      </c>
      <c r="AV11" s="142">
        <v>38.775915138516403</v>
      </c>
      <c r="AW11" s="142">
        <v>37.5071318401166</v>
      </c>
      <c r="AX11" s="142">
        <v>27.747438548185102</v>
      </c>
      <c r="AY11" s="148">
        <v>33.271970953033801</v>
      </c>
      <c r="AZ11" s="142"/>
      <c r="BA11" s="149">
        <v>15.632026283165199</v>
      </c>
      <c r="BB11" s="150">
        <v>11.5677183357736</v>
      </c>
      <c r="BC11" s="151">
        <v>13.5081353385456</v>
      </c>
      <c r="BD11" s="142"/>
      <c r="BE11" s="152">
        <v>26.409457184896201</v>
      </c>
    </row>
    <row r="12" spans="1:57" x14ac:dyDescent="0.25">
      <c r="A12" s="24" t="s">
        <v>23</v>
      </c>
      <c r="B12" s="44" t="str">
        <f t="shared" si="0"/>
        <v>Arlington, VA</v>
      </c>
      <c r="C12" s="12"/>
      <c r="D12" s="28" t="s">
        <v>16</v>
      </c>
      <c r="E12" s="31" t="s">
        <v>17</v>
      </c>
      <c r="F12" s="12"/>
      <c r="G12" s="147">
        <v>61.832218219248503</v>
      </c>
      <c r="H12" s="142">
        <v>77.797220792588703</v>
      </c>
      <c r="I12" s="142">
        <v>89.583118888317003</v>
      </c>
      <c r="J12" s="142">
        <v>85.764282038085398</v>
      </c>
      <c r="K12" s="142">
        <v>78.106021616057603</v>
      </c>
      <c r="L12" s="148">
        <v>78.616572310859397</v>
      </c>
      <c r="M12" s="142"/>
      <c r="N12" s="149">
        <v>77.941327843540904</v>
      </c>
      <c r="O12" s="150">
        <v>81.533710756562002</v>
      </c>
      <c r="P12" s="151">
        <v>79.737519300051403</v>
      </c>
      <c r="Q12" s="142"/>
      <c r="R12" s="152">
        <v>78.9368428792</v>
      </c>
      <c r="S12" s="96"/>
      <c r="T12" s="147">
        <v>35.720930985071099</v>
      </c>
      <c r="U12" s="142">
        <v>46.306911678000397</v>
      </c>
      <c r="V12" s="142">
        <v>77.789888725152295</v>
      </c>
      <c r="W12" s="142">
        <v>57.338556822576699</v>
      </c>
      <c r="X12" s="142">
        <v>45.170436579197698</v>
      </c>
      <c r="Y12" s="148">
        <v>52.693992831714802</v>
      </c>
      <c r="Z12" s="142"/>
      <c r="AA12" s="149">
        <v>16.343446762263699</v>
      </c>
      <c r="AB12" s="150">
        <v>10.428488461115499</v>
      </c>
      <c r="AC12" s="151">
        <v>13.2422901733981</v>
      </c>
      <c r="AD12" s="142"/>
      <c r="AE12" s="152">
        <v>38.7436422440366</v>
      </c>
      <c r="AF12" s="35"/>
      <c r="AG12" s="147">
        <v>65.566134843026205</v>
      </c>
      <c r="AH12" s="142">
        <v>71.044776119402897</v>
      </c>
      <c r="AI12" s="142">
        <v>74.297478126608297</v>
      </c>
      <c r="AJ12" s="142">
        <v>73.471435923829105</v>
      </c>
      <c r="AK12" s="142">
        <v>68.353062274832695</v>
      </c>
      <c r="AL12" s="148">
        <v>70.546577457539797</v>
      </c>
      <c r="AM12" s="142"/>
      <c r="AN12" s="149">
        <v>73.821410190427102</v>
      </c>
      <c r="AO12" s="150">
        <v>77.812660833762195</v>
      </c>
      <c r="AP12" s="151">
        <v>75.817035512094606</v>
      </c>
      <c r="AQ12" s="142"/>
      <c r="AR12" s="152">
        <v>72.052422615984099</v>
      </c>
      <c r="AS12" s="96"/>
      <c r="AT12" s="147">
        <v>36.227280717332597</v>
      </c>
      <c r="AU12" s="142">
        <v>60.318095079792599</v>
      </c>
      <c r="AV12" s="142">
        <v>64.417825142752903</v>
      </c>
      <c r="AW12" s="142">
        <v>58.839711053734298</v>
      </c>
      <c r="AX12" s="142">
        <v>40.947928873215801</v>
      </c>
      <c r="AY12" s="148">
        <v>51.789196411796397</v>
      </c>
      <c r="AZ12" s="142"/>
      <c r="BA12" s="149">
        <v>27.3360796040518</v>
      </c>
      <c r="BB12" s="150">
        <v>19.473447300512401</v>
      </c>
      <c r="BC12" s="151">
        <v>23.176236290058</v>
      </c>
      <c r="BD12" s="142"/>
      <c r="BE12" s="152">
        <v>41.880666027739998</v>
      </c>
    </row>
    <row r="13" spans="1:57" x14ac:dyDescent="0.25">
      <c r="A13" s="24" t="s">
        <v>24</v>
      </c>
      <c r="B13" s="44" t="str">
        <f t="shared" si="0"/>
        <v>Suburban Virginia Area</v>
      </c>
      <c r="C13" s="12"/>
      <c r="D13" s="28" t="s">
        <v>16</v>
      </c>
      <c r="E13" s="31" t="s">
        <v>17</v>
      </c>
      <c r="F13" s="12"/>
      <c r="G13" s="147">
        <v>53.306191211568098</v>
      </c>
      <c r="H13" s="142">
        <v>69.493191071177804</v>
      </c>
      <c r="I13" s="142">
        <v>77.018110346764004</v>
      </c>
      <c r="J13" s="142">
        <v>76.990032289765495</v>
      </c>
      <c r="K13" s="142">
        <v>73.185455566474701</v>
      </c>
      <c r="L13" s="148">
        <v>69.998596097149999</v>
      </c>
      <c r="M13" s="142"/>
      <c r="N13" s="149">
        <v>77.312929945247703</v>
      </c>
      <c r="O13" s="150">
        <v>85.764425101782905</v>
      </c>
      <c r="P13" s="151">
        <v>81.538677523515304</v>
      </c>
      <c r="Q13" s="142"/>
      <c r="R13" s="152">
        <v>73.295762218968704</v>
      </c>
      <c r="S13" s="96"/>
      <c r="T13" s="147">
        <v>-3.4759388108286799</v>
      </c>
      <c r="U13" s="142">
        <v>3.5052333379170699</v>
      </c>
      <c r="V13" s="142">
        <v>8.1976474659977594</v>
      </c>
      <c r="W13" s="142">
        <v>6.8454984522711202</v>
      </c>
      <c r="X13" s="142">
        <v>0.62459147962975103</v>
      </c>
      <c r="Y13" s="148">
        <v>3.4451052539560498</v>
      </c>
      <c r="Z13" s="142"/>
      <c r="AA13" s="149">
        <v>-2.9763068787147602</v>
      </c>
      <c r="AB13" s="150">
        <v>-3.2027726399779701</v>
      </c>
      <c r="AC13" s="151">
        <v>-3.0955400022968602</v>
      </c>
      <c r="AD13" s="142"/>
      <c r="AE13" s="152">
        <v>1.2724789976836799</v>
      </c>
      <c r="AF13" s="35"/>
      <c r="AG13" s="147">
        <v>58.816509897514997</v>
      </c>
      <c r="AH13" s="142">
        <v>63.396742945388098</v>
      </c>
      <c r="AI13" s="142">
        <v>70.307454724132995</v>
      </c>
      <c r="AJ13" s="142">
        <v>72.016706443914003</v>
      </c>
      <c r="AK13" s="142">
        <v>70.030183911273298</v>
      </c>
      <c r="AL13" s="148">
        <v>66.9135195844447</v>
      </c>
      <c r="AM13" s="142"/>
      <c r="AN13" s="149">
        <v>77.793766671346305</v>
      </c>
      <c r="AO13" s="150">
        <v>82.135336234732506</v>
      </c>
      <c r="AP13" s="151">
        <v>79.964551453039405</v>
      </c>
      <c r="AQ13" s="142"/>
      <c r="AR13" s="152">
        <v>70.642385832614593</v>
      </c>
      <c r="AS13" s="96"/>
      <c r="AT13" s="147">
        <v>3.5841829403276702</v>
      </c>
      <c r="AU13" s="142">
        <v>6.5266880376011898</v>
      </c>
      <c r="AV13" s="142">
        <v>9.0553169957921291</v>
      </c>
      <c r="AW13" s="142">
        <v>8.7971686043536295</v>
      </c>
      <c r="AX13" s="142">
        <v>6.7381661362756704</v>
      </c>
      <c r="AY13" s="148">
        <v>7.03891913434905</v>
      </c>
      <c r="AZ13" s="142"/>
      <c r="BA13" s="149">
        <v>1.15800196357955</v>
      </c>
      <c r="BB13" s="150">
        <v>-0.82334108244445903</v>
      </c>
      <c r="BC13" s="151">
        <v>0.13064878325930801</v>
      </c>
      <c r="BD13" s="142"/>
      <c r="BE13" s="152">
        <v>4.7026436851864197</v>
      </c>
    </row>
    <row r="14" spans="1:57" x14ac:dyDescent="0.25">
      <c r="A14" s="24" t="s">
        <v>25</v>
      </c>
      <c r="B14" s="44" t="str">
        <f t="shared" si="0"/>
        <v>Alexandria, VA</v>
      </c>
      <c r="C14" s="12"/>
      <c r="D14" s="28" t="s">
        <v>16</v>
      </c>
      <c r="E14" s="31" t="s">
        <v>17</v>
      </c>
      <c r="F14" s="12"/>
      <c r="G14" s="147">
        <v>57.260568426080702</v>
      </c>
      <c r="H14" s="142">
        <v>66.861714831621597</v>
      </c>
      <c r="I14" s="142">
        <v>73.596847384762299</v>
      </c>
      <c r="J14" s="142">
        <v>72.916169094817207</v>
      </c>
      <c r="K14" s="142">
        <v>67.602101743491701</v>
      </c>
      <c r="L14" s="148">
        <v>67.647480296154697</v>
      </c>
      <c r="M14" s="142"/>
      <c r="N14" s="149">
        <v>74.3969429185574</v>
      </c>
      <c r="O14" s="150">
        <v>79.364700262717903</v>
      </c>
      <c r="P14" s="151">
        <v>76.880821590637595</v>
      </c>
      <c r="Q14" s="142"/>
      <c r="R14" s="152">
        <v>70.285577808864105</v>
      </c>
      <c r="S14" s="96"/>
      <c r="T14" s="147">
        <v>19.890646865820202</v>
      </c>
      <c r="U14" s="142">
        <v>30.115949545512301</v>
      </c>
      <c r="V14" s="142">
        <v>38.837146161688402</v>
      </c>
      <c r="W14" s="142">
        <v>34.457606982796101</v>
      </c>
      <c r="X14" s="142">
        <v>20.3209065194159</v>
      </c>
      <c r="Y14" s="148">
        <v>28.8174571769203</v>
      </c>
      <c r="Z14" s="142"/>
      <c r="AA14" s="149">
        <v>9.14482847777243</v>
      </c>
      <c r="AB14" s="150">
        <v>6.3572674209811604</v>
      </c>
      <c r="AC14" s="151">
        <v>7.6880149738581096</v>
      </c>
      <c r="AD14" s="142"/>
      <c r="AE14" s="152">
        <v>21.3747204766659</v>
      </c>
      <c r="AF14" s="35"/>
      <c r="AG14" s="147">
        <v>61.311798423692302</v>
      </c>
      <c r="AH14" s="142">
        <v>62.595533795080001</v>
      </c>
      <c r="AI14" s="142">
        <v>66.900525435872893</v>
      </c>
      <c r="AJ14" s="142">
        <v>69.4172438500119</v>
      </c>
      <c r="AK14" s="142">
        <v>66.258657750179097</v>
      </c>
      <c r="AL14" s="148">
        <v>65.296751850967198</v>
      </c>
      <c r="AM14" s="142"/>
      <c r="AN14" s="149">
        <v>72.501194172438503</v>
      </c>
      <c r="AO14" s="150">
        <v>76.274779078098803</v>
      </c>
      <c r="AP14" s="151">
        <v>74.387986625268596</v>
      </c>
      <c r="AQ14" s="142"/>
      <c r="AR14" s="152">
        <v>67.894247500767605</v>
      </c>
      <c r="AS14" s="96"/>
      <c r="AT14" s="147">
        <v>21.074304795499199</v>
      </c>
      <c r="AU14" s="142">
        <v>32.101345309864399</v>
      </c>
      <c r="AV14" s="142">
        <v>34.302297598565097</v>
      </c>
      <c r="AW14" s="142">
        <v>36.688606146188498</v>
      </c>
      <c r="AX14" s="142">
        <v>27.342154482867301</v>
      </c>
      <c r="AY14" s="148">
        <v>30.252439848776</v>
      </c>
      <c r="AZ14" s="142"/>
      <c r="BA14" s="149">
        <v>13.6587097869293</v>
      </c>
      <c r="BB14" s="150">
        <v>8.7522823581644609</v>
      </c>
      <c r="BC14" s="151">
        <v>11.0892189622042</v>
      </c>
      <c r="BD14" s="142"/>
      <c r="BE14" s="152">
        <v>23.579097689213999</v>
      </c>
    </row>
    <row r="15" spans="1:57" x14ac:dyDescent="0.25">
      <c r="A15" s="24" t="s">
        <v>26</v>
      </c>
      <c r="B15" s="44" t="str">
        <f t="shared" si="0"/>
        <v>Fairfax/Tysons Corner, VA</v>
      </c>
      <c r="C15" s="12"/>
      <c r="D15" s="28" t="s">
        <v>16</v>
      </c>
      <c r="E15" s="31" t="s">
        <v>17</v>
      </c>
      <c r="F15" s="12"/>
      <c r="G15" s="147">
        <v>51.2559945192966</v>
      </c>
      <c r="H15" s="142">
        <v>66.841744690568603</v>
      </c>
      <c r="I15" s="142">
        <v>73.6812057547385</v>
      </c>
      <c r="J15" s="142">
        <v>74.765928294131001</v>
      </c>
      <c r="K15" s="142">
        <v>62.731217172870501</v>
      </c>
      <c r="L15" s="148">
        <v>65.855218086321003</v>
      </c>
      <c r="M15" s="142"/>
      <c r="N15" s="149">
        <v>65.151861155514894</v>
      </c>
      <c r="O15" s="150">
        <v>70.038821648778196</v>
      </c>
      <c r="P15" s="151">
        <v>67.595341402146602</v>
      </c>
      <c r="Q15" s="142"/>
      <c r="R15" s="152">
        <v>66.352396176556894</v>
      </c>
      <c r="S15" s="96"/>
      <c r="T15" s="147">
        <v>4.4553442810310697</v>
      </c>
      <c r="U15" s="142">
        <v>17.163066750041899</v>
      </c>
      <c r="V15" s="142">
        <v>22.6518848851291</v>
      </c>
      <c r="W15" s="142">
        <v>25.945903951144501</v>
      </c>
      <c r="X15" s="142">
        <v>11.3918809611719</v>
      </c>
      <c r="Y15" s="148">
        <v>16.8173024806207</v>
      </c>
      <c r="Z15" s="142"/>
      <c r="AA15" s="149">
        <v>0.75538626548498999</v>
      </c>
      <c r="AB15" s="150">
        <v>-1.0176141030066701</v>
      </c>
      <c r="AC15" s="151">
        <v>-0.171016042021367</v>
      </c>
      <c r="AD15" s="142"/>
      <c r="AE15" s="152">
        <v>11.304183771955801</v>
      </c>
      <c r="AF15" s="35"/>
      <c r="AG15" s="147">
        <v>53.434003197076898</v>
      </c>
      <c r="AH15" s="142">
        <v>59.2915049097967</v>
      </c>
      <c r="AI15" s="142">
        <v>64.346882849965695</v>
      </c>
      <c r="AJ15" s="142">
        <v>66.173783968942601</v>
      </c>
      <c r="AK15" s="142">
        <v>59.411395295729598</v>
      </c>
      <c r="AL15" s="148">
        <v>60.531514044302298</v>
      </c>
      <c r="AM15" s="142"/>
      <c r="AN15" s="149">
        <v>63.8844485042247</v>
      </c>
      <c r="AO15" s="150">
        <v>66.065311715003403</v>
      </c>
      <c r="AP15" s="151">
        <v>64.974880109614006</v>
      </c>
      <c r="AQ15" s="142"/>
      <c r="AR15" s="152">
        <v>61.801047205819899</v>
      </c>
      <c r="AS15" s="96"/>
      <c r="AT15" s="147">
        <v>9.3302795191882595</v>
      </c>
      <c r="AU15" s="142">
        <v>17.825866856318498</v>
      </c>
      <c r="AV15" s="142">
        <v>19.9370405256875</v>
      </c>
      <c r="AW15" s="142">
        <v>23.166605541920799</v>
      </c>
      <c r="AX15" s="142">
        <v>15.7415438607716</v>
      </c>
      <c r="AY15" s="148">
        <v>17.3528397759809</v>
      </c>
      <c r="AZ15" s="142"/>
      <c r="BA15" s="149">
        <v>7.6822662016744099</v>
      </c>
      <c r="BB15" s="150">
        <v>1.16744233383215</v>
      </c>
      <c r="BC15" s="151">
        <v>4.2686578105127904</v>
      </c>
      <c r="BD15" s="142"/>
      <c r="BE15" s="152">
        <v>13.090003830059301</v>
      </c>
    </row>
    <row r="16" spans="1:57" x14ac:dyDescent="0.25">
      <c r="A16" s="24" t="s">
        <v>27</v>
      </c>
      <c r="B16" s="44" t="str">
        <f t="shared" si="0"/>
        <v>I-95 Fredericksburg, VA</v>
      </c>
      <c r="C16" s="12"/>
      <c r="D16" s="28" t="s">
        <v>16</v>
      </c>
      <c r="E16" s="31" t="s">
        <v>17</v>
      </c>
      <c r="F16" s="12"/>
      <c r="G16" s="147">
        <v>58.644227374367397</v>
      </c>
      <c r="H16" s="142">
        <v>64.022596210427196</v>
      </c>
      <c r="I16" s="142">
        <v>68.612451453454099</v>
      </c>
      <c r="J16" s="142">
        <v>69.047899258561799</v>
      </c>
      <c r="K16" s="142">
        <v>70.471931269859894</v>
      </c>
      <c r="L16" s="148">
        <v>66.159821113334104</v>
      </c>
      <c r="M16" s="142"/>
      <c r="N16" s="149">
        <v>84.712251382841004</v>
      </c>
      <c r="O16" s="150">
        <v>86.842414969989406</v>
      </c>
      <c r="P16" s="151">
        <v>85.777333176415198</v>
      </c>
      <c r="Q16" s="142"/>
      <c r="R16" s="152">
        <v>71.764824559928698</v>
      </c>
      <c r="S16" s="96"/>
      <c r="T16" s="147">
        <v>2.08748919940746</v>
      </c>
      <c r="U16" s="142">
        <v>2.1020192313914601</v>
      </c>
      <c r="V16" s="142">
        <v>4.0312129427173096</v>
      </c>
      <c r="W16" s="142">
        <v>-2.7212537368260898</v>
      </c>
      <c r="X16" s="142">
        <v>7.5990696252570406E-2</v>
      </c>
      <c r="Y16" s="148">
        <v>1.0070000081522199</v>
      </c>
      <c r="Z16" s="142"/>
      <c r="AA16" s="149">
        <v>4.4076667864574501</v>
      </c>
      <c r="AB16" s="150">
        <v>6.3741879002475796</v>
      </c>
      <c r="AC16" s="151">
        <v>5.3939631876798302</v>
      </c>
      <c r="AD16" s="142"/>
      <c r="AE16" s="152">
        <v>2.4634993931355602</v>
      </c>
      <c r="AF16" s="35"/>
      <c r="AG16" s="147">
        <v>57.420265976226901</v>
      </c>
      <c r="AH16" s="142">
        <v>58.558903142285502</v>
      </c>
      <c r="AI16" s="142">
        <v>64.016711780628398</v>
      </c>
      <c r="AJ16" s="142">
        <v>67.185477227256598</v>
      </c>
      <c r="AK16" s="142">
        <v>68.371189831705294</v>
      </c>
      <c r="AL16" s="148">
        <v>63.110509591620499</v>
      </c>
      <c r="AM16" s="142"/>
      <c r="AN16" s="149">
        <v>78.524773449452695</v>
      </c>
      <c r="AO16" s="150">
        <v>79.772272566788203</v>
      </c>
      <c r="AP16" s="151">
        <v>79.148523008120506</v>
      </c>
      <c r="AQ16" s="142"/>
      <c r="AR16" s="152">
        <v>67.692799139191905</v>
      </c>
      <c r="AS16" s="96"/>
      <c r="AT16" s="147">
        <v>-1.0906661027518101</v>
      </c>
      <c r="AU16" s="142">
        <v>-1.00182453833103</v>
      </c>
      <c r="AV16" s="142">
        <v>3.5184543155393402</v>
      </c>
      <c r="AW16" s="142">
        <v>2.6850955512839301</v>
      </c>
      <c r="AX16" s="142">
        <v>2.29312722322886</v>
      </c>
      <c r="AY16" s="148">
        <v>1.3582577222635499</v>
      </c>
      <c r="AZ16" s="142"/>
      <c r="BA16" s="149">
        <v>0.69456582577336001</v>
      </c>
      <c r="BB16" s="150">
        <v>1.3125369183233</v>
      </c>
      <c r="BC16" s="151">
        <v>1.0050412104078099</v>
      </c>
      <c r="BD16" s="142"/>
      <c r="BE16" s="152">
        <v>1.23041679838087</v>
      </c>
    </row>
    <row r="17" spans="1:57" x14ac:dyDescent="0.25">
      <c r="A17" s="24" t="s">
        <v>28</v>
      </c>
      <c r="B17" s="44" t="str">
        <f t="shared" si="0"/>
        <v>Dulles Airport Area, VA</v>
      </c>
      <c r="C17" s="12"/>
      <c r="D17" s="28" t="s">
        <v>16</v>
      </c>
      <c r="E17" s="31" t="s">
        <v>17</v>
      </c>
      <c r="F17" s="12"/>
      <c r="G17" s="147">
        <v>63.230625583566699</v>
      </c>
      <c r="H17" s="142">
        <v>77.105508870214706</v>
      </c>
      <c r="I17" s="142">
        <v>87.8338001867413</v>
      </c>
      <c r="J17" s="142">
        <v>88.870214752567605</v>
      </c>
      <c r="K17" s="142">
        <v>85.536881419234305</v>
      </c>
      <c r="L17" s="148">
        <v>80.515406162464899</v>
      </c>
      <c r="M17" s="142"/>
      <c r="N17" s="149">
        <v>79.4864612511671</v>
      </c>
      <c r="O17" s="150">
        <v>74.248366013071802</v>
      </c>
      <c r="P17" s="151">
        <v>76.867413632119494</v>
      </c>
      <c r="Q17" s="142"/>
      <c r="R17" s="152">
        <v>79.473122582366202</v>
      </c>
      <c r="S17" s="96"/>
      <c r="T17" s="147">
        <v>12.949494831520701</v>
      </c>
      <c r="U17" s="142">
        <v>12.613471903913</v>
      </c>
      <c r="V17" s="142">
        <v>27.936978824206602</v>
      </c>
      <c r="W17" s="142">
        <v>12.255964138316999</v>
      </c>
      <c r="X17" s="142">
        <v>16.627796678499799</v>
      </c>
      <c r="Y17" s="148">
        <v>16.4817939782846</v>
      </c>
      <c r="Z17" s="142"/>
      <c r="AA17" s="149">
        <v>8.0057875755914392</v>
      </c>
      <c r="AB17" s="150">
        <v>-5.0234263067423202</v>
      </c>
      <c r="AC17" s="151">
        <v>1.29455263895582</v>
      </c>
      <c r="AD17" s="142"/>
      <c r="AE17" s="152">
        <v>11.8476080785129</v>
      </c>
      <c r="AF17" s="35"/>
      <c r="AG17" s="147">
        <v>61.650326797385603</v>
      </c>
      <c r="AH17" s="142">
        <v>68.961251167133497</v>
      </c>
      <c r="AI17" s="142">
        <v>77.103174603174594</v>
      </c>
      <c r="AJ17" s="142">
        <v>79.556489262371599</v>
      </c>
      <c r="AK17" s="142">
        <v>74.026610644257701</v>
      </c>
      <c r="AL17" s="148">
        <v>72.259570494864604</v>
      </c>
      <c r="AM17" s="142"/>
      <c r="AN17" s="149">
        <v>74.726890756302495</v>
      </c>
      <c r="AO17" s="150">
        <v>73.802521008403303</v>
      </c>
      <c r="AP17" s="151">
        <v>74.264705882352899</v>
      </c>
      <c r="AQ17" s="142"/>
      <c r="AR17" s="152">
        <v>72.832466319861197</v>
      </c>
      <c r="AS17" s="96"/>
      <c r="AT17" s="147">
        <v>20.7062096792761</v>
      </c>
      <c r="AU17" s="142">
        <v>20.0829136712759</v>
      </c>
      <c r="AV17" s="142">
        <v>22.6303942565205</v>
      </c>
      <c r="AW17" s="142">
        <v>22.459646333426299</v>
      </c>
      <c r="AX17" s="142">
        <v>17.9790142826098</v>
      </c>
      <c r="AY17" s="148">
        <v>20.799763241421001</v>
      </c>
      <c r="AZ17" s="142"/>
      <c r="BA17" s="149">
        <v>14.506988190209</v>
      </c>
      <c r="BB17" s="150">
        <v>9.9684835893635704</v>
      </c>
      <c r="BC17" s="151">
        <v>12.2059741937993</v>
      </c>
      <c r="BD17" s="142"/>
      <c r="BE17" s="152">
        <v>18.163187153765101</v>
      </c>
    </row>
    <row r="18" spans="1:57" x14ac:dyDescent="0.25">
      <c r="A18" s="24" t="s">
        <v>29</v>
      </c>
      <c r="B18" s="44" t="str">
        <f t="shared" si="0"/>
        <v>Williamsburg, VA</v>
      </c>
      <c r="C18" s="12"/>
      <c r="D18" s="28" t="s">
        <v>16</v>
      </c>
      <c r="E18" s="31" t="s">
        <v>17</v>
      </c>
      <c r="F18" s="12"/>
      <c r="G18" s="147">
        <v>55.057532780305003</v>
      </c>
      <c r="H18" s="142">
        <v>64.088841316564</v>
      </c>
      <c r="I18" s="142">
        <v>65.547230398715499</v>
      </c>
      <c r="J18" s="142">
        <v>61.867808402461797</v>
      </c>
      <c r="K18" s="142">
        <v>65.520470966015495</v>
      </c>
      <c r="L18" s="148">
        <v>62.416376772812399</v>
      </c>
      <c r="M18" s="142"/>
      <c r="N18" s="149">
        <v>78.244581214878195</v>
      </c>
      <c r="O18" s="150">
        <v>81.5092320042815</v>
      </c>
      <c r="P18" s="151">
        <v>79.876906609579805</v>
      </c>
      <c r="Q18" s="142"/>
      <c r="R18" s="152">
        <v>67.405099583317394</v>
      </c>
      <c r="S18" s="96"/>
      <c r="T18" s="147">
        <v>1.9704601197365801</v>
      </c>
      <c r="U18" s="142">
        <v>11.779748309735099</v>
      </c>
      <c r="V18" s="142">
        <v>10.080660575710001</v>
      </c>
      <c r="W18" s="142">
        <v>2.3680565460999001</v>
      </c>
      <c r="X18" s="142">
        <v>9.9609090239696899E-2</v>
      </c>
      <c r="Y18" s="148">
        <v>5.1612215308318401</v>
      </c>
      <c r="Z18" s="142"/>
      <c r="AA18" s="149">
        <v>-3.2631181556673101</v>
      </c>
      <c r="AB18" s="150">
        <v>-0.69780233276634795</v>
      </c>
      <c r="AC18" s="151">
        <v>-1.97103047685606</v>
      </c>
      <c r="AD18" s="142"/>
      <c r="AE18" s="152">
        <v>2.6329739826020599</v>
      </c>
      <c r="AF18" s="35"/>
      <c r="AG18" s="147">
        <v>61.235616804923701</v>
      </c>
      <c r="AH18" s="142">
        <v>59.8575060208723</v>
      </c>
      <c r="AI18" s="142">
        <v>60.145169922397599</v>
      </c>
      <c r="AJ18" s="142">
        <v>61.436312550173902</v>
      </c>
      <c r="AK18" s="142">
        <v>63.018464008563001</v>
      </c>
      <c r="AL18" s="148">
        <v>61.138613861386098</v>
      </c>
      <c r="AM18" s="142"/>
      <c r="AN18" s="149">
        <v>75.291008830612697</v>
      </c>
      <c r="AO18" s="150">
        <v>80.592721434305503</v>
      </c>
      <c r="AP18" s="151">
        <v>77.9418651324591</v>
      </c>
      <c r="AQ18" s="142"/>
      <c r="AR18" s="152">
        <v>65.939542795978397</v>
      </c>
      <c r="AS18" s="96"/>
      <c r="AT18" s="147">
        <v>0.19100537731273601</v>
      </c>
      <c r="AU18" s="142">
        <v>5.8123509186476401</v>
      </c>
      <c r="AV18" s="142">
        <v>4.4467471437441102</v>
      </c>
      <c r="AW18" s="142">
        <v>6.1368550283232501</v>
      </c>
      <c r="AX18" s="142">
        <v>1.89844516651248</v>
      </c>
      <c r="AY18" s="148">
        <v>3.6243016463375501</v>
      </c>
      <c r="AZ18" s="142"/>
      <c r="BA18" s="149">
        <v>-4.8315567330366296</v>
      </c>
      <c r="BB18" s="150">
        <v>-2.7215355644727799</v>
      </c>
      <c r="BC18" s="151">
        <v>-3.7522227633200198</v>
      </c>
      <c r="BD18" s="142"/>
      <c r="BE18" s="152">
        <v>1.00984409892301</v>
      </c>
    </row>
    <row r="19" spans="1:57" x14ac:dyDescent="0.25">
      <c r="A19" s="24" t="s">
        <v>30</v>
      </c>
      <c r="B19" s="44" t="str">
        <f t="shared" si="0"/>
        <v>Virginia Beach, VA</v>
      </c>
      <c r="C19" s="12"/>
      <c r="D19" s="28" t="s">
        <v>16</v>
      </c>
      <c r="E19" s="31" t="s">
        <v>17</v>
      </c>
      <c r="F19" s="12"/>
      <c r="G19" s="147">
        <v>73.389967637540394</v>
      </c>
      <c r="H19" s="142">
        <v>84.830097087378604</v>
      </c>
      <c r="I19" s="142">
        <v>87.071197411003197</v>
      </c>
      <c r="J19" s="142">
        <v>87.645631067961105</v>
      </c>
      <c r="K19" s="142">
        <v>86.3106796116504</v>
      </c>
      <c r="L19" s="148">
        <v>83.849514563106695</v>
      </c>
      <c r="M19" s="142"/>
      <c r="N19" s="149">
        <v>91.334951456310606</v>
      </c>
      <c r="O19" s="150">
        <v>95.590614886731302</v>
      </c>
      <c r="P19" s="151">
        <v>93.462783171520996</v>
      </c>
      <c r="Q19" s="142"/>
      <c r="R19" s="152">
        <v>86.596162736939405</v>
      </c>
      <c r="S19" s="96"/>
      <c r="T19" s="147">
        <v>-5.9401961217837602</v>
      </c>
      <c r="U19" s="142">
        <v>-1.45505234665115</v>
      </c>
      <c r="V19" s="142">
        <v>-2.50217576595047</v>
      </c>
      <c r="W19" s="142">
        <v>-0.73828754002900598</v>
      </c>
      <c r="X19" s="142">
        <v>-2.1677542575202899</v>
      </c>
      <c r="Y19" s="148">
        <v>-2.4855708917773001</v>
      </c>
      <c r="Z19" s="142"/>
      <c r="AA19" s="149">
        <v>-3.1756691237638601</v>
      </c>
      <c r="AB19" s="150">
        <v>-0.16861383312188499</v>
      </c>
      <c r="AC19" s="151">
        <v>-1.66089770648656</v>
      </c>
      <c r="AD19" s="142"/>
      <c r="AE19" s="152">
        <v>-2.2327452771351002</v>
      </c>
      <c r="AF19" s="35"/>
      <c r="AG19" s="147">
        <v>79.105987055016101</v>
      </c>
      <c r="AH19" s="142">
        <v>77.692152103559806</v>
      </c>
      <c r="AI19" s="142">
        <v>78.351537216828405</v>
      </c>
      <c r="AJ19" s="142">
        <v>80.194174757281502</v>
      </c>
      <c r="AK19" s="142">
        <v>80.242718446601899</v>
      </c>
      <c r="AL19" s="148">
        <v>79.117313915857594</v>
      </c>
      <c r="AM19" s="142"/>
      <c r="AN19" s="149">
        <v>86.349110032362404</v>
      </c>
      <c r="AO19" s="150">
        <v>93.031957928802498</v>
      </c>
      <c r="AP19" s="151">
        <v>89.690533980582501</v>
      </c>
      <c r="AQ19" s="142"/>
      <c r="AR19" s="152">
        <v>82.138233934350396</v>
      </c>
      <c r="AS19" s="96"/>
      <c r="AT19" s="147">
        <v>-4.3391521721271404</v>
      </c>
      <c r="AU19" s="142">
        <v>-5.8512728639885303</v>
      </c>
      <c r="AV19" s="142">
        <v>-8.1298899826905693</v>
      </c>
      <c r="AW19" s="142">
        <v>-6.8158822113070503</v>
      </c>
      <c r="AX19" s="142">
        <v>-6.84446108715228</v>
      </c>
      <c r="AY19" s="148">
        <v>-6.4139776542014504</v>
      </c>
      <c r="AZ19" s="142"/>
      <c r="BA19" s="149">
        <v>-6.3735623108933401</v>
      </c>
      <c r="BB19" s="150">
        <v>-2.9747723721331298</v>
      </c>
      <c r="BC19" s="151">
        <v>-4.6411298758826396</v>
      </c>
      <c r="BD19" s="142"/>
      <c r="BE19" s="152">
        <v>-5.8679924468327798</v>
      </c>
    </row>
    <row r="20" spans="1:57" x14ac:dyDescent="0.25">
      <c r="A20" s="41" t="s">
        <v>31</v>
      </c>
      <c r="B20" s="44" t="str">
        <f t="shared" si="0"/>
        <v>Norfolk/Portsmouth, VA</v>
      </c>
      <c r="C20" s="12"/>
      <c r="D20" s="28" t="s">
        <v>16</v>
      </c>
      <c r="E20" s="31" t="s">
        <v>17</v>
      </c>
      <c r="F20" s="12"/>
      <c r="G20" s="147">
        <v>76.867639303919802</v>
      </c>
      <c r="H20" s="142">
        <v>83.125329583406497</v>
      </c>
      <c r="I20" s="142">
        <v>84.637018808226401</v>
      </c>
      <c r="J20" s="142">
        <v>82.0003515556336</v>
      </c>
      <c r="K20" s="142">
        <v>84.285463174547303</v>
      </c>
      <c r="L20" s="148">
        <v>82.183160485146701</v>
      </c>
      <c r="M20" s="142"/>
      <c r="N20" s="149">
        <v>88.3107751801722</v>
      </c>
      <c r="O20" s="150">
        <v>89.681842151520399</v>
      </c>
      <c r="P20" s="151">
        <v>88.9963086658463</v>
      </c>
      <c r="Q20" s="142"/>
      <c r="R20" s="152">
        <v>84.129774251060894</v>
      </c>
      <c r="S20" s="96"/>
      <c r="T20" s="147">
        <v>11.6415624202195</v>
      </c>
      <c r="U20" s="142">
        <v>10.361726954492401</v>
      </c>
      <c r="V20" s="142">
        <v>5.0851156700130904</v>
      </c>
      <c r="W20" s="142">
        <v>3.0483764082173601</v>
      </c>
      <c r="X20" s="142">
        <v>1.9561981713799701</v>
      </c>
      <c r="Y20" s="148">
        <v>6.19151449077859</v>
      </c>
      <c r="Z20" s="142"/>
      <c r="AA20" s="149">
        <v>-3.6255515058507499</v>
      </c>
      <c r="AB20" s="150">
        <v>-3.3345964380447102</v>
      </c>
      <c r="AC20" s="151">
        <v>-3.4791726241540299</v>
      </c>
      <c r="AD20" s="142"/>
      <c r="AE20" s="152">
        <v>3.0702968774034698</v>
      </c>
      <c r="AF20" s="35"/>
      <c r="AG20" s="147">
        <v>70.776937950430593</v>
      </c>
      <c r="AH20" s="142">
        <v>71.792054842678795</v>
      </c>
      <c r="AI20" s="142">
        <v>75.610827913517298</v>
      </c>
      <c r="AJ20" s="142">
        <v>77.249956055545695</v>
      </c>
      <c r="AK20" s="142">
        <v>78.150817366848301</v>
      </c>
      <c r="AL20" s="148">
        <v>74.716118825804102</v>
      </c>
      <c r="AM20" s="142"/>
      <c r="AN20" s="149">
        <v>82.448584988574396</v>
      </c>
      <c r="AO20" s="150">
        <v>87.616452803656102</v>
      </c>
      <c r="AP20" s="151">
        <v>85.032518896115306</v>
      </c>
      <c r="AQ20" s="142"/>
      <c r="AR20" s="152">
        <v>77.663661703035899</v>
      </c>
      <c r="AS20" s="96"/>
      <c r="AT20" s="147">
        <v>-1.91827537908775</v>
      </c>
      <c r="AU20" s="142">
        <v>5.52254230719545</v>
      </c>
      <c r="AV20" s="142">
        <v>2.8206047567825898</v>
      </c>
      <c r="AW20" s="142">
        <v>0.445688817781841</v>
      </c>
      <c r="AX20" s="142">
        <v>-2.16207294933157</v>
      </c>
      <c r="AY20" s="148">
        <v>0.82666192255233295</v>
      </c>
      <c r="AZ20" s="142"/>
      <c r="BA20" s="149">
        <v>-5.9454581912973703</v>
      </c>
      <c r="BB20" s="150">
        <v>-4.6940726577437797</v>
      </c>
      <c r="BC20" s="151">
        <v>-5.3048840168346798</v>
      </c>
      <c r="BD20" s="142"/>
      <c r="BE20" s="152">
        <v>-1.1750796833435799</v>
      </c>
    </row>
    <row r="21" spans="1:57" x14ac:dyDescent="0.25">
      <c r="A21" s="42" t="s">
        <v>32</v>
      </c>
      <c r="B21" s="44" t="str">
        <f t="shared" si="0"/>
        <v>Newport News/Hampton, VA</v>
      </c>
      <c r="C21" s="12"/>
      <c r="D21" s="28" t="s">
        <v>16</v>
      </c>
      <c r="E21" s="31" t="s">
        <v>17</v>
      </c>
      <c r="F21" s="13"/>
      <c r="G21" s="147">
        <v>65.666474321984893</v>
      </c>
      <c r="H21" s="142">
        <v>76.081938834391195</v>
      </c>
      <c r="I21" s="142">
        <v>78.404500865551</v>
      </c>
      <c r="J21" s="142">
        <v>80.380842469705698</v>
      </c>
      <c r="K21" s="142">
        <v>80.871321407962995</v>
      </c>
      <c r="L21" s="148">
        <v>76.281015579919199</v>
      </c>
      <c r="M21" s="142"/>
      <c r="N21" s="149">
        <v>87.896710905943394</v>
      </c>
      <c r="O21" s="150">
        <v>87.276399307559103</v>
      </c>
      <c r="P21" s="151">
        <v>87.586555106751206</v>
      </c>
      <c r="Q21" s="142"/>
      <c r="R21" s="152">
        <v>79.511169730442603</v>
      </c>
      <c r="S21" s="96"/>
      <c r="T21" s="147">
        <v>0.220292555511099</v>
      </c>
      <c r="U21" s="142">
        <v>5.5562017529112904</v>
      </c>
      <c r="V21" s="142">
        <v>4.0668403202267198</v>
      </c>
      <c r="W21" s="142">
        <v>4.25546148812768</v>
      </c>
      <c r="X21" s="142">
        <v>1.2759547411733601</v>
      </c>
      <c r="Y21" s="148">
        <v>3.1125043742367899</v>
      </c>
      <c r="Z21" s="142"/>
      <c r="AA21" s="149">
        <v>-2.3646937013255398</v>
      </c>
      <c r="AB21" s="150">
        <v>-4.4541686362726196</v>
      </c>
      <c r="AC21" s="151">
        <v>-3.41703193422777</v>
      </c>
      <c r="AD21" s="142"/>
      <c r="AE21" s="152">
        <v>0.96422592389569495</v>
      </c>
      <c r="AF21" s="35"/>
      <c r="AG21" s="147">
        <v>66.052365839584496</v>
      </c>
      <c r="AH21" s="142">
        <v>68.0070686670513</v>
      </c>
      <c r="AI21" s="142">
        <v>69.4424408540103</v>
      </c>
      <c r="AJ21" s="142">
        <v>72.7387478361223</v>
      </c>
      <c r="AK21" s="142">
        <v>74.671811886901295</v>
      </c>
      <c r="AL21" s="148">
        <v>70.182487016733901</v>
      </c>
      <c r="AM21" s="142"/>
      <c r="AN21" s="149">
        <v>86.937391806116494</v>
      </c>
      <c r="AO21" s="150">
        <v>90.370744373918001</v>
      </c>
      <c r="AP21" s="151">
        <v>88.654068090017304</v>
      </c>
      <c r="AQ21" s="142"/>
      <c r="AR21" s="152">
        <v>75.460081609100598</v>
      </c>
      <c r="AS21" s="96"/>
      <c r="AT21" s="147">
        <v>-5.5178701228084996</v>
      </c>
      <c r="AU21" s="142">
        <v>-1.2995994923288601</v>
      </c>
      <c r="AV21" s="142">
        <v>-4.5944789202601903</v>
      </c>
      <c r="AW21" s="142">
        <v>-2.5217103676398298</v>
      </c>
      <c r="AX21" s="142">
        <v>-2.2951953626880899</v>
      </c>
      <c r="AY21" s="148">
        <v>-3.2353906131946002</v>
      </c>
      <c r="AZ21" s="142"/>
      <c r="BA21" s="149">
        <v>0.15278480704634201</v>
      </c>
      <c r="BB21" s="150">
        <v>0.73670576052738002</v>
      </c>
      <c r="BC21" s="151">
        <v>0.44955037251644903</v>
      </c>
      <c r="BD21" s="142"/>
      <c r="BE21" s="152">
        <v>-2.02898457193184</v>
      </c>
    </row>
    <row r="22" spans="1:57" x14ac:dyDescent="0.25">
      <c r="A22" s="43" t="s">
        <v>33</v>
      </c>
      <c r="B22" s="44" t="str">
        <f t="shared" si="0"/>
        <v>Chesapeake/Suffolk, VA</v>
      </c>
      <c r="C22" s="12"/>
      <c r="D22" s="29" t="s">
        <v>16</v>
      </c>
      <c r="E22" s="32" t="s">
        <v>17</v>
      </c>
      <c r="F22" s="12"/>
      <c r="G22" s="153">
        <v>73.327510917030494</v>
      </c>
      <c r="H22" s="154">
        <v>89.048034934497807</v>
      </c>
      <c r="I22" s="154">
        <v>91.231441048034895</v>
      </c>
      <c r="J22" s="154">
        <v>91.371179039301296</v>
      </c>
      <c r="K22" s="154">
        <v>87.685589519650605</v>
      </c>
      <c r="L22" s="155">
        <v>86.532751091703005</v>
      </c>
      <c r="M22" s="142"/>
      <c r="N22" s="156">
        <v>89.921397379912605</v>
      </c>
      <c r="O22" s="157">
        <v>89.606986899563296</v>
      </c>
      <c r="P22" s="158">
        <v>89.764192139737901</v>
      </c>
      <c r="Q22" s="142"/>
      <c r="R22" s="159">
        <v>87.456019962570096</v>
      </c>
      <c r="S22" s="96"/>
      <c r="T22" s="153">
        <v>1.99222546161321</v>
      </c>
      <c r="U22" s="154">
        <v>9.4696156323813607</v>
      </c>
      <c r="V22" s="154">
        <v>5.0060313630880504</v>
      </c>
      <c r="W22" s="154">
        <v>3.9340353665805599</v>
      </c>
      <c r="X22" s="154">
        <v>0.72231139646869902</v>
      </c>
      <c r="Y22" s="155">
        <v>4.2332940582393501</v>
      </c>
      <c r="Z22" s="142"/>
      <c r="AA22" s="156">
        <v>-2.31499051233396</v>
      </c>
      <c r="AB22" s="157">
        <v>-4.5048399106478003</v>
      </c>
      <c r="AC22" s="158">
        <v>-3.4204096974252902</v>
      </c>
      <c r="AD22" s="142"/>
      <c r="AE22" s="159">
        <v>1.86595361274196</v>
      </c>
      <c r="AF22" s="36"/>
      <c r="AG22" s="153">
        <v>71.436681222707406</v>
      </c>
      <c r="AH22" s="154">
        <v>76.576419213973693</v>
      </c>
      <c r="AI22" s="154">
        <v>81.615720524017405</v>
      </c>
      <c r="AJ22" s="154">
        <v>83.427947598253198</v>
      </c>
      <c r="AK22" s="154">
        <v>81.427947598253198</v>
      </c>
      <c r="AL22" s="155">
        <v>78.896943231441</v>
      </c>
      <c r="AM22" s="142"/>
      <c r="AN22" s="156">
        <v>86.419213973799103</v>
      </c>
      <c r="AO22" s="157">
        <v>88.925764192139695</v>
      </c>
      <c r="AP22" s="158">
        <v>87.672489082969406</v>
      </c>
      <c r="AQ22" s="142"/>
      <c r="AR22" s="159">
        <v>81.404242046163404</v>
      </c>
      <c r="AS22" s="96"/>
      <c r="AT22" s="153">
        <v>-7.8054553651938603</v>
      </c>
      <c r="AU22" s="154">
        <v>-1.76460702481653</v>
      </c>
      <c r="AV22" s="154">
        <v>-1.34600158353127</v>
      </c>
      <c r="AW22" s="154">
        <v>-2.3211820645227199</v>
      </c>
      <c r="AX22" s="154">
        <v>-3.8814432989690699</v>
      </c>
      <c r="AY22" s="155">
        <v>-3.38185435138343</v>
      </c>
      <c r="AZ22" s="142"/>
      <c r="BA22" s="156">
        <v>-4.7458606083942998</v>
      </c>
      <c r="BB22" s="157">
        <v>-4.2189925215182704</v>
      </c>
      <c r="BC22" s="158">
        <v>-4.4793872065085498</v>
      </c>
      <c r="BD22" s="142"/>
      <c r="BE22" s="159">
        <v>-3.7222582929996402</v>
      </c>
    </row>
    <row r="23" spans="1:57" x14ac:dyDescent="0.25">
      <c r="A23" s="22" t="s">
        <v>43</v>
      </c>
      <c r="B23" s="44" t="str">
        <f t="shared" si="0"/>
        <v>Richmond CBD/Airport, VA</v>
      </c>
      <c r="C23" s="10"/>
      <c r="D23" s="27" t="s">
        <v>16</v>
      </c>
      <c r="E23" s="30" t="s">
        <v>17</v>
      </c>
      <c r="F23" s="3"/>
      <c r="G23" s="139">
        <v>51.948550585524998</v>
      </c>
      <c r="H23" s="140">
        <v>62.603186792090597</v>
      </c>
      <c r="I23" s="140">
        <v>68.592820119024694</v>
      </c>
      <c r="J23" s="140">
        <v>68.650412747168303</v>
      </c>
      <c r="K23" s="140">
        <v>61.412939143789501</v>
      </c>
      <c r="L23" s="141">
        <v>62.641581877519599</v>
      </c>
      <c r="M23" s="142"/>
      <c r="N23" s="143">
        <v>65.885966596275594</v>
      </c>
      <c r="O23" s="144">
        <v>62.756767133806797</v>
      </c>
      <c r="P23" s="145">
        <v>64.321366865041199</v>
      </c>
      <c r="Q23" s="142"/>
      <c r="R23" s="146">
        <v>63.121520445382899</v>
      </c>
      <c r="S23" s="96"/>
      <c r="T23" s="139">
        <v>5.0727684071628696</v>
      </c>
      <c r="U23" s="140">
        <v>20.8738937952009</v>
      </c>
      <c r="V23" s="140">
        <v>19.606461801460799</v>
      </c>
      <c r="W23" s="140">
        <v>18.7643131285494</v>
      </c>
      <c r="X23" s="140">
        <v>5.9307910059543696</v>
      </c>
      <c r="Y23" s="141">
        <v>14.1594875372092</v>
      </c>
      <c r="Z23" s="142"/>
      <c r="AA23" s="143">
        <v>-4.9735498188835701</v>
      </c>
      <c r="AB23" s="144">
        <v>-19.288674854496598</v>
      </c>
      <c r="AC23" s="145">
        <v>-12.5408541827326</v>
      </c>
      <c r="AD23" s="142"/>
      <c r="AE23" s="146">
        <v>4.8408604220641402</v>
      </c>
      <c r="AF23" s="33"/>
      <c r="AG23" s="139">
        <v>47.792282587828701</v>
      </c>
      <c r="AH23" s="140">
        <v>55.029756191207497</v>
      </c>
      <c r="AI23" s="140">
        <v>63.323094643885497</v>
      </c>
      <c r="AJ23" s="140">
        <v>65.953157995776493</v>
      </c>
      <c r="AK23" s="140">
        <v>63.279900172777801</v>
      </c>
      <c r="AL23" s="141">
        <v>59.075638318295198</v>
      </c>
      <c r="AM23" s="142"/>
      <c r="AN23" s="143">
        <v>70.670954117872895</v>
      </c>
      <c r="AO23" s="144">
        <v>70.795738145517305</v>
      </c>
      <c r="AP23" s="145">
        <v>70.7333461316951</v>
      </c>
      <c r="AQ23" s="142"/>
      <c r="AR23" s="146">
        <v>62.406411979266601</v>
      </c>
      <c r="AS23" s="96"/>
      <c r="AT23" s="139">
        <v>6.5125554038973101</v>
      </c>
      <c r="AU23" s="140">
        <v>16.4296938093037</v>
      </c>
      <c r="AV23" s="140">
        <v>17.633495880644201</v>
      </c>
      <c r="AW23" s="140">
        <v>22.800495095949699</v>
      </c>
      <c r="AX23" s="140">
        <v>12.6043747949237</v>
      </c>
      <c r="AY23" s="141">
        <v>15.440943096787301</v>
      </c>
      <c r="AZ23" s="142"/>
      <c r="BA23" s="143">
        <v>-2.2498679090972802</v>
      </c>
      <c r="BB23" s="144">
        <v>-8.3799417741285698</v>
      </c>
      <c r="BC23" s="145">
        <v>-5.4168233676917596</v>
      </c>
      <c r="BD23" s="142"/>
      <c r="BE23" s="146">
        <v>7.7463870697169597</v>
      </c>
    </row>
    <row r="24" spans="1:57" x14ac:dyDescent="0.25">
      <c r="A24" s="23" t="s">
        <v>44</v>
      </c>
      <c r="B24" s="44" t="str">
        <f t="shared" si="0"/>
        <v>Richmond North/Glen Allen, VA</v>
      </c>
      <c r="C24" s="11"/>
      <c r="D24" s="28" t="s">
        <v>16</v>
      </c>
      <c r="E24" s="31" t="s">
        <v>17</v>
      </c>
      <c r="F24" s="12"/>
      <c r="G24" s="147">
        <v>58.897188049209099</v>
      </c>
      <c r="H24" s="142">
        <v>67.937170474516606</v>
      </c>
      <c r="I24" s="142">
        <v>72.682337434094904</v>
      </c>
      <c r="J24" s="142">
        <v>71.287346221441098</v>
      </c>
      <c r="K24" s="142">
        <v>67.102372583479706</v>
      </c>
      <c r="L24" s="148">
        <v>67.581282952548307</v>
      </c>
      <c r="M24" s="142"/>
      <c r="N24" s="149">
        <v>71.287346221441098</v>
      </c>
      <c r="O24" s="150">
        <v>70.836994727592199</v>
      </c>
      <c r="P24" s="151">
        <v>71.062170474516606</v>
      </c>
      <c r="Q24" s="142"/>
      <c r="R24" s="152">
        <v>68.575822244539197</v>
      </c>
      <c r="S24" s="96"/>
      <c r="T24" s="147">
        <v>-4.9338031451999198</v>
      </c>
      <c r="U24" s="142">
        <v>7.1641426166156297</v>
      </c>
      <c r="V24" s="142">
        <v>8.6440111023815405</v>
      </c>
      <c r="W24" s="142">
        <v>3.6217421381296</v>
      </c>
      <c r="X24" s="142">
        <v>-6.4136721376707699</v>
      </c>
      <c r="Y24" s="148">
        <v>1.5509730506349899</v>
      </c>
      <c r="Z24" s="142"/>
      <c r="AA24" s="149">
        <v>-13.581222177045801</v>
      </c>
      <c r="AB24" s="150">
        <v>-16.6917033837471</v>
      </c>
      <c r="AC24" s="151">
        <v>-15.160037950725901</v>
      </c>
      <c r="AD24" s="142"/>
      <c r="AE24" s="152">
        <v>-4.0449227510575998</v>
      </c>
      <c r="AF24" s="34"/>
      <c r="AG24" s="147">
        <v>53.435303163444601</v>
      </c>
      <c r="AH24" s="142">
        <v>58.518233743409397</v>
      </c>
      <c r="AI24" s="142">
        <v>65.866652021089607</v>
      </c>
      <c r="AJ24" s="142">
        <v>67.503295254833006</v>
      </c>
      <c r="AK24" s="142">
        <v>68.717047451669501</v>
      </c>
      <c r="AL24" s="148">
        <v>62.808106326889202</v>
      </c>
      <c r="AM24" s="142"/>
      <c r="AN24" s="149">
        <v>77.301186291739796</v>
      </c>
      <c r="AO24" s="150">
        <v>77.476933216168703</v>
      </c>
      <c r="AP24" s="151">
        <v>77.389059753954299</v>
      </c>
      <c r="AQ24" s="142"/>
      <c r="AR24" s="152">
        <v>66.974093020336397</v>
      </c>
      <c r="AS24" s="96"/>
      <c r="AT24" s="147">
        <v>-5.3328296394197201</v>
      </c>
      <c r="AU24" s="142">
        <v>2.6537824049149901</v>
      </c>
      <c r="AV24" s="142">
        <v>5.0047231937395598</v>
      </c>
      <c r="AW24" s="142">
        <v>4.7663224521270697</v>
      </c>
      <c r="AX24" s="142">
        <v>1.2855528818136499</v>
      </c>
      <c r="AY24" s="148">
        <v>1.81070638935299</v>
      </c>
      <c r="AZ24" s="142"/>
      <c r="BA24" s="149">
        <v>-4.0399066723228803</v>
      </c>
      <c r="BB24" s="150">
        <v>-6.9100014997788897</v>
      </c>
      <c r="BC24" s="151">
        <v>-5.4983695516371096</v>
      </c>
      <c r="BD24" s="142"/>
      <c r="BE24" s="152">
        <v>-0.72425308485652795</v>
      </c>
    </row>
    <row r="25" spans="1:57" x14ac:dyDescent="0.25">
      <c r="A25" s="24" t="s">
        <v>45</v>
      </c>
      <c r="B25" s="44" t="str">
        <f t="shared" si="0"/>
        <v>Richmond West/Midlothian, VA</v>
      </c>
      <c r="C25" s="12"/>
      <c r="D25" s="28" t="s">
        <v>16</v>
      </c>
      <c r="E25" s="31" t="s">
        <v>17</v>
      </c>
      <c r="F25" s="12"/>
      <c r="G25" s="147">
        <v>51.299826689774598</v>
      </c>
      <c r="H25" s="142">
        <v>63.916811091854399</v>
      </c>
      <c r="I25" s="142">
        <v>67.7296360485268</v>
      </c>
      <c r="J25" s="142">
        <v>65.199306759098704</v>
      </c>
      <c r="K25" s="142">
        <v>63.743500866551102</v>
      </c>
      <c r="L25" s="148">
        <v>62.377816291161103</v>
      </c>
      <c r="M25" s="142"/>
      <c r="N25" s="149">
        <v>67.833622183708798</v>
      </c>
      <c r="O25" s="150">
        <v>68.838821490467893</v>
      </c>
      <c r="P25" s="151">
        <v>68.336221837088303</v>
      </c>
      <c r="Q25" s="142"/>
      <c r="R25" s="152">
        <v>64.080217875711796</v>
      </c>
      <c r="S25" s="96"/>
      <c r="T25" s="147">
        <v>-29.288103201146601</v>
      </c>
      <c r="U25" s="142">
        <v>0.490463215258855</v>
      </c>
      <c r="V25" s="142">
        <v>1.08639420589756</v>
      </c>
      <c r="W25" s="142">
        <v>-9.3930635838150192</v>
      </c>
      <c r="X25" s="142">
        <v>-8.7797619047618998</v>
      </c>
      <c r="Y25" s="148">
        <v>-9.5950969556917496</v>
      </c>
      <c r="Z25" s="142"/>
      <c r="AA25" s="149">
        <v>-15.8279569892473</v>
      </c>
      <c r="AB25" s="150">
        <v>-17.832023169218001</v>
      </c>
      <c r="AC25" s="151">
        <v>-16.849430619991502</v>
      </c>
      <c r="AD25" s="142"/>
      <c r="AE25" s="152">
        <v>-11.9360326641714</v>
      </c>
      <c r="AF25" s="35"/>
      <c r="AG25" s="147">
        <v>52.842287694973997</v>
      </c>
      <c r="AH25" s="142">
        <v>58.544194107452299</v>
      </c>
      <c r="AI25" s="142">
        <v>64.904679376083095</v>
      </c>
      <c r="AJ25" s="142">
        <v>66.941074523396793</v>
      </c>
      <c r="AK25" s="142">
        <v>66.490467937608301</v>
      </c>
      <c r="AL25" s="148">
        <v>61.944540727902897</v>
      </c>
      <c r="AM25" s="142"/>
      <c r="AN25" s="149">
        <v>78.422876949740001</v>
      </c>
      <c r="AO25" s="150">
        <v>80.736568457538894</v>
      </c>
      <c r="AP25" s="151">
        <v>79.579722703639504</v>
      </c>
      <c r="AQ25" s="142"/>
      <c r="AR25" s="152">
        <v>66.983164149541906</v>
      </c>
      <c r="AS25" s="96"/>
      <c r="AT25" s="147">
        <v>-8.7672052663076006</v>
      </c>
      <c r="AU25" s="142">
        <v>1.1377245508981999</v>
      </c>
      <c r="AV25" s="142">
        <v>4.7698978878164704</v>
      </c>
      <c r="AW25" s="142">
        <v>5.5039606664845602</v>
      </c>
      <c r="AX25" s="142">
        <v>0.20895912237168601</v>
      </c>
      <c r="AY25" s="148">
        <v>0.70438408655471596</v>
      </c>
      <c r="AZ25" s="142"/>
      <c r="BA25" s="149">
        <v>-3.4769624573378799</v>
      </c>
      <c r="BB25" s="150">
        <v>-4.7049197095223398</v>
      </c>
      <c r="BC25" s="151">
        <v>-4.1037957500130497</v>
      </c>
      <c r="BD25" s="142"/>
      <c r="BE25" s="152">
        <v>-0.98087656693201497</v>
      </c>
    </row>
    <row r="26" spans="1:57" x14ac:dyDescent="0.25">
      <c r="A26" s="24" t="s">
        <v>46</v>
      </c>
      <c r="B26" s="44" t="str">
        <f t="shared" si="0"/>
        <v>Petersburg/Chester, VA</v>
      </c>
      <c r="C26" s="12"/>
      <c r="D26" s="28" t="s">
        <v>16</v>
      </c>
      <c r="E26" s="31" t="s">
        <v>17</v>
      </c>
      <c r="F26" s="12"/>
      <c r="G26" s="147">
        <v>65.883038663299004</v>
      </c>
      <c r="H26" s="142">
        <v>75.150573149407407</v>
      </c>
      <c r="I26" s="142">
        <v>74.043131921507594</v>
      </c>
      <c r="J26" s="142">
        <v>76.6271614532737</v>
      </c>
      <c r="K26" s="142">
        <v>74.334563823586507</v>
      </c>
      <c r="L26" s="148">
        <v>73.207693802214806</v>
      </c>
      <c r="M26" s="142"/>
      <c r="N26" s="149">
        <v>80.027200310860593</v>
      </c>
      <c r="O26" s="150">
        <v>80.493491354186901</v>
      </c>
      <c r="P26" s="151">
        <v>80.260345832523797</v>
      </c>
      <c r="Q26" s="142"/>
      <c r="R26" s="152">
        <v>75.222737239446005</v>
      </c>
      <c r="S26" s="96"/>
      <c r="T26" s="147">
        <v>0.50385299347954904</v>
      </c>
      <c r="U26" s="142">
        <v>1.7091769655535101</v>
      </c>
      <c r="V26" s="142">
        <v>-0.935794125292435</v>
      </c>
      <c r="W26" s="142">
        <v>-2.1339950372208398</v>
      </c>
      <c r="X26" s="142">
        <v>-3.86934673366834</v>
      </c>
      <c r="Y26" s="148">
        <v>-1.0192287485552101</v>
      </c>
      <c r="Z26" s="142"/>
      <c r="AA26" s="149">
        <v>-5.2449965493443704</v>
      </c>
      <c r="AB26" s="150">
        <v>-5.3677478300593799</v>
      </c>
      <c r="AC26" s="151">
        <v>-5.30659025787965</v>
      </c>
      <c r="AD26" s="142"/>
      <c r="AE26" s="152">
        <v>-2.36679995677077</v>
      </c>
      <c r="AF26" s="35"/>
      <c r="AG26" s="147">
        <v>58.762385855838303</v>
      </c>
      <c r="AH26" s="142">
        <v>66.028754614338396</v>
      </c>
      <c r="AI26" s="142">
        <v>69.652224596852506</v>
      </c>
      <c r="AJ26" s="142">
        <v>72.391684476394005</v>
      </c>
      <c r="AK26" s="142">
        <v>71.468816786477504</v>
      </c>
      <c r="AL26" s="148">
        <v>67.660773265980097</v>
      </c>
      <c r="AM26" s="142"/>
      <c r="AN26" s="149">
        <v>77.496599961142394</v>
      </c>
      <c r="AO26" s="150">
        <v>76.228871187099202</v>
      </c>
      <c r="AP26" s="151">
        <v>76.862735574120805</v>
      </c>
      <c r="AQ26" s="142"/>
      <c r="AR26" s="152">
        <v>70.289905354020306</v>
      </c>
      <c r="AS26" s="96"/>
      <c r="AT26" s="147">
        <v>-3.7243355085150398</v>
      </c>
      <c r="AU26" s="142">
        <v>0.53990089490422299</v>
      </c>
      <c r="AV26" s="142">
        <v>0.82970046406975095</v>
      </c>
      <c r="AW26" s="142">
        <v>1.17439413481773</v>
      </c>
      <c r="AX26" s="142">
        <v>-3.3969699028466603E-2</v>
      </c>
      <c r="AY26" s="148">
        <v>-0.15625223985435499</v>
      </c>
      <c r="AZ26" s="142"/>
      <c r="BA26" s="149">
        <v>-4.3465227817745804</v>
      </c>
      <c r="BB26" s="150">
        <v>-6.7055046962311202</v>
      </c>
      <c r="BC26" s="151">
        <v>-5.5310130738463297</v>
      </c>
      <c r="BD26" s="142"/>
      <c r="BE26" s="152">
        <v>-1.900039705213</v>
      </c>
    </row>
    <row r="27" spans="1:57" x14ac:dyDescent="0.25">
      <c r="A27" s="99" t="s">
        <v>99</v>
      </c>
      <c r="B27" s="45" t="s">
        <v>71</v>
      </c>
      <c r="C27" s="12"/>
      <c r="D27" s="28" t="s">
        <v>16</v>
      </c>
      <c r="E27" s="31" t="s">
        <v>17</v>
      </c>
      <c r="F27" s="12"/>
      <c r="G27" s="147">
        <v>45.773395008387098</v>
      </c>
      <c r="H27" s="142">
        <v>58.806486046866198</v>
      </c>
      <c r="I27" s="142">
        <v>60.311086260356802</v>
      </c>
      <c r="J27" s="142">
        <v>61.602195903014199</v>
      </c>
      <c r="K27" s="142">
        <v>62.003761500533699</v>
      </c>
      <c r="L27" s="148">
        <v>57.699384943831603</v>
      </c>
      <c r="M27" s="142"/>
      <c r="N27" s="149">
        <v>69.282773344177201</v>
      </c>
      <c r="O27" s="150">
        <v>68.749046917094404</v>
      </c>
      <c r="P27" s="151">
        <v>69.015910130635802</v>
      </c>
      <c r="Q27" s="142"/>
      <c r="R27" s="152">
        <v>60.932677854347098</v>
      </c>
      <c r="S27" s="96"/>
      <c r="T27" s="147">
        <v>-8.4859821797132806</v>
      </c>
      <c r="U27" s="142">
        <v>0.260827104936314</v>
      </c>
      <c r="V27" s="142">
        <v>-0.88273052537455499</v>
      </c>
      <c r="W27" s="142">
        <v>0.84908905495981501</v>
      </c>
      <c r="X27" s="142">
        <v>-0.34636358732669298</v>
      </c>
      <c r="Y27" s="148">
        <v>-1.47717622059844</v>
      </c>
      <c r="Z27" s="142"/>
      <c r="AA27" s="149">
        <v>-13.4485607107666</v>
      </c>
      <c r="AB27" s="150">
        <v>-15.0491421652161</v>
      </c>
      <c r="AC27" s="151">
        <v>-14.253226001173299</v>
      </c>
      <c r="AD27" s="142"/>
      <c r="AE27" s="152">
        <v>-6.0092286916884703</v>
      </c>
      <c r="AF27" s="35"/>
      <c r="AG27" s="147">
        <v>47.312306206475803</v>
      </c>
      <c r="AH27" s="142">
        <v>51.894728816143903</v>
      </c>
      <c r="AI27" s="142">
        <v>57.548416611599599</v>
      </c>
      <c r="AJ27" s="142">
        <v>59.938748538606198</v>
      </c>
      <c r="AK27" s="142">
        <v>59.571493925684898</v>
      </c>
      <c r="AL27" s="148">
        <v>55.253138819702102</v>
      </c>
      <c r="AM27" s="142"/>
      <c r="AN27" s="149">
        <v>67.604076653281098</v>
      </c>
      <c r="AO27" s="150">
        <v>68.167030956132706</v>
      </c>
      <c r="AP27" s="151">
        <v>67.885553804706902</v>
      </c>
      <c r="AQ27" s="142"/>
      <c r="AR27" s="152">
        <v>58.8624002439892</v>
      </c>
      <c r="AS27" s="96"/>
      <c r="AT27" s="147">
        <v>-7.0235353841220398</v>
      </c>
      <c r="AU27" s="142">
        <v>-7.2052084188660404</v>
      </c>
      <c r="AV27" s="142">
        <v>-3.84657667262685</v>
      </c>
      <c r="AW27" s="142">
        <v>-2.46637105647154</v>
      </c>
      <c r="AX27" s="142">
        <v>-5.7740741410128003</v>
      </c>
      <c r="AY27" s="148">
        <v>-5.17332954254403</v>
      </c>
      <c r="AZ27" s="142"/>
      <c r="BA27" s="149">
        <v>-11.609713125754601</v>
      </c>
      <c r="BB27" s="150">
        <v>-11.919422643848</v>
      </c>
      <c r="BC27" s="151">
        <v>-11.765481732787601</v>
      </c>
      <c r="BD27" s="142"/>
      <c r="BE27" s="152">
        <v>-7.4517213240356801</v>
      </c>
    </row>
    <row r="28" spans="1:57" x14ac:dyDescent="0.25">
      <c r="A28" s="24" t="s">
        <v>48</v>
      </c>
      <c r="B28" s="44" t="str">
        <f t="shared" si="0"/>
        <v>Roanoke, VA</v>
      </c>
      <c r="C28" s="12"/>
      <c r="D28" s="28" t="s">
        <v>16</v>
      </c>
      <c r="E28" s="31" t="s">
        <v>17</v>
      </c>
      <c r="F28" s="12"/>
      <c r="G28" s="147">
        <v>53.432835820895498</v>
      </c>
      <c r="H28" s="142">
        <v>64.811237928007003</v>
      </c>
      <c r="I28" s="142">
        <v>73.450395083406406</v>
      </c>
      <c r="J28" s="142">
        <v>67.322212467076298</v>
      </c>
      <c r="K28" s="142">
        <v>66.918349429323897</v>
      </c>
      <c r="L28" s="148">
        <v>65.187006145741805</v>
      </c>
      <c r="M28" s="142"/>
      <c r="N28" s="149">
        <v>67.585601404740999</v>
      </c>
      <c r="O28" s="150">
        <v>69.183494293239605</v>
      </c>
      <c r="P28" s="151">
        <v>68.384547848990294</v>
      </c>
      <c r="Q28" s="142"/>
      <c r="R28" s="152">
        <v>66.100589489527096</v>
      </c>
      <c r="S28" s="96"/>
      <c r="T28" s="147">
        <v>-2.9767694943892602</v>
      </c>
      <c r="U28" s="142">
        <v>-1.0225365908488699</v>
      </c>
      <c r="V28" s="142">
        <v>11.006479447320199</v>
      </c>
      <c r="W28" s="142">
        <v>2.5088555612924899</v>
      </c>
      <c r="X28" s="142">
        <v>3.6732300299321898</v>
      </c>
      <c r="Y28" s="148">
        <v>2.8372474148484002</v>
      </c>
      <c r="Z28" s="142"/>
      <c r="AA28" s="149">
        <v>-3.2153733225423902</v>
      </c>
      <c r="AB28" s="150">
        <v>-9.4667249142625192</v>
      </c>
      <c r="AC28" s="151">
        <v>-6.4818249791504901</v>
      </c>
      <c r="AD28" s="142"/>
      <c r="AE28" s="152">
        <v>-0.10516996765223301</v>
      </c>
      <c r="AF28" s="35"/>
      <c r="AG28" s="147">
        <v>51.071115013169397</v>
      </c>
      <c r="AH28" s="142">
        <v>57.923617208077196</v>
      </c>
      <c r="AI28" s="142">
        <v>67.620719929762899</v>
      </c>
      <c r="AJ28" s="142">
        <v>66.9227392449517</v>
      </c>
      <c r="AK28" s="142">
        <v>66.536435469710199</v>
      </c>
      <c r="AL28" s="148">
        <v>62.014925373134297</v>
      </c>
      <c r="AM28" s="142"/>
      <c r="AN28" s="149">
        <v>70.693590869183396</v>
      </c>
      <c r="AO28" s="150">
        <v>70.684811237928002</v>
      </c>
      <c r="AP28" s="151">
        <v>70.689201053555706</v>
      </c>
      <c r="AQ28" s="142"/>
      <c r="AR28" s="152">
        <v>64.493289853254694</v>
      </c>
      <c r="AS28" s="96"/>
      <c r="AT28" s="147">
        <v>0.51361907964510201</v>
      </c>
      <c r="AU28" s="142">
        <v>0.90981008129560004</v>
      </c>
      <c r="AV28" s="142">
        <v>8.7909464507172892</v>
      </c>
      <c r="AW28" s="142">
        <v>4.5716720833397497</v>
      </c>
      <c r="AX28" s="142">
        <v>0.50382564432426802</v>
      </c>
      <c r="AY28" s="148">
        <v>3.16289350872532</v>
      </c>
      <c r="AZ28" s="142"/>
      <c r="BA28" s="149">
        <v>-2.90906235587497</v>
      </c>
      <c r="BB28" s="150">
        <v>-5.9853927830978604</v>
      </c>
      <c r="BC28" s="151">
        <v>-4.47189276004175</v>
      </c>
      <c r="BD28" s="142"/>
      <c r="BE28" s="152">
        <v>0.64391913887051899</v>
      </c>
    </row>
    <row r="29" spans="1:57" x14ac:dyDescent="0.25">
      <c r="A29" s="24" t="s">
        <v>49</v>
      </c>
      <c r="B29" s="44" t="str">
        <f t="shared" si="0"/>
        <v>Charlottesville, VA</v>
      </c>
      <c r="C29" s="12"/>
      <c r="D29" s="28" t="s">
        <v>16</v>
      </c>
      <c r="E29" s="31" t="s">
        <v>17</v>
      </c>
      <c r="F29" s="12"/>
      <c r="G29" s="147">
        <v>57.552906835319803</v>
      </c>
      <c r="H29" s="142">
        <v>76.429092678180396</v>
      </c>
      <c r="I29" s="142">
        <v>74.434444174166799</v>
      </c>
      <c r="J29" s="142">
        <v>77.7912916565312</v>
      </c>
      <c r="K29" s="142">
        <v>77.280467039649693</v>
      </c>
      <c r="L29" s="148">
        <v>72.697640476769607</v>
      </c>
      <c r="M29" s="142"/>
      <c r="N29" s="149">
        <v>82.510338117246405</v>
      </c>
      <c r="O29" s="150">
        <v>81.804913646314702</v>
      </c>
      <c r="P29" s="151">
        <v>82.157625881780504</v>
      </c>
      <c r="Q29" s="142"/>
      <c r="R29" s="152">
        <v>75.400493449629906</v>
      </c>
      <c r="S29" s="96"/>
      <c r="T29" s="147">
        <v>10.5219538341983</v>
      </c>
      <c r="U29" s="142">
        <v>20.133616096971</v>
      </c>
      <c r="V29" s="142">
        <v>9.6721761389271101</v>
      </c>
      <c r="W29" s="142">
        <v>13.040470688396899</v>
      </c>
      <c r="X29" s="142">
        <v>9.6865931165958603</v>
      </c>
      <c r="Y29" s="148">
        <v>12.591984021515501</v>
      </c>
      <c r="Z29" s="142"/>
      <c r="AA29" s="149">
        <v>5.7713753481996903</v>
      </c>
      <c r="AB29" s="150">
        <v>1.9234426483271001</v>
      </c>
      <c r="AC29" s="151">
        <v>3.8200215769119898</v>
      </c>
      <c r="AD29" s="142"/>
      <c r="AE29" s="152">
        <v>9.7062735153140203</v>
      </c>
      <c r="AF29" s="35"/>
      <c r="AG29" s="147">
        <v>55.400145949890501</v>
      </c>
      <c r="AH29" s="142">
        <v>60.380685964485501</v>
      </c>
      <c r="AI29" s="142">
        <v>65.555825833130598</v>
      </c>
      <c r="AJ29" s="142">
        <v>72.245195816103106</v>
      </c>
      <c r="AK29" s="142">
        <v>72.603989297007999</v>
      </c>
      <c r="AL29" s="148">
        <v>65.237168572123494</v>
      </c>
      <c r="AM29" s="142"/>
      <c r="AN29" s="149">
        <v>76.234492824130299</v>
      </c>
      <c r="AO29" s="150">
        <v>78.940647044514705</v>
      </c>
      <c r="AP29" s="151">
        <v>77.587569934322502</v>
      </c>
      <c r="AQ29" s="142"/>
      <c r="AR29" s="152">
        <v>68.765854675608907</v>
      </c>
      <c r="AS29" s="96"/>
      <c r="AT29" s="147">
        <v>7.09872312807346</v>
      </c>
      <c r="AU29" s="142">
        <v>4.73940685124035</v>
      </c>
      <c r="AV29" s="142">
        <v>-5.4232746210686203E-2</v>
      </c>
      <c r="AW29" s="142">
        <v>8.1497498736030796</v>
      </c>
      <c r="AX29" s="142">
        <v>6.7838396664269398</v>
      </c>
      <c r="AY29" s="148">
        <v>5.3025519940139496</v>
      </c>
      <c r="AZ29" s="142"/>
      <c r="BA29" s="149">
        <v>1.19691723740128</v>
      </c>
      <c r="BB29" s="150">
        <v>-0.148261866620957</v>
      </c>
      <c r="BC29" s="151">
        <v>0.50809988009746299</v>
      </c>
      <c r="BD29" s="142"/>
      <c r="BE29" s="152">
        <v>3.7077730548132801</v>
      </c>
    </row>
    <row r="30" spans="1:57" x14ac:dyDescent="0.25">
      <c r="A30" s="24" t="s">
        <v>50</v>
      </c>
      <c r="B30" s="46" t="s">
        <v>73</v>
      </c>
      <c r="C30" s="12"/>
      <c r="D30" s="28" t="s">
        <v>16</v>
      </c>
      <c r="E30" s="31" t="s">
        <v>17</v>
      </c>
      <c r="F30" s="12"/>
      <c r="G30" s="147">
        <v>56.1022744165303</v>
      </c>
      <c r="H30" s="142">
        <v>70.670432585104805</v>
      </c>
      <c r="I30" s="142">
        <v>73.375947673554293</v>
      </c>
      <c r="J30" s="142">
        <v>88.286011595064593</v>
      </c>
      <c r="K30" s="142">
        <v>78.980228928199693</v>
      </c>
      <c r="L30" s="148">
        <v>73.482979039690704</v>
      </c>
      <c r="M30" s="142"/>
      <c r="N30" s="149">
        <v>85.521034636539298</v>
      </c>
      <c r="O30" s="150">
        <v>80.600564887765699</v>
      </c>
      <c r="P30" s="151">
        <v>83.060799762152499</v>
      </c>
      <c r="Q30" s="142"/>
      <c r="R30" s="152">
        <v>76.219499246108398</v>
      </c>
      <c r="S30" s="96"/>
      <c r="T30" s="147">
        <v>4.9896221896932502</v>
      </c>
      <c r="U30" s="142">
        <v>13.6652598415025</v>
      </c>
      <c r="V30" s="142">
        <v>13.449598967675399</v>
      </c>
      <c r="W30" s="142">
        <v>25.8938015395726</v>
      </c>
      <c r="X30" s="142">
        <v>7.2986933044678004</v>
      </c>
      <c r="Y30" s="148">
        <v>13.3917804360527</v>
      </c>
      <c r="Z30" s="142"/>
      <c r="AA30" s="149">
        <v>3.1876386465177702</v>
      </c>
      <c r="AB30" s="150">
        <v>-0.10737626244600799</v>
      </c>
      <c r="AC30" s="151">
        <v>1.5622093433636</v>
      </c>
      <c r="AD30" s="142"/>
      <c r="AE30" s="152">
        <v>9.4234375909139398</v>
      </c>
      <c r="AF30" s="35"/>
      <c r="AG30" s="147">
        <v>55.373866508101599</v>
      </c>
      <c r="AH30" s="142">
        <v>61.067340567860803</v>
      </c>
      <c r="AI30" s="142">
        <v>67.998364798572894</v>
      </c>
      <c r="AJ30" s="142">
        <v>73.662107923294101</v>
      </c>
      <c r="AK30" s="142">
        <v>73.000594618700703</v>
      </c>
      <c r="AL30" s="148">
        <v>66.220454883306004</v>
      </c>
      <c r="AM30" s="142"/>
      <c r="AN30" s="149">
        <v>81.392151033149901</v>
      </c>
      <c r="AO30" s="150">
        <v>78.597443139586701</v>
      </c>
      <c r="AP30" s="151">
        <v>79.994797086368294</v>
      </c>
      <c r="AQ30" s="142"/>
      <c r="AR30" s="152">
        <v>70.155981227038097</v>
      </c>
      <c r="AS30" s="96"/>
      <c r="AT30" s="147">
        <v>10.4102631497102</v>
      </c>
      <c r="AU30" s="142">
        <v>5.6977169519078101</v>
      </c>
      <c r="AV30" s="142">
        <v>5.96306521933748</v>
      </c>
      <c r="AW30" s="142">
        <v>8.7082365017952803</v>
      </c>
      <c r="AX30" s="142">
        <v>2.2334949246234301</v>
      </c>
      <c r="AY30" s="148">
        <v>6.3619157241887097</v>
      </c>
      <c r="AZ30" s="142"/>
      <c r="BA30" s="149">
        <v>0.24313330482849099</v>
      </c>
      <c r="BB30" s="150">
        <v>-2.4759853216835999</v>
      </c>
      <c r="BC30" s="151">
        <v>-1.1113686350923599</v>
      </c>
      <c r="BD30" s="142"/>
      <c r="BE30" s="152">
        <v>3.7905205705128102</v>
      </c>
    </row>
    <row r="31" spans="1:57" x14ac:dyDescent="0.25">
      <c r="A31" s="24" t="s">
        <v>51</v>
      </c>
      <c r="B31" s="44" t="str">
        <f t="shared" si="0"/>
        <v>Staunton &amp; Harrisonburg, VA</v>
      </c>
      <c r="C31" s="12"/>
      <c r="D31" s="28" t="s">
        <v>16</v>
      </c>
      <c r="E31" s="31" t="s">
        <v>17</v>
      </c>
      <c r="F31" s="12"/>
      <c r="G31" s="147">
        <v>58.415064731267101</v>
      </c>
      <c r="H31" s="142">
        <v>69.203609258532694</v>
      </c>
      <c r="I31" s="142">
        <v>71.5770890545311</v>
      </c>
      <c r="J31" s="142">
        <v>75.617889368379707</v>
      </c>
      <c r="K31" s="142">
        <v>72.440172616712402</v>
      </c>
      <c r="L31" s="148">
        <v>69.450765005884605</v>
      </c>
      <c r="M31" s="142"/>
      <c r="N31" s="149">
        <v>75.794429187916805</v>
      </c>
      <c r="O31" s="150">
        <v>72.087092977638207</v>
      </c>
      <c r="P31" s="151">
        <v>73.940761082777499</v>
      </c>
      <c r="Q31" s="142"/>
      <c r="R31" s="152">
        <v>70.733621027853999</v>
      </c>
      <c r="S31" s="96"/>
      <c r="T31" s="147">
        <v>-2.3753702884837899</v>
      </c>
      <c r="U31" s="142">
        <v>0.74595095987650595</v>
      </c>
      <c r="V31" s="142">
        <v>-0.90261453095766897</v>
      </c>
      <c r="W31" s="142">
        <v>8.9806893638010603</v>
      </c>
      <c r="X31" s="142">
        <v>1.87875872755933</v>
      </c>
      <c r="Y31" s="148">
        <v>1.7601249112410799</v>
      </c>
      <c r="Z31" s="142"/>
      <c r="AA31" s="149">
        <v>-8.9796761471234507</v>
      </c>
      <c r="AB31" s="150">
        <v>-15.769203187419</v>
      </c>
      <c r="AC31" s="151">
        <v>-12.4208982209562</v>
      </c>
      <c r="AD31" s="142"/>
      <c r="AE31" s="152">
        <v>-2.9340984692332999</v>
      </c>
      <c r="AF31" s="35"/>
      <c r="AG31" s="147">
        <v>56.885052961945803</v>
      </c>
      <c r="AH31" s="142">
        <v>60.425657120439297</v>
      </c>
      <c r="AI31" s="142">
        <v>68.193409180070603</v>
      </c>
      <c r="AJ31" s="142">
        <v>72.346998823067807</v>
      </c>
      <c r="AK31" s="142">
        <v>70.086308356218098</v>
      </c>
      <c r="AL31" s="148">
        <v>65.587485288348304</v>
      </c>
      <c r="AM31" s="142"/>
      <c r="AN31" s="149">
        <v>76.780109846998798</v>
      </c>
      <c r="AO31" s="150">
        <v>76.456453511180797</v>
      </c>
      <c r="AP31" s="151">
        <v>76.618281679089804</v>
      </c>
      <c r="AQ31" s="142"/>
      <c r="AR31" s="152">
        <v>68.739141399988696</v>
      </c>
      <c r="AS31" s="96"/>
      <c r="AT31" s="147">
        <v>4.2999283779209803</v>
      </c>
      <c r="AU31" s="142">
        <v>-1.60457431936443</v>
      </c>
      <c r="AV31" s="142">
        <v>2.0787543860244302</v>
      </c>
      <c r="AW31" s="142">
        <v>4.1438988062413502</v>
      </c>
      <c r="AX31" s="142">
        <v>0.62303225540417695</v>
      </c>
      <c r="AY31" s="148">
        <v>1.8830677297998799</v>
      </c>
      <c r="AZ31" s="142"/>
      <c r="BA31" s="149">
        <v>-3.6183449745028202</v>
      </c>
      <c r="BB31" s="150">
        <v>-6.1448330187838804</v>
      </c>
      <c r="BC31" s="151">
        <v>-4.8956980807845296</v>
      </c>
      <c r="BD31" s="142"/>
      <c r="BE31" s="152">
        <v>-0.37826683793103599</v>
      </c>
    </row>
    <row r="32" spans="1:57" x14ac:dyDescent="0.25">
      <c r="A32" s="24" t="s">
        <v>52</v>
      </c>
      <c r="B32" s="44" t="str">
        <f t="shared" si="0"/>
        <v>Blacksburg &amp; Wytheville, VA</v>
      </c>
      <c r="C32" s="12"/>
      <c r="D32" s="28" t="s">
        <v>16</v>
      </c>
      <c r="E32" s="31" t="s">
        <v>17</v>
      </c>
      <c r="F32" s="12"/>
      <c r="G32" s="147">
        <v>47.710890317553002</v>
      </c>
      <c r="H32" s="142">
        <v>57.198519384375601</v>
      </c>
      <c r="I32" s="142">
        <v>57.529709721410399</v>
      </c>
      <c r="J32" s="142">
        <v>61.3481394895772</v>
      </c>
      <c r="K32" s="142">
        <v>66.374439898694703</v>
      </c>
      <c r="L32" s="148">
        <v>58.032339762322202</v>
      </c>
      <c r="M32" s="142"/>
      <c r="N32" s="149">
        <v>74.790570816286703</v>
      </c>
      <c r="O32" s="150">
        <v>65.789986362750795</v>
      </c>
      <c r="P32" s="151">
        <v>70.290278589518707</v>
      </c>
      <c r="Q32" s="142"/>
      <c r="R32" s="152">
        <v>61.5346079986641</v>
      </c>
      <c r="S32" s="96"/>
      <c r="T32" s="147">
        <v>-4.6339563862928301</v>
      </c>
      <c r="U32" s="142">
        <v>-6.9708491761723703</v>
      </c>
      <c r="V32" s="142">
        <v>-3.7483702737939999</v>
      </c>
      <c r="W32" s="142">
        <v>-3.49371743794054</v>
      </c>
      <c r="X32" s="142">
        <v>-8.7976539589442806E-2</v>
      </c>
      <c r="Y32" s="148">
        <v>-3.69220821209182</v>
      </c>
      <c r="Z32" s="142"/>
      <c r="AA32" s="149">
        <v>-4.5499751367478796</v>
      </c>
      <c r="AB32" s="150">
        <v>-10.779392338177001</v>
      </c>
      <c r="AC32" s="151">
        <v>-7.5701293710772299</v>
      </c>
      <c r="AD32" s="142"/>
      <c r="AE32" s="152">
        <v>-4.9931247851495302</v>
      </c>
      <c r="AF32" s="35"/>
      <c r="AG32" s="147">
        <v>44.491525423728802</v>
      </c>
      <c r="AH32" s="142">
        <v>51.504967855055497</v>
      </c>
      <c r="AI32" s="142">
        <v>57.802454704850902</v>
      </c>
      <c r="AJ32" s="142">
        <v>61.002337814143701</v>
      </c>
      <c r="AK32" s="142">
        <v>62.814143775569804</v>
      </c>
      <c r="AL32" s="148">
        <v>55.5230859146697</v>
      </c>
      <c r="AM32" s="142"/>
      <c r="AN32" s="149">
        <v>72.175141242937798</v>
      </c>
      <c r="AO32" s="150">
        <v>65.556204948373207</v>
      </c>
      <c r="AP32" s="151">
        <v>68.865673095655495</v>
      </c>
      <c r="AQ32" s="142"/>
      <c r="AR32" s="152">
        <v>59.335253680665701</v>
      </c>
      <c r="AS32" s="96"/>
      <c r="AT32" s="147">
        <v>-2.25521554661566</v>
      </c>
      <c r="AU32" s="142">
        <v>-7.0340132650867</v>
      </c>
      <c r="AV32" s="142">
        <v>-4.3246991587295804</v>
      </c>
      <c r="AW32" s="142">
        <v>-1.9427822530418</v>
      </c>
      <c r="AX32" s="142">
        <v>-6.4701061814055096</v>
      </c>
      <c r="AY32" s="148">
        <v>-4.51789953417794</v>
      </c>
      <c r="AZ32" s="142"/>
      <c r="BA32" s="149">
        <v>-8.1157873464212908</v>
      </c>
      <c r="BB32" s="150">
        <v>-9.6567923036752799</v>
      </c>
      <c r="BC32" s="151">
        <v>-8.8557652378512195</v>
      </c>
      <c r="BD32" s="142"/>
      <c r="BE32" s="152">
        <v>-6.0228020129091</v>
      </c>
    </row>
    <row r="33" spans="1:57" x14ac:dyDescent="0.25">
      <c r="A33" s="24" t="s">
        <v>53</v>
      </c>
      <c r="B33" s="44" t="str">
        <f t="shared" si="0"/>
        <v>Lynchburg, VA</v>
      </c>
      <c r="C33" s="12"/>
      <c r="D33" s="28" t="s">
        <v>16</v>
      </c>
      <c r="E33" s="31" t="s">
        <v>17</v>
      </c>
      <c r="F33" s="12"/>
      <c r="G33" s="147">
        <v>47.272111148763102</v>
      </c>
      <c r="H33" s="142">
        <v>60.318536089461098</v>
      </c>
      <c r="I33" s="142">
        <v>61.606235174517103</v>
      </c>
      <c r="J33" s="142">
        <v>74.652660115215099</v>
      </c>
      <c r="K33" s="142">
        <v>72.551677397492298</v>
      </c>
      <c r="L33" s="148">
        <v>63.280243985089797</v>
      </c>
      <c r="M33" s="142"/>
      <c r="N33" s="149">
        <v>71.230091494408597</v>
      </c>
      <c r="O33" s="150">
        <v>73.737716028464902</v>
      </c>
      <c r="P33" s="151">
        <v>72.483903761436807</v>
      </c>
      <c r="Q33" s="142"/>
      <c r="R33" s="152">
        <v>65.909861064045998</v>
      </c>
      <c r="S33" s="96"/>
      <c r="T33" s="147">
        <v>15.09900990099</v>
      </c>
      <c r="U33" s="142">
        <v>6.84273709483793</v>
      </c>
      <c r="V33" s="142">
        <v>0.999999999999999</v>
      </c>
      <c r="W33" s="142">
        <v>23.5558048233314</v>
      </c>
      <c r="X33" s="142">
        <v>18.878400888395301</v>
      </c>
      <c r="Y33" s="148">
        <v>13.0113773904623</v>
      </c>
      <c r="Z33" s="142"/>
      <c r="AA33" s="149">
        <v>1.39893873613121</v>
      </c>
      <c r="AB33" s="150">
        <v>5.3242981606969897</v>
      </c>
      <c r="AC33" s="151">
        <v>3.3582991060642602</v>
      </c>
      <c r="AD33" s="142"/>
      <c r="AE33" s="152">
        <v>9.7895331021691696</v>
      </c>
      <c r="AF33" s="35"/>
      <c r="AG33" s="147">
        <v>46.119959335818301</v>
      </c>
      <c r="AH33" s="142">
        <v>54.617078956286001</v>
      </c>
      <c r="AI33" s="142">
        <v>60.3015926804473</v>
      </c>
      <c r="AJ33" s="142">
        <v>63.190443917316102</v>
      </c>
      <c r="AK33" s="142">
        <v>62.851575737038203</v>
      </c>
      <c r="AL33" s="148">
        <v>57.416130125381201</v>
      </c>
      <c r="AM33" s="142"/>
      <c r="AN33" s="149">
        <v>64.063029481531601</v>
      </c>
      <c r="AO33" s="150">
        <v>67.045069467976901</v>
      </c>
      <c r="AP33" s="151">
        <v>65.554049474754294</v>
      </c>
      <c r="AQ33" s="142"/>
      <c r="AR33" s="152">
        <v>59.741249939487801</v>
      </c>
      <c r="AS33" s="96"/>
      <c r="AT33" s="147">
        <v>5.3405572755417898</v>
      </c>
      <c r="AU33" s="142">
        <v>3.4001603849238098</v>
      </c>
      <c r="AV33" s="142">
        <v>2.9505351460804099</v>
      </c>
      <c r="AW33" s="142">
        <v>5.56184545711859</v>
      </c>
      <c r="AX33" s="142">
        <v>10.2377414561664</v>
      </c>
      <c r="AY33" s="148">
        <v>5.5242425186061697</v>
      </c>
      <c r="AZ33" s="142"/>
      <c r="BA33" s="149">
        <v>2.31362467866323</v>
      </c>
      <c r="BB33" s="150">
        <v>3.3564059030952</v>
      </c>
      <c r="BC33" s="151">
        <v>2.84423179160021</v>
      </c>
      <c r="BD33" s="142"/>
      <c r="BE33" s="152">
        <v>4.6691121901571204</v>
      </c>
    </row>
    <row r="34" spans="1:57" x14ac:dyDescent="0.25">
      <c r="A34" s="24" t="s">
        <v>78</v>
      </c>
      <c r="B34" s="44" t="str">
        <f t="shared" si="0"/>
        <v>Central Virginia</v>
      </c>
      <c r="C34" s="12"/>
      <c r="D34" s="28" t="s">
        <v>16</v>
      </c>
      <c r="E34" s="31" t="s">
        <v>17</v>
      </c>
      <c r="F34" s="12"/>
      <c r="G34" s="147">
        <v>55.999063169164799</v>
      </c>
      <c r="H34" s="142">
        <v>67.900160599571706</v>
      </c>
      <c r="I34" s="142">
        <v>70.208779443254798</v>
      </c>
      <c r="J34" s="142">
        <v>71.660867237687299</v>
      </c>
      <c r="K34" s="142">
        <v>68.6429336188436</v>
      </c>
      <c r="L34" s="148">
        <v>66.882360813704395</v>
      </c>
      <c r="M34" s="142"/>
      <c r="N34" s="149">
        <v>72.882093147751604</v>
      </c>
      <c r="O34" s="150">
        <v>72.34676124197</v>
      </c>
      <c r="P34" s="151">
        <v>72.614427194860795</v>
      </c>
      <c r="Q34" s="142"/>
      <c r="R34" s="152">
        <v>68.520094065463397</v>
      </c>
      <c r="S34" s="96"/>
      <c r="T34" s="147">
        <v>-2.2261302370588498</v>
      </c>
      <c r="U34" s="142">
        <v>8.5506770049116803</v>
      </c>
      <c r="V34" s="142">
        <v>6.3947476087284398</v>
      </c>
      <c r="W34" s="142">
        <v>5.6232469580156303</v>
      </c>
      <c r="X34" s="142">
        <v>4.6434895654025997E-2</v>
      </c>
      <c r="Y34" s="148">
        <v>3.76713787305225</v>
      </c>
      <c r="Z34" s="142"/>
      <c r="AA34" s="149">
        <v>-7.31835378824342</v>
      </c>
      <c r="AB34" s="150">
        <v>-11.4609517493206</v>
      </c>
      <c r="AC34" s="151">
        <v>-9.4293697161136691</v>
      </c>
      <c r="AD34" s="142"/>
      <c r="AE34" s="152">
        <v>-0.61735234466272704</v>
      </c>
      <c r="AF34" s="35"/>
      <c r="AG34" s="147">
        <v>52.517732869379003</v>
      </c>
      <c r="AH34" s="142">
        <v>58.6840872591006</v>
      </c>
      <c r="AI34" s="142">
        <v>64.878044700214105</v>
      </c>
      <c r="AJ34" s="142">
        <v>67.762981798715202</v>
      </c>
      <c r="AK34" s="142">
        <v>67.647550856530998</v>
      </c>
      <c r="AL34" s="148">
        <v>62.298079496787999</v>
      </c>
      <c r="AM34" s="142"/>
      <c r="AN34" s="149">
        <v>74.466341006423903</v>
      </c>
      <c r="AO34" s="150">
        <v>75.141361081370405</v>
      </c>
      <c r="AP34" s="151">
        <v>74.803851043897197</v>
      </c>
      <c r="AQ34" s="142"/>
      <c r="AR34" s="152">
        <v>65.871157081676301</v>
      </c>
      <c r="AS34" s="96"/>
      <c r="AT34" s="147">
        <v>-1.3215638245230601</v>
      </c>
      <c r="AU34" s="142">
        <v>3.52803477071823</v>
      </c>
      <c r="AV34" s="142">
        <v>4.0347366378973897</v>
      </c>
      <c r="AW34" s="142">
        <v>6.3248425951881204</v>
      </c>
      <c r="AX34" s="142">
        <v>3.4419273566616302</v>
      </c>
      <c r="AY34" s="148">
        <v>3.3492437269169399</v>
      </c>
      <c r="AZ34" s="142"/>
      <c r="BA34" s="149">
        <v>-3.1626612464547601</v>
      </c>
      <c r="BB34" s="150">
        <v>-5.8418353709019097</v>
      </c>
      <c r="BC34" s="151">
        <v>-4.5270818155440704</v>
      </c>
      <c r="BD34" s="142"/>
      <c r="BE34" s="152">
        <v>0.65498457028539303</v>
      </c>
    </row>
    <row r="35" spans="1:57" x14ac:dyDescent="0.25">
      <c r="A35" s="24" t="s">
        <v>79</v>
      </c>
      <c r="B35" s="44" t="str">
        <f t="shared" si="0"/>
        <v>Chesapeake Bay</v>
      </c>
      <c r="C35" s="12"/>
      <c r="D35" s="28" t="s">
        <v>16</v>
      </c>
      <c r="E35" s="31" t="s">
        <v>17</v>
      </c>
      <c r="F35" s="12"/>
      <c r="G35" s="147">
        <v>46.368715083798797</v>
      </c>
      <c r="H35" s="142">
        <v>63.500931098696398</v>
      </c>
      <c r="I35" s="142">
        <v>67.504655493482304</v>
      </c>
      <c r="J35" s="142">
        <v>64.152700186219704</v>
      </c>
      <c r="K35" s="142">
        <v>62.476722532588397</v>
      </c>
      <c r="L35" s="148">
        <v>60.800744878957097</v>
      </c>
      <c r="M35" s="142"/>
      <c r="N35" s="149">
        <v>76.163873370577207</v>
      </c>
      <c r="O35" s="150">
        <v>77.188081936685194</v>
      </c>
      <c r="P35" s="151">
        <v>76.675977653631193</v>
      </c>
      <c r="Q35" s="142"/>
      <c r="R35" s="152">
        <v>65.336525671721205</v>
      </c>
      <c r="S35" s="96"/>
      <c r="T35" s="147">
        <v>-14.871794871794799</v>
      </c>
      <c r="U35" s="142">
        <v>-4.4817927170868304</v>
      </c>
      <c r="V35" s="142">
        <v>-3.0748663101604201</v>
      </c>
      <c r="W35" s="142">
        <v>-7.3924731182795602</v>
      </c>
      <c r="X35" s="142">
        <v>-6.41562064156206</v>
      </c>
      <c r="Y35" s="148">
        <v>-6.9270239452679503</v>
      </c>
      <c r="Z35" s="142"/>
      <c r="AA35" s="149">
        <v>-6.8337129840546602</v>
      </c>
      <c r="AB35" s="150">
        <v>-9.2004381161007593</v>
      </c>
      <c r="AC35" s="151">
        <v>-8.0402010050251196</v>
      </c>
      <c r="AD35" s="142"/>
      <c r="AE35" s="152">
        <v>-7.3032647669371498</v>
      </c>
      <c r="AF35" s="35"/>
      <c r="AG35" s="147">
        <v>52.7932960893854</v>
      </c>
      <c r="AH35" s="142">
        <v>59.520484171322103</v>
      </c>
      <c r="AI35" s="142">
        <v>64.548417132216002</v>
      </c>
      <c r="AJ35" s="142">
        <v>64.315642458100498</v>
      </c>
      <c r="AK35" s="142">
        <v>60.195530726256898</v>
      </c>
      <c r="AL35" s="148">
        <v>60.2746741154562</v>
      </c>
      <c r="AM35" s="142"/>
      <c r="AN35" s="149">
        <v>72.183426443202904</v>
      </c>
      <c r="AO35" s="150">
        <v>75.535381750465504</v>
      </c>
      <c r="AP35" s="151">
        <v>73.859404096834197</v>
      </c>
      <c r="AQ35" s="142"/>
      <c r="AR35" s="152">
        <v>64.156025538707098</v>
      </c>
      <c r="AS35" s="96"/>
      <c r="AT35" s="147">
        <v>-11.853867081228101</v>
      </c>
      <c r="AU35" s="142">
        <v>-8.2196697774587193</v>
      </c>
      <c r="AV35" s="142">
        <v>-7.4741408074741402</v>
      </c>
      <c r="AW35" s="142">
        <v>-8.4493041749502904</v>
      </c>
      <c r="AX35" s="142">
        <v>-12.487309644670001</v>
      </c>
      <c r="AY35" s="148">
        <v>-9.64477632772698</v>
      </c>
      <c r="AZ35" s="142"/>
      <c r="BA35" s="149">
        <v>-9.9593495934959293</v>
      </c>
      <c r="BB35" s="150">
        <v>-11.0958904109589</v>
      </c>
      <c r="BC35" s="151">
        <v>-10.5441217930645</v>
      </c>
      <c r="BD35" s="142"/>
      <c r="BE35" s="152">
        <v>-9.9425850721187494</v>
      </c>
    </row>
    <row r="36" spans="1:57" x14ac:dyDescent="0.25">
      <c r="A36" s="24" t="s">
        <v>80</v>
      </c>
      <c r="B36" s="44" t="str">
        <f t="shared" si="0"/>
        <v>Coastal Virginia - Eastern Shore</v>
      </c>
      <c r="C36" s="12"/>
      <c r="D36" s="28" t="s">
        <v>16</v>
      </c>
      <c r="E36" s="31" t="s">
        <v>17</v>
      </c>
      <c r="F36" s="12"/>
      <c r="G36" s="147">
        <v>50.175685172171399</v>
      </c>
      <c r="H36" s="142">
        <v>69.782150386507297</v>
      </c>
      <c r="I36" s="142">
        <v>71.257905832747696</v>
      </c>
      <c r="J36" s="142">
        <v>71.398453970484795</v>
      </c>
      <c r="K36" s="142">
        <v>70.203794799718906</v>
      </c>
      <c r="L36" s="148">
        <v>66.563598032325999</v>
      </c>
      <c r="M36" s="142"/>
      <c r="N36" s="149">
        <v>79.479971890372397</v>
      </c>
      <c r="O36" s="150">
        <v>80.323260716795502</v>
      </c>
      <c r="P36" s="151">
        <v>79.901616303583907</v>
      </c>
      <c r="Q36" s="142"/>
      <c r="R36" s="152">
        <v>70.374460395542599</v>
      </c>
      <c r="S36" s="96"/>
      <c r="T36" s="147">
        <v>-14.790735091802301</v>
      </c>
      <c r="U36" s="142">
        <v>4.12698565501345</v>
      </c>
      <c r="V36" s="142">
        <v>0.34007977372139098</v>
      </c>
      <c r="W36" s="142">
        <v>0.81726139350875804</v>
      </c>
      <c r="X36" s="142">
        <v>1.7688090014936499</v>
      </c>
      <c r="Y36" s="148">
        <v>-1.1592142168478401</v>
      </c>
      <c r="Z36" s="142"/>
      <c r="AA36" s="149">
        <v>-8.52305122051472</v>
      </c>
      <c r="AB36" s="150">
        <v>-7.3426833637570699</v>
      </c>
      <c r="AC36" s="151">
        <v>-7.9335361821189503</v>
      </c>
      <c r="AD36" s="142"/>
      <c r="AE36" s="152">
        <v>-3.46345865813191</v>
      </c>
      <c r="AF36" s="35"/>
      <c r="AG36" s="147">
        <v>57.238229093464497</v>
      </c>
      <c r="AH36" s="142">
        <v>60.189739985945103</v>
      </c>
      <c r="AI36" s="142">
        <v>64.775122979620505</v>
      </c>
      <c r="AJ36" s="142">
        <v>67.217146872803895</v>
      </c>
      <c r="AK36" s="142">
        <v>65.372452565003499</v>
      </c>
      <c r="AL36" s="148">
        <v>62.958538299367497</v>
      </c>
      <c r="AM36" s="142"/>
      <c r="AN36" s="149">
        <v>74.560787069571305</v>
      </c>
      <c r="AO36" s="150">
        <v>76.528460997891699</v>
      </c>
      <c r="AP36" s="151">
        <v>75.544624033731495</v>
      </c>
      <c r="AQ36" s="142"/>
      <c r="AR36" s="152">
        <v>66.554562794900093</v>
      </c>
      <c r="AS36" s="96"/>
      <c r="AT36" s="147">
        <v>-6.3178971102405299</v>
      </c>
      <c r="AU36" s="142">
        <v>-5.4449101431198397</v>
      </c>
      <c r="AV36" s="142">
        <v>-5.7198162310462397</v>
      </c>
      <c r="AW36" s="142">
        <v>-1.6255767936410701</v>
      </c>
      <c r="AX36" s="142">
        <v>-3.8640403455830601</v>
      </c>
      <c r="AY36" s="148">
        <v>-4.5466313003574204</v>
      </c>
      <c r="AZ36" s="142"/>
      <c r="BA36" s="149">
        <v>-10.007756010212599</v>
      </c>
      <c r="BB36" s="150">
        <v>-10.843465987941199</v>
      </c>
      <c r="BC36" s="151">
        <v>-10.433001631532999</v>
      </c>
      <c r="BD36" s="142"/>
      <c r="BE36" s="152">
        <v>-6.5386315209578401</v>
      </c>
    </row>
    <row r="37" spans="1:57" x14ac:dyDescent="0.25">
      <c r="A37" s="24" t="s">
        <v>81</v>
      </c>
      <c r="B37" s="44" t="str">
        <f t="shared" si="0"/>
        <v>Coastal Virginia - Hampton Roads</v>
      </c>
      <c r="C37" s="12"/>
      <c r="D37" s="28" t="s">
        <v>16</v>
      </c>
      <c r="E37" s="31" t="s">
        <v>17</v>
      </c>
      <c r="F37" s="12"/>
      <c r="G37" s="147">
        <v>68.883157357405693</v>
      </c>
      <c r="H37" s="142">
        <v>79.465892909916406</v>
      </c>
      <c r="I37" s="142">
        <v>81.432524650063101</v>
      </c>
      <c r="J37" s="142">
        <v>80.922060127347393</v>
      </c>
      <c r="K37" s="142">
        <v>81.128932591816394</v>
      </c>
      <c r="L37" s="148">
        <v>78.366513527309806</v>
      </c>
      <c r="M37" s="142"/>
      <c r="N37" s="149">
        <v>87.386152978157398</v>
      </c>
      <c r="O37" s="150">
        <v>89.516670696649697</v>
      </c>
      <c r="P37" s="151">
        <v>88.451411837403597</v>
      </c>
      <c r="Q37" s="142"/>
      <c r="R37" s="152">
        <v>81.247913044479404</v>
      </c>
      <c r="S37" s="96"/>
      <c r="T37" s="147">
        <v>0.16740171430162601</v>
      </c>
      <c r="U37" s="142">
        <v>5.2792958997724604</v>
      </c>
      <c r="V37" s="142">
        <v>2.9530735997487101</v>
      </c>
      <c r="W37" s="142">
        <v>2.0869627794937</v>
      </c>
      <c r="X37" s="142">
        <v>1.13542278297306E-2</v>
      </c>
      <c r="Y37" s="148">
        <v>2.1106508044241199</v>
      </c>
      <c r="Z37" s="142"/>
      <c r="AA37" s="149">
        <v>-3.0826957782260398</v>
      </c>
      <c r="AB37" s="150">
        <v>-2.2152668884682001</v>
      </c>
      <c r="AC37" s="151">
        <v>-2.6456900124818099</v>
      </c>
      <c r="AD37" s="142"/>
      <c r="AE37" s="152">
        <v>0.58215853787748795</v>
      </c>
      <c r="AF37" s="35"/>
      <c r="AG37" s="147">
        <v>70.787996023749997</v>
      </c>
      <c r="AH37" s="142">
        <v>71.297788882619997</v>
      </c>
      <c r="AI37" s="142">
        <v>73.120012895945806</v>
      </c>
      <c r="AJ37" s="142">
        <v>75.092689610703601</v>
      </c>
      <c r="AK37" s="142">
        <v>75.621289057252596</v>
      </c>
      <c r="AL37" s="148">
        <v>73.1839552940544</v>
      </c>
      <c r="AM37" s="142"/>
      <c r="AN37" s="149">
        <v>83.659761962332993</v>
      </c>
      <c r="AO37" s="150">
        <v>88.667687595711996</v>
      </c>
      <c r="AP37" s="151">
        <v>86.163724779022502</v>
      </c>
      <c r="AQ37" s="142"/>
      <c r="AR37" s="152">
        <v>76.892460861188098</v>
      </c>
      <c r="AS37" s="96"/>
      <c r="AT37" s="147">
        <v>-4.0067110761664004</v>
      </c>
      <c r="AU37" s="142">
        <v>-1.00781002782277</v>
      </c>
      <c r="AV37" s="142">
        <v>-2.8855567067279502</v>
      </c>
      <c r="AW37" s="142">
        <v>-2.2509172260332</v>
      </c>
      <c r="AX37" s="142">
        <v>-3.46849615724798</v>
      </c>
      <c r="AY37" s="148">
        <v>-2.73762993639007</v>
      </c>
      <c r="AZ37" s="142"/>
      <c r="BA37" s="149">
        <v>-4.6603688775038004</v>
      </c>
      <c r="BB37" s="150">
        <v>-2.7173943241620901</v>
      </c>
      <c r="BC37" s="151">
        <v>-3.6704436308737201</v>
      </c>
      <c r="BD37" s="142"/>
      <c r="BE37" s="152">
        <v>-3.03824344179269</v>
      </c>
    </row>
    <row r="38" spans="1:57" x14ac:dyDescent="0.25">
      <c r="A38" s="25" t="s">
        <v>82</v>
      </c>
      <c r="B38" s="44" t="str">
        <f t="shared" si="0"/>
        <v>Northern Virginia</v>
      </c>
      <c r="C38" s="12"/>
      <c r="D38" s="28" t="s">
        <v>16</v>
      </c>
      <c r="E38" s="31" t="s">
        <v>17</v>
      </c>
      <c r="F38" s="13"/>
      <c r="G38" s="147">
        <v>58.698231993080803</v>
      </c>
      <c r="H38" s="142">
        <v>70.881187521370904</v>
      </c>
      <c r="I38" s="142">
        <v>79.258603696924496</v>
      </c>
      <c r="J38" s="142">
        <v>79.085624635436503</v>
      </c>
      <c r="K38" s="142">
        <v>73.9626284771808</v>
      </c>
      <c r="L38" s="148">
        <v>72.377255264798706</v>
      </c>
      <c r="M38" s="142"/>
      <c r="N38" s="149">
        <v>77.138604501478298</v>
      </c>
      <c r="O38" s="150">
        <v>79.343081843232596</v>
      </c>
      <c r="P38" s="151">
        <v>78.240843172355497</v>
      </c>
      <c r="Q38" s="142"/>
      <c r="R38" s="152">
        <v>74.052566095529201</v>
      </c>
      <c r="S38" s="96"/>
      <c r="T38" s="147">
        <v>14.134060797212401</v>
      </c>
      <c r="U38" s="142">
        <v>19.076027712290699</v>
      </c>
      <c r="V38" s="142">
        <v>30.617095797493999</v>
      </c>
      <c r="W38" s="142">
        <v>22.293487553881601</v>
      </c>
      <c r="X38" s="142">
        <v>17.392974735611499</v>
      </c>
      <c r="Y38" s="148">
        <v>20.907521531611</v>
      </c>
      <c r="Z38" s="142"/>
      <c r="AA38" s="149">
        <v>7.7033622952371603</v>
      </c>
      <c r="AB38" s="150">
        <v>3.0999722832391701</v>
      </c>
      <c r="AC38" s="151">
        <v>5.3190040185871101</v>
      </c>
      <c r="AD38" s="142"/>
      <c r="AE38" s="152">
        <v>15.7363012744489</v>
      </c>
      <c r="AF38" s="35"/>
      <c r="AG38" s="147">
        <v>60.253535008146102</v>
      </c>
      <c r="AH38" s="142">
        <v>64.743950761308994</v>
      </c>
      <c r="AI38" s="142">
        <v>70.190779813745806</v>
      </c>
      <c r="AJ38" s="142">
        <v>72.072932799645898</v>
      </c>
      <c r="AK38" s="142">
        <v>68.337791902166202</v>
      </c>
      <c r="AL38" s="148">
        <v>67.119798057002598</v>
      </c>
      <c r="AM38" s="142"/>
      <c r="AN38" s="149">
        <v>73.905304020757399</v>
      </c>
      <c r="AO38" s="150">
        <v>75.908140072812103</v>
      </c>
      <c r="AP38" s="151">
        <v>74.906722046784793</v>
      </c>
      <c r="AQ38" s="142"/>
      <c r="AR38" s="152">
        <v>69.344633482654601</v>
      </c>
      <c r="AS38" s="96"/>
      <c r="AT38" s="147">
        <v>16.973476807440399</v>
      </c>
      <c r="AU38" s="142">
        <v>23.729102024392901</v>
      </c>
      <c r="AV38" s="142">
        <v>26.332575446068802</v>
      </c>
      <c r="AW38" s="142">
        <v>26.191145523772001</v>
      </c>
      <c r="AX38" s="142">
        <v>19.8311899387583</v>
      </c>
      <c r="AY38" s="148">
        <v>22.687173478189202</v>
      </c>
      <c r="AZ38" s="142"/>
      <c r="BA38" s="149">
        <v>12.704900625838301</v>
      </c>
      <c r="BB38" s="150">
        <v>8.2017210164181904</v>
      </c>
      <c r="BC38" s="151">
        <v>10.3773316829183</v>
      </c>
      <c r="BD38" s="142"/>
      <c r="BE38" s="152">
        <v>18.604781795933899</v>
      </c>
    </row>
    <row r="39" spans="1:57" x14ac:dyDescent="0.25">
      <c r="A39" s="26" t="s">
        <v>83</v>
      </c>
      <c r="B39" s="44" t="str">
        <f t="shared" si="0"/>
        <v>Shenandoah Valley</v>
      </c>
      <c r="C39" s="12"/>
      <c r="D39" s="29" t="s">
        <v>16</v>
      </c>
      <c r="E39" s="32" t="s">
        <v>17</v>
      </c>
      <c r="F39" s="12"/>
      <c r="G39" s="153">
        <v>51.322015029223401</v>
      </c>
      <c r="H39" s="154">
        <v>62.584655348362503</v>
      </c>
      <c r="I39" s="154">
        <v>64.505056127655607</v>
      </c>
      <c r="J39" s="154">
        <v>66.564616383708994</v>
      </c>
      <c r="K39" s="154">
        <v>67.139808887651895</v>
      </c>
      <c r="L39" s="155">
        <v>62.423230355320499</v>
      </c>
      <c r="M39" s="142"/>
      <c r="N39" s="156">
        <v>72.743297151869299</v>
      </c>
      <c r="O39" s="157">
        <v>72.112440857222296</v>
      </c>
      <c r="P39" s="158">
        <v>72.427869004545798</v>
      </c>
      <c r="Q39" s="142"/>
      <c r="R39" s="159">
        <v>65.281698540813395</v>
      </c>
      <c r="S39" s="96"/>
      <c r="T39" s="153">
        <v>-7.5414292024940401</v>
      </c>
      <c r="U39" s="154">
        <v>-0.55306571617658895</v>
      </c>
      <c r="V39" s="154">
        <v>-1.0757216374196701</v>
      </c>
      <c r="W39" s="154">
        <v>2.9325117012722601</v>
      </c>
      <c r="X39" s="154">
        <v>-0.55925212859802098</v>
      </c>
      <c r="Y39" s="155">
        <v>-1.1768230321502799</v>
      </c>
      <c r="Z39" s="142"/>
      <c r="AA39" s="156">
        <v>-12.764715992054199</v>
      </c>
      <c r="AB39" s="157">
        <v>-16.143799888131699</v>
      </c>
      <c r="AC39" s="158">
        <v>-14.4802708318468</v>
      </c>
      <c r="AD39" s="142"/>
      <c r="AE39" s="159">
        <v>-5.8208922298141301</v>
      </c>
      <c r="AF39" s="36"/>
      <c r="AG39" s="153">
        <v>52.525744503200599</v>
      </c>
      <c r="AH39" s="154">
        <v>55.3970683736895</v>
      </c>
      <c r="AI39" s="154">
        <v>61.6917153724835</v>
      </c>
      <c r="AJ39" s="154">
        <v>64.848316170331103</v>
      </c>
      <c r="AK39" s="154">
        <v>65.474533815752807</v>
      </c>
      <c r="AL39" s="155">
        <v>59.9874756470915</v>
      </c>
      <c r="AM39" s="142"/>
      <c r="AN39" s="156">
        <v>72.766490397996094</v>
      </c>
      <c r="AO39" s="157">
        <v>73.807867149086107</v>
      </c>
      <c r="AP39" s="158">
        <v>73.2871787735411</v>
      </c>
      <c r="AQ39" s="142"/>
      <c r="AR39" s="159">
        <v>63.7873908260771</v>
      </c>
      <c r="AS39" s="96"/>
      <c r="AT39" s="153">
        <v>-2.0567799563922802</v>
      </c>
      <c r="AU39" s="154">
        <v>-4.6784714585587199</v>
      </c>
      <c r="AV39" s="154">
        <v>-0.31070288864576001</v>
      </c>
      <c r="AW39" s="154">
        <v>-0.37560410118429099</v>
      </c>
      <c r="AX39" s="154">
        <v>-3.6646158652596799</v>
      </c>
      <c r="AY39" s="155">
        <v>-2.2007459264632598</v>
      </c>
      <c r="AZ39" s="142"/>
      <c r="BA39" s="156">
        <v>-10.2265425460531</v>
      </c>
      <c r="BB39" s="157">
        <v>-10.3581854164732</v>
      </c>
      <c r="BC39" s="158">
        <v>-10.292879919921999</v>
      </c>
      <c r="BD39" s="142"/>
      <c r="BE39" s="159">
        <v>-5.0134458735884797</v>
      </c>
    </row>
    <row r="40" spans="1:57" x14ac:dyDescent="0.25">
      <c r="A40" s="22" t="s">
        <v>84</v>
      </c>
      <c r="B40" s="44" t="str">
        <f t="shared" si="0"/>
        <v>Southern Virginia</v>
      </c>
      <c r="C40" s="10"/>
      <c r="D40" s="27" t="s">
        <v>16</v>
      </c>
      <c r="E40" s="30" t="s">
        <v>17</v>
      </c>
      <c r="F40" s="3"/>
      <c r="G40" s="139">
        <v>48.686205154118198</v>
      </c>
      <c r="H40" s="140">
        <v>62.102071753410797</v>
      </c>
      <c r="I40" s="140">
        <v>62.733703890853903</v>
      </c>
      <c r="J40" s="140">
        <v>63.1632137443153</v>
      </c>
      <c r="K40" s="140">
        <v>60.005053057099502</v>
      </c>
      <c r="L40" s="141">
        <v>59.338049519959498</v>
      </c>
      <c r="M40" s="142"/>
      <c r="N40" s="143">
        <v>66.093986862051494</v>
      </c>
      <c r="O40" s="144">
        <v>64.350682162708395</v>
      </c>
      <c r="P40" s="145">
        <v>65.222334512379902</v>
      </c>
      <c r="Q40" s="142"/>
      <c r="R40" s="146">
        <v>61.019273803508199</v>
      </c>
      <c r="S40" s="96"/>
      <c r="T40" s="139">
        <v>0.48004042445679601</v>
      </c>
      <c r="U40" s="140">
        <v>7.7573906471705003</v>
      </c>
      <c r="V40" s="140">
        <v>5.5380458434544098</v>
      </c>
      <c r="W40" s="140">
        <v>4.3189788459891902</v>
      </c>
      <c r="X40" s="140">
        <v>-0.48369641030654997</v>
      </c>
      <c r="Y40" s="141">
        <v>3.6032236986913802</v>
      </c>
      <c r="Z40" s="142"/>
      <c r="AA40" s="143">
        <v>-13.9588262682883</v>
      </c>
      <c r="AB40" s="144">
        <v>-18.0785329830052</v>
      </c>
      <c r="AC40" s="145">
        <v>-16.041681710394801</v>
      </c>
      <c r="AD40" s="142"/>
      <c r="AE40" s="146">
        <v>-3.3062634667653299</v>
      </c>
      <c r="AF40" s="33"/>
      <c r="AG40" s="139">
        <v>46.595502779181402</v>
      </c>
      <c r="AH40" s="140">
        <v>53.170793329964603</v>
      </c>
      <c r="AI40" s="140">
        <v>59.651339060131299</v>
      </c>
      <c r="AJ40" s="140">
        <v>61.312531581606798</v>
      </c>
      <c r="AK40" s="140">
        <v>57.705912076806399</v>
      </c>
      <c r="AL40" s="141">
        <v>55.687215765538099</v>
      </c>
      <c r="AM40" s="142"/>
      <c r="AN40" s="143">
        <v>64.685447195553294</v>
      </c>
      <c r="AO40" s="144">
        <v>65.5634158665992</v>
      </c>
      <c r="AP40" s="145">
        <v>65.124431531076297</v>
      </c>
      <c r="AQ40" s="142"/>
      <c r="AR40" s="146">
        <v>58.383563127120397</v>
      </c>
      <c r="AS40" s="96"/>
      <c r="AT40" s="139">
        <v>-6.4561763993919996</v>
      </c>
      <c r="AU40" s="140">
        <v>-2.9665044977541202</v>
      </c>
      <c r="AV40" s="140">
        <v>0.75743276370460599</v>
      </c>
      <c r="AW40" s="140">
        <v>2.0357518987553198</v>
      </c>
      <c r="AX40" s="140">
        <v>-4.0867569409845004</v>
      </c>
      <c r="AY40" s="141">
        <v>-1.98143039255339</v>
      </c>
      <c r="AZ40" s="142"/>
      <c r="BA40" s="143">
        <v>-10.9539551759378</v>
      </c>
      <c r="BB40" s="144">
        <v>-11.046241398220699</v>
      </c>
      <c r="BC40" s="145">
        <v>-11.0004332463071</v>
      </c>
      <c r="BD40" s="142"/>
      <c r="BE40" s="146">
        <v>-5.04804942918609</v>
      </c>
    </row>
    <row r="41" spans="1:57" x14ac:dyDescent="0.25">
      <c r="A41" s="23" t="s">
        <v>85</v>
      </c>
      <c r="B41" s="44" t="str">
        <f t="shared" si="0"/>
        <v>Southwest Virginia - Blue Ridge Highlands</v>
      </c>
      <c r="C41" s="11"/>
      <c r="D41" s="28" t="s">
        <v>16</v>
      </c>
      <c r="E41" s="31" t="s">
        <v>17</v>
      </c>
      <c r="F41" s="12"/>
      <c r="G41" s="147">
        <v>47.897461800732401</v>
      </c>
      <c r="H41" s="142">
        <v>56.610683167066497</v>
      </c>
      <c r="I41" s="142">
        <v>56.686450309382401</v>
      </c>
      <c r="J41" s="142">
        <v>65.5006945321378</v>
      </c>
      <c r="K41" s="142">
        <v>65.652228816769707</v>
      </c>
      <c r="L41" s="148">
        <v>58.469503725217798</v>
      </c>
      <c r="M41" s="142"/>
      <c r="N41" s="149">
        <v>76.360651597423896</v>
      </c>
      <c r="O41" s="150">
        <v>68.607147367091798</v>
      </c>
      <c r="P41" s="151">
        <v>72.483899482257797</v>
      </c>
      <c r="Q41" s="142"/>
      <c r="R41" s="152">
        <v>62.473616798657801</v>
      </c>
      <c r="S41" s="96"/>
      <c r="T41" s="147">
        <v>-6.0906164892300003</v>
      </c>
      <c r="U41" s="142">
        <v>-6.19376438585478</v>
      </c>
      <c r="V41" s="142">
        <v>-5.6932773109243602</v>
      </c>
      <c r="W41" s="142">
        <v>3.2855436081242502</v>
      </c>
      <c r="X41" s="142">
        <v>5.7736720554272501E-2</v>
      </c>
      <c r="Y41" s="148">
        <v>-2.7105395864851198</v>
      </c>
      <c r="Z41" s="142"/>
      <c r="AA41" s="149">
        <v>-4.1983523447401696</v>
      </c>
      <c r="AB41" s="150">
        <v>-9.2078877005347497</v>
      </c>
      <c r="AC41" s="151">
        <v>-6.6363044892648002</v>
      </c>
      <c r="AD41" s="142"/>
      <c r="AE41" s="152">
        <v>-4.0479884739000296</v>
      </c>
      <c r="AF41" s="34"/>
      <c r="AG41" s="147">
        <v>46.375805025887097</v>
      </c>
      <c r="AH41" s="142">
        <v>51.161762848844504</v>
      </c>
      <c r="AI41" s="142">
        <v>56.850612451067001</v>
      </c>
      <c r="AJ41" s="142">
        <v>61.384013132971297</v>
      </c>
      <c r="AK41" s="142">
        <v>62.6531127667634</v>
      </c>
      <c r="AL41" s="148">
        <v>55.685061245106702</v>
      </c>
      <c r="AM41" s="142"/>
      <c r="AN41" s="149">
        <v>74.097108220734896</v>
      </c>
      <c r="AO41" s="150">
        <v>67.549564338931603</v>
      </c>
      <c r="AP41" s="151">
        <v>70.823336279833299</v>
      </c>
      <c r="AQ41" s="142"/>
      <c r="AR41" s="152">
        <v>60.010282683600003</v>
      </c>
      <c r="AS41" s="96"/>
      <c r="AT41" s="147">
        <v>-1.4292424344091701</v>
      </c>
      <c r="AU41" s="142">
        <v>-8.4665348771533395</v>
      </c>
      <c r="AV41" s="142">
        <v>-6.6071984234000602</v>
      </c>
      <c r="AW41" s="142">
        <v>-2.7118983288301801</v>
      </c>
      <c r="AX41" s="142">
        <v>-5.9074530627726096</v>
      </c>
      <c r="AY41" s="148">
        <v>-5.1351002495482296</v>
      </c>
      <c r="AZ41" s="142"/>
      <c r="BA41" s="149">
        <v>-5.81838610007624</v>
      </c>
      <c r="BB41" s="150">
        <v>-8.3718739294278794</v>
      </c>
      <c r="BC41" s="151">
        <v>-7.0536324653533002</v>
      </c>
      <c r="BD41" s="142"/>
      <c r="BE41" s="152">
        <v>-5.7908114499330896</v>
      </c>
    </row>
    <row r="42" spans="1:57" x14ac:dyDescent="0.25">
      <c r="A42" s="24" t="s">
        <v>86</v>
      </c>
      <c r="B42" s="44" t="str">
        <f t="shared" si="0"/>
        <v>Southwest Virginia - Heart of Appalachia</v>
      </c>
      <c r="C42" s="12"/>
      <c r="D42" s="28" t="s">
        <v>16</v>
      </c>
      <c r="E42" s="31" t="s">
        <v>17</v>
      </c>
      <c r="F42" s="12"/>
      <c r="G42" s="147">
        <v>46.477946017116501</v>
      </c>
      <c r="H42" s="142">
        <v>61.816984858459499</v>
      </c>
      <c r="I42" s="142">
        <v>62.541145490454198</v>
      </c>
      <c r="J42" s="142">
        <v>68.268597761685299</v>
      </c>
      <c r="K42" s="142">
        <v>71.2969058591178</v>
      </c>
      <c r="L42" s="148">
        <v>62.080315997366597</v>
      </c>
      <c r="M42" s="142"/>
      <c r="N42" s="149">
        <v>75.641869651086196</v>
      </c>
      <c r="O42" s="150">
        <v>72.4160631994733</v>
      </c>
      <c r="P42" s="151">
        <v>74.028966425279705</v>
      </c>
      <c r="Q42" s="142"/>
      <c r="R42" s="152">
        <v>65.494216119627495</v>
      </c>
      <c r="S42" s="96"/>
      <c r="T42" s="147">
        <v>-9.6030729833546697</v>
      </c>
      <c r="U42" s="142">
        <v>4.5657015590200398</v>
      </c>
      <c r="V42" s="142">
        <v>9.5732410611303305</v>
      </c>
      <c r="W42" s="142">
        <v>18.922018348623801</v>
      </c>
      <c r="X42" s="142">
        <v>11.305241521068799</v>
      </c>
      <c r="Y42" s="148">
        <v>7.3787292188567504</v>
      </c>
      <c r="Z42" s="142"/>
      <c r="AA42" s="149">
        <v>-5.2761747732893598</v>
      </c>
      <c r="AB42" s="150">
        <v>-5.8219178082191698</v>
      </c>
      <c r="AC42" s="151">
        <v>-5.5438891222175499</v>
      </c>
      <c r="AD42" s="142"/>
      <c r="AE42" s="152">
        <v>2.8352037802717001</v>
      </c>
      <c r="AF42" s="35"/>
      <c r="AG42" s="147">
        <v>47.4160631994733</v>
      </c>
      <c r="AH42" s="142">
        <v>55.793285055957803</v>
      </c>
      <c r="AI42" s="142">
        <v>60.895325872284303</v>
      </c>
      <c r="AJ42" s="142">
        <v>65.256747860434402</v>
      </c>
      <c r="AK42" s="142">
        <v>64.549045424621397</v>
      </c>
      <c r="AL42" s="148">
        <v>58.782093482554302</v>
      </c>
      <c r="AM42" s="142"/>
      <c r="AN42" s="149">
        <v>69.025674786043396</v>
      </c>
      <c r="AO42" s="150">
        <v>67.314022383146806</v>
      </c>
      <c r="AP42" s="151">
        <v>68.169848584595101</v>
      </c>
      <c r="AQ42" s="142"/>
      <c r="AR42" s="152">
        <v>61.464309225994498</v>
      </c>
      <c r="AS42" s="96"/>
      <c r="AT42" s="147">
        <v>2.5997150997150902</v>
      </c>
      <c r="AU42" s="142">
        <v>4.0835124347559102</v>
      </c>
      <c r="AV42" s="142">
        <v>6.5668202764976904</v>
      </c>
      <c r="AW42" s="142">
        <v>13.285714285714199</v>
      </c>
      <c r="AX42" s="142">
        <v>3.2105263157894699</v>
      </c>
      <c r="AY42" s="148">
        <v>6.0640256577775098</v>
      </c>
      <c r="AZ42" s="142"/>
      <c r="BA42" s="149">
        <v>-6.8827708703374704</v>
      </c>
      <c r="BB42" s="150">
        <v>-7.4451233310703699</v>
      </c>
      <c r="BC42" s="151">
        <v>-7.1612686316261298</v>
      </c>
      <c r="BD42" s="142"/>
      <c r="BE42" s="152">
        <v>1.48291925465838</v>
      </c>
    </row>
    <row r="43" spans="1:57" x14ac:dyDescent="0.25">
      <c r="A43" s="26" t="s">
        <v>87</v>
      </c>
      <c r="B43" s="44" t="str">
        <f t="shared" si="0"/>
        <v>Virginia Mountains</v>
      </c>
      <c r="C43" s="12"/>
      <c r="D43" s="29" t="s">
        <v>16</v>
      </c>
      <c r="E43" s="32" t="s">
        <v>17</v>
      </c>
      <c r="F43" s="12"/>
      <c r="G43" s="153">
        <v>49.136276391554702</v>
      </c>
      <c r="H43" s="154">
        <v>60.200164518782501</v>
      </c>
      <c r="I43" s="154">
        <v>66.602687140115094</v>
      </c>
      <c r="J43" s="154">
        <v>63.079243213600201</v>
      </c>
      <c r="K43" s="154">
        <v>62.4211680833561</v>
      </c>
      <c r="L43" s="155">
        <v>60.2879078694817</v>
      </c>
      <c r="M43" s="142"/>
      <c r="N43" s="156">
        <v>65.135727995612797</v>
      </c>
      <c r="O43" s="157">
        <v>66.534137647381399</v>
      </c>
      <c r="P43" s="158">
        <v>65.834932821497105</v>
      </c>
      <c r="Q43" s="142"/>
      <c r="R43" s="159">
        <v>61.872772141486102</v>
      </c>
      <c r="S43" s="96"/>
      <c r="T43" s="153">
        <v>-4.3576756041582803</v>
      </c>
      <c r="U43" s="154">
        <v>-2.79390065295406</v>
      </c>
      <c r="V43" s="154">
        <v>4.0561780129263401</v>
      </c>
      <c r="W43" s="154">
        <v>-0.208610330883679</v>
      </c>
      <c r="X43" s="154">
        <v>0.63904039172705196</v>
      </c>
      <c r="Y43" s="155">
        <v>-0.36632790272785698</v>
      </c>
      <c r="Z43" s="142"/>
      <c r="AA43" s="156">
        <v>-5.7951198534887904</v>
      </c>
      <c r="AB43" s="157">
        <v>-10.263593987586299</v>
      </c>
      <c r="AC43" s="158">
        <v>-8.1073418628533904</v>
      </c>
      <c r="AD43" s="142"/>
      <c r="AE43" s="159">
        <v>-2.8542100199924398</v>
      </c>
      <c r="AF43" s="36"/>
      <c r="AG43" s="153">
        <v>48.584452975047903</v>
      </c>
      <c r="AH43" s="154">
        <v>54.4420071291472</v>
      </c>
      <c r="AI43" s="154">
        <v>62.664518782560997</v>
      </c>
      <c r="AJ43" s="154">
        <v>62.746778173841498</v>
      </c>
      <c r="AK43" s="154">
        <v>62.1058404167809</v>
      </c>
      <c r="AL43" s="155">
        <v>58.108719495475697</v>
      </c>
      <c r="AM43" s="142"/>
      <c r="AN43" s="156">
        <v>67.157938031258496</v>
      </c>
      <c r="AO43" s="157">
        <v>67.565807513024396</v>
      </c>
      <c r="AP43" s="158">
        <v>67.361872772141396</v>
      </c>
      <c r="AQ43" s="142"/>
      <c r="AR43" s="159">
        <v>60.752477574522999</v>
      </c>
      <c r="AS43" s="96"/>
      <c r="AT43" s="153">
        <v>-1.2198239909809601</v>
      </c>
      <c r="AU43" s="154">
        <v>-1.9482102861270301</v>
      </c>
      <c r="AV43" s="154">
        <v>4.6124452186424101</v>
      </c>
      <c r="AW43" s="154">
        <v>2.5119701560524899</v>
      </c>
      <c r="AX43" s="154">
        <v>-0.62529676193252004</v>
      </c>
      <c r="AY43" s="155">
        <v>0.77276910716407898</v>
      </c>
      <c r="AZ43" s="142"/>
      <c r="BA43" s="156">
        <v>-4.3759135628626904</v>
      </c>
      <c r="BB43" s="157">
        <v>-6.5093900146213297</v>
      </c>
      <c r="BC43" s="158">
        <v>-5.4579150535684704</v>
      </c>
      <c r="BD43" s="142"/>
      <c r="BE43" s="159">
        <v>-1.28815474889899</v>
      </c>
    </row>
  </sheetData>
  <sheetProtection algorithmName="SHA-512" hashValue="mJijxHoa8+5kUKK9gbhAHxl72chmU03gEEeykwtxb0gGpvZTHSsHhNitQroh+p+OAEz4AjmNzOWMLBaU0RqCwA==" saltValue="P2Hhd36bMr3mX6dh40JqZw=="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sqref="A1:XFD1048576"/>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2" t="s">
        <v>5</v>
      </c>
      <c r="E2" s="193"/>
      <c r="G2" s="194" t="s">
        <v>36</v>
      </c>
      <c r="H2" s="195"/>
      <c r="I2" s="195"/>
      <c r="J2" s="195"/>
      <c r="K2" s="195"/>
      <c r="L2" s="195"/>
      <c r="M2" s="195"/>
      <c r="N2" s="195"/>
      <c r="O2" s="195"/>
      <c r="P2" s="195"/>
      <c r="Q2" s="195"/>
      <c r="R2" s="195"/>
      <c r="T2" s="194" t="s">
        <v>37</v>
      </c>
      <c r="U2" s="195"/>
      <c r="V2" s="195"/>
      <c r="W2" s="195"/>
      <c r="X2" s="195"/>
      <c r="Y2" s="195"/>
      <c r="Z2" s="195"/>
      <c r="AA2" s="195"/>
      <c r="AB2" s="195"/>
      <c r="AC2" s="195"/>
      <c r="AD2" s="195"/>
      <c r="AE2" s="195"/>
      <c r="AF2" s="4"/>
      <c r="AG2" s="194" t="s">
        <v>38</v>
      </c>
      <c r="AH2" s="195"/>
      <c r="AI2" s="195"/>
      <c r="AJ2" s="195"/>
      <c r="AK2" s="195"/>
      <c r="AL2" s="195"/>
      <c r="AM2" s="195"/>
      <c r="AN2" s="195"/>
      <c r="AO2" s="195"/>
      <c r="AP2" s="195"/>
      <c r="AQ2" s="195"/>
      <c r="AR2" s="195"/>
      <c r="AT2" s="194" t="s">
        <v>39</v>
      </c>
      <c r="AU2" s="195"/>
      <c r="AV2" s="195"/>
      <c r="AW2" s="195"/>
      <c r="AX2" s="195"/>
      <c r="AY2" s="195"/>
      <c r="AZ2" s="195"/>
      <c r="BA2" s="195"/>
      <c r="BB2" s="195"/>
      <c r="BC2" s="195"/>
      <c r="BD2" s="195"/>
      <c r="BE2" s="195"/>
    </row>
    <row r="3" spans="1:57" x14ac:dyDescent="0.25">
      <c r="A3" s="37"/>
      <c r="B3" s="37"/>
      <c r="C3" s="3"/>
      <c r="D3" s="196" t="s">
        <v>8</v>
      </c>
      <c r="E3" s="198" t="s">
        <v>9</v>
      </c>
      <c r="F3" s="5"/>
      <c r="G3" s="200" t="s">
        <v>0</v>
      </c>
      <c r="H3" s="202" t="s">
        <v>1</v>
      </c>
      <c r="I3" s="202" t="s">
        <v>10</v>
      </c>
      <c r="J3" s="202" t="s">
        <v>2</v>
      </c>
      <c r="K3" s="202" t="s">
        <v>11</v>
      </c>
      <c r="L3" s="204" t="s">
        <v>12</v>
      </c>
      <c r="M3" s="5"/>
      <c r="N3" s="200" t="s">
        <v>3</v>
      </c>
      <c r="O3" s="202" t="s">
        <v>4</v>
      </c>
      <c r="P3" s="204" t="s">
        <v>13</v>
      </c>
      <c r="Q3" s="2"/>
      <c r="R3" s="206" t="s">
        <v>14</v>
      </c>
      <c r="S3" s="2"/>
      <c r="T3" s="200" t="s">
        <v>0</v>
      </c>
      <c r="U3" s="202" t="s">
        <v>1</v>
      </c>
      <c r="V3" s="202" t="s">
        <v>10</v>
      </c>
      <c r="W3" s="202" t="s">
        <v>2</v>
      </c>
      <c r="X3" s="202" t="s">
        <v>11</v>
      </c>
      <c r="Y3" s="204" t="s">
        <v>12</v>
      </c>
      <c r="Z3" s="2"/>
      <c r="AA3" s="200" t="s">
        <v>3</v>
      </c>
      <c r="AB3" s="202" t="s">
        <v>4</v>
      </c>
      <c r="AC3" s="204" t="s">
        <v>13</v>
      </c>
      <c r="AD3" s="1"/>
      <c r="AE3" s="208" t="s">
        <v>14</v>
      </c>
      <c r="AF3" s="47"/>
      <c r="AG3" s="200" t="s">
        <v>0</v>
      </c>
      <c r="AH3" s="202" t="s">
        <v>1</v>
      </c>
      <c r="AI3" s="202" t="s">
        <v>10</v>
      </c>
      <c r="AJ3" s="202" t="s">
        <v>2</v>
      </c>
      <c r="AK3" s="202" t="s">
        <v>11</v>
      </c>
      <c r="AL3" s="204" t="s">
        <v>12</v>
      </c>
      <c r="AM3" s="5"/>
      <c r="AN3" s="200" t="s">
        <v>3</v>
      </c>
      <c r="AO3" s="202" t="s">
        <v>4</v>
      </c>
      <c r="AP3" s="204" t="s">
        <v>13</v>
      </c>
      <c r="AQ3" s="2"/>
      <c r="AR3" s="206" t="s">
        <v>14</v>
      </c>
      <c r="AS3" s="2"/>
      <c r="AT3" s="200" t="s">
        <v>0</v>
      </c>
      <c r="AU3" s="202" t="s">
        <v>1</v>
      </c>
      <c r="AV3" s="202" t="s">
        <v>10</v>
      </c>
      <c r="AW3" s="202" t="s">
        <v>2</v>
      </c>
      <c r="AX3" s="202" t="s">
        <v>11</v>
      </c>
      <c r="AY3" s="204" t="s">
        <v>12</v>
      </c>
      <c r="AZ3" s="2"/>
      <c r="BA3" s="200" t="s">
        <v>3</v>
      </c>
      <c r="BB3" s="202" t="s">
        <v>4</v>
      </c>
      <c r="BC3" s="204" t="s">
        <v>13</v>
      </c>
      <c r="BD3" s="1"/>
      <c r="BE3" s="208" t="s">
        <v>14</v>
      </c>
    </row>
    <row r="4" spans="1:57" x14ac:dyDescent="0.25">
      <c r="A4" s="37"/>
      <c r="B4" s="37"/>
      <c r="C4" s="3"/>
      <c r="D4" s="197"/>
      <c r="E4" s="199"/>
      <c r="F4" s="5"/>
      <c r="G4" s="201"/>
      <c r="H4" s="203"/>
      <c r="I4" s="203"/>
      <c r="J4" s="203"/>
      <c r="K4" s="203"/>
      <c r="L4" s="205"/>
      <c r="M4" s="5"/>
      <c r="N4" s="201"/>
      <c r="O4" s="203"/>
      <c r="P4" s="205"/>
      <c r="Q4" s="2"/>
      <c r="R4" s="207"/>
      <c r="S4" s="2"/>
      <c r="T4" s="201"/>
      <c r="U4" s="203"/>
      <c r="V4" s="203"/>
      <c r="W4" s="203"/>
      <c r="X4" s="203"/>
      <c r="Y4" s="205"/>
      <c r="Z4" s="2"/>
      <c r="AA4" s="201"/>
      <c r="AB4" s="203"/>
      <c r="AC4" s="205"/>
      <c r="AD4" s="1"/>
      <c r="AE4" s="209"/>
      <c r="AF4" s="48"/>
      <c r="AG4" s="201"/>
      <c r="AH4" s="203"/>
      <c r="AI4" s="203"/>
      <c r="AJ4" s="203"/>
      <c r="AK4" s="203"/>
      <c r="AL4" s="205"/>
      <c r="AM4" s="5"/>
      <c r="AN4" s="201"/>
      <c r="AO4" s="203"/>
      <c r="AP4" s="205"/>
      <c r="AQ4" s="2"/>
      <c r="AR4" s="207"/>
      <c r="AS4" s="2"/>
      <c r="AT4" s="201"/>
      <c r="AU4" s="203"/>
      <c r="AV4" s="203"/>
      <c r="AW4" s="203"/>
      <c r="AX4" s="203"/>
      <c r="AY4" s="205"/>
      <c r="AZ4" s="2"/>
      <c r="BA4" s="201"/>
      <c r="BB4" s="203"/>
      <c r="BC4" s="205"/>
      <c r="BD4" s="1"/>
      <c r="BE4" s="209"/>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0">
        <v>145.20795517998499</v>
      </c>
      <c r="H6" s="161">
        <v>149.67900188176799</v>
      </c>
      <c r="I6" s="161">
        <v>153.65610095733501</v>
      </c>
      <c r="J6" s="161">
        <v>153.188893198171</v>
      </c>
      <c r="K6" s="161">
        <v>152.14986627594601</v>
      </c>
      <c r="L6" s="162">
        <v>151.03451063650101</v>
      </c>
      <c r="M6" s="163"/>
      <c r="N6" s="164">
        <v>168.84963877986701</v>
      </c>
      <c r="O6" s="165">
        <v>173.02407994074801</v>
      </c>
      <c r="P6" s="166">
        <v>170.96705852920499</v>
      </c>
      <c r="Q6" s="163"/>
      <c r="R6" s="167">
        <v>157.232445229505</v>
      </c>
      <c r="S6" s="96"/>
      <c r="T6" s="139">
        <v>11.1313888432162</v>
      </c>
      <c r="U6" s="140">
        <v>14.653647969474999</v>
      </c>
      <c r="V6" s="140">
        <v>16.4509347437107</v>
      </c>
      <c r="W6" s="140">
        <v>15.795680640367401</v>
      </c>
      <c r="X6" s="140">
        <v>12.866517363374699</v>
      </c>
      <c r="Y6" s="141">
        <v>14.3073800066001</v>
      </c>
      <c r="Z6" s="142"/>
      <c r="AA6" s="143">
        <v>9.3410783999369809</v>
      </c>
      <c r="AB6" s="144">
        <v>8.5316458280837892</v>
      </c>
      <c r="AC6" s="145">
        <v>8.9172540910557405</v>
      </c>
      <c r="AD6" s="142"/>
      <c r="AE6" s="146">
        <v>12.113833840902499</v>
      </c>
      <c r="AF6" s="33"/>
      <c r="AG6" s="160">
        <v>150.322846363499</v>
      </c>
      <c r="AH6" s="161">
        <v>148.92761951555801</v>
      </c>
      <c r="AI6" s="161">
        <v>149.25741061404801</v>
      </c>
      <c r="AJ6" s="161">
        <v>148.68346368990299</v>
      </c>
      <c r="AK6" s="161">
        <v>148.276344365743</v>
      </c>
      <c r="AL6" s="162">
        <v>149.060960478521</v>
      </c>
      <c r="AM6" s="163"/>
      <c r="AN6" s="164">
        <v>166.66258471479</v>
      </c>
      <c r="AO6" s="165">
        <v>172.634609279557</v>
      </c>
      <c r="AP6" s="166">
        <v>169.716544121281</v>
      </c>
      <c r="AQ6" s="163"/>
      <c r="AR6" s="167">
        <v>155.60167451699499</v>
      </c>
      <c r="AS6" s="96"/>
      <c r="AT6" s="139">
        <v>11.5688466007245</v>
      </c>
      <c r="AU6" s="140">
        <v>17.268067182523701</v>
      </c>
      <c r="AV6" s="140">
        <v>17.238852198303</v>
      </c>
      <c r="AW6" s="140">
        <v>16.492507627363398</v>
      </c>
      <c r="AX6" s="140">
        <v>13.001563837993899</v>
      </c>
      <c r="AY6" s="141">
        <v>15.0709918344201</v>
      </c>
      <c r="AZ6" s="142"/>
      <c r="BA6" s="143">
        <v>9.7250517042556002</v>
      </c>
      <c r="BB6" s="144">
        <v>9.0459957720620796</v>
      </c>
      <c r="BC6" s="145">
        <v>9.3686498868670203</v>
      </c>
      <c r="BD6" s="142"/>
      <c r="BE6" s="146">
        <v>12.7610966707011</v>
      </c>
    </row>
    <row r="7" spans="1:57" x14ac:dyDescent="0.25">
      <c r="A7" s="23" t="s">
        <v>18</v>
      </c>
      <c r="B7" s="44" t="str">
        <f>TRIM(A7)</f>
        <v>Virginia</v>
      </c>
      <c r="C7" s="11"/>
      <c r="D7" s="28" t="s">
        <v>16</v>
      </c>
      <c r="E7" s="31" t="s">
        <v>17</v>
      </c>
      <c r="F7" s="12"/>
      <c r="G7" s="168">
        <v>120.515847072803</v>
      </c>
      <c r="H7" s="163">
        <v>127.277460523451</v>
      </c>
      <c r="I7" s="163">
        <v>130.60450882244899</v>
      </c>
      <c r="J7" s="163">
        <v>129.878255152414</v>
      </c>
      <c r="K7" s="163">
        <v>128.333940726485</v>
      </c>
      <c r="L7" s="169">
        <v>127.634213566534</v>
      </c>
      <c r="M7" s="163"/>
      <c r="N7" s="170">
        <v>143.41962242919899</v>
      </c>
      <c r="O7" s="171">
        <v>147.35283418739999</v>
      </c>
      <c r="P7" s="172">
        <v>145.39626566676</v>
      </c>
      <c r="Q7" s="163"/>
      <c r="R7" s="173">
        <v>133.09013469280501</v>
      </c>
      <c r="S7" s="96"/>
      <c r="T7" s="147">
        <v>8.5277353954828801</v>
      </c>
      <c r="U7" s="142">
        <v>12.1947805425678</v>
      </c>
      <c r="V7" s="142">
        <v>13.2437261679265</v>
      </c>
      <c r="W7" s="142">
        <v>13.3921756719265</v>
      </c>
      <c r="X7" s="142">
        <v>11.50441465071</v>
      </c>
      <c r="Y7" s="148">
        <v>11.969431832027199</v>
      </c>
      <c r="Z7" s="142"/>
      <c r="AA7" s="149">
        <v>6.9079837869797398</v>
      </c>
      <c r="AB7" s="150">
        <v>6.3803649470913504</v>
      </c>
      <c r="AC7" s="151">
        <v>6.6159596412268904</v>
      </c>
      <c r="AD7" s="142"/>
      <c r="AE7" s="152">
        <v>9.6318612841138904</v>
      </c>
      <c r="AF7" s="34"/>
      <c r="AG7" s="168">
        <v>128.41285357757801</v>
      </c>
      <c r="AH7" s="163">
        <v>128.13362552864601</v>
      </c>
      <c r="AI7" s="163">
        <v>128.13963334092401</v>
      </c>
      <c r="AJ7" s="163">
        <v>127.831345123642</v>
      </c>
      <c r="AK7" s="163">
        <v>126.02524335283501</v>
      </c>
      <c r="AL7" s="169">
        <v>127.67845272893901</v>
      </c>
      <c r="AM7" s="163"/>
      <c r="AN7" s="170">
        <v>143.60045830399699</v>
      </c>
      <c r="AO7" s="171">
        <v>149.08339393128301</v>
      </c>
      <c r="AP7" s="172">
        <v>146.374712205099</v>
      </c>
      <c r="AQ7" s="163"/>
      <c r="AR7" s="173">
        <v>133.627411346895</v>
      </c>
      <c r="AS7" s="96"/>
      <c r="AT7" s="147">
        <v>10.554200601959201</v>
      </c>
      <c r="AU7" s="142">
        <v>16.004167991482099</v>
      </c>
      <c r="AV7" s="142">
        <v>14.7459583453962</v>
      </c>
      <c r="AW7" s="142">
        <v>14.803568025620001</v>
      </c>
      <c r="AX7" s="142">
        <v>12.134579763816401</v>
      </c>
      <c r="AY7" s="148">
        <v>13.642398385161499</v>
      </c>
      <c r="AZ7" s="142"/>
      <c r="BA7" s="149">
        <v>8.5367201834322106</v>
      </c>
      <c r="BB7" s="150">
        <v>8.0807340399542298</v>
      </c>
      <c r="BC7" s="151">
        <v>8.2855091367720295</v>
      </c>
      <c r="BD7" s="142"/>
      <c r="BE7" s="152">
        <v>11.4024390684803</v>
      </c>
    </row>
    <row r="8" spans="1:57" x14ac:dyDescent="0.25">
      <c r="A8" s="24" t="s">
        <v>19</v>
      </c>
      <c r="B8" s="44" t="str">
        <f t="shared" ref="B8:B43" si="0">TRIM(A8)</f>
        <v>Norfolk/Virginia Beach, VA</v>
      </c>
      <c r="C8" s="12"/>
      <c r="D8" s="28" t="s">
        <v>16</v>
      </c>
      <c r="E8" s="31" t="s">
        <v>17</v>
      </c>
      <c r="F8" s="12"/>
      <c r="G8" s="168">
        <v>146.699259447337</v>
      </c>
      <c r="H8" s="163">
        <v>151.24300621214101</v>
      </c>
      <c r="I8" s="163">
        <v>152.34170776000499</v>
      </c>
      <c r="J8" s="163">
        <v>153.28825851253001</v>
      </c>
      <c r="K8" s="163">
        <v>156.391184202543</v>
      </c>
      <c r="L8" s="169">
        <v>152.16090116275899</v>
      </c>
      <c r="M8" s="163"/>
      <c r="N8" s="170">
        <v>191.47550889168301</v>
      </c>
      <c r="O8" s="171">
        <v>200.69761802626499</v>
      </c>
      <c r="P8" s="172">
        <v>196.140252558772</v>
      </c>
      <c r="Q8" s="163"/>
      <c r="R8" s="173">
        <v>165.83932312938001</v>
      </c>
      <c r="S8" s="96"/>
      <c r="T8" s="147">
        <v>1.0229211085196599</v>
      </c>
      <c r="U8" s="142">
        <v>2.81836524812184</v>
      </c>
      <c r="V8" s="142">
        <v>2.3082110489982801</v>
      </c>
      <c r="W8" s="142">
        <v>3.9551817370732398</v>
      </c>
      <c r="X8" s="142">
        <v>4.7185014375012804</v>
      </c>
      <c r="Y8" s="148">
        <v>3.03249337125746</v>
      </c>
      <c r="Z8" s="142"/>
      <c r="AA8" s="149">
        <v>-0.59453365068659603</v>
      </c>
      <c r="AB8" s="150">
        <v>-0.81309179005683097</v>
      </c>
      <c r="AC8" s="151">
        <v>-0.69776562092913996</v>
      </c>
      <c r="AD8" s="142"/>
      <c r="AE8" s="152">
        <v>1.31363018865964</v>
      </c>
      <c r="AF8" s="35"/>
      <c r="AG8" s="168">
        <v>163.233222178988</v>
      </c>
      <c r="AH8" s="163">
        <v>153.166882281081</v>
      </c>
      <c r="AI8" s="163">
        <v>147.081410104676</v>
      </c>
      <c r="AJ8" s="163">
        <v>147.42801947800899</v>
      </c>
      <c r="AK8" s="163">
        <v>150.091055061047</v>
      </c>
      <c r="AL8" s="169">
        <v>152.08301280623499</v>
      </c>
      <c r="AM8" s="163"/>
      <c r="AN8" s="170">
        <v>190.21315735347</v>
      </c>
      <c r="AO8" s="171">
        <v>203.80250909272101</v>
      </c>
      <c r="AP8" s="172">
        <v>197.20372009479399</v>
      </c>
      <c r="AQ8" s="163"/>
      <c r="AR8" s="173">
        <v>166.52004907810499</v>
      </c>
      <c r="AS8" s="96"/>
      <c r="AT8" s="147">
        <v>3.4523756351937398</v>
      </c>
      <c r="AU8" s="142">
        <v>7.5167866839955497</v>
      </c>
      <c r="AV8" s="142">
        <v>2.5955982558936199</v>
      </c>
      <c r="AW8" s="142">
        <v>3.2408818752514499</v>
      </c>
      <c r="AX8" s="142">
        <v>2.6406974647822299</v>
      </c>
      <c r="AY8" s="148">
        <v>3.8139276480012501</v>
      </c>
      <c r="AZ8" s="142"/>
      <c r="BA8" s="149">
        <v>1.16090234154297</v>
      </c>
      <c r="BB8" s="150">
        <v>1.0012542506452999</v>
      </c>
      <c r="BC8" s="151">
        <v>1.1110867837360501</v>
      </c>
      <c r="BD8" s="142"/>
      <c r="BE8" s="152">
        <v>2.7074722136173599</v>
      </c>
    </row>
    <row r="9" spans="1:57" ht="15" x14ac:dyDescent="0.35">
      <c r="A9" s="24" t="s">
        <v>20</v>
      </c>
      <c r="B9" s="79" t="s">
        <v>72</v>
      </c>
      <c r="C9" s="12"/>
      <c r="D9" s="28" t="s">
        <v>16</v>
      </c>
      <c r="E9" s="31" t="s">
        <v>17</v>
      </c>
      <c r="F9" s="12"/>
      <c r="G9" s="168">
        <v>97.797164525851997</v>
      </c>
      <c r="H9" s="163">
        <v>101.292636251484</v>
      </c>
      <c r="I9" s="163">
        <v>103.22685548104</v>
      </c>
      <c r="J9" s="163">
        <v>103.36794518280701</v>
      </c>
      <c r="K9" s="163">
        <v>100.59640551659599</v>
      </c>
      <c r="L9" s="169">
        <v>101.401913716696</v>
      </c>
      <c r="M9" s="163"/>
      <c r="N9" s="170">
        <v>112.128776272034</v>
      </c>
      <c r="O9" s="171">
        <v>113.647509497065</v>
      </c>
      <c r="P9" s="172">
        <v>112.884542182446</v>
      </c>
      <c r="Q9" s="163"/>
      <c r="R9" s="173">
        <v>104.826987512293</v>
      </c>
      <c r="S9" s="96"/>
      <c r="T9" s="147">
        <v>6.5483585598155498</v>
      </c>
      <c r="U9" s="142">
        <v>14.989765520561299</v>
      </c>
      <c r="V9" s="142">
        <v>14.1169819781091</v>
      </c>
      <c r="W9" s="142">
        <v>12.5395998569992</v>
      </c>
      <c r="X9" s="142">
        <v>9.9877607296033997</v>
      </c>
      <c r="Y9" s="148">
        <v>11.7332383156013</v>
      </c>
      <c r="Z9" s="142"/>
      <c r="AA9" s="149">
        <v>8.1658883795874004</v>
      </c>
      <c r="AB9" s="150">
        <v>4.5823035854318901</v>
      </c>
      <c r="AC9" s="151">
        <v>6.2735965097890896</v>
      </c>
      <c r="AD9" s="142"/>
      <c r="AE9" s="152">
        <v>9.3409455740490106</v>
      </c>
      <c r="AF9" s="35"/>
      <c r="AG9" s="168">
        <v>95.736701760023493</v>
      </c>
      <c r="AH9" s="163">
        <v>98.6018865094304</v>
      </c>
      <c r="AI9" s="163">
        <v>101.86304897813901</v>
      </c>
      <c r="AJ9" s="163">
        <v>102.19693313700699</v>
      </c>
      <c r="AK9" s="163">
        <v>101.83504870618501</v>
      </c>
      <c r="AL9" s="169">
        <v>100.276504634586</v>
      </c>
      <c r="AM9" s="163"/>
      <c r="AN9" s="170">
        <v>118.00705340306401</v>
      </c>
      <c r="AO9" s="171">
        <v>119.117704550135</v>
      </c>
      <c r="AP9" s="172">
        <v>118.562771386615</v>
      </c>
      <c r="AQ9" s="163"/>
      <c r="AR9" s="173">
        <v>106.231856988546</v>
      </c>
      <c r="AS9" s="96"/>
      <c r="AT9" s="147">
        <v>10.967562297053099</v>
      </c>
      <c r="AU9" s="142">
        <v>16.0914257283594</v>
      </c>
      <c r="AV9" s="142">
        <v>16.039580849874302</v>
      </c>
      <c r="AW9" s="142">
        <v>15.7669574031903</v>
      </c>
      <c r="AX9" s="142">
        <v>13.7784812927788</v>
      </c>
      <c r="AY9" s="148">
        <v>14.6646347639489</v>
      </c>
      <c r="AZ9" s="142"/>
      <c r="BA9" s="149">
        <v>12.779805032485999</v>
      </c>
      <c r="BB9" s="150">
        <v>10.517631051242899</v>
      </c>
      <c r="BC9" s="151">
        <v>11.6028390846555</v>
      </c>
      <c r="BD9" s="142"/>
      <c r="BE9" s="152">
        <v>13.0646236192348</v>
      </c>
    </row>
    <row r="10" spans="1:57" x14ac:dyDescent="0.25">
      <c r="A10" s="24" t="s">
        <v>21</v>
      </c>
      <c r="B10" s="44" t="str">
        <f t="shared" si="0"/>
        <v>Virginia Area</v>
      </c>
      <c r="C10" s="12"/>
      <c r="D10" s="28" t="s">
        <v>16</v>
      </c>
      <c r="E10" s="31" t="s">
        <v>17</v>
      </c>
      <c r="F10" s="12"/>
      <c r="G10" s="168">
        <v>102.846545959691</v>
      </c>
      <c r="H10" s="163">
        <v>107.146515424453</v>
      </c>
      <c r="I10" s="163">
        <v>107.759197544318</v>
      </c>
      <c r="J10" s="163">
        <v>109.29952182805501</v>
      </c>
      <c r="K10" s="163">
        <v>109.816296478699</v>
      </c>
      <c r="L10" s="169">
        <v>107.619306252127</v>
      </c>
      <c r="M10" s="163"/>
      <c r="N10" s="170">
        <v>131.72831170947899</v>
      </c>
      <c r="O10" s="171">
        <v>132.73291156507801</v>
      </c>
      <c r="P10" s="172">
        <v>132.225483764736</v>
      </c>
      <c r="Q10" s="163"/>
      <c r="R10" s="173">
        <v>115.365149875341</v>
      </c>
      <c r="S10" s="96"/>
      <c r="T10" s="147">
        <v>5.3002132004338698</v>
      </c>
      <c r="U10" s="142">
        <v>8.7380451899983207</v>
      </c>
      <c r="V10" s="142">
        <v>8.4684022810636304</v>
      </c>
      <c r="W10" s="142">
        <v>11.3768065487148</v>
      </c>
      <c r="X10" s="142">
        <v>9.9336947144250693</v>
      </c>
      <c r="Y10" s="148">
        <v>8.96688794087496</v>
      </c>
      <c r="Z10" s="142"/>
      <c r="AA10" s="149">
        <v>10.0814637082284</v>
      </c>
      <c r="AB10" s="150">
        <v>7.8396392262728201</v>
      </c>
      <c r="AC10" s="151">
        <v>8.9288721647591807</v>
      </c>
      <c r="AD10" s="142"/>
      <c r="AE10" s="152">
        <v>8.3630395056827194</v>
      </c>
      <c r="AF10" s="35"/>
      <c r="AG10" s="168">
        <v>108.06475568600401</v>
      </c>
      <c r="AH10" s="163">
        <v>106.104651036921</v>
      </c>
      <c r="AI10" s="163">
        <v>105.532263515455</v>
      </c>
      <c r="AJ10" s="163">
        <v>106.236119197644</v>
      </c>
      <c r="AK10" s="163">
        <v>108.428604372732</v>
      </c>
      <c r="AL10" s="169">
        <v>106.84927389514399</v>
      </c>
      <c r="AM10" s="163"/>
      <c r="AN10" s="170">
        <v>130.86581646187301</v>
      </c>
      <c r="AO10" s="171">
        <v>133.35284660372599</v>
      </c>
      <c r="AP10" s="172">
        <v>132.10836087608001</v>
      </c>
      <c r="AQ10" s="163"/>
      <c r="AR10" s="173">
        <v>115.037706749264</v>
      </c>
      <c r="AS10" s="96"/>
      <c r="AT10" s="147">
        <v>8.7567052638408498</v>
      </c>
      <c r="AU10" s="142">
        <v>9.8997468407851699</v>
      </c>
      <c r="AV10" s="142">
        <v>8.1224577185900397</v>
      </c>
      <c r="AW10" s="142">
        <v>9.5873620679304494</v>
      </c>
      <c r="AX10" s="142">
        <v>9.3767123749431498</v>
      </c>
      <c r="AY10" s="148">
        <v>9.1480918697681197</v>
      </c>
      <c r="AZ10" s="142"/>
      <c r="BA10" s="149">
        <v>10.176186550347699</v>
      </c>
      <c r="BB10" s="150">
        <v>10.404145353156499</v>
      </c>
      <c r="BC10" s="151">
        <v>10.285875991973599</v>
      </c>
      <c r="BD10" s="142"/>
      <c r="BE10" s="152">
        <v>9.2367188572645809</v>
      </c>
    </row>
    <row r="11" spans="1:57" x14ac:dyDescent="0.25">
      <c r="A11" s="41" t="s">
        <v>22</v>
      </c>
      <c r="B11" s="44" t="str">
        <f t="shared" si="0"/>
        <v>Washington, DC</v>
      </c>
      <c r="C11" s="12"/>
      <c r="D11" s="28" t="s">
        <v>16</v>
      </c>
      <c r="E11" s="31" t="s">
        <v>17</v>
      </c>
      <c r="F11" s="12"/>
      <c r="G11" s="168">
        <v>145.57163842426101</v>
      </c>
      <c r="H11" s="163">
        <v>159.55345588613699</v>
      </c>
      <c r="I11" s="163">
        <v>167.79002643263701</v>
      </c>
      <c r="J11" s="163">
        <v>165.758341408398</v>
      </c>
      <c r="K11" s="163">
        <v>153.803025118173</v>
      </c>
      <c r="L11" s="169">
        <v>159.29429411824299</v>
      </c>
      <c r="M11" s="163"/>
      <c r="N11" s="170">
        <v>149.66453154944401</v>
      </c>
      <c r="O11" s="171">
        <v>151.647279415958</v>
      </c>
      <c r="P11" s="172">
        <v>150.68010002746001</v>
      </c>
      <c r="Q11" s="163"/>
      <c r="R11" s="173">
        <v>156.687256124839</v>
      </c>
      <c r="S11" s="96"/>
      <c r="T11" s="147">
        <v>26.330366046074701</v>
      </c>
      <c r="U11" s="142">
        <v>34.512357323076301</v>
      </c>
      <c r="V11" s="142">
        <v>36.4734433285157</v>
      </c>
      <c r="W11" s="142">
        <v>35.0882983295865</v>
      </c>
      <c r="X11" s="142">
        <v>26.9838069856036</v>
      </c>
      <c r="Y11" s="148">
        <v>32.415805450058102</v>
      </c>
      <c r="Z11" s="142"/>
      <c r="AA11" s="149">
        <v>20.0342477211396</v>
      </c>
      <c r="AB11" s="150">
        <v>18.040026869343599</v>
      </c>
      <c r="AC11" s="151">
        <v>18.959934191587699</v>
      </c>
      <c r="AD11" s="142"/>
      <c r="AE11" s="152">
        <v>27.905269202967101</v>
      </c>
      <c r="AF11" s="35"/>
      <c r="AG11" s="168">
        <v>156.009220497565</v>
      </c>
      <c r="AH11" s="163">
        <v>165.76498283083299</v>
      </c>
      <c r="AI11" s="163">
        <v>170.167275192668</v>
      </c>
      <c r="AJ11" s="163">
        <v>168.80442072113701</v>
      </c>
      <c r="AK11" s="163">
        <v>157.72945225814101</v>
      </c>
      <c r="AL11" s="169">
        <v>163.90601322104399</v>
      </c>
      <c r="AM11" s="163"/>
      <c r="AN11" s="170">
        <v>154.46398429460899</v>
      </c>
      <c r="AO11" s="171">
        <v>156.81141475304099</v>
      </c>
      <c r="AP11" s="172">
        <v>155.66971384335301</v>
      </c>
      <c r="AQ11" s="163"/>
      <c r="AR11" s="173">
        <v>161.34995789155499</v>
      </c>
      <c r="AS11" s="96"/>
      <c r="AT11" s="147">
        <v>31.315041639058801</v>
      </c>
      <c r="AU11" s="142">
        <v>43.198613588741203</v>
      </c>
      <c r="AV11" s="142">
        <v>44.243032597033</v>
      </c>
      <c r="AW11" s="142">
        <v>42.685515804754402</v>
      </c>
      <c r="AX11" s="142">
        <v>35.021543505704997</v>
      </c>
      <c r="AY11" s="148">
        <v>39.437707612488303</v>
      </c>
      <c r="AZ11" s="142"/>
      <c r="BA11" s="149">
        <v>25.6423802719275</v>
      </c>
      <c r="BB11" s="150">
        <v>22.9720181656152</v>
      </c>
      <c r="BC11" s="151">
        <v>24.205855250313601</v>
      </c>
      <c r="BD11" s="142"/>
      <c r="BE11" s="152">
        <v>34.183421971850699</v>
      </c>
    </row>
    <row r="12" spans="1:57" x14ac:dyDescent="0.25">
      <c r="A12" s="24" t="s">
        <v>23</v>
      </c>
      <c r="B12" s="44" t="str">
        <f t="shared" si="0"/>
        <v>Arlington, VA</v>
      </c>
      <c r="C12" s="12"/>
      <c r="D12" s="28" t="s">
        <v>16</v>
      </c>
      <c r="E12" s="31" t="s">
        <v>17</v>
      </c>
      <c r="F12" s="12"/>
      <c r="G12" s="168">
        <v>146.19158315298799</v>
      </c>
      <c r="H12" s="163">
        <v>165.44262635617801</v>
      </c>
      <c r="I12" s="163">
        <v>172.91580604389199</v>
      </c>
      <c r="J12" s="163">
        <v>169.541401824291</v>
      </c>
      <c r="K12" s="163">
        <v>160.912290458618</v>
      </c>
      <c r="L12" s="169">
        <v>164.11165523201001</v>
      </c>
      <c r="M12" s="163"/>
      <c r="N12" s="170">
        <v>136.992663761225</v>
      </c>
      <c r="O12" s="171">
        <v>137.734922358288</v>
      </c>
      <c r="P12" s="172">
        <v>137.37215323049099</v>
      </c>
      <c r="Q12" s="163"/>
      <c r="R12" s="173">
        <v>156.39430450252399</v>
      </c>
      <c r="S12" s="96"/>
      <c r="T12" s="147">
        <v>28.9795208735407</v>
      </c>
      <c r="U12" s="142">
        <v>31.352506075232998</v>
      </c>
      <c r="V12" s="142">
        <v>35.227379588144103</v>
      </c>
      <c r="W12" s="142">
        <v>31.6382254467512</v>
      </c>
      <c r="X12" s="142">
        <v>28.562743346488499</v>
      </c>
      <c r="Y12" s="148">
        <v>31.781402670207299</v>
      </c>
      <c r="Z12" s="142"/>
      <c r="AA12" s="149">
        <v>20.5473115196002</v>
      </c>
      <c r="AB12" s="150">
        <v>20.036948423592101</v>
      </c>
      <c r="AC12" s="151">
        <v>20.270039550441499</v>
      </c>
      <c r="AD12" s="142"/>
      <c r="AE12" s="152">
        <v>29.373019779463402</v>
      </c>
      <c r="AF12" s="35"/>
      <c r="AG12" s="168">
        <v>153.35639585541</v>
      </c>
      <c r="AH12" s="163">
        <v>173.853088235294</v>
      </c>
      <c r="AI12" s="163">
        <v>183.47942123857001</v>
      </c>
      <c r="AJ12" s="163">
        <v>182.745881755455</v>
      </c>
      <c r="AK12" s="163">
        <v>168.60932949326099</v>
      </c>
      <c r="AL12" s="169">
        <v>172.90694087778601</v>
      </c>
      <c r="AM12" s="163"/>
      <c r="AN12" s="170">
        <v>146.139121204726</v>
      </c>
      <c r="AO12" s="171">
        <v>141.527566638005</v>
      </c>
      <c r="AP12" s="172">
        <v>143.77265218497999</v>
      </c>
      <c r="AQ12" s="163"/>
      <c r="AR12" s="173">
        <v>164.147939662341</v>
      </c>
      <c r="AS12" s="96"/>
      <c r="AT12" s="147">
        <v>32.712936880057498</v>
      </c>
      <c r="AU12" s="142">
        <v>40.373228092029301</v>
      </c>
      <c r="AV12" s="142">
        <v>45.658983820577198</v>
      </c>
      <c r="AW12" s="142">
        <v>45.227558158212901</v>
      </c>
      <c r="AX12" s="142">
        <v>42.760597603046499</v>
      </c>
      <c r="AY12" s="148">
        <v>42.030040248508101</v>
      </c>
      <c r="AZ12" s="142"/>
      <c r="BA12" s="149">
        <v>34.906450623019303</v>
      </c>
      <c r="BB12" s="150">
        <v>28.877649458461701</v>
      </c>
      <c r="BC12" s="151">
        <v>31.763539218754101</v>
      </c>
      <c r="BD12" s="142"/>
      <c r="BE12" s="152">
        <v>39.858053891298297</v>
      </c>
    </row>
    <row r="13" spans="1:57" x14ac:dyDescent="0.25">
      <c r="A13" s="24" t="s">
        <v>24</v>
      </c>
      <c r="B13" s="44" t="str">
        <f t="shared" si="0"/>
        <v>Suburban Virginia Area</v>
      </c>
      <c r="C13" s="12"/>
      <c r="D13" s="28" t="s">
        <v>16</v>
      </c>
      <c r="E13" s="31" t="s">
        <v>17</v>
      </c>
      <c r="F13" s="12"/>
      <c r="G13" s="168">
        <v>114.638851725046</v>
      </c>
      <c r="H13" s="163">
        <v>118.056771717171</v>
      </c>
      <c r="I13" s="163">
        <v>124.59391359825</v>
      </c>
      <c r="J13" s="163">
        <v>121.312297592997</v>
      </c>
      <c r="K13" s="163">
        <v>124.22218875887199</v>
      </c>
      <c r="L13" s="169">
        <v>120.980098676293</v>
      </c>
      <c r="M13" s="163"/>
      <c r="N13" s="170">
        <v>151.283918648992</v>
      </c>
      <c r="O13" s="171">
        <v>159.59993779669301</v>
      </c>
      <c r="P13" s="172">
        <v>155.657417355371</v>
      </c>
      <c r="Q13" s="163"/>
      <c r="R13" s="173">
        <v>132.00214578886801</v>
      </c>
      <c r="S13" s="96"/>
      <c r="T13" s="147">
        <v>16.2290442825349</v>
      </c>
      <c r="U13" s="142">
        <v>7.2354070414524596</v>
      </c>
      <c r="V13" s="142">
        <v>11.5912978234236</v>
      </c>
      <c r="W13" s="142">
        <v>10.6381326369739</v>
      </c>
      <c r="X13" s="142">
        <v>3.71739475307225</v>
      </c>
      <c r="Y13" s="148">
        <v>9.4493224561631397</v>
      </c>
      <c r="Z13" s="142"/>
      <c r="AA13" s="149">
        <v>4.2548734804010397</v>
      </c>
      <c r="AB13" s="150">
        <v>6.4920195609409603</v>
      </c>
      <c r="AC13" s="151">
        <v>5.4474242951706202</v>
      </c>
      <c r="AD13" s="142"/>
      <c r="AE13" s="152">
        <v>7.4476384161103502</v>
      </c>
      <c r="AF13" s="35"/>
      <c r="AG13" s="168">
        <v>130.62957453156699</v>
      </c>
      <c r="AH13" s="163">
        <v>120.792983446825</v>
      </c>
      <c r="AI13" s="163">
        <v>120.34981878993599</v>
      </c>
      <c r="AJ13" s="163">
        <v>119.464867196257</v>
      </c>
      <c r="AK13" s="163">
        <v>119.2021776174</v>
      </c>
      <c r="AL13" s="169">
        <v>121.81025229478099</v>
      </c>
      <c r="AM13" s="163"/>
      <c r="AN13" s="170">
        <v>151.63249492443001</v>
      </c>
      <c r="AO13" s="171">
        <v>158.525258524912</v>
      </c>
      <c r="AP13" s="172">
        <v>155.17243509557301</v>
      </c>
      <c r="AQ13" s="163"/>
      <c r="AR13" s="173">
        <v>132.60018063481201</v>
      </c>
      <c r="AS13" s="96"/>
      <c r="AT13" s="147">
        <v>12.104892137857499</v>
      </c>
      <c r="AU13" s="142">
        <v>11.3950369018616</v>
      </c>
      <c r="AV13" s="142">
        <v>11.990193814008601</v>
      </c>
      <c r="AW13" s="142">
        <v>9.6089849088718502</v>
      </c>
      <c r="AX13" s="142">
        <v>4.0717387261415299</v>
      </c>
      <c r="AY13" s="148">
        <v>9.6364727454970396</v>
      </c>
      <c r="AZ13" s="142"/>
      <c r="BA13" s="149">
        <v>6.5840882261628604</v>
      </c>
      <c r="BB13" s="150">
        <v>5.3217190903646099</v>
      </c>
      <c r="BC13" s="151">
        <v>5.8885546402447702</v>
      </c>
      <c r="BD13" s="142"/>
      <c r="BE13" s="152">
        <v>7.7272077033639297</v>
      </c>
    </row>
    <row r="14" spans="1:57" x14ac:dyDescent="0.25">
      <c r="A14" s="24" t="s">
        <v>25</v>
      </c>
      <c r="B14" s="44" t="str">
        <f t="shared" si="0"/>
        <v>Alexandria, VA</v>
      </c>
      <c r="C14" s="12"/>
      <c r="D14" s="28" t="s">
        <v>16</v>
      </c>
      <c r="E14" s="31" t="s">
        <v>17</v>
      </c>
      <c r="F14" s="12"/>
      <c r="G14" s="168">
        <v>125.587737226277</v>
      </c>
      <c r="H14" s="163">
        <v>133.545022325415</v>
      </c>
      <c r="I14" s="163">
        <v>139.224630861593</v>
      </c>
      <c r="J14" s="163">
        <v>134.615062233868</v>
      </c>
      <c r="K14" s="163">
        <v>131.46215156332801</v>
      </c>
      <c r="L14" s="169">
        <v>133.24812844230999</v>
      </c>
      <c r="M14" s="163"/>
      <c r="N14" s="170">
        <v>125.818370786516</v>
      </c>
      <c r="O14" s="171">
        <v>129.92796268432099</v>
      </c>
      <c r="P14" s="172">
        <v>127.939553432743</v>
      </c>
      <c r="Q14" s="163"/>
      <c r="R14" s="173">
        <v>131.589069902912</v>
      </c>
      <c r="S14" s="96"/>
      <c r="T14" s="147">
        <v>20.251834294299801</v>
      </c>
      <c r="U14" s="142">
        <v>22.816032355353599</v>
      </c>
      <c r="V14" s="142">
        <v>24.7493258301545</v>
      </c>
      <c r="W14" s="142">
        <v>22.5762140618281</v>
      </c>
      <c r="X14" s="142">
        <v>21.393696430176501</v>
      </c>
      <c r="Y14" s="148">
        <v>22.625584409969701</v>
      </c>
      <c r="Z14" s="142"/>
      <c r="AA14" s="149">
        <v>14.125357984907501</v>
      </c>
      <c r="AB14" s="150">
        <v>15.608012316882199</v>
      </c>
      <c r="AC14" s="151">
        <v>14.883490419400101</v>
      </c>
      <c r="AD14" s="142"/>
      <c r="AE14" s="152">
        <v>20.047291939014901</v>
      </c>
      <c r="AF14" s="35"/>
      <c r="AG14" s="168">
        <v>129.72973121682799</v>
      </c>
      <c r="AH14" s="163">
        <v>137.832123336671</v>
      </c>
      <c r="AI14" s="163">
        <v>142.85164576732501</v>
      </c>
      <c r="AJ14" s="163">
        <v>141.62067822122799</v>
      </c>
      <c r="AK14" s="163">
        <v>135.26288906911699</v>
      </c>
      <c r="AL14" s="169">
        <v>137.623210892564</v>
      </c>
      <c r="AM14" s="163"/>
      <c r="AN14" s="170">
        <v>129.05096026353701</v>
      </c>
      <c r="AO14" s="171">
        <v>132.01162041567099</v>
      </c>
      <c r="AP14" s="172">
        <v>130.568837741301</v>
      </c>
      <c r="AQ14" s="163"/>
      <c r="AR14" s="173">
        <v>135.41490002701099</v>
      </c>
      <c r="AS14" s="96"/>
      <c r="AT14" s="147">
        <v>23.9376789398165</v>
      </c>
      <c r="AU14" s="142">
        <v>29.890911158461599</v>
      </c>
      <c r="AV14" s="142">
        <v>31.561151744736701</v>
      </c>
      <c r="AW14" s="142">
        <v>30.140938798717698</v>
      </c>
      <c r="AX14" s="142">
        <v>27.172198301760599</v>
      </c>
      <c r="AY14" s="148">
        <v>28.7241186305891</v>
      </c>
      <c r="AZ14" s="142"/>
      <c r="BA14" s="149">
        <v>18.716699418460401</v>
      </c>
      <c r="BB14" s="150">
        <v>18.544311275609299</v>
      </c>
      <c r="BC14" s="151">
        <v>18.5957566061909</v>
      </c>
      <c r="BD14" s="142"/>
      <c r="BE14" s="152">
        <v>25.3591691002859</v>
      </c>
    </row>
    <row r="15" spans="1:57" x14ac:dyDescent="0.25">
      <c r="A15" s="24" t="s">
        <v>26</v>
      </c>
      <c r="B15" s="44" t="str">
        <f t="shared" si="0"/>
        <v>Fairfax/Tysons Corner, VA</v>
      </c>
      <c r="C15" s="12"/>
      <c r="D15" s="28" t="s">
        <v>16</v>
      </c>
      <c r="E15" s="31" t="s">
        <v>17</v>
      </c>
      <c r="F15" s="12"/>
      <c r="G15" s="168">
        <v>132.32515036756499</v>
      </c>
      <c r="H15" s="163">
        <v>152.03245985650801</v>
      </c>
      <c r="I15" s="163">
        <v>163.00654889198799</v>
      </c>
      <c r="J15" s="163">
        <v>156.641094990836</v>
      </c>
      <c r="K15" s="163">
        <v>142.68896432471701</v>
      </c>
      <c r="L15" s="169">
        <v>150.686800055482</v>
      </c>
      <c r="M15" s="163"/>
      <c r="N15" s="170">
        <v>124.571838415702</v>
      </c>
      <c r="O15" s="171">
        <v>122.48720084773301</v>
      </c>
      <c r="P15" s="172">
        <v>123.491841216216</v>
      </c>
      <c r="Q15" s="163"/>
      <c r="R15" s="173">
        <v>142.77126063228201</v>
      </c>
      <c r="S15" s="96"/>
      <c r="T15" s="147">
        <v>23.4167455779268</v>
      </c>
      <c r="U15" s="142">
        <v>30.012911400909001</v>
      </c>
      <c r="V15" s="142">
        <v>34.5166240680526</v>
      </c>
      <c r="W15" s="142">
        <v>31.595238085477899</v>
      </c>
      <c r="X15" s="142">
        <v>27.6529256912522</v>
      </c>
      <c r="Y15" s="148">
        <v>30.397121727003601</v>
      </c>
      <c r="Z15" s="142"/>
      <c r="AA15" s="149">
        <v>19.297506640839998</v>
      </c>
      <c r="AB15" s="150">
        <v>15.370106582871401</v>
      </c>
      <c r="AC15" s="151">
        <v>17.237929865154701</v>
      </c>
      <c r="AD15" s="142"/>
      <c r="AE15" s="152">
        <v>27.200087962513098</v>
      </c>
      <c r="AF15" s="35"/>
      <c r="AG15" s="168">
        <v>133.65570543298199</v>
      </c>
      <c r="AH15" s="163">
        <v>152.29221751480401</v>
      </c>
      <c r="AI15" s="163">
        <v>163.356845887676</v>
      </c>
      <c r="AJ15" s="163">
        <v>159.289129497023</v>
      </c>
      <c r="AK15" s="163">
        <v>142.13892615192401</v>
      </c>
      <c r="AL15" s="169">
        <v>150.89110217208801</v>
      </c>
      <c r="AM15" s="163"/>
      <c r="AN15" s="170">
        <v>123.952988829311</v>
      </c>
      <c r="AO15" s="171">
        <v>124.447244210162</v>
      </c>
      <c r="AP15" s="172">
        <v>124.20426390475301</v>
      </c>
      <c r="AQ15" s="163"/>
      <c r="AR15" s="173">
        <v>142.87471412263801</v>
      </c>
      <c r="AS15" s="96"/>
      <c r="AT15" s="147">
        <v>30.915575713245001</v>
      </c>
      <c r="AU15" s="142">
        <v>36.5936761719366</v>
      </c>
      <c r="AV15" s="142">
        <v>40.867359491515899</v>
      </c>
      <c r="AW15" s="142">
        <v>39.551123641793403</v>
      </c>
      <c r="AX15" s="142">
        <v>31.769405995938801</v>
      </c>
      <c r="AY15" s="148">
        <v>36.586434817931</v>
      </c>
      <c r="AZ15" s="142"/>
      <c r="BA15" s="149">
        <v>20.9888743587614</v>
      </c>
      <c r="BB15" s="150">
        <v>19.8579414249606</v>
      </c>
      <c r="BC15" s="151">
        <v>20.3850569152833</v>
      </c>
      <c r="BD15" s="142"/>
      <c r="BE15" s="152">
        <v>32.175779231589701</v>
      </c>
    </row>
    <row r="16" spans="1:57" x14ac:dyDescent="0.25">
      <c r="A16" s="24" t="s">
        <v>27</v>
      </c>
      <c r="B16" s="44" t="str">
        <f t="shared" si="0"/>
        <v>I-95 Fredericksburg, VA</v>
      </c>
      <c r="C16" s="12"/>
      <c r="D16" s="28" t="s">
        <v>16</v>
      </c>
      <c r="E16" s="31" t="s">
        <v>17</v>
      </c>
      <c r="F16" s="12"/>
      <c r="G16" s="168">
        <v>89.231820188641294</v>
      </c>
      <c r="H16" s="163">
        <v>93.051558823529405</v>
      </c>
      <c r="I16" s="163">
        <v>93.986756432246906</v>
      </c>
      <c r="J16" s="163">
        <v>94.280547128004002</v>
      </c>
      <c r="K16" s="163">
        <v>94.581830327321299</v>
      </c>
      <c r="L16" s="169">
        <v>93.150896541909702</v>
      </c>
      <c r="M16" s="163"/>
      <c r="N16" s="170">
        <v>110.008000833564</v>
      </c>
      <c r="O16" s="171">
        <v>112.617715137552</v>
      </c>
      <c r="P16" s="172">
        <v>111.32906016327</v>
      </c>
      <c r="Q16" s="163"/>
      <c r="R16" s="173">
        <v>99.358770294014207</v>
      </c>
      <c r="S16" s="96"/>
      <c r="T16" s="147">
        <v>8.0533056219732195</v>
      </c>
      <c r="U16" s="142">
        <v>12.251529020943501</v>
      </c>
      <c r="V16" s="142">
        <v>11.143518304097</v>
      </c>
      <c r="W16" s="142">
        <v>10.367306221389001</v>
      </c>
      <c r="X16" s="142">
        <v>11.4383699328663</v>
      </c>
      <c r="Y16" s="148">
        <v>10.6966300192056</v>
      </c>
      <c r="Z16" s="142"/>
      <c r="AA16" s="149">
        <v>17.5388949362566</v>
      </c>
      <c r="AB16" s="150">
        <v>19.3973423828966</v>
      </c>
      <c r="AC16" s="151">
        <v>18.487548309245799</v>
      </c>
      <c r="AD16" s="142"/>
      <c r="AE16" s="152">
        <v>13.674642851739399</v>
      </c>
      <c r="AF16" s="35"/>
      <c r="AG16" s="168">
        <v>90.694445583111204</v>
      </c>
      <c r="AH16" s="163">
        <v>90.973454253127599</v>
      </c>
      <c r="AI16" s="163">
        <v>93.241160033091205</v>
      </c>
      <c r="AJ16" s="163">
        <v>94.130133566892894</v>
      </c>
      <c r="AK16" s="163">
        <v>95.222457612531102</v>
      </c>
      <c r="AL16" s="169">
        <v>92.975474965034905</v>
      </c>
      <c r="AM16" s="163"/>
      <c r="AN16" s="170">
        <v>108.019501292667</v>
      </c>
      <c r="AO16" s="171">
        <v>109.11193302106</v>
      </c>
      <c r="AP16" s="172">
        <v>108.570021746403</v>
      </c>
      <c r="AQ16" s="163"/>
      <c r="AR16" s="173">
        <v>98.185083078757103</v>
      </c>
      <c r="AS16" s="96"/>
      <c r="AT16" s="147">
        <v>11.0358692235815</v>
      </c>
      <c r="AU16" s="142">
        <v>12.4882920683281</v>
      </c>
      <c r="AV16" s="142">
        <v>14.503644129928499</v>
      </c>
      <c r="AW16" s="142">
        <v>14.5072441167677</v>
      </c>
      <c r="AX16" s="142">
        <v>13.787352298789999</v>
      </c>
      <c r="AY16" s="148">
        <v>13.358706226629099</v>
      </c>
      <c r="AZ16" s="142"/>
      <c r="BA16" s="149">
        <v>16.042216922079199</v>
      </c>
      <c r="BB16" s="150">
        <v>15.451132096518</v>
      </c>
      <c r="BC16" s="151">
        <v>15.7447894102887</v>
      </c>
      <c r="BD16" s="142"/>
      <c r="BE16" s="152">
        <v>14.209705393553101</v>
      </c>
    </row>
    <row r="17" spans="1:57" x14ac:dyDescent="0.25">
      <c r="A17" s="24" t="s">
        <v>28</v>
      </c>
      <c r="B17" s="44" t="str">
        <f t="shared" si="0"/>
        <v>Dulles Airport Area, VA</v>
      </c>
      <c r="C17" s="12"/>
      <c r="D17" s="28" t="s">
        <v>16</v>
      </c>
      <c r="E17" s="31" t="s">
        <v>17</v>
      </c>
      <c r="F17" s="12"/>
      <c r="G17" s="168">
        <v>111.28787802717</v>
      </c>
      <c r="H17" s="163">
        <v>125.454837733107</v>
      </c>
      <c r="I17" s="163">
        <v>132.713828000425</v>
      </c>
      <c r="J17" s="163">
        <v>130.98877285143899</v>
      </c>
      <c r="K17" s="163">
        <v>124.50656806025501</v>
      </c>
      <c r="L17" s="169">
        <v>125.833619769922</v>
      </c>
      <c r="M17" s="163"/>
      <c r="N17" s="170">
        <v>114.700098672618</v>
      </c>
      <c r="O17" s="171">
        <v>112.87896126760501</v>
      </c>
      <c r="P17" s="172">
        <v>113.82055511691399</v>
      </c>
      <c r="Q17" s="163"/>
      <c r="R17" s="173">
        <v>122.51385156341701</v>
      </c>
      <c r="S17" s="96"/>
      <c r="T17" s="147">
        <v>21.552925439566199</v>
      </c>
      <c r="U17" s="142">
        <v>25.713809967347501</v>
      </c>
      <c r="V17" s="142">
        <v>29.295130312926101</v>
      </c>
      <c r="W17" s="142">
        <v>24.500850017681302</v>
      </c>
      <c r="X17" s="142">
        <v>24.490754548283299</v>
      </c>
      <c r="Y17" s="148">
        <v>25.441085118142201</v>
      </c>
      <c r="Z17" s="142"/>
      <c r="AA17" s="149">
        <v>20.367799522454298</v>
      </c>
      <c r="AB17" s="150">
        <v>17.663950706864501</v>
      </c>
      <c r="AC17" s="151">
        <v>19.0317235464716</v>
      </c>
      <c r="AD17" s="142"/>
      <c r="AE17" s="152">
        <v>23.8995934486036</v>
      </c>
      <c r="AF17" s="35"/>
      <c r="AG17" s="168">
        <v>109.457965999015</v>
      </c>
      <c r="AH17" s="163">
        <v>123.353919033273</v>
      </c>
      <c r="AI17" s="163">
        <v>129.728245890224</v>
      </c>
      <c r="AJ17" s="163">
        <v>129.23808755354699</v>
      </c>
      <c r="AK17" s="163">
        <v>120.90283826821801</v>
      </c>
      <c r="AL17" s="169">
        <v>123.136562023517</v>
      </c>
      <c r="AM17" s="163"/>
      <c r="AN17" s="170">
        <v>111.664324180801</v>
      </c>
      <c r="AO17" s="171">
        <v>111.45622861119</v>
      </c>
      <c r="AP17" s="172">
        <v>111.56092393525</v>
      </c>
      <c r="AQ17" s="163"/>
      <c r="AR17" s="173">
        <v>119.764198800421</v>
      </c>
      <c r="AS17" s="96"/>
      <c r="AT17" s="147">
        <v>25.449322463997898</v>
      </c>
      <c r="AU17" s="142">
        <v>30.960170456329099</v>
      </c>
      <c r="AV17" s="142">
        <v>33.169137306263799</v>
      </c>
      <c r="AW17" s="142">
        <v>32.383878098823502</v>
      </c>
      <c r="AX17" s="142">
        <v>30.147278759077601</v>
      </c>
      <c r="AY17" s="148">
        <v>30.775848258948699</v>
      </c>
      <c r="AZ17" s="142"/>
      <c r="BA17" s="149">
        <v>23.659805893357099</v>
      </c>
      <c r="BB17" s="150">
        <v>22.250705476479801</v>
      </c>
      <c r="BC17" s="151">
        <v>22.944333744511098</v>
      </c>
      <c r="BD17" s="142"/>
      <c r="BE17" s="152">
        <v>28.626564062838899</v>
      </c>
    </row>
    <row r="18" spans="1:57" x14ac:dyDescent="0.25">
      <c r="A18" s="24" t="s">
        <v>29</v>
      </c>
      <c r="B18" s="44" t="str">
        <f t="shared" si="0"/>
        <v>Williamsburg, VA</v>
      </c>
      <c r="C18" s="12"/>
      <c r="D18" s="28" t="s">
        <v>16</v>
      </c>
      <c r="E18" s="31" t="s">
        <v>17</v>
      </c>
      <c r="F18" s="12"/>
      <c r="G18" s="168">
        <v>134.3932563791</v>
      </c>
      <c r="H18" s="163">
        <v>139.289762004175</v>
      </c>
      <c r="I18" s="163">
        <v>141.15891814656001</v>
      </c>
      <c r="J18" s="163">
        <v>140.83105536332101</v>
      </c>
      <c r="K18" s="163">
        <v>144.04500510516601</v>
      </c>
      <c r="L18" s="169">
        <v>140.12239828510101</v>
      </c>
      <c r="M18" s="163"/>
      <c r="N18" s="170">
        <v>183.13265389876801</v>
      </c>
      <c r="O18" s="171">
        <v>189.89757386736699</v>
      </c>
      <c r="P18" s="172">
        <v>186.58423618090401</v>
      </c>
      <c r="Q18" s="163"/>
      <c r="R18" s="173">
        <v>155.853416134978</v>
      </c>
      <c r="S18" s="96"/>
      <c r="T18" s="147">
        <v>-3.21576388851632</v>
      </c>
      <c r="U18" s="142">
        <v>-4.8500229465377203</v>
      </c>
      <c r="V18" s="142">
        <v>-2.6599538410627601</v>
      </c>
      <c r="W18" s="142">
        <v>-4.1507763058983702</v>
      </c>
      <c r="X18" s="142">
        <v>1.7296601988813201</v>
      </c>
      <c r="Y18" s="148">
        <v>-2.5551188351330301</v>
      </c>
      <c r="Z18" s="142"/>
      <c r="AA18" s="149">
        <v>0.42112038226431397</v>
      </c>
      <c r="AB18" s="150">
        <v>-3.3285381199737101</v>
      </c>
      <c r="AC18" s="151">
        <v>-1.5137541492375299</v>
      </c>
      <c r="AD18" s="142"/>
      <c r="AE18" s="152">
        <v>-2.5797894744548202</v>
      </c>
      <c r="AF18" s="35"/>
      <c r="AG18" s="168">
        <v>153.212379417709</v>
      </c>
      <c r="AH18" s="163">
        <v>145.12765297569101</v>
      </c>
      <c r="AI18" s="163">
        <v>141.671095044769</v>
      </c>
      <c r="AJ18" s="163">
        <v>142.43080905972599</v>
      </c>
      <c r="AK18" s="163">
        <v>144.19394426751501</v>
      </c>
      <c r="AL18" s="169">
        <v>145.33260663092199</v>
      </c>
      <c r="AM18" s="163"/>
      <c r="AN18" s="170">
        <v>181.41284153005401</v>
      </c>
      <c r="AO18" s="171">
        <v>192.80644932348301</v>
      </c>
      <c r="AP18" s="172">
        <v>187.30339763534499</v>
      </c>
      <c r="AQ18" s="163"/>
      <c r="AR18" s="173">
        <v>159.50698339770801</v>
      </c>
      <c r="AS18" s="96"/>
      <c r="AT18" s="147">
        <v>1.0729911394582501</v>
      </c>
      <c r="AU18" s="142">
        <v>1.5019153743940801</v>
      </c>
      <c r="AV18" s="142">
        <v>-1.9257232532832</v>
      </c>
      <c r="AW18" s="142">
        <v>-1.77020125043031</v>
      </c>
      <c r="AX18" s="142">
        <v>-0.45378577705989998</v>
      </c>
      <c r="AY18" s="148">
        <v>-0.347018478352836</v>
      </c>
      <c r="AZ18" s="142"/>
      <c r="BA18" s="149">
        <v>0.67701620128735096</v>
      </c>
      <c r="BB18" s="150">
        <v>-0.91843064631455795</v>
      </c>
      <c r="BC18" s="151">
        <v>-0.13643128554999301</v>
      </c>
      <c r="BD18" s="142"/>
      <c r="BE18" s="152">
        <v>-0.69647492209464401</v>
      </c>
    </row>
    <row r="19" spans="1:57" x14ac:dyDescent="0.25">
      <c r="A19" s="24" t="s">
        <v>30</v>
      </c>
      <c r="B19" s="44" t="str">
        <f t="shared" si="0"/>
        <v>Virginia Beach, VA</v>
      </c>
      <c r="C19" s="12"/>
      <c r="D19" s="28" t="s">
        <v>16</v>
      </c>
      <c r="E19" s="31" t="s">
        <v>17</v>
      </c>
      <c r="F19" s="12"/>
      <c r="G19" s="168">
        <v>217.73927081909301</v>
      </c>
      <c r="H19" s="163">
        <v>221.655756776347</v>
      </c>
      <c r="I19" s="163">
        <v>222.67254719383001</v>
      </c>
      <c r="J19" s="163">
        <v>223.955807264838</v>
      </c>
      <c r="K19" s="163">
        <v>232.11317313460799</v>
      </c>
      <c r="L19" s="169">
        <v>223.81505006657699</v>
      </c>
      <c r="M19" s="163"/>
      <c r="N19" s="170">
        <v>279.22305212153401</v>
      </c>
      <c r="O19" s="171">
        <v>294.852366060093</v>
      </c>
      <c r="P19" s="172">
        <v>287.21562242035998</v>
      </c>
      <c r="Q19" s="163"/>
      <c r="R19" s="173">
        <v>243.36587990069799</v>
      </c>
      <c r="S19" s="96"/>
      <c r="T19" s="147">
        <v>-0.79880293235687005</v>
      </c>
      <c r="U19" s="142">
        <v>0.54029087049782798</v>
      </c>
      <c r="V19" s="142">
        <v>0.17609076535066101</v>
      </c>
      <c r="W19" s="142">
        <v>2.5055890709509998</v>
      </c>
      <c r="X19" s="142">
        <v>2.69428953079928</v>
      </c>
      <c r="Y19" s="148">
        <v>1.0912896693958001</v>
      </c>
      <c r="Z19" s="142"/>
      <c r="AA19" s="149">
        <v>-3.5565068300660401</v>
      </c>
      <c r="AB19" s="150">
        <v>-1.7056489988913199</v>
      </c>
      <c r="AC19" s="151">
        <v>-2.5672276083644601</v>
      </c>
      <c r="AD19" s="142"/>
      <c r="AE19" s="152">
        <v>-0.21772620632919201</v>
      </c>
      <c r="AF19" s="35"/>
      <c r="AG19" s="168">
        <v>246.21522473536101</v>
      </c>
      <c r="AH19" s="163">
        <v>229.02956480174899</v>
      </c>
      <c r="AI19" s="163">
        <v>214.340827428556</v>
      </c>
      <c r="AJ19" s="163">
        <v>213.38140499394601</v>
      </c>
      <c r="AK19" s="163">
        <v>220.320727324057</v>
      </c>
      <c r="AL19" s="169">
        <v>224.61811923989401</v>
      </c>
      <c r="AM19" s="163"/>
      <c r="AN19" s="170">
        <v>277.25216918320001</v>
      </c>
      <c r="AO19" s="171">
        <v>300.07360733775403</v>
      </c>
      <c r="AP19" s="172">
        <v>289.08799499470001</v>
      </c>
      <c r="AQ19" s="163"/>
      <c r="AR19" s="173">
        <v>244.73172983142399</v>
      </c>
      <c r="AS19" s="96"/>
      <c r="AT19" s="147">
        <v>3.7836077898017901</v>
      </c>
      <c r="AU19" s="142">
        <v>8.6359802853185101</v>
      </c>
      <c r="AV19" s="142">
        <v>1.2465915346096901</v>
      </c>
      <c r="AW19" s="142">
        <v>1.7117293180475801</v>
      </c>
      <c r="AX19" s="142">
        <v>1.3282190021838201</v>
      </c>
      <c r="AY19" s="148">
        <v>3.3654301131294302</v>
      </c>
      <c r="AZ19" s="142"/>
      <c r="BA19" s="149">
        <v>-0.62528205034615003</v>
      </c>
      <c r="BB19" s="150">
        <v>1.3185214406542101</v>
      </c>
      <c r="BC19" s="151">
        <v>0.46514576218006998</v>
      </c>
      <c r="BD19" s="142"/>
      <c r="BE19" s="152">
        <v>2.3983120113863698</v>
      </c>
    </row>
    <row r="20" spans="1:57" x14ac:dyDescent="0.25">
      <c r="A20" s="41" t="s">
        <v>31</v>
      </c>
      <c r="B20" s="44" t="str">
        <f t="shared" si="0"/>
        <v>Norfolk/Portsmouth, VA</v>
      </c>
      <c r="C20" s="12"/>
      <c r="D20" s="28" t="s">
        <v>16</v>
      </c>
      <c r="E20" s="31" t="s">
        <v>17</v>
      </c>
      <c r="F20" s="12"/>
      <c r="G20" s="168">
        <v>118.367844980562</v>
      </c>
      <c r="H20" s="163">
        <v>123.488879911186</v>
      </c>
      <c r="I20" s="163">
        <v>123.558438608515</v>
      </c>
      <c r="J20" s="163">
        <v>122.934032604501</v>
      </c>
      <c r="K20" s="163">
        <v>123.672778790406</v>
      </c>
      <c r="L20" s="169">
        <v>122.472242695812</v>
      </c>
      <c r="M20" s="163"/>
      <c r="N20" s="170">
        <v>154.058758578821</v>
      </c>
      <c r="O20" s="171">
        <v>158.69116961975601</v>
      </c>
      <c r="P20" s="172">
        <v>156.39280569820201</v>
      </c>
      <c r="Q20" s="163"/>
      <c r="R20" s="173">
        <v>132.724447601707</v>
      </c>
      <c r="S20" s="96"/>
      <c r="T20" s="147">
        <v>9.1611738533618894</v>
      </c>
      <c r="U20" s="142">
        <v>15.023544404405399</v>
      </c>
      <c r="V20" s="142">
        <v>10.0128595591053</v>
      </c>
      <c r="W20" s="142">
        <v>9.2007812223055208</v>
      </c>
      <c r="X20" s="142">
        <v>9.32532305844612</v>
      </c>
      <c r="Y20" s="148">
        <v>10.4489085508109</v>
      </c>
      <c r="Z20" s="142"/>
      <c r="AA20" s="149">
        <v>-1.2307598485106399</v>
      </c>
      <c r="AB20" s="150">
        <v>-6.0120707983596304</v>
      </c>
      <c r="AC20" s="151">
        <v>-3.7287266831935399</v>
      </c>
      <c r="AD20" s="142"/>
      <c r="AE20" s="152">
        <v>4.0745400875848601</v>
      </c>
      <c r="AF20" s="35"/>
      <c r="AG20" s="168">
        <v>120.769657742456</v>
      </c>
      <c r="AH20" s="163">
        <v>116.504483932178</v>
      </c>
      <c r="AI20" s="163">
        <v>117.446705393467</v>
      </c>
      <c r="AJ20" s="163">
        <v>119.141526929859</v>
      </c>
      <c r="AK20" s="163">
        <v>117.968880718623</v>
      </c>
      <c r="AL20" s="169">
        <v>118.354883442337</v>
      </c>
      <c r="AM20" s="163"/>
      <c r="AN20" s="170">
        <v>150.264963943076</v>
      </c>
      <c r="AO20" s="171">
        <v>159.94752607081901</v>
      </c>
      <c r="AP20" s="172">
        <v>155.253359904392</v>
      </c>
      <c r="AQ20" s="163"/>
      <c r="AR20" s="173">
        <v>129.89758778049</v>
      </c>
      <c r="AS20" s="96"/>
      <c r="AT20" s="147">
        <v>-1.3614235149016101</v>
      </c>
      <c r="AU20" s="142">
        <v>10.614601492807401</v>
      </c>
      <c r="AV20" s="142">
        <v>7.8782542732297101</v>
      </c>
      <c r="AW20" s="142">
        <v>8.2675755110397802</v>
      </c>
      <c r="AX20" s="142">
        <v>5.3939780476139196</v>
      </c>
      <c r="AY20" s="148">
        <v>5.8964766779924398</v>
      </c>
      <c r="AZ20" s="142"/>
      <c r="BA20" s="149">
        <v>-0.99964663927759301</v>
      </c>
      <c r="BB20" s="150">
        <v>-6.0141128145702396</v>
      </c>
      <c r="BC20" s="151">
        <v>-3.68969147200916</v>
      </c>
      <c r="BD20" s="142"/>
      <c r="BE20" s="152">
        <v>1.55862996823248</v>
      </c>
    </row>
    <row r="21" spans="1:57" x14ac:dyDescent="0.25">
      <c r="A21" s="42" t="s">
        <v>32</v>
      </c>
      <c r="B21" s="44" t="str">
        <f t="shared" si="0"/>
        <v>Newport News/Hampton, VA</v>
      </c>
      <c r="C21" s="12"/>
      <c r="D21" s="28" t="s">
        <v>16</v>
      </c>
      <c r="E21" s="31" t="s">
        <v>17</v>
      </c>
      <c r="F21" s="13"/>
      <c r="G21" s="168">
        <v>86.033040531634398</v>
      </c>
      <c r="H21" s="163">
        <v>89.214242055365901</v>
      </c>
      <c r="I21" s="163">
        <v>90.663184084636598</v>
      </c>
      <c r="J21" s="163">
        <v>90.687729755922405</v>
      </c>
      <c r="K21" s="163">
        <v>94.256816981805201</v>
      </c>
      <c r="L21" s="169">
        <v>90.344130443662706</v>
      </c>
      <c r="M21" s="163"/>
      <c r="N21" s="170">
        <v>113.380632430658</v>
      </c>
      <c r="O21" s="171">
        <v>116.263547421487</v>
      </c>
      <c r="P21" s="172">
        <v>114.816985530758</v>
      </c>
      <c r="Q21" s="163"/>
      <c r="R21" s="173">
        <v>98.046527398786907</v>
      </c>
      <c r="S21" s="96"/>
      <c r="T21" s="147">
        <v>9.8248335457708702</v>
      </c>
      <c r="U21" s="142">
        <v>11.730863042711199</v>
      </c>
      <c r="V21" s="142">
        <v>9.7939747737139999</v>
      </c>
      <c r="W21" s="142">
        <v>10.064771135945101</v>
      </c>
      <c r="X21" s="142">
        <v>11.1179448540212</v>
      </c>
      <c r="Y21" s="148">
        <v>10.524515055501899</v>
      </c>
      <c r="Z21" s="142"/>
      <c r="AA21" s="149">
        <v>4.2646633573718704</v>
      </c>
      <c r="AB21" s="150">
        <v>1.7380767467995599</v>
      </c>
      <c r="AC21" s="151">
        <v>2.9468586082722501</v>
      </c>
      <c r="AD21" s="142"/>
      <c r="AE21" s="152">
        <v>7.1053401832366099</v>
      </c>
      <c r="AF21" s="35"/>
      <c r="AG21" s="168">
        <v>86.951585045044993</v>
      </c>
      <c r="AH21" s="163">
        <v>85.394281025613793</v>
      </c>
      <c r="AI21" s="163">
        <v>85.254215679044407</v>
      </c>
      <c r="AJ21" s="163">
        <v>87.003348440676206</v>
      </c>
      <c r="AK21" s="163">
        <v>90.096962245834305</v>
      </c>
      <c r="AL21" s="169">
        <v>86.9939291302247</v>
      </c>
      <c r="AM21" s="163"/>
      <c r="AN21" s="170">
        <v>121.978523483779</v>
      </c>
      <c r="AO21" s="171">
        <v>126.388572942772</v>
      </c>
      <c r="AP21" s="172">
        <v>124.226245787568</v>
      </c>
      <c r="AQ21" s="163"/>
      <c r="AR21" s="173">
        <v>99.491724618168107</v>
      </c>
      <c r="AS21" s="96"/>
      <c r="AT21" s="147">
        <v>3.1632290343204699</v>
      </c>
      <c r="AU21" s="142">
        <v>10.045980988028701</v>
      </c>
      <c r="AV21" s="142">
        <v>7.0605771047629897</v>
      </c>
      <c r="AW21" s="142">
        <v>8.2891961207018792</v>
      </c>
      <c r="AX21" s="142">
        <v>8.9386968962029396</v>
      </c>
      <c r="AY21" s="148">
        <v>7.4840622807021804</v>
      </c>
      <c r="AZ21" s="142"/>
      <c r="BA21" s="149">
        <v>11.052477721431</v>
      </c>
      <c r="BB21" s="150">
        <v>8.1883913728018705</v>
      </c>
      <c r="BC21" s="151">
        <v>9.5584259164621699</v>
      </c>
      <c r="BD21" s="142"/>
      <c r="BE21" s="152">
        <v>8.6618799936763704</v>
      </c>
    </row>
    <row r="22" spans="1:57" x14ac:dyDescent="0.25">
      <c r="A22" s="43" t="s">
        <v>33</v>
      </c>
      <c r="B22" s="44" t="str">
        <f t="shared" si="0"/>
        <v>Chesapeake/Suffolk, VA</v>
      </c>
      <c r="C22" s="12"/>
      <c r="D22" s="29" t="s">
        <v>16</v>
      </c>
      <c r="E22" s="32" t="s">
        <v>17</v>
      </c>
      <c r="F22" s="12"/>
      <c r="G22" s="174">
        <v>100.55375288232401</v>
      </c>
      <c r="H22" s="175">
        <v>107.572412946253</v>
      </c>
      <c r="I22" s="175">
        <v>108.63085374305901</v>
      </c>
      <c r="J22" s="175">
        <v>111.70407992735601</v>
      </c>
      <c r="K22" s="175">
        <v>108.15753434262901</v>
      </c>
      <c r="L22" s="176">
        <v>107.59719941057701</v>
      </c>
      <c r="M22" s="163"/>
      <c r="N22" s="177">
        <v>137.478002350427</v>
      </c>
      <c r="O22" s="178">
        <v>138.026769668615</v>
      </c>
      <c r="P22" s="179">
        <v>137.75190547771899</v>
      </c>
      <c r="Q22" s="163"/>
      <c r="R22" s="180">
        <v>116.44021667142199</v>
      </c>
      <c r="S22" s="96"/>
      <c r="T22" s="153">
        <v>10.333410505098</v>
      </c>
      <c r="U22" s="154">
        <v>14.9555216179117</v>
      </c>
      <c r="V22" s="154">
        <v>11.4060180123512</v>
      </c>
      <c r="W22" s="154">
        <v>13.087202427388499</v>
      </c>
      <c r="X22" s="154">
        <v>8.3883956012662804</v>
      </c>
      <c r="Y22" s="155">
        <v>11.6372960195056</v>
      </c>
      <c r="Z22" s="142"/>
      <c r="AA22" s="156">
        <v>4.3000561771713901</v>
      </c>
      <c r="AB22" s="157">
        <v>0.73136225968503299</v>
      </c>
      <c r="AC22" s="158">
        <v>2.46169230850473</v>
      </c>
      <c r="AD22" s="142"/>
      <c r="AE22" s="159">
        <v>7.6618380943985001</v>
      </c>
      <c r="AF22" s="36"/>
      <c r="AG22" s="174">
        <v>103.268786784033</v>
      </c>
      <c r="AH22" s="175">
        <v>102.234061445027</v>
      </c>
      <c r="AI22" s="175">
        <v>103.862158319957</v>
      </c>
      <c r="AJ22" s="175">
        <v>105.178209348338</v>
      </c>
      <c r="AK22" s="175">
        <v>103.884611642623</v>
      </c>
      <c r="AL22" s="176">
        <v>103.721624211563</v>
      </c>
      <c r="AM22" s="163"/>
      <c r="AN22" s="177">
        <v>133.45095137443101</v>
      </c>
      <c r="AO22" s="178">
        <v>137.56645349636599</v>
      </c>
      <c r="AP22" s="179">
        <v>135.53811791353201</v>
      </c>
      <c r="AQ22" s="163"/>
      <c r="AR22" s="180">
        <v>113.512027290004</v>
      </c>
      <c r="AS22" s="96"/>
      <c r="AT22" s="153">
        <v>3.9558646636530699</v>
      </c>
      <c r="AU22" s="154">
        <v>11.3812916654684</v>
      </c>
      <c r="AV22" s="154">
        <v>11.739743531257099</v>
      </c>
      <c r="AW22" s="154">
        <v>11.101358367514599</v>
      </c>
      <c r="AX22" s="154">
        <v>6.8538899312875197</v>
      </c>
      <c r="AY22" s="155">
        <v>8.9669503822814303</v>
      </c>
      <c r="AZ22" s="142"/>
      <c r="BA22" s="156">
        <v>3.88641123618874</v>
      </c>
      <c r="BB22" s="157">
        <v>0.90626868582786502</v>
      </c>
      <c r="BC22" s="158">
        <v>2.3391527966438201</v>
      </c>
      <c r="BD22" s="142"/>
      <c r="BE22" s="159">
        <v>6.3436876767031896</v>
      </c>
    </row>
    <row r="23" spans="1:57" x14ac:dyDescent="0.25">
      <c r="A23" s="22" t="s">
        <v>43</v>
      </c>
      <c r="B23" s="44" t="str">
        <f t="shared" si="0"/>
        <v>Richmond CBD/Airport, VA</v>
      </c>
      <c r="C23" s="10"/>
      <c r="D23" s="27" t="s">
        <v>16</v>
      </c>
      <c r="E23" s="30" t="s">
        <v>17</v>
      </c>
      <c r="F23" s="3"/>
      <c r="G23" s="160">
        <v>122.198702882483</v>
      </c>
      <c r="H23" s="161">
        <v>124.93223244403499</v>
      </c>
      <c r="I23" s="161">
        <v>126.947816960537</v>
      </c>
      <c r="J23" s="161">
        <v>127.475623601789</v>
      </c>
      <c r="K23" s="161">
        <v>125.501162863394</v>
      </c>
      <c r="L23" s="162">
        <v>125.58929206251899</v>
      </c>
      <c r="M23" s="163"/>
      <c r="N23" s="164">
        <v>137.80766025641</v>
      </c>
      <c r="O23" s="165">
        <v>140.75065157540499</v>
      </c>
      <c r="P23" s="166">
        <v>139.24336218474801</v>
      </c>
      <c r="Q23" s="163"/>
      <c r="R23" s="167">
        <v>129.56461027111499</v>
      </c>
      <c r="S23" s="96"/>
      <c r="T23" s="139">
        <v>5.0700066212563897</v>
      </c>
      <c r="U23" s="140">
        <v>11.3733271366743</v>
      </c>
      <c r="V23" s="140">
        <v>10.0628792148371</v>
      </c>
      <c r="W23" s="140">
        <v>7.2140618553353804</v>
      </c>
      <c r="X23" s="140">
        <v>7.4027611711648902</v>
      </c>
      <c r="Y23" s="141">
        <v>8.2806545123492494</v>
      </c>
      <c r="Z23" s="142"/>
      <c r="AA23" s="143">
        <v>7.0642285311857203</v>
      </c>
      <c r="AB23" s="144">
        <v>2.1975486265863799</v>
      </c>
      <c r="AC23" s="145">
        <v>4.3198125950340804</v>
      </c>
      <c r="AD23" s="142"/>
      <c r="AE23" s="146">
        <v>6.1222438518467204</v>
      </c>
      <c r="AF23" s="33"/>
      <c r="AG23" s="160">
        <v>118.90761096605701</v>
      </c>
      <c r="AH23" s="161">
        <v>123.118948194662</v>
      </c>
      <c r="AI23" s="161">
        <v>127.474725632863</v>
      </c>
      <c r="AJ23" s="161">
        <v>127.13017683015499</v>
      </c>
      <c r="AK23" s="161">
        <v>125.97455365946099</v>
      </c>
      <c r="AL23" s="162">
        <v>124.878751482654</v>
      </c>
      <c r="AM23" s="163"/>
      <c r="AN23" s="164">
        <v>143.267588455008</v>
      </c>
      <c r="AO23" s="165">
        <v>145.31383567215701</v>
      </c>
      <c r="AP23" s="166">
        <v>144.291614533858</v>
      </c>
      <c r="AQ23" s="163"/>
      <c r="AR23" s="167">
        <v>131.16536172971001</v>
      </c>
      <c r="AS23" s="96"/>
      <c r="AT23" s="139">
        <v>8.4022351306295509</v>
      </c>
      <c r="AU23" s="140">
        <v>13.0888633317228</v>
      </c>
      <c r="AV23" s="140">
        <v>14.420447046280399</v>
      </c>
      <c r="AW23" s="140">
        <v>11.010232760557299</v>
      </c>
      <c r="AX23" s="140">
        <v>10.529257015617</v>
      </c>
      <c r="AY23" s="141">
        <v>11.643239593824401</v>
      </c>
      <c r="AZ23" s="142"/>
      <c r="BA23" s="143">
        <v>7.5329462176113404</v>
      </c>
      <c r="BB23" s="144">
        <v>5.5696549572947296</v>
      </c>
      <c r="BC23" s="145">
        <v>6.4782426476283401</v>
      </c>
      <c r="BD23" s="142"/>
      <c r="BE23" s="146">
        <v>8.7763498030917209</v>
      </c>
    </row>
    <row r="24" spans="1:57" x14ac:dyDescent="0.25">
      <c r="A24" s="23" t="s">
        <v>44</v>
      </c>
      <c r="B24" s="44" t="str">
        <f t="shared" si="0"/>
        <v>Richmond North/Glen Allen, VA</v>
      </c>
      <c r="C24" s="11"/>
      <c r="D24" s="28" t="s">
        <v>16</v>
      </c>
      <c r="E24" s="31" t="s">
        <v>17</v>
      </c>
      <c r="F24" s="12"/>
      <c r="G24" s="168">
        <v>96.275152928011906</v>
      </c>
      <c r="H24" s="163">
        <v>100.316730800323</v>
      </c>
      <c r="I24" s="163">
        <v>102.45333534834501</v>
      </c>
      <c r="J24" s="163">
        <v>102.285815100154</v>
      </c>
      <c r="K24" s="163">
        <v>98.580844655426404</v>
      </c>
      <c r="L24" s="169">
        <v>100.142554042193</v>
      </c>
      <c r="M24" s="163"/>
      <c r="N24" s="170">
        <v>112.768833590138</v>
      </c>
      <c r="O24" s="171">
        <v>115.78131493254701</v>
      </c>
      <c r="P24" s="172">
        <v>114.270301414328</v>
      </c>
      <c r="Q24" s="163"/>
      <c r="R24" s="173">
        <v>104.325404329321</v>
      </c>
      <c r="S24" s="96"/>
      <c r="T24" s="147">
        <v>6.4938568299776103</v>
      </c>
      <c r="U24" s="142">
        <v>15.6437899648193</v>
      </c>
      <c r="V24" s="142">
        <v>14.1667487757027</v>
      </c>
      <c r="W24" s="142">
        <v>13.571651627359</v>
      </c>
      <c r="X24" s="142">
        <v>9.0658888165234899</v>
      </c>
      <c r="Y24" s="148">
        <v>11.891855149237101</v>
      </c>
      <c r="Z24" s="142"/>
      <c r="AA24" s="149">
        <v>7.3163878441566004</v>
      </c>
      <c r="AB24" s="150">
        <v>6.6749913574304403</v>
      </c>
      <c r="AC24" s="151">
        <v>6.9598034638653603</v>
      </c>
      <c r="AD24" s="142"/>
      <c r="AE24" s="152">
        <v>9.4654735390541003</v>
      </c>
      <c r="AF24" s="34"/>
      <c r="AG24" s="168">
        <v>94.224665707384702</v>
      </c>
      <c r="AH24" s="163">
        <v>96.783760206475804</v>
      </c>
      <c r="AI24" s="163">
        <v>99.862554406737203</v>
      </c>
      <c r="AJ24" s="163">
        <v>100.437842730453</v>
      </c>
      <c r="AK24" s="163">
        <v>100.163328404731</v>
      </c>
      <c r="AL24" s="169">
        <v>98.519015311163699</v>
      </c>
      <c r="AM24" s="163"/>
      <c r="AN24" s="170">
        <v>118.593422024866</v>
      </c>
      <c r="AO24" s="171">
        <v>120.092710710994</v>
      </c>
      <c r="AP24" s="172">
        <v>119.34391757149901</v>
      </c>
      <c r="AQ24" s="163"/>
      <c r="AR24" s="173">
        <v>105.394252042758</v>
      </c>
      <c r="AS24" s="96"/>
      <c r="AT24" s="147">
        <v>11.1810736910359</v>
      </c>
      <c r="AU24" s="142">
        <v>16.750538130230801</v>
      </c>
      <c r="AV24" s="142">
        <v>16.164638611734301</v>
      </c>
      <c r="AW24" s="142">
        <v>16.9977939478098</v>
      </c>
      <c r="AX24" s="142">
        <v>14.0909171921083</v>
      </c>
      <c r="AY24" s="148">
        <v>15.1555279803536</v>
      </c>
      <c r="AZ24" s="142"/>
      <c r="BA24" s="149">
        <v>14.795348890553701</v>
      </c>
      <c r="BB24" s="150">
        <v>13.066032037026501</v>
      </c>
      <c r="BC24" s="151">
        <v>13.893734054478101</v>
      </c>
      <c r="BD24" s="142"/>
      <c r="BE24" s="152">
        <v>14.281680219266301</v>
      </c>
    </row>
    <row r="25" spans="1:57" x14ac:dyDescent="0.25">
      <c r="A25" s="24" t="s">
        <v>45</v>
      </c>
      <c r="B25" s="44" t="str">
        <f t="shared" si="0"/>
        <v>Richmond West/Midlothian, VA</v>
      </c>
      <c r="C25" s="12"/>
      <c r="D25" s="28" t="s">
        <v>16</v>
      </c>
      <c r="E25" s="31" t="s">
        <v>17</v>
      </c>
      <c r="F25" s="12"/>
      <c r="G25" s="168">
        <v>88.744331824324306</v>
      </c>
      <c r="H25" s="163">
        <v>89.496875379609506</v>
      </c>
      <c r="I25" s="163">
        <v>90.066862896622297</v>
      </c>
      <c r="J25" s="163">
        <v>89.761532854864399</v>
      </c>
      <c r="K25" s="163">
        <v>86.819887547580194</v>
      </c>
      <c r="L25" s="169">
        <v>89.005080673482894</v>
      </c>
      <c r="M25" s="163"/>
      <c r="N25" s="170">
        <v>101.343061727133</v>
      </c>
      <c r="O25" s="171">
        <v>100.366247079556</v>
      </c>
      <c r="P25" s="172">
        <v>100.851062262236</v>
      </c>
      <c r="Q25" s="163"/>
      <c r="R25" s="173">
        <v>92.614438945985597</v>
      </c>
      <c r="S25" s="96"/>
      <c r="T25" s="147">
        <v>-5.7644061865169798</v>
      </c>
      <c r="U25" s="142">
        <v>11.880388908837601</v>
      </c>
      <c r="V25" s="142">
        <v>11.095461026838001</v>
      </c>
      <c r="W25" s="142">
        <v>9.2047109134794791</v>
      </c>
      <c r="X25" s="142">
        <v>6.2008760289286302</v>
      </c>
      <c r="Y25" s="148">
        <v>5.9586308468290001</v>
      </c>
      <c r="Z25" s="142"/>
      <c r="AA25" s="149">
        <v>5.8451612600359004</v>
      </c>
      <c r="AB25" s="150">
        <v>1.2030241656929701</v>
      </c>
      <c r="AC25" s="151">
        <v>3.4443215943430299</v>
      </c>
      <c r="AD25" s="142"/>
      <c r="AE25" s="152">
        <v>4.8219619820464201</v>
      </c>
      <c r="AF25" s="35"/>
      <c r="AG25" s="168">
        <v>88.042195506723502</v>
      </c>
      <c r="AH25" s="163">
        <v>88.014304484902297</v>
      </c>
      <c r="AI25" s="163">
        <v>90.309712416555399</v>
      </c>
      <c r="AJ25" s="163">
        <v>89.967911909385094</v>
      </c>
      <c r="AK25" s="163">
        <v>90.539169946565806</v>
      </c>
      <c r="AL25" s="169">
        <v>89.464351905321394</v>
      </c>
      <c r="AM25" s="163"/>
      <c r="AN25" s="170">
        <v>115.11838976795499</v>
      </c>
      <c r="AO25" s="171">
        <v>116.71517878072299</v>
      </c>
      <c r="AP25" s="172">
        <v>115.928390488375</v>
      </c>
      <c r="AQ25" s="163"/>
      <c r="AR25" s="173">
        <v>98.447423051618003</v>
      </c>
      <c r="AS25" s="96"/>
      <c r="AT25" s="147">
        <v>6.7973316894108597</v>
      </c>
      <c r="AU25" s="142">
        <v>13.957689478853901</v>
      </c>
      <c r="AV25" s="142">
        <v>13.106919415925599</v>
      </c>
      <c r="AW25" s="142">
        <v>14.1177266271946</v>
      </c>
      <c r="AX25" s="142">
        <v>10.7139642088783</v>
      </c>
      <c r="AY25" s="148">
        <v>11.759052527309199</v>
      </c>
      <c r="AZ25" s="142"/>
      <c r="BA25" s="149">
        <v>15.400197443971299</v>
      </c>
      <c r="BB25" s="150">
        <v>14.3936675488386</v>
      </c>
      <c r="BC25" s="151">
        <v>14.8756660045403</v>
      </c>
      <c r="BD25" s="142"/>
      <c r="BE25" s="152">
        <v>12.686021044096799</v>
      </c>
    </row>
    <row r="26" spans="1:57" x14ac:dyDescent="0.25">
      <c r="A26" s="24" t="s">
        <v>46</v>
      </c>
      <c r="B26" s="44" t="str">
        <f t="shared" si="0"/>
        <v>Petersburg/Chester, VA</v>
      </c>
      <c r="C26" s="12"/>
      <c r="D26" s="28" t="s">
        <v>16</v>
      </c>
      <c r="E26" s="31" t="s">
        <v>17</v>
      </c>
      <c r="F26" s="12"/>
      <c r="G26" s="168">
        <v>84.6826424948392</v>
      </c>
      <c r="H26" s="163">
        <v>88.546678412616302</v>
      </c>
      <c r="I26" s="163">
        <v>89.077816609813596</v>
      </c>
      <c r="J26" s="163">
        <v>89.779615517241297</v>
      </c>
      <c r="K26" s="163">
        <v>89.613070203868205</v>
      </c>
      <c r="L26" s="169">
        <v>88.433299474522201</v>
      </c>
      <c r="M26" s="163"/>
      <c r="N26" s="170">
        <v>94.848791211459002</v>
      </c>
      <c r="O26" s="171">
        <v>95.307056794593194</v>
      </c>
      <c r="P26" s="172">
        <v>95.078589603001603</v>
      </c>
      <c r="Q26" s="163"/>
      <c r="R26" s="173">
        <v>90.459105209947595</v>
      </c>
      <c r="S26" s="96"/>
      <c r="T26" s="147">
        <v>14.975542021791201</v>
      </c>
      <c r="U26" s="142">
        <v>15.4223170602225</v>
      </c>
      <c r="V26" s="142">
        <v>16.082362591762099</v>
      </c>
      <c r="W26" s="142">
        <v>13.475046117237801</v>
      </c>
      <c r="X26" s="142">
        <v>13.974925325862801</v>
      </c>
      <c r="Y26" s="148">
        <v>14.721887953345499</v>
      </c>
      <c r="Z26" s="142"/>
      <c r="AA26" s="149">
        <v>12.3744437945891</v>
      </c>
      <c r="AB26" s="150">
        <v>9.6375836308501004</v>
      </c>
      <c r="AC26" s="151">
        <v>10.980813019908201</v>
      </c>
      <c r="AD26" s="142"/>
      <c r="AE26" s="152">
        <v>13.3804226438531</v>
      </c>
      <c r="AF26" s="35"/>
      <c r="AG26" s="168">
        <v>82.974914258555103</v>
      </c>
      <c r="AH26" s="163">
        <v>86.034676445490604</v>
      </c>
      <c r="AI26" s="163">
        <v>87.678801548117093</v>
      </c>
      <c r="AJ26" s="163">
        <v>88.447504428341304</v>
      </c>
      <c r="AK26" s="163">
        <v>88.937606388473498</v>
      </c>
      <c r="AL26" s="169">
        <v>86.971277313711397</v>
      </c>
      <c r="AM26" s="163"/>
      <c r="AN26" s="170">
        <v>95.297855694139699</v>
      </c>
      <c r="AO26" s="171">
        <v>94.169085879954096</v>
      </c>
      <c r="AP26" s="172">
        <v>94.738125103478694</v>
      </c>
      <c r="AQ26" s="163"/>
      <c r="AR26" s="173">
        <v>89.397885332530393</v>
      </c>
      <c r="AS26" s="96"/>
      <c r="AT26" s="147">
        <v>13.429861968203101</v>
      </c>
      <c r="AU26" s="142">
        <v>15.9656706247402</v>
      </c>
      <c r="AV26" s="142">
        <v>15.668076432339101</v>
      </c>
      <c r="AW26" s="142">
        <v>15.425550222310401</v>
      </c>
      <c r="AX26" s="142">
        <v>16.016678532436899</v>
      </c>
      <c r="AY26" s="148">
        <v>15.396809499037101</v>
      </c>
      <c r="AZ26" s="142"/>
      <c r="BA26" s="149">
        <v>14.0676397667022</v>
      </c>
      <c r="BB26" s="150">
        <v>10.8054576883875</v>
      </c>
      <c r="BC26" s="151">
        <v>12.424052299718101</v>
      </c>
      <c r="BD26" s="142"/>
      <c r="BE26" s="152">
        <v>14.2390287293508</v>
      </c>
    </row>
    <row r="27" spans="1:57" x14ac:dyDescent="0.25">
      <c r="A27" s="99" t="s">
        <v>99</v>
      </c>
      <c r="B27" s="45" t="s">
        <v>71</v>
      </c>
      <c r="C27" s="12"/>
      <c r="D27" s="28" t="s">
        <v>16</v>
      </c>
      <c r="E27" s="31" t="s">
        <v>17</v>
      </c>
      <c r="F27" s="12"/>
      <c r="G27" s="168">
        <v>105.77428539700099</v>
      </c>
      <c r="H27" s="163">
        <v>108.65804477482899</v>
      </c>
      <c r="I27" s="163">
        <v>108.29352465233799</v>
      </c>
      <c r="J27" s="163">
        <v>111.756764584536</v>
      </c>
      <c r="K27" s="163">
        <v>111.591589604853</v>
      </c>
      <c r="L27" s="169">
        <v>109.416440023962</v>
      </c>
      <c r="M27" s="163"/>
      <c r="N27" s="170">
        <v>135.642096845194</v>
      </c>
      <c r="O27" s="171">
        <v>138.286683179297</v>
      </c>
      <c r="P27" s="172">
        <v>136.95927711287001</v>
      </c>
      <c r="Q27" s="163"/>
      <c r="R27" s="173">
        <v>118.3297617714</v>
      </c>
      <c r="S27" s="96"/>
      <c r="T27" s="147">
        <v>-0.22771311589924501</v>
      </c>
      <c r="U27" s="142">
        <v>2.4139186261978698</v>
      </c>
      <c r="V27" s="142">
        <v>1.5980788553806</v>
      </c>
      <c r="W27" s="142">
        <v>7.2977375100031896</v>
      </c>
      <c r="X27" s="142">
        <v>5.9091996529303996</v>
      </c>
      <c r="Y27" s="148">
        <v>3.5893710393751301</v>
      </c>
      <c r="Z27" s="142"/>
      <c r="AA27" s="149">
        <v>9.0329679081345198</v>
      </c>
      <c r="AB27" s="150">
        <v>7.6116198537158901</v>
      </c>
      <c r="AC27" s="151">
        <v>8.2971294709389305</v>
      </c>
      <c r="AD27" s="142"/>
      <c r="AE27" s="152">
        <v>4.6998198037551804</v>
      </c>
      <c r="AF27" s="35"/>
      <c r="AG27" s="168">
        <v>115.549298971287</v>
      </c>
      <c r="AH27" s="163">
        <v>110.732121115654</v>
      </c>
      <c r="AI27" s="163">
        <v>107.731649958044</v>
      </c>
      <c r="AJ27" s="163">
        <v>108.512196026883</v>
      </c>
      <c r="AK27" s="163">
        <v>110.72153931481699</v>
      </c>
      <c r="AL27" s="169">
        <v>110.448153625361</v>
      </c>
      <c r="AM27" s="163"/>
      <c r="AN27" s="170">
        <v>134.41574616064199</v>
      </c>
      <c r="AO27" s="171">
        <v>137.231985011744</v>
      </c>
      <c r="AP27" s="172">
        <v>135.82970413979601</v>
      </c>
      <c r="AQ27" s="163"/>
      <c r="AR27" s="173">
        <v>118.81168137799099</v>
      </c>
      <c r="AS27" s="96"/>
      <c r="AT27" s="147">
        <v>6.2842053114830296</v>
      </c>
      <c r="AU27" s="142">
        <v>6.9862611601762303</v>
      </c>
      <c r="AV27" s="142">
        <v>3.1918035637977602</v>
      </c>
      <c r="AW27" s="142">
        <v>5.9235983169758599</v>
      </c>
      <c r="AX27" s="142">
        <v>6.32903156756411</v>
      </c>
      <c r="AY27" s="148">
        <v>5.6814523783652104</v>
      </c>
      <c r="AZ27" s="142"/>
      <c r="BA27" s="149">
        <v>8.24165362712953</v>
      </c>
      <c r="BB27" s="150">
        <v>8.6192484454551792</v>
      </c>
      <c r="BC27" s="151">
        <v>8.4312209180301796</v>
      </c>
      <c r="BD27" s="142"/>
      <c r="BE27" s="152">
        <v>6.3813084030398599</v>
      </c>
    </row>
    <row r="28" spans="1:57" x14ac:dyDescent="0.25">
      <c r="A28" s="24" t="s">
        <v>48</v>
      </c>
      <c r="B28" s="44" t="str">
        <f t="shared" si="0"/>
        <v>Roanoke, VA</v>
      </c>
      <c r="C28" s="12"/>
      <c r="D28" s="28" t="s">
        <v>16</v>
      </c>
      <c r="E28" s="31" t="s">
        <v>17</v>
      </c>
      <c r="F28" s="12"/>
      <c r="G28" s="168">
        <v>90.899658232007795</v>
      </c>
      <c r="H28" s="163">
        <v>98.965895421295002</v>
      </c>
      <c r="I28" s="163">
        <v>106.89013865646599</v>
      </c>
      <c r="J28" s="163">
        <v>100.47216223265499</v>
      </c>
      <c r="K28" s="163">
        <v>98.005098399370198</v>
      </c>
      <c r="L28" s="169">
        <v>99.543148906367804</v>
      </c>
      <c r="M28" s="163"/>
      <c r="N28" s="170">
        <v>108.817357755261</v>
      </c>
      <c r="O28" s="171">
        <v>105.827469543147</v>
      </c>
      <c r="P28" s="172">
        <v>107.30494800359401</v>
      </c>
      <c r="Q28" s="163"/>
      <c r="R28" s="173">
        <v>101.83743197601601</v>
      </c>
      <c r="S28" s="96"/>
      <c r="T28" s="147">
        <v>12.622566895034799</v>
      </c>
      <c r="U28" s="142">
        <v>19.080628072868599</v>
      </c>
      <c r="V28" s="142">
        <v>24.603074249357899</v>
      </c>
      <c r="W28" s="142">
        <v>14.4563773464441</v>
      </c>
      <c r="X28" s="142">
        <v>17.4508970247207</v>
      </c>
      <c r="Y28" s="148">
        <v>18.099809916556399</v>
      </c>
      <c r="Z28" s="142"/>
      <c r="AA28" s="149">
        <v>15.787002317804699</v>
      </c>
      <c r="AB28" s="150">
        <v>6.6907796618031004</v>
      </c>
      <c r="AC28" s="151">
        <v>10.9633414903327</v>
      </c>
      <c r="AD28" s="142"/>
      <c r="AE28" s="152">
        <v>15.4521565046063</v>
      </c>
      <c r="AF28" s="35"/>
      <c r="AG28" s="168">
        <v>90.166510228640107</v>
      </c>
      <c r="AH28" s="163">
        <v>95.714489579386097</v>
      </c>
      <c r="AI28" s="163">
        <v>100.73316800830899</v>
      </c>
      <c r="AJ28" s="163">
        <v>98.833511971137995</v>
      </c>
      <c r="AK28" s="163">
        <v>98.391631589364593</v>
      </c>
      <c r="AL28" s="169">
        <v>97.142810787852994</v>
      </c>
      <c r="AM28" s="163"/>
      <c r="AN28" s="170">
        <v>107.69436847988</v>
      </c>
      <c r="AO28" s="171">
        <v>109.48980871941301</v>
      </c>
      <c r="AP28" s="172">
        <v>108.592032851021</v>
      </c>
      <c r="AQ28" s="163"/>
      <c r="AR28" s="173">
        <v>100.728283952898</v>
      </c>
      <c r="AS28" s="96"/>
      <c r="AT28" s="147">
        <v>12.0180968449679</v>
      </c>
      <c r="AU28" s="142">
        <v>16.878444136328099</v>
      </c>
      <c r="AV28" s="142">
        <v>19.230863014236299</v>
      </c>
      <c r="AW28" s="142">
        <v>16.673118329231301</v>
      </c>
      <c r="AX28" s="142">
        <v>15.959513274737599</v>
      </c>
      <c r="AY28" s="148">
        <v>16.417595508441298</v>
      </c>
      <c r="AZ28" s="142"/>
      <c r="BA28" s="149">
        <v>14.2503927494823</v>
      </c>
      <c r="BB28" s="150">
        <v>12.6934174075645</v>
      </c>
      <c r="BC28" s="151">
        <v>13.4325563616681</v>
      </c>
      <c r="BD28" s="142"/>
      <c r="BE28" s="152">
        <v>15.1205943770007</v>
      </c>
    </row>
    <row r="29" spans="1:57" x14ac:dyDescent="0.25">
      <c r="A29" s="24" t="s">
        <v>49</v>
      </c>
      <c r="B29" s="44" t="str">
        <f t="shared" si="0"/>
        <v>Charlottesville, VA</v>
      </c>
      <c r="C29" s="12"/>
      <c r="D29" s="28" t="s">
        <v>16</v>
      </c>
      <c r="E29" s="31" t="s">
        <v>17</v>
      </c>
      <c r="F29" s="12"/>
      <c r="G29" s="168">
        <v>130.07640743871499</v>
      </c>
      <c r="H29" s="163">
        <v>138.842132399745</v>
      </c>
      <c r="I29" s="163">
        <v>137.29606862745001</v>
      </c>
      <c r="J29" s="163">
        <v>140.87324890556499</v>
      </c>
      <c r="K29" s="163">
        <v>143.68710733396199</v>
      </c>
      <c r="L29" s="169">
        <v>138.60237703272401</v>
      </c>
      <c r="M29" s="163"/>
      <c r="N29" s="170">
        <v>186.28837853773501</v>
      </c>
      <c r="O29" s="171">
        <v>187.827172167707</v>
      </c>
      <c r="P29" s="172">
        <v>187.05447224278299</v>
      </c>
      <c r="Q29" s="163"/>
      <c r="R29" s="173">
        <v>153.68643561618501</v>
      </c>
      <c r="S29" s="96"/>
      <c r="T29" s="147">
        <v>14.0462336784593</v>
      </c>
      <c r="U29" s="142">
        <v>21.0642917918432</v>
      </c>
      <c r="V29" s="142">
        <v>19.349614336967701</v>
      </c>
      <c r="W29" s="142">
        <v>21.914383101844901</v>
      </c>
      <c r="X29" s="142">
        <v>18.154252450201401</v>
      </c>
      <c r="Y29" s="148">
        <v>19.122029429901499</v>
      </c>
      <c r="Z29" s="142"/>
      <c r="AA29" s="149">
        <v>14.0345084462079</v>
      </c>
      <c r="AB29" s="150">
        <v>10.1705120029168</v>
      </c>
      <c r="AC29" s="151">
        <v>12.0252517936225</v>
      </c>
      <c r="AD29" s="142"/>
      <c r="AE29" s="152">
        <v>15.548168289513701</v>
      </c>
      <c r="AF29" s="35"/>
      <c r="AG29" s="168">
        <v>140.81488583973601</v>
      </c>
      <c r="AH29" s="163">
        <v>134.562827072212</v>
      </c>
      <c r="AI29" s="163">
        <v>134.92516419294901</v>
      </c>
      <c r="AJ29" s="163">
        <v>136.00667592592501</v>
      </c>
      <c r="AK29" s="163">
        <v>143.93876287796201</v>
      </c>
      <c r="AL29" s="169">
        <v>138.10424307394001</v>
      </c>
      <c r="AM29" s="163"/>
      <c r="AN29" s="170">
        <v>191.63570596681501</v>
      </c>
      <c r="AO29" s="171">
        <v>193.91606347739</v>
      </c>
      <c r="AP29" s="172">
        <v>192.79576870321699</v>
      </c>
      <c r="AQ29" s="163"/>
      <c r="AR29" s="173">
        <v>155.73501383361699</v>
      </c>
      <c r="AS29" s="96"/>
      <c r="AT29" s="147">
        <v>17.626478878091799</v>
      </c>
      <c r="AU29" s="142">
        <v>17.546245552574199</v>
      </c>
      <c r="AV29" s="142">
        <v>17.140912673970199</v>
      </c>
      <c r="AW29" s="142">
        <v>16.861772768597099</v>
      </c>
      <c r="AX29" s="142">
        <v>18.789972883382799</v>
      </c>
      <c r="AY29" s="148">
        <v>17.654826554534701</v>
      </c>
      <c r="AZ29" s="142"/>
      <c r="BA29" s="149">
        <v>17.754916637006399</v>
      </c>
      <c r="BB29" s="150">
        <v>14.331746807713699</v>
      </c>
      <c r="BC29" s="151">
        <v>15.962122128018599</v>
      </c>
      <c r="BD29" s="142"/>
      <c r="BE29" s="152">
        <v>16.5343585852495</v>
      </c>
    </row>
    <row r="30" spans="1:57" x14ac:dyDescent="0.25">
      <c r="A30" s="24" t="s">
        <v>50</v>
      </c>
      <c r="B30" s="46" t="s">
        <v>73</v>
      </c>
      <c r="C30" s="12"/>
      <c r="D30" s="28" t="s">
        <v>16</v>
      </c>
      <c r="E30" s="31" t="s">
        <v>17</v>
      </c>
      <c r="F30" s="12"/>
      <c r="G30" s="168">
        <v>90.533320084790603</v>
      </c>
      <c r="H30" s="163">
        <v>95.4561442995372</v>
      </c>
      <c r="I30" s="163">
        <v>100.946142625607</v>
      </c>
      <c r="J30" s="163">
        <v>105.996256945613</v>
      </c>
      <c r="K30" s="163">
        <v>101.023579898362</v>
      </c>
      <c r="L30" s="169">
        <v>99.530323272374105</v>
      </c>
      <c r="M30" s="163"/>
      <c r="N30" s="170">
        <v>110.604886146358</v>
      </c>
      <c r="O30" s="171">
        <v>109.253094798967</v>
      </c>
      <c r="P30" s="172">
        <v>109.949010290827</v>
      </c>
      <c r="Q30" s="163"/>
      <c r="R30" s="173">
        <v>102.774279345796</v>
      </c>
      <c r="S30" s="96"/>
      <c r="T30" s="147">
        <v>4.6937941157375596</v>
      </c>
      <c r="U30" s="142">
        <v>5.78292658478356</v>
      </c>
      <c r="V30" s="142">
        <v>10.1295169695216</v>
      </c>
      <c r="W30" s="142">
        <v>11.498420234233601</v>
      </c>
      <c r="X30" s="142">
        <v>3.9074915580225098</v>
      </c>
      <c r="Y30" s="148">
        <v>7.5616802911581802</v>
      </c>
      <c r="Z30" s="142"/>
      <c r="AA30" s="149">
        <v>6.1431122452341604</v>
      </c>
      <c r="AB30" s="150">
        <v>2.7459671415645999</v>
      </c>
      <c r="AC30" s="151">
        <v>4.4605360614482201</v>
      </c>
      <c r="AD30" s="142"/>
      <c r="AE30" s="152">
        <v>6.1711311977612198</v>
      </c>
      <c r="AF30" s="35"/>
      <c r="AG30" s="168">
        <v>92.580916107382507</v>
      </c>
      <c r="AH30" s="163">
        <v>93.886885954235595</v>
      </c>
      <c r="AI30" s="163">
        <v>97.530623599497105</v>
      </c>
      <c r="AJ30" s="163">
        <v>100.219384491196</v>
      </c>
      <c r="AK30" s="163">
        <v>99.049909382477196</v>
      </c>
      <c r="AL30" s="169">
        <v>96.963942958481496</v>
      </c>
      <c r="AM30" s="163"/>
      <c r="AN30" s="170">
        <v>108.643194374686</v>
      </c>
      <c r="AO30" s="171">
        <v>108.653795924157</v>
      </c>
      <c r="AP30" s="172">
        <v>108.648402555168</v>
      </c>
      <c r="AQ30" s="163"/>
      <c r="AR30" s="173">
        <v>100.770546302112</v>
      </c>
      <c r="AS30" s="96"/>
      <c r="AT30" s="147">
        <v>9.7297477672038504</v>
      </c>
      <c r="AU30" s="142">
        <v>8.8014001353463502</v>
      </c>
      <c r="AV30" s="142">
        <v>10.8761316835045</v>
      </c>
      <c r="AW30" s="142">
        <v>10.872942226963399</v>
      </c>
      <c r="AX30" s="142">
        <v>6.3099194797350702</v>
      </c>
      <c r="AY30" s="148">
        <v>9.1923995340490805</v>
      </c>
      <c r="AZ30" s="142"/>
      <c r="BA30" s="149">
        <v>6.9218446474344697</v>
      </c>
      <c r="BB30" s="150">
        <v>4.94844390186051</v>
      </c>
      <c r="BC30" s="151">
        <v>5.9295049648859903</v>
      </c>
      <c r="BD30" s="142"/>
      <c r="BE30" s="152">
        <v>7.7564492686747197</v>
      </c>
    </row>
    <row r="31" spans="1:57" x14ac:dyDescent="0.25">
      <c r="A31" s="24" t="s">
        <v>51</v>
      </c>
      <c r="B31" s="44" t="str">
        <f t="shared" si="0"/>
        <v>Staunton &amp; Harrisonburg, VA</v>
      </c>
      <c r="C31" s="12"/>
      <c r="D31" s="28" t="s">
        <v>16</v>
      </c>
      <c r="E31" s="31" t="s">
        <v>17</v>
      </c>
      <c r="F31" s="12"/>
      <c r="G31" s="168">
        <v>92.573304231027507</v>
      </c>
      <c r="H31" s="163">
        <v>94.483234126984101</v>
      </c>
      <c r="I31" s="163">
        <v>95.276571663469397</v>
      </c>
      <c r="J31" s="163">
        <v>97.7055330739299</v>
      </c>
      <c r="K31" s="163">
        <v>97.9583509341998</v>
      </c>
      <c r="L31" s="169">
        <v>95.752097384623994</v>
      </c>
      <c r="M31" s="163"/>
      <c r="N31" s="170">
        <v>112.79277173913</v>
      </c>
      <c r="O31" s="171">
        <v>113.34158095238</v>
      </c>
      <c r="P31" s="172">
        <v>113.06029712163399</v>
      </c>
      <c r="Q31" s="163"/>
      <c r="R31" s="173">
        <v>100.921518104746</v>
      </c>
      <c r="S31" s="96"/>
      <c r="T31" s="147">
        <v>5.1106031214833001</v>
      </c>
      <c r="U31" s="142">
        <v>3.3554014848538398</v>
      </c>
      <c r="V31" s="142">
        <v>4.0353881654632202</v>
      </c>
      <c r="W31" s="142">
        <v>10.083587290091501</v>
      </c>
      <c r="X31" s="142">
        <v>6.4581842392216497</v>
      </c>
      <c r="Y31" s="148">
        <v>5.8635005193590599</v>
      </c>
      <c r="Z31" s="142"/>
      <c r="AA31" s="149">
        <v>4.7313201382858097</v>
      </c>
      <c r="AB31" s="150">
        <v>2.0965344689268499</v>
      </c>
      <c r="AC31" s="151">
        <v>3.36620459523572</v>
      </c>
      <c r="AD31" s="142"/>
      <c r="AE31" s="152">
        <v>4.3496150554316104</v>
      </c>
      <c r="AF31" s="35"/>
      <c r="AG31" s="168">
        <v>92.481599137930999</v>
      </c>
      <c r="AH31" s="163">
        <v>92.678109884758896</v>
      </c>
      <c r="AI31" s="163">
        <v>94.041558320149505</v>
      </c>
      <c r="AJ31" s="163">
        <v>94.9668101403104</v>
      </c>
      <c r="AK31" s="163">
        <v>95.471044640358201</v>
      </c>
      <c r="AL31" s="169">
        <v>94.029363868825897</v>
      </c>
      <c r="AM31" s="163"/>
      <c r="AN31" s="170">
        <v>113.56922718272899</v>
      </c>
      <c r="AO31" s="171">
        <v>116.36567186197099</v>
      </c>
      <c r="AP31" s="172">
        <v>114.964496287762</v>
      </c>
      <c r="AQ31" s="163"/>
      <c r="AR31" s="173">
        <v>100.696448568604</v>
      </c>
      <c r="AS31" s="96"/>
      <c r="AT31" s="147">
        <v>6.3255380068804898</v>
      </c>
      <c r="AU31" s="142">
        <v>3.9640506505560902</v>
      </c>
      <c r="AV31" s="142">
        <v>4.6010294404179497</v>
      </c>
      <c r="AW31" s="142">
        <v>5.5145140223457902</v>
      </c>
      <c r="AX31" s="142">
        <v>3.7574650599829802</v>
      </c>
      <c r="AY31" s="148">
        <v>4.7776943802372402</v>
      </c>
      <c r="AZ31" s="142"/>
      <c r="BA31" s="149">
        <v>6.07387762040951</v>
      </c>
      <c r="BB31" s="150">
        <v>7.5798208532993998</v>
      </c>
      <c r="BC31" s="151">
        <v>6.8218543543759997</v>
      </c>
      <c r="BD31" s="142"/>
      <c r="BE31" s="152">
        <v>5.21361804732551</v>
      </c>
    </row>
    <row r="32" spans="1:57" x14ac:dyDescent="0.25">
      <c r="A32" s="24" t="s">
        <v>52</v>
      </c>
      <c r="B32" s="44" t="str">
        <f t="shared" si="0"/>
        <v>Blacksburg &amp; Wytheville, VA</v>
      </c>
      <c r="C32" s="12"/>
      <c r="D32" s="28" t="s">
        <v>16</v>
      </c>
      <c r="E32" s="31" t="s">
        <v>17</v>
      </c>
      <c r="F32" s="12"/>
      <c r="G32" s="168">
        <v>93.308174765210197</v>
      </c>
      <c r="H32" s="163">
        <v>94.400255449591199</v>
      </c>
      <c r="I32" s="163">
        <v>94.462949542837706</v>
      </c>
      <c r="J32" s="163">
        <v>92.772499206097095</v>
      </c>
      <c r="K32" s="163">
        <v>97.744528911065402</v>
      </c>
      <c r="L32" s="169">
        <v>94.653966026587796</v>
      </c>
      <c r="M32" s="163"/>
      <c r="N32" s="170">
        <v>119.311281583745</v>
      </c>
      <c r="O32" s="171">
        <v>115.918569736452</v>
      </c>
      <c r="P32" s="172">
        <v>117.723533813747</v>
      </c>
      <c r="Q32" s="163"/>
      <c r="R32" s="173">
        <v>102.183138398914</v>
      </c>
      <c r="S32" s="96"/>
      <c r="T32" s="147">
        <v>7.53514621592445</v>
      </c>
      <c r="U32" s="142">
        <v>10.398098058905401</v>
      </c>
      <c r="V32" s="142">
        <v>9.6035806750945891</v>
      </c>
      <c r="W32" s="142">
        <v>9.4949248639027406</v>
      </c>
      <c r="X32" s="142">
        <v>10.472244877163099</v>
      </c>
      <c r="Y32" s="148">
        <v>9.6259550783665802</v>
      </c>
      <c r="Z32" s="142"/>
      <c r="AA32" s="149">
        <v>8.2217645438484208</v>
      </c>
      <c r="AB32" s="150">
        <v>6.6171806977271999</v>
      </c>
      <c r="AC32" s="151">
        <v>7.5015539216690801</v>
      </c>
      <c r="AD32" s="142"/>
      <c r="AE32" s="152">
        <v>8.5736675062379906</v>
      </c>
      <c r="AF32" s="35"/>
      <c r="AG32" s="168">
        <v>92.830241926655702</v>
      </c>
      <c r="AH32" s="163">
        <v>93.162065721040094</v>
      </c>
      <c r="AI32" s="163">
        <v>93.317741405459998</v>
      </c>
      <c r="AJ32" s="163">
        <v>93.224761676646693</v>
      </c>
      <c r="AK32" s="163">
        <v>95.903726448011099</v>
      </c>
      <c r="AL32" s="169">
        <v>93.775413333333304</v>
      </c>
      <c r="AM32" s="163"/>
      <c r="AN32" s="170">
        <v>119.095028004588</v>
      </c>
      <c r="AO32" s="171">
        <v>117.515777860326</v>
      </c>
      <c r="AP32" s="172">
        <v>118.343349835567</v>
      </c>
      <c r="AQ32" s="163"/>
      <c r="AR32" s="173">
        <v>101.922280397284</v>
      </c>
      <c r="AS32" s="96"/>
      <c r="AT32" s="147">
        <v>11.6791752562584</v>
      </c>
      <c r="AU32" s="142">
        <v>12.730821044824999</v>
      </c>
      <c r="AV32" s="142">
        <v>12.7381799317145</v>
      </c>
      <c r="AW32" s="142">
        <v>12.234361882718201</v>
      </c>
      <c r="AX32" s="142">
        <v>9.27621551285762</v>
      </c>
      <c r="AY32" s="148">
        <v>11.608413825880699</v>
      </c>
      <c r="AZ32" s="142"/>
      <c r="BA32" s="149">
        <v>10.2915927939203</v>
      </c>
      <c r="BB32" s="150">
        <v>12.9960415417034</v>
      </c>
      <c r="BC32" s="151">
        <v>11.5711875050026</v>
      </c>
      <c r="BD32" s="142"/>
      <c r="BE32" s="152">
        <v>11.290629677163301</v>
      </c>
    </row>
    <row r="33" spans="1:64" x14ac:dyDescent="0.25">
      <c r="A33" s="24" t="s">
        <v>53</v>
      </c>
      <c r="B33" s="44" t="str">
        <f t="shared" si="0"/>
        <v>Lynchburg, VA</v>
      </c>
      <c r="C33" s="12"/>
      <c r="D33" s="28" t="s">
        <v>16</v>
      </c>
      <c r="E33" s="31" t="s">
        <v>17</v>
      </c>
      <c r="F33" s="12"/>
      <c r="G33" s="168">
        <v>102.500609318996</v>
      </c>
      <c r="H33" s="163">
        <v>104.460691011235</v>
      </c>
      <c r="I33" s="163">
        <v>103.207810781078</v>
      </c>
      <c r="J33" s="163">
        <v>109.22254198819699</v>
      </c>
      <c r="K33" s="163">
        <v>110.129135917795</v>
      </c>
      <c r="L33" s="169">
        <v>106.34721216664801</v>
      </c>
      <c r="M33" s="163"/>
      <c r="N33" s="170">
        <v>117.74521408182601</v>
      </c>
      <c r="O33" s="171">
        <v>120.626227022058</v>
      </c>
      <c r="P33" s="172">
        <v>119.210638148667</v>
      </c>
      <c r="Q33" s="163"/>
      <c r="R33" s="173">
        <v>110.389058391479</v>
      </c>
      <c r="S33" s="96"/>
      <c r="T33" s="147">
        <v>10.377775749217999</v>
      </c>
      <c r="U33" s="142">
        <v>8.9434661529299895</v>
      </c>
      <c r="V33" s="142">
        <v>9.3942951953479508</v>
      </c>
      <c r="W33" s="142">
        <v>14.2539381111464</v>
      </c>
      <c r="X33" s="142">
        <v>10.0724067629051</v>
      </c>
      <c r="Y33" s="148">
        <v>10.833552337518199</v>
      </c>
      <c r="Z33" s="142"/>
      <c r="AA33" s="149">
        <v>6.49876471784152</v>
      </c>
      <c r="AB33" s="150">
        <v>9.0916156601428693</v>
      </c>
      <c r="AC33" s="151">
        <v>7.8178144174006299</v>
      </c>
      <c r="AD33" s="142"/>
      <c r="AE33" s="152">
        <v>9.4803870698330801</v>
      </c>
      <c r="AF33" s="35"/>
      <c r="AG33" s="168">
        <v>99.091458486407006</v>
      </c>
      <c r="AH33" s="163">
        <v>101.121656584457</v>
      </c>
      <c r="AI33" s="163">
        <v>100.224603821298</v>
      </c>
      <c r="AJ33" s="163">
        <v>103.69505295616</v>
      </c>
      <c r="AK33" s="163">
        <v>104.03572179539</v>
      </c>
      <c r="AL33" s="169">
        <v>101.811502050933</v>
      </c>
      <c r="AM33" s="163"/>
      <c r="AN33" s="170">
        <v>113.37480428457999</v>
      </c>
      <c r="AO33" s="171">
        <v>116.673640384129</v>
      </c>
      <c r="AP33" s="172">
        <v>115.061738175239</v>
      </c>
      <c r="AQ33" s="163"/>
      <c r="AR33" s="173">
        <v>105.965638838806</v>
      </c>
      <c r="AS33" s="96"/>
      <c r="AT33" s="147">
        <v>7.3488761166983503</v>
      </c>
      <c r="AU33" s="142">
        <v>10.044871331718999</v>
      </c>
      <c r="AV33" s="142">
        <v>7.4940231775430401</v>
      </c>
      <c r="AW33" s="142">
        <v>10.131679149662</v>
      </c>
      <c r="AX33" s="142">
        <v>7.0963689299775004</v>
      </c>
      <c r="AY33" s="148">
        <v>8.4869266626926496</v>
      </c>
      <c r="AZ33" s="142"/>
      <c r="BA33" s="149">
        <v>4.93077324680986</v>
      </c>
      <c r="BB33" s="150">
        <v>6.4803705990621099</v>
      </c>
      <c r="BC33" s="151">
        <v>5.7323790360331603</v>
      </c>
      <c r="BD33" s="142"/>
      <c r="BE33" s="152">
        <v>7.4423936572488598</v>
      </c>
    </row>
    <row r="34" spans="1:64" x14ac:dyDescent="0.25">
      <c r="A34" s="24" t="s">
        <v>78</v>
      </c>
      <c r="B34" s="44" t="str">
        <f t="shared" si="0"/>
        <v>Central Virginia</v>
      </c>
      <c r="C34" s="12"/>
      <c r="D34" s="28" t="s">
        <v>16</v>
      </c>
      <c r="E34" s="31" t="s">
        <v>17</v>
      </c>
      <c r="F34" s="12"/>
      <c r="G34" s="168">
        <v>102.931150146382</v>
      </c>
      <c r="H34" s="163">
        <v>107.618203409874</v>
      </c>
      <c r="I34" s="163">
        <v>108.07214401448699</v>
      </c>
      <c r="J34" s="163">
        <v>109.706784013446</v>
      </c>
      <c r="K34" s="163">
        <v>108.340152076428</v>
      </c>
      <c r="L34" s="169">
        <v>107.524385536623</v>
      </c>
      <c r="M34" s="163"/>
      <c r="N34" s="170">
        <v>125.45779231510799</v>
      </c>
      <c r="O34" s="171">
        <v>127.176065300837</v>
      </c>
      <c r="P34" s="172">
        <v>126.313761922314</v>
      </c>
      <c r="Q34" s="163"/>
      <c r="R34" s="173">
        <v>113.21356046179</v>
      </c>
      <c r="S34" s="96"/>
      <c r="T34" s="147">
        <v>7.9512021661868104</v>
      </c>
      <c r="U34" s="142">
        <v>15.101192926652001</v>
      </c>
      <c r="V34" s="142">
        <v>13.5950041166299</v>
      </c>
      <c r="W34" s="142">
        <v>14.092731550866199</v>
      </c>
      <c r="X34" s="142">
        <v>11.5417341637806</v>
      </c>
      <c r="Y34" s="148">
        <v>12.595953325553801</v>
      </c>
      <c r="Z34" s="142"/>
      <c r="AA34" s="149">
        <v>10.344843155848</v>
      </c>
      <c r="AB34" s="150">
        <v>7.2902113093412098</v>
      </c>
      <c r="AC34" s="151">
        <v>8.7395357623021006</v>
      </c>
      <c r="AD34" s="142"/>
      <c r="AE34" s="152">
        <v>10.6011864715481</v>
      </c>
      <c r="AF34" s="35"/>
      <c r="AG34" s="168">
        <v>103.346283884942</v>
      </c>
      <c r="AH34" s="163">
        <v>104.32617491946699</v>
      </c>
      <c r="AI34" s="163">
        <v>106.389362066964</v>
      </c>
      <c r="AJ34" s="163">
        <v>107.402375327112</v>
      </c>
      <c r="AK34" s="163">
        <v>108.43768021861101</v>
      </c>
      <c r="AL34" s="169">
        <v>106.152811223626</v>
      </c>
      <c r="AM34" s="163"/>
      <c r="AN34" s="170">
        <v>128.61017107361801</v>
      </c>
      <c r="AO34" s="171">
        <v>130.66532899936499</v>
      </c>
      <c r="AP34" s="172">
        <v>129.64238640493301</v>
      </c>
      <c r="AQ34" s="163"/>
      <c r="AR34" s="173">
        <v>113.774229245426</v>
      </c>
      <c r="AS34" s="96"/>
      <c r="AT34" s="147">
        <v>11.7745674294972</v>
      </c>
      <c r="AU34" s="142">
        <v>15.046441929835799</v>
      </c>
      <c r="AV34" s="142">
        <v>14.3050325337354</v>
      </c>
      <c r="AW34" s="142">
        <v>14.754533890548201</v>
      </c>
      <c r="AX34" s="142">
        <v>13.6893152608914</v>
      </c>
      <c r="AY34" s="148">
        <v>13.9882767780088</v>
      </c>
      <c r="AZ34" s="142"/>
      <c r="BA34" s="149">
        <v>12.8240682125893</v>
      </c>
      <c r="BB34" s="150">
        <v>11.058078298402901</v>
      </c>
      <c r="BC34" s="151">
        <v>11.8983093415131</v>
      </c>
      <c r="BD34" s="142"/>
      <c r="BE34" s="152">
        <v>12.7574189940787</v>
      </c>
    </row>
    <row r="35" spans="1:64" x14ac:dyDescent="0.25">
      <c r="A35" s="24" t="s">
        <v>79</v>
      </c>
      <c r="B35" s="44" t="str">
        <f t="shared" si="0"/>
        <v>Chesapeake Bay</v>
      </c>
      <c r="C35" s="12"/>
      <c r="D35" s="28" t="s">
        <v>16</v>
      </c>
      <c r="E35" s="31" t="s">
        <v>17</v>
      </c>
      <c r="F35" s="12"/>
      <c r="G35" s="168">
        <v>110.547630522088</v>
      </c>
      <c r="H35" s="163">
        <v>109.595366568914</v>
      </c>
      <c r="I35" s="163">
        <v>109.416510344827</v>
      </c>
      <c r="J35" s="163">
        <v>117.00274310595</v>
      </c>
      <c r="K35" s="163">
        <v>118.29874813710801</v>
      </c>
      <c r="L35" s="169">
        <v>113.052704441041</v>
      </c>
      <c r="M35" s="163"/>
      <c r="N35" s="170">
        <v>148.12475550122201</v>
      </c>
      <c r="O35" s="171">
        <v>151.88465621230301</v>
      </c>
      <c r="P35" s="172">
        <v>150.017261687917</v>
      </c>
      <c r="Q35" s="163"/>
      <c r="R35" s="173">
        <v>125.446968648208</v>
      </c>
      <c r="S35" s="96"/>
      <c r="T35" s="147">
        <v>-4.9318946694513803</v>
      </c>
      <c r="U35" s="142">
        <v>-5.27178841922274</v>
      </c>
      <c r="V35" s="142">
        <v>-9.1753350063726096</v>
      </c>
      <c r="W35" s="142">
        <v>12.025282145710101</v>
      </c>
      <c r="X35" s="142">
        <v>16.772561699609401</v>
      </c>
      <c r="Y35" s="148">
        <v>1.40718225860861</v>
      </c>
      <c r="Z35" s="142"/>
      <c r="AA35" s="149">
        <v>8.7443056742108691</v>
      </c>
      <c r="AB35" s="150">
        <v>5.2014321813881499E-2</v>
      </c>
      <c r="AC35" s="151">
        <v>4.0615129267987404</v>
      </c>
      <c r="AD35" s="142"/>
      <c r="AE35" s="152">
        <v>2.3816487142951601</v>
      </c>
      <c r="AF35" s="35"/>
      <c r="AG35" s="168">
        <v>132.025507054673</v>
      </c>
      <c r="AH35" s="163">
        <v>119.642217442315</v>
      </c>
      <c r="AI35" s="163">
        <v>112.857143887486</v>
      </c>
      <c r="AJ35" s="163">
        <v>113.211197973217</v>
      </c>
      <c r="AK35" s="163">
        <v>115.604837587006</v>
      </c>
      <c r="AL35" s="169">
        <v>118.179385958137</v>
      </c>
      <c r="AM35" s="163"/>
      <c r="AN35" s="170">
        <v>145.74626572073501</v>
      </c>
      <c r="AO35" s="171">
        <v>150.652832049306</v>
      </c>
      <c r="AP35" s="172">
        <v>148.255217459817</v>
      </c>
      <c r="AQ35" s="163"/>
      <c r="AR35" s="173">
        <v>128.072156740786</v>
      </c>
      <c r="AS35" s="96"/>
      <c r="AT35" s="147">
        <v>7.9400811982834103</v>
      </c>
      <c r="AU35" s="142">
        <v>1.78542585967048</v>
      </c>
      <c r="AV35" s="142">
        <v>-5.1590323934286797</v>
      </c>
      <c r="AW35" s="142">
        <v>4.4121143970874996</v>
      </c>
      <c r="AX35" s="142">
        <v>6.2484812688913696</v>
      </c>
      <c r="AY35" s="148">
        <v>2.7807975667866698</v>
      </c>
      <c r="AZ35" s="142"/>
      <c r="BA35" s="149">
        <v>-6.8786352776061294E-2</v>
      </c>
      <c r="BB35" s="150">
        <v>-0.88684493605024906</v>
      </c>
      <c r="BC35" s="151">
        <v>-0.50858232892368804</v>
      </c>
      <c r="BD35" s="142"/>
      <c r="BE35" s="152">
        <v>1.4424811992733799</v>
      </c>
    </row>
    <row r="36" spans="1:64" x14ac:dyDescent="0.25">
      <c r="A36" s="24" t="s">
        <v>80</v>
      </c>
      <c r="B36" s="44" t="str">
        <f t="shared" si="0"/>
        <v>Coastal Virginia - Eastern Shore</v>
      </c>
      <c r="C36" s="12"/>
      <c r="D36" s="28" t="s">
        <v>16</v>
      </c>
      <c r="E36" s="31" t="s">
        <v>17</v>
      </c>
      <c r="F36" s="12"/>
      <c r="G36" s="168">
        <v>161.37298319327701</v>
      </c>
      <c r="H36" s="163">
        <v>158.204149043303</v>
      </c>
      <c r="I36" s="163">
        <v>155.33566074950599</v>
      </c>
      <c r="J36" s="163">
        <v>157.04007874015701</v>
      </c>
      <c r="K36" s="163">
        <v>158.42286286286199</v>
      </c>
      <c r="L36" s="169">
        <v>157.86413640202699</v>
      </c>
      <c r="M36" s="163"/>
      <c r="N36" s="170">
        <v>199.64115826701999</v>
      </c>
      <c r="O36" s="171">
        <v>204.94401574803101</v>
      </c>
      <c r="P36" s="172">
        <v>202.30657871591899</v>
      </c>
      <c r="Q36" s="163"/>
      <c r="R36" s="173">
        <v>172.280985734664</v>
      </c>
      <c r="S36" s="96"/>
      <c r="T36" s="147">
        <v>2.78593014455137</v>
      </c>
      <c r="U36" s="142">
        <v>3.8687762332959998</v>
      </c>
      <c r="V36" s="142">
        <v>-1.8872190624516201</v>
      </c>
      <c r="W36" s="142">
        <v>-0.29203694521760298</v>
      </c>
      <c r="X36" s="142">
        <v>-1.0970529127280999</v>
      </c>
      <c r="Y36" s="148">
        <v>0.48477450192465199</v>
      </c>
      <c r="Z36" s="142"/>
      <c r="AA36" s="149">
        <v>4.0555169479708599</v>
      </c>
      <c r="AB36" s="150">
        <v>2.9502906273789602</v>
      </c>
      <c r="AC36" s="151">
        <v>3.5020327959171</v>
      </c>
      <c r="AD36" s="142"/>
      <c r="AE36" s="152">
        <v>1.2523601255677901</v>
      </c>
      <c r="AF36" s="35"/>
      <c r="AG36" s="168">
        <v>167.583007980356</v>
      </c>
      <c r="AH36" s="163">
        <v>153.59699941622799</v>
      </c>
      <c r="AI36" s="163">
        <v>147.64243287225301</v>
      </c>
      <c r="AJ36" s="163">
        <v>147.964675901725</v>
      </c>
      <c r="AK36" s="163">
        <v>152.89533190002601</v>
      </c>
      <c r="AL36" s="169">
        <v>153.56640194218099</v>
      </c>
      <c r="AM36" s="163"/>
      <c r="AN36" s="170">
        <v>193.821010838831</v>
      </c>
      <c r="AO36" s="171">
        <v>200.88902203856699</v>
      </c>
      <c r="AP36" s="172">
        <v>197.40104069767401</v>
      </c>
      <c r="AQ36" s="163"/>
      <c r="AR36" s="173">
        <v>167.782326721472</v>
      </c>
      <c r="AS36" s="96"/>
      <c r="AT36" s="147">
        <v>4.5683919388634102</v>
      </c>
      <c r="AU36" s="142">
        <v>6.2839522125194103</v>
      </c>
      <c r="AV36" s="142">
        <v>-0.46791940642878899</v>
      </c>
      <c r="AW36" s="142">
        <v>1.0764072869518899</v>
      </c>
      <c r="AX36" s="142">
        <v>2.6372072006427998</v>
      </c>
      <c r="AY36" s="148">
        <v>2.69610914826381</v>
      </c>
      <c r="AZ36" s="142"/>
      <c r="BA36" s="149">
        <v>4.9194981509115596</v>
      </c>
      <c r="BB36" s="150">
        <v>4.4303736606175299</v>
      </c>
      <c r="BC36" s="151">
        <v>4.6569247992653198</v>
      </c>
      <c r="BD36" s="142"/>
      <c r="BE36" s="152">
        <v>3.0853163488509199</v>
      </c>
    </row>
    <row r="37" spans="1:64" x14ac:dyDescent="0.25">
      <c r="A37" s="24" t="s">
        <v>81</v>
      </c>
      <c r="B37" s="44" t="str">
        <f t="shared" si="0"/>
        <v>Coastal Virginia - Hampton Roads</v>
      </c>
      <c r="C37" s="12"/>
      <c r="D37" s="28" t="s">
        <v>16</v>
      </c>
      <c r="E37" s="31" t="s">
        <v>17</v>
      </c>
      <c r="F37" s="12"/>
      <c r="G37" s="168">
        <v>146.46327430867001</v>
      </c>
      <c r="H37" s="163">
        <v>151.011750625464</v>
      </c>
      <c r="I37" s="163">
        <v>152.00885846255301</v>
      </c>
      <c r="J37" s="163">
        <v>152.94065405046399</v>
      </c>
      <c r="K37" s="163">
        <v>156.07684571314999</v>
      </c>
      <c r="L37" s="169">
        <v>151.8664529223</v>
      </c>
      <c r="M37" s="163"/>
      <c r="N37" s="170">
        <v>191.180680071327</v>
      </c>
      <c r="O37" s="171">
        <v>200.55928149104099</v>
      </c>
      <c r="P37" s="172">
        <v>195.92645607107599</v>
      </c>
      <c r="Q37" s="163"/>
      <c r="R37" s="173">
        <v>165.571137187099</v>
      </c>
      <c r="S37" s="96"/>
      <c r="T37" s="147">
        <v>0.40459754378849</v>
      </c>
      <c r="U37" s="142">
        <v>2.1884583351764202</v>
      </c>
      <c r="V37" s="142">
        <v>1.5950595776190299</v>
      </c>
      <c r="W37" s="142">
        <v>3.2049258108176799</v>
      </c>
      <c r="X37" s="142">
        <v>4.0055794896785102</v>
      </c>
      <c r="Y37" s="148">
        <v>2.3457339075103198</v>
      </c>
      <c r="Z37" s="142"/>
      <c r="AA37" s="149">
        <v>-1.13377825336261</v>
      </c>
      <c r="AB37" s="150">
        <v>-1.2843653512762501</v>
      </c>
      <c r="AC37" s="151">
        <v>-1.2009687176049599</v>
      </c>
      <c r="AD37" s="142"/>
      <c r="AE37" s="152">
        <v>0.69478571473567396</v>
      </c>
      <c r="AF37" s="35"/>
      <c r="AG37" s="168">
        <v>163.15396756869501</v>
      </c>
      <c r="AH37" s="163">
        <v>153.091319441173</v>
      </c>
      <c r="AI37" s="163">
        <v>147.034182649911</v>
      </c>
      <c r="AJ37" s="163">
        <v>147.264255507553</v>
      </c>
      <c r="AK37" s="163">
        <v>149.82086030482799</v>
      </c>
      <c r="AL37" s="169">
        <v>151.955908101381</v>
      </c>
      <c r="AM37" s="163"/>
      <c r="AN37" s="170">
        <v>190.014427085005</v>
      </c>
      <c r="AO37" s="171">
        <v>203.686076871799</v>
      </c>
      <c r="AP37" s="172">
        <v>197.048904617879</v>
      </c>
      <c r="AQ37" s="163"/>
      <c r="AR37" s="173">
        <v>166.393067657144</v>
      </c>
      <c r="AS37" s="96"/>
      <c r="AT37" s="147">
        <v>2.8900932819293201</v>
      </c>
      <c r="AU37" s="142">
        <v>6.9210223632352204</v>
      </c>
      <c r="AV37" s="142">
        <v>2.0378340582321202</v>
      </c>
      <c r="AW37" s="142">
        <v>2.6083247312095001</v>
      </c>
      <c r="AX37" s="142">
        <v>1.9482193241041399</v>
      </c>
      <c r="AY37" s="148">
        <v>3.2049678208905799</v>
      </c>
      <c r="AZ37" s="142"/>
      <c r="BA37" s="149">
        <v>0.60655199345295496</v>
      </c>
      <c r="BB37" s="150">
        <v>0.50044890569059697</v>
      </c>
      <c r="BC37" s="151">
        <v>0.58580356457334104</v>
      </c>
      <c r="BD37" s="142"/>
      <c r="BE37" s="152">
        <v>2.1318722423825598</v>
      </c>
    </row>
    <row r="38" spans="1:64" x14ac:dyDescent="0.25">
      <c r="A38" s="25" t="s">
        <v>82</v>
      </c>
      <c r="B38" s="44" t="str">
        <f t="shared" si="0"/>
        <v>Northern Virginia</v>
      </c>
      <c r="C38" s="12"/>
      <c r="D38" s="28" t="s">
        <v>16</v>
      </c>
      <c r="E38" s="31" t="s">
        <v>17</v>
      </c>
      <c r="F38" s="13"/>
      <c r="G38" s="168">
        <v>120.09678408662499</v>
      </c>
      <c r="H38" s="163">
        <v>132.918439273552</v>
      </c>
      <c r="I38" s="163">
        <v>139.96404872478101</v>
      </c>
      <c r="J38" s="163">
        <v>136.62946082046801</v>
      </c>
      <c r="K38" s="163">
        <v>130.58982214728499</v>
      </c>
      <c r="L38" s="169">
        <v>132.716924282593</v>
      </c>
      <c r="M38" s="163"/>
      <c r="N38" s="170">
        <v>124.60543375661599</v>
      </c>
      <c r="O38" s="171">
        <v>126.290788653129</v>
      </c>
      <c r="P38" s="172">
        <v>125.45998264736799</v>
      </c>
      <c r="Q38" s="163"/>
      <c r="R38" s="173">
        <v>130.52624401960199</v>
      </c>
      <c r="S38" s="96"/>
      <c r="T38" s="147">
        <v>21.9314097002393</v>
      </c>
      <c r="U38" s="142">
        <v>25.097839527402201</v>
      </c>
      <c r="V38" s="142">
        <v>28.8634001922089</v>
      </c>
      <c r="W38" s="142">
        <v>25.693374757594199</v>
      </c>
      <c r="X38" s="142">
        <v>22.449778636978699</v>
      </c>
      <c r="Y38" s="148">
        <v>25.192401005928399</v>
      </c>
      <c r="Z38" s="142"/>
      <c r="AA38" s="149">
        <v>15.9666719288133</v>
      </c>
      <c r="AB38" s="150">
        <v>15.4187034369856</v>
      </c>
      <c r="AC38" s="151">
        <v>15.6634061939166</v>
      </c>
      <c r="AD38" s="142"/>
      <c r="AE38" s="152">
        <v>22.185523966205999</v>
      </c>
      <c r="AF38" s="35"/>
      <c r="AG38" s="168">
        <v>124.384177759232</v>
      </c>
      <c r="AH38" s="163">
        <v>135.12074940778899</v>
      </c>
      <c r="AI38" s="163">
        <v>140.55591874601501</v>
      </c>
      <c r="AJ38" s="163">
        <v>139.15083667062001</v>
      </c>
      <c r="AK38" s="163">
        <v>130.581613515621</v>
      </c>
      <c r="AL38" s="169">
        <v>134.27106885086701</v>
      </c>
      <c r="AM38" s="163"/>
      <c r="AN38" s="170">
        <v>125.721787322927</v>
      </c>
      <c r="AO38" s="171">
        <v>126.606890770219</v>
      </c>
      <c r="AP38" s="172">
        <v>126.170255461835</v>
      </c>
      <c r="AQ38" s="163"/>
      <c r="AR38" s="173">
        <v>131.77090472687999</v>
      </c>
      <c r="AS38" s="96"/>
      <c r="AT38" s="147">
        <v>24.8609599514593</v>
      </c>
      <c r="AU38" s="142">
        <v>31.7897933191046</v>
      </c>
      <c r="AV38" s="142">
        <v>34.366358485546598</v>
      </c>
      <c r="AW38" s="142">
        <v>33.099473719936697</v>
      </c>
      <c r="AX38" s="142">
        <v>28.198795366354801</v>
      </c>
      <c r="AY38" s="148">
        <v>30.761391756096401</v>
      </c>
      <c r="AZ38" s="142"/>
      <c r="BA38" s="149">
        <v>20.3665261783859</v>
      </c>
      <c r="BB38" s="150">
        <v>18.245973884852599</v>
      </c>
      <c r="BC38" s="151">
        <v>19.248827700378801</v>
      </c>
      <c r="BD38" s="142"/>
      <c r="BE38" s="152">
        <v>27.0463195222374</v>
      </c>
    </row>
    <row r="39" spans="1:64" x14ac:dyDescent="0.25">
      <c r="A39" s="26" t="s">
        <v>83</v>
      </c>
      <c r="B39" s="44" t="str">
        <f t="shared" si="0"/>
        <v>Shenandoah Valley</v>
      </c>
      <c r="C39" s="12"/>
      <c r="D39" s="29" t="s">
        <v>16</v>
      </c>
      <c r="E39" s="32" t="s">
        <v>17</v>
      </c>
      <c r="F39" s="12"/>
      <c r="G39" s="174">
        <v>93.868045914678206</v>
      </c>
      <c r="H39" s="175">
        <v>96.494113548769604</v>
      </c>
      <c r="I39" s="175">
        <v>97.035390478929898</v>
      </c>
      <c r="J39" s="175">
        <v>99.687966550522603</v>
      </c>
      <c r="K39" s="175">
        <v>99.619852148680295</v>
      </c>
      <c r="L39" s="176">
        <v>97.527700264542403</v>
      </c>
      <c r="M39" s="163"/>
      <c r="N39" s="177">
        <v>116.256251753602</v>
      </c>
      <c r="O39" s="178">
        <v>118.56996783738499</v>
      </c>
      <c r="P39" s="179">
        <v>117.408071602408</v>
      </c>
      <c r="Q39" s="163"/>
      <c r="R39" s="180">
        <v>103.829588687902</v>
      </c>
      <c r="S39" s="96"/>
      <c r="T39" s="153">
        <v>4.81311271321717</v>
      </c>
      <c r="U39" s="154">
        <v>3.9563621495832502</v>
      </c>
      <c r="V39" s="154">
        <v>4.8165917424280504</v>
      </c>
      <c r="W39" s="154">
        <v>9.6555852893064102</v>
      </c>
      <c r="X39" s="154">
        <v>5.9708815414920497</v>
      </c>
      <c r="Y39" s="155">
        <v>5.9400719898478798</v>
      </c>
      <c r="Z39" s="142"/>
      <c r="AA39" s="156">
        <v>3.8655308827884101</v>
      </c>
      <c r="AB39" s="157">
        <v>2.8626685093786</v>
      </c>
      <c r="AC39" s="158">
        <v>3.3289005669051899</v>
      </c>
      <c r="AD39" s="142"/>
      <c r="AE39" s="159">
        <v>4.2593122623949702</v>
      </c>
      <c r="AF39" s="36"/>
      <c r="AG39" s="174">
        <v>97.274506998719403</v>
      </c>
      <c r="AH39" s="175">
        <v>96.242079966506097</v>
      </c>
      <c r="AI39" s="175">
        <v>96.379007857438197</v>
      </c>
      <c r="AJ39" s="175">
        <v>97.369217453505001</v>
      </c>
      <c r="AK39" s="175">
        <v>98.163713779667006</v>
      </c>
      <c r="AL39" s="176">
        <v>97.114219886947893</v>
      </c>
      <c r="AM39" s="163"/>
      <c r="AN39" s="177">
        <v>117.257533945305</v>
      </c>
      <c r="AO39" s="178">
        <v>120.54736731294901</v>
      </c>
      <c r="AP39" s="179">
        <v>118.914137379938</v>
      </c>
      <c r="AQ39" s="163"/>
      <c r="AR39" s="180">
        <v>104.27037871783401</v>
      </c>
      <c r="AS39" s="96"/>
      <c r="AT39" s="153">
        <v>6.8381691092514298</v>
      </c>
      <c r="AU39" s="154">
        <v>6.1050520341237098</v>
      </c>
      <c r="AV39" s="154">
        <v>5.6852229489518802</v>
      </c>
      <c r="AW39" s="154">
        <v>6.8742493914656499</v>
      </c>
      <c r="AX39" s="154">
        <v>4.7942330423333397</v>
      </c>
      <c r="AY39" s="155">
        <v>6.0122455380281297</v>
      </c>
      <c r="AZ39" s="142"/>
      <c r="BA39" s="156">
        <v>5.6803435183217701</v>
      </c>
      <c r="BB39" s="157">
        <v>6.5656652504263899</v>
      </c>
      <c r="BC39" s="158">
        <v>6.1296741274831898</v>
      </c>
      <c r="BD39" s="142"/>
      <c r="BE39" s="159">
        <v>5.6319229750325297</v>
      </c>
    </row>
    <row r="40" spans="1:64" x14ac:dyDescent="0.25">
      <c r="A40" s="22" t="s">
        <v>84</v>
      </c>
      <c r="B40" s="44" t="str">
        <f t="shared" si="0"/>
        <v>Southern Virginia</v>
      </c>
      <c r="C40" s="10"/>
      <c r="D40" s="27" t="s">
        <v>16</v>
      </c>
      <c r="E40" s="30" t="s">
        <v>17</v>
      </c>
      <c r="F40" s="3"/>
      <c r="G40" s="160">
        <v>86.829050337311799</v>
      </c>
      <c r="H40" s="161">
        <v>92.1736615134255</v>
      </c>
      <c r="I40" s="161">
        <v>93.238679017317693</v>
      </c>
      <c r="J40" s="161">
        <v>93.687168</v>
      </c>
      <c r="K40" s="161">
        <v>94.276808421052607</v>
      </c>
      <c r="L40" s="162">
        <v>92.269387720344</v>
      </c>
      <c r="M40" s="163"/>
      <c r="N40" s="164">
        <v>110.491620795107</v>
      </c>
      <c r="O40" s="165">
        <v>111.82067137809101</v>
      </c>
      <c r="P40" s="166">
        <v>111.147265155917</v>
      </c>
      <c r="Q40" s="163"/>
      <c r="R40" s="167">
        <v>98.034588311841901</v>
      </c>
      <c r="S40" s="96"/>
      <c r="T40" s="139">
        <v>4.4010207265747701</v>
      </c>
      <c r="U40" s="140">
        <v>9.2222716932269009</v>
      </c>
      <c r="V40" s="140">
        <v>8.2135321839319602</v>
      </c>
      <c r="W40" s="140">
        <v>9.6095586615662896</v>
      </c>
      <c r="X40" s="140">
        <v>7.9180556905753896</v>
      </c>
      <c r="Y40" s="141">
        <v>8.0366005708751391</v>
      </c>
      <c r="Z40" s="142"/>
      <c r="AA40" s="143">
        <v>13.2044591235277</v>
      </c>
      <c r="AB40" s="144">
        <v>12.312596235418701</v>
      </c>
      <c r="AC40" s="145">
        <v>12.732585613635599</v>
      </c>
      <c r="AD40" s="142"/>
      <c r="AE40" s="146">
        <v>8.87389218058218</v>
      </c>
      <c r="AF40" s="33"/>
      <c r="AG40" s="160">
        <v>90.868916903890394</v>
      </c>
      <c r="AH40" s="161">
        <v>90.3355131860299</v>
      </c>
      <c r="AI40" s="161">
        <v>92.124165607793302</v>
      </c>
      <c r="AJ40" s="161">
        <v>92.285718553620995</v>
      </c>
      <c r="AK40" s="161">
        <v>93.031010288966698</v>
      </c>
      <c r="AL40" s="162">
        <v>91.7960562134204</v>
      </c>
      <c r="AM40" s="163"/>
      <c r="AN40" s="164">
        <v>107.94521140513601</v>
      </c>
      <c r="AO40" s="165">
        <v>109.174982658959</v>
      </c>
      <c r="AP40" s="166">
        <v>108.564241792347</v>
      </c>
      <c r="AQ40" s="163"/>
      <c r="AR40" s="167">
        <v>97.1401168415683</v>
      </c>
      <c r="AS40" s="96"/>
      <c r="AT40" s="139">
        <v>9.1660606885737703</v>
      </c>
      <c r="AU40" s="140">
        <v>8.9344021576731496</v>
      </c>
      <c r="AV40" s="140">
        <v>9.3037057185641405</v>
      </c>
      <c r="AW40" s="140">
        <v>9.8293983245602998</v>
      </c>
      <c r="AX40" s="140">
        <v>9.3782107101070498</v>
      </c>
      <c r="AY40" s="141">
        <v>9.3495496586305897</v>
      </c>
      <c r="AZ40" s="142"/>
      <c r="BA40" s="143">
        <v>12.6070832620298</v>
      </c>
      <c r="BB40" s="144">
        <v>12.8097056006338</v>
      </c>
      <c r="BC40" s="145">
        <v>12.7092816339102</v>
      </c>
      <c r="BD40" s="142"/>
      <c r="BE40" s="146">
        <v>10.1923136757857</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68">
        <v>101.800841022936</v>
      </c>
      <c r="H41" s="163">
        <v>102.548521079634</v>
      </c>
      <c r="I41" s="163">
        <v>102.133702383604</v>
      </c>
      <c r="J41" s="163">
        <v>105.468712165027</v>
      </c>
      <c r="K41" s="163">
        <v>106.189384497018</v>
      </c>
      <c r="L41" s="169">
        <v>103.817486069716</v>
      </c>
      <c r="M41" s="163"/>
      <c r="N41" s="170">
        <v>126.776907557466</v>
      </c>
      <c r="O41" s="171">
        <v>124.344595987483</v>
      </c>
      <c r="P41" s="172">
        <v>125.62579703832699</v>
      </c>
      <c r="Q41" s="163"/>
      <c r="R41" s="173">
        <v>111.046830007796</v>
      </c>
      <c r="S41" s="96"/>
      <c r="T41" s="147">
        <v>7.6248678858240604</v>
      </c>
      <c r="U41" s="142">
        <v>8.8834944784062806</v>
      </c>
      <c r="V41" s="142">
        <v>8.1994451078643404</v>
      </c>
      <c r="W41" s="142">
        <v>12.8692682480033</v>
      </c>
      <c r="X41" s="142">
        <v>11.2634855184782</v>
      </c>
      <c r="Y41" s="148">
        <v>9.9620940406025902</v>
      </c>
      <c r="Z41" s="142"/>
      <c r="AA41" s="149">
        <v>10.6160437616618</v>
      </c>
      <c r="AB41" s="150">
        <v>8.5189101109081893</v>
      </c>
      <c r="AC41" s="151">
        <v>9.6240200245851302</v>
      </c>
      <c r="AD41" s="142"/>
      <c r="AE41" s="152">
        <v>9.6339157797689303</v>
      </c>
      <c r="AF41" s="34"/>
      <c r="AG41" s="168">
        <v>104.874183798502</v>
      </c>
      <c r="AH41" s="163">
        <v>103.139336665432</v>
      </c>
      <c r="AI41" s="163">
        <v>101.020025544202</v>
      </c>
      <c r="AJ41" s="163">
        <v>102.859830281835</v>
      </c>
      <c r="AK41" s="163">
        <v>104.51874785851</v>
      </c>
      <c r="AL41" s="169">
        <v>103.244348595142</v>
      </c>
      <c r="AM41" s="163"/>
      <c r="AN41" s="170">
        <v>125.520833794895</v>
      </c>
      <c r="AO41" s="171">
        <v>123.954076739729</v>
      </c>
      <c r="AP41" s="172">
        <v>124.77366653294099</v>
      </c>
      <c r="AQ41" s="163"/>
      <c r="AR41" s="173">
        <v>110.50395266868</v>
      </c>
      <c r="AS41" s="96"/>
      <c r="AT41" s="147">
        <v>12.4349882398829</v>
      </c>
      <c r="AU41" s="142">
        <v>12.916022339097401</v>
      </c>
      <c r="AV41" s="142">
        <v>9.9025190371504994</v>
      </c>
      <c r="AW41" s="142">
        <v>11.5260627024703</v>
      </c>
      <c r="AX41" s="142">
        <v>10.1522499864517</v>
      </c>
      <c r="AY41" s="148">
        <v>11.2954148250061</v>
      </c>
      <c r="AZ41" s="142"/>
      <c r="BA41" s="149">
        <v>10.6769939966462</v>
      </c>
      <c r="BB41" s="150">
        <v>11.4420190221638</v>
      </c>
      <c r="BC41" s="151">
        <v>11.0529266467512</v>
      </c>
      <c r="BD41" s="142"/>
      <c r="BE41" s="152">
        <v>11.1026263954331</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68">
        <v>86.336869688385207</v>
      </c>
      <c r="H42" s="163">
        <v>90.526560170394006</v>
      </c>
      <c r="I42" s="163">
        <v>90.7016315789473</v>
      </c>
      <c r="J42" s="163">
        <v>92.669922854387593</v>
      </c>
      <c r="K42" s="163">
        <v>93.026915974145794</v>
      </c>
      <c r="L42" s="169">
        <v>90.980207847295802</v>
      </c>
      <c r="M42" s="163"/>
      <c r="N42" s="170">
        <v>100.51682332463</v>
      </c>
      <c r="O42" s="171">
        <v>105.440409090909</v>
      </c>
      <c r="P42" s="172">
        <v>102.92497999110699</v>
      </c>
      <c r="Q42" s="163"/>
      <c r="R42" s="173">
        <v>94.837731188971802</v>
      </c>
      <c r="S42" s="96"/>
      <c r="T42" s="147">
        <v>2.3665391077594098</v>
      </c>
      <c r="U42" s="142">
        <v>6.7917527880797799</v>
      </c>
      <c r="V42" s="142">
        <v>7.2057532700873503</v>
      </c>
      <c r="W42" s="142">
        <v>11.069686332753699</v>
      </c>
      <c r="X42" s="142">
        <v>7.03814287092922</v>
      </c>
      <c r="Y42" s="148">
        <v>7.1996260052900602</v>
      </c>
      <c r="Z42" s="142"/>
      <c r="AA42" s="149">
        <v>6.93172165998614</v>
      </c>
      <c r="AB42" s="150">
        <v>10.3334125467427</v>
      </c>
      <c r="AC42" s="151">
        <v>8.6069527411868592</v>
      </c>
      <c r="AD42" s="142"/>
      <c r="AE42" s="152">
        <v>7.3430615396243804</v>
      </c>
      <c r="AF42" s="35"/>
      <c r="AG42" s="168">
        <v>90.552186740715001</v>
      </c>
      <c r="AH42" s="163">
        <v>90.943752212389299</v>
      </c>
      <c r="AI42" s="163">
        <v>90.423689189189105</v>
      </c>
      <c r="AJ42" s="163">
        <v>91.4149508196721</v>
      </c>
      <c r="AK42" s="163">
        <v>91.851715961244196</v>
      </c>
      <c r="AL42" s="169">
        <v>91.076857990816407</v>
      </c>
      <c r="AM42" s="163"/>
      <c r="AN42" s="170">
        <v>101.78693609918901</v>
      </c>
      <c r="AO42" s="171">
        <v>104.054550122249</v>
      </c>
      <c r="AP42" s="172">
        <v>102.90650893288201</v>
      </c>
      <c r="AQ42" s="163"/>
      <c r="AR42" s="173">
        <v>94.825493458801901</v>
      </c>
      <c r="AS42" s="96"/>
      <c r="AT42" s="147">
        <v>7.8355393272868801</v>
      </c>
      <c r="AU42" s="142">
        <v>8.85025397971825</v>
      </c>
      <c r="AV42" s="142">
        <v>7.9111252732664701</v>
      </c>
      <c r="AW42" s="142">
        <v>9.8229797803454897</v>
      </c>
      <c r="AX42" s="142">
        <v>6.4977130568120796</v>
      </c>
      <c r="AY42" s="148">
        <v>8.14821227356577</v>
      </c>
      <c r="AZ42" s="142"/>
      <c r="BA42" s="149">
        <v>8.0590845925576104</v>
      </c>
      <c r="BB42" s="150">
        <v>9.7197646858967204</v>
      </c>
      <c r="BC42" s="151">
        <v>8.8806975054140604</v>
      </c>
      <c r="BD42" s="142"/>
      <c r="BE42" s="152">
        <v>8.0237783063030008</v>
      </c>
      <c r="BF42" s="98"/>
      <c r="BG42" s="98"/>
      <c r="BH42" s="98"/>
      <c r="BI42" s="98"/>
      <c r="BJ42" s="98"/>
      <c r="BK42" s="98"/>
      <c r="BL42" s="98"/>
    </row>
    <row r="43" spans="1:64" x14ac:dyDescent="0.25">
      <c r="A43" s="26" t="s">
        <v>87</v>
      </c>
      <c r="B43" s="44" t="str">
        <f t="shared" si="0"/>
        <v>Virginia Mountains</v>
      </c>
      <c r="C43" s="12"/>
      <c r="D43" s="29" t="s">
        <v>16</v>
      </c>
      <c r="E43" s="32" t="s">
        <v>17</v>
      </c>
      <c r="F43" s="12"/>
      <c r="G43" s="174">
        <v>99.372779017857098</v>
      </c>
      <c r="H43" s="175">
        <v>106.444356638578</v>
      </c>
      <c r="I43" s="175">
        <v>112.40163647591601</v>
      </c>
      <c r="J43" s="175">
        <v>109.503705716148</v>
      </c>
      <c r="K43" s="175">
        <v>107.78253678893</v>
      </c>
      <c r="L43" s="176">
        <v>107.525210351571</v>
      </c>
      <c r="M43" s="163"/>
      <c r="N43" s="177">
        <v>129.36247947800399</v>
      </c>
      <c r="O43" s="178">
        <v>126.849686791675</v>
      </c>
      <c r="P43" s="179">
        <v>128.092739483548</v>
      </c>
      <c r="Q43" s="163"/>
      <c r="R43" s="180">
        <v>113.77795796271</v>
      </c>
      <c r="S43" s="96"/>
      <c r="T43" s="153">
        <v>2.4340935344269199</v>
      </c>
      <c r="U43" s="154">
        <v>7.1559594455376603</v>
      </c>
      <c r="V43" s="154">
        <v>12.1751834150412</v>
      </c>
      <c r="W43" s="154">
        <v>10.1052787864626</v>
      </c>
      <c r="X43" s="154">
        <v>9.4686079291979901</v>
      </c>
      <c r="Y43" s="155">
        <v>8.6449279345412897</v>
      </c>
      <c r="Z43" s="142"/>
      <c r="AA43" s="156">
        <v>13.337035830959101</v>
      </c>
      <c r="AB43" s="157">
        <v>7.0239102221097101</v>
      </c>
      <c r="AC43" s="158">
        <v>10.037124637657699</v>
      </c>
      <c r="AD43" s="142"/>
      <c r="AE43" s="159">
        <v>8.8011920107644404</v>
      </c>
      <c r="AF43" s="36"/>
      <c r="AG43" s="174">
        <v>107.85864691358</v>
      </c>
      <c r="AH43" s="175">
        <v>108.04924137496801</v>
      </c>
      <c r="AI43" s="175">
        <v>108.270488431876</v>
      </c>
      <c r="AJ43" s="175">
        <v>107.08484677992</v>
      </c>
      <c r="AK43" s="175">
        <v>108.261086092715</v>
      </c>
      <c r="AL43" s="176">
        <v>107.902098408616</v>
      </c>
      <c r="AM43" s="163"/>
      <c r="AN43" s="177">
        <v>125.639028273961</v>
      </c>
      <c r="AO43" s="178">
        <v>128.946129964997</v>
      </c>
      <c r="AP43" s="179">
        <v>127.297585162948</v>
      </c>
      <c r="AQ43" s="163"/>
      <c r="AR43" s="180">
        <v>114.04654534317601</v>
      </c>
      <c r="AS43" s="96"/>
      <c r="AT43" s="153">
        <v>6.4444643008645199</v>
      </c>
      <c r="AU43" s="154">
        <v>10.4504098200289</v>
      </c>
      <c r="AV43" s="154">
        <v>9.52659842232808</v>
      </c>
      <c r="AW43" s="154">
        <v>10.0060121565594</v>
      </c>
      <c r="AX43" s="154">
        <v>9.0950413217978792</v>
      </c>
      <c r="AY43" s="155">
        <v>9.1681765563540996</v>
      </c>
      <c r="AZ43" s="142"/>
      <c r="BA43" s="156">
        <v>10.3969794343371</v>
      </c>
      <c r="BB43" s="157">
        <v>11.29593971267</v>
      </c>
      <c r="BC43" s="158">
        <v>10.8406639261745</v>
      </c>
      <c r="BD43" s="142"/>
      <c r="BE43" s="159">
        <v>9.5180553991960792</v>
      </c>
      <c r="BF43" s="98"/>
      <c r="BG43" s="98"/>
      <c r="BH43" s="98"/>
      <c r="BI43" s="98"/>
      <c r="BJ43" s="98"/>
      <c r="BK43" s="98"/>
      <c r="BL43" s="98"/>
    </row>
  </sheetData>
  <sheetProtection algorithmName="SHA-512" hashValue="Y8vfDXNrWIwgTx4XpgI7ROEIVN0ionsnMIEOdODWFowLYO1vs4yugdKwYpuHUsfm8c1OvXYNqLqovSieiOJvIw==" saltValue="39wDhU5MceEWM6I8UgSeZw=="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6" activePane="bottomRight" state="frozen"/>
      <selection activeCell="BC19" sqref="AV19:BC20"/>
      <selection pane="topRight" activeCell="BC19" sqref="AV19:BC20"/>
      <selection pane="bottomLeft" activeCell="BC19" sqref="AV19:BC20"/>
      <selection pane="bottomRight" activeCell="C14" sqref="C14"/>
    </sheetView>
  </sheetViews>
  <sheetFormatPr defaultColWidth="9.109375" defaultRowHeight="13.2" x14ac:dyDescent="0.25"/>
  <cols>
    <col min="1" max="1" width="20.6640625" style="97" customWidth="1"/>
    <col min="2" max="2" width="25.33203125" style="97" customWidth="1"/>
    <col min="3" max="16384" width="9.109375" style="97"/>
  </cols>
  <sheetData>
    <row r="1" spans="1:57" x14ac:dyDescent="0.25">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3.8" x14ac:dyDescent="0.25">
      <c r="C2" s="3"/>
      <c r="D2" s="192" t="s">
        <v>5</v>
      </c>
      <c r="E2" s="193"/>
      <c r="G2" s="194" t="s">
        <v>111</v>
      </c>
      <c r="H2" s="195"/>
      <c r="I2" s="195"/>
      <c r="J2" s="195"/>
      <c r="K2" s="195"/>
      <c r="L2" s="195"/>
      <c r="M2" s="195"/>
      <c r="N2" s="195"/>
      <c r="O2" s="195"/>
      <c r="P2" s="195"/>
      <c r="Q2" s="195"/>
      <c r="R2" s="195"/>
      <c r="T2" s="194" t="s">
        <v>40</v>
      </c>
      <c r="U2" s="195"/>
      <c r="V2" s="195"/>
      <c r="W2" s="195"/>
      <c r="X2" s="195"/>
      <c r="Y2" s="195"/>
      <c r="Z2" s="195"/>
      <c r="AA2" s="195"/>
      <c r="AB2" s="195"/>
      <c r="AC2" s="195"/>
      <c r="AD2" s="195"/>
      <c r="AE2" s="195"/>
      <c r="AF2" s="138"/>
      <c r="AG2" s="194" t="s">
        <v>41</v>
      </c>
      <c r="AH2" s="195"/>
      <c r="AI2" s="195"/>
      <c r="AJ2" s="195"/>
      <c r="AK2" s="195"/>
      <c r="AL2" s="195"/>
      <c r="AM2" s="195"/>
      <c r="AN2" s="195"/>
      <c r="AO2" s="195"/>
      <c r="AP2" s="195"/>
      <c r="AQ2" s="195"/>
      <c r="AR2" s="195"/>
      <c r="AT2" s="194" t="s">
        <v>42</v>
      </c>
      <c r="AU2" s="195"/>
      <c r="AV2" s="195"/>
      <c r="AW2" s="195"/>
      <c r="AX2" s="195"/>
      <c r="AY2" s="195"/>
      <c r="AZ2" s="195"/>
      <c r="BA2" s="195"/>
      <c r="BB2" s="195"/>
      <c r="BC2" s="195"/>
      <c r="BD2" s="195"/>
      <c r="BE2" s="195"/>
    </row>
    <row r="3" spans="1:57" x14ac:dyDescent="0.25">
      <c r="A3" s="37"/>
      <c r="B3" s="37"/>
      <c r="C3" s="3"/>
      <c r="D3" s="196" t="s">
        <v>8</v>
      </c>
      <c r="E3" s="198" t="s">
        <v>9</v>
      </c>
      <c r="F3" s="5"/>
      <c r="G3" s="200" t="s">
        <v>0</v>
      </c>
      <c r="H3" s="202" t="s">
        <v>1</v>
      </c>
      <c r="I3" s="202" t="s">
        <v>10</v>
      </c>
      <c r="J3" s="202" t="s">
        <v>2</v>
      </c>
      <c r="K3" s="202" t="s">
        <v>11</v>
      </c>
      <c r="L3" s="204" t="s">
        <v>12</v>
      </c>
      <c r="M3" s="5"/>
      <c r="N3" s="200" t="s">
        <v>3</v>
      </c>
      <c r="O3" s="202" t="s">
        <v>4</v>
      </c>
      <c r="P3" s="204" t="s">
        <v>13</v>
      </c>
      <c r="Q3" s="2"/>
      <c r="R3" s="206" t="s">
        <v>14</v>
      </c>
      <c r="S3" s="2"/>
      <c r="T3" s="200" t="s">
        <v>0</v>
      </c>
      <c r="U3" s="202" t="s">
        <v>1</v>
      </c>
      <c r="V3" s="202" t="s">
        <v>10</v>
      </c>
      <c r="W3" s="202" t="s">
        <v>2</v>
      </c>
      <c r="X3" s="202" t="s">
        <v>11</v>
      </c>
      <c r="Y3" s="204" t="s">
        <v>12</v>
      </c>
      <c r="Z3" s="2"/>
      <c r="AA3" s="200" t="s">
        <v>3</v>
      </c>
      <c r="AB3" s="202" t="s">
        <v>4</v>
      </c>
      <c r="AC3" s="204" t="s">
        <v>13</v>
      </c>
      <c r="AD3" s="1"/>
      <c r="AE3" s="208" t="s">
        <v>14</v>
      </c>
      <c r="AF3" s="47"/>
      <c r="AG3" s="200" t="s">
        <v>0</v>
      </c>
      <c r="AH3" s="202" t="s">
        <v>1</v>
      </c>
      <c r="AI3" s="202" t="s">
        <v>10</v>
      </c>
      <c r="AJ3" s="202" t="s">
        <v>2</v>
      </c>
      <c r="AK3" s="202" t="s">
        <v>11</v>
      </c>
      <c r="AL3" s="204" t="s">
        <v>12</v>
      </c>
      <c r="AM3" s="5"/>
      <c r="AN3" s="200" t="s">
        <v>3</v>
      </c>
      <c r="AO3" s="202" t="s">
        <v>4</v>
      </c>
      <c r="AP3" s="204" t="s">
        <v>13</v>
      </c>
      <c r="AQ3" s="2"/>
      <c r="AR3" s="206" t="s">
        <v>14</v>
      </c>
      <c r="AS3" s="2"/>
      <c r="AT3" s="200" t="s">
        <v>0</v>
      </c>
      <c r="AU3" s="202" t="s">
        <v>1</v>
      </c>
      <c r="AV3" s="202" t="s">
        <v>10</v>
      </c>
      <c r="AW3" s="202" t="s">
        <v>2</v>
      </c>
      <c r="AX3" s="202" t="s">
        <v>11</v>
      </c>
      <c r="AY3" s="204" t="s">
        <v>12</v>
      </c>
      <c r="AZ3" s="2"/>
      <c r="BA3" s="200" t="s">
        <v>3</v>
      </c>
      <c r="BB3" s="202" t="s">
        <v>4</v>
      </c>
      <c r="BC3" s="204" t="s">
        <v>13</v>
      </c>
      <c r="BD3" s="1"/>
      <c r="BE3" s="208" t="s">
        <v>14</v>
      </c>
    </row>
    <row r="4" spans="1:57" x14ac:dyDescent="0.25">
      <c r="A4" s="37"/>
      <c r="B4" s="37"/>
      <c r="C4" s="3"/>
      <c r="D4" s="197"/>
      <c r="E4" s="199"/>
      <c r="F4" s="5"/>
      <c r="G4" s="210"/>
      <c r="H4" s="211"/>
      <c r="I4" s="211"/>
      <c r="J4" s="211"/>
      <c r="K4" s="211"/>
      <c r="L4" s="212"/>
      <c r="M4" s="5"/>
      <c r="N4" s="210"/>
      <c r="O4" s="211"/>
      <c r="P4" s="212"/>
      <c r="Q4" s="2"/>
      <c r="R4" s="213"/>
      <c r="S4" s="2"/>
      <c r="T4" s="210"/>
      <c r="U4" s="211"/>
      <c r="V4" s="211"/>
      <c r="W4" s="211"/>
      <c r="X4" s="211"/>
      <c r="Y4" s="212"/>
      <c r="Z4" s="2"/>
      <c r="AA4" s="210"/>
      <c r="AB4" s="211"/>
      <c r="AC4" s="212"/>
      <c r="AD4" s="1"/>
      <c r="AE4" s="214"/>
      <c r="AF4" s="48"/>
      <c r="AG4" s="210"/>
      <c r="AH4" s="211"/>
      <c r="AI4" s="211"/>
      <c r="AJ4" s="211"/>
      <c r="AK4" s="211"/>
      <c r="AL4" s="212"/>
      <c r="AM4" s="5"/>
      <c r="AN4" s="210"/>
      <c r="AO4" s="211"/>
      <c r="AP4" s="212"/>
      <c r="AQ4" s="2"/>
      <c r="AR4" s="213"/>
      <c r="AS4" s="2"/>
      <c r="AT4" s="210"/>
      <c r="AU4" s="211"/>
      <c r="AV4" s="211"/>
      <c r="AW4" s="211"/>
      <c r="AX4" s="211"/>
      <c r="AY4" s="212"/>
      <c r="AZ4" s="2"/>
      <c r="BA4" s="210"/>
      <c r="BB4" s="211"/>
      <c r="BC4" s="212"/>
      <c r="BD4" s="1"/>
      <c r="BE4" s="214"/>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0">
        <v>84.677426890696907</v>
      </c>
      <c r="H6" s="161">
        <v>103.27338252580699</v>
      </c>
      <c r="I6" s="161">
        <v>113.064328627029</v>
      </c>
      <c r="J6" s="161">
        <v>113.319402950702</v>
      </c>
      <c r="K6" s="161">
        <v>110.534551613871</v>
      </c>
      <c r="L6" s="162">
        <v>104.973801710484</v>
      </c>
      <c r="M6" s="163"/>
      <c r="N6" s="164">
        <v>130.48110821475299</v>
      </c>
      <c r="O6" s="165">
        <v>137.63287961592101</v>
      </c>
      <c r="P6" s="166">
        <v>134.05699391533699</v>
      </c>
      <c r="Q6" s="163"/>
      <c r="R6" s="167">
        <v>113.28326138228201</v>
      </c>
      <c r="S6" s="96"/>
      <c r="T6" s="139">
        <v>10.2522074974492</v>
      </c>
      <c r="U6" s="140">
        <v>21.183354507167099</v>
      </c>
      <c r="V6" s="140">
        <v>24.924449891732799</v>
      </c>
      <c r="W6" s="140">
        <v>22.232507877840199</v>
      </c>
      <c r="X6" s="140">
        <v>15.147203936083899</v>
      </c>
      <c r="Y6" s="141">
        <v>18.955183502611</v>
      </c>
      <c r="Z6" s="142"/>
      <c r="AA6" s="143">
        <v>6.27969655517993</v>
      </c>
      <c r="AB6" s="144">
        <v>4.6673715206011197</v>
      </c>
      <c r="AC6" s="145">
        <v>5.44587408445864</v>
      </c>
      <c r="AD6" s="142"/>
      <c r="AE6" s="146">
        <v>14.016285771528301</v>
      </c>
      <c r="AG6" s="160">
        <v>89.648404273611803</v>
      </c>
      <c r="AH6" s="161">
        <v>93.614035001398904</v>
      </c>
      <c r="AI6" s="161">
        <v>101.495168398719</v>
      </c>
      <c r="AJ6" s="161">
        <v>103.231448589519</v>
      </c>
      <c r="AK6" s="161">
        <v>102.09077632174299</v>
      </c>
      <c r="AL6" s="162">
        <v>98.015979222832399</v>
      </c>
      <c r="AM6" s="163"/>
      <c r="AN6" s="164">
        <v>124.046934237984</v>
      </c>
      <c r="AO6" s="165">
        <v>134.475644891413</v>
      </c>
      <c r="AP6" s="166">
        <v>129.261292133751</v>
      </c>
      <c r="AQ6" s="163"/>
      <c r="AR6" s="167">
        <v>106.944341429166</v>
      </c>
      <c r="AS6" s="96"/>
      <c r="AT6" s="139">
        <v>10.898353953657001</v>
      </c>
      <c r="AU6" s="140">
        <v>20.6026281731273</v>
      </c>
      <c r="AV6" s="140">
        <v>22.986597588050799</v>
      </c>
      <c r="AW6" s="140">
        <v>22.115337022009498</v>
      </c>
      <c r="AX6" s="140">
        <v>14.5894549229464</v>
      </c>
      <c r="AY6" s="141">
        <v>18.199811860380599</v>
      </c>
      <c r="AZ6" s="142"/>
      <c r="BA6" s="143">
        <v>6.3332844678477702</v>
      </c>
      <c r="BB6" s="144">
        <v>5.4767343571365901</v>
      </c>
      <c r="BC6" s="145">
        <v>5.8860063328542997</v>
      </c>
      <c r="BD6" s="142"/>
      <c r="BE6" s="146">
        <v>13.6303592848666</v>
      </c>
    </row>
    <row r="7" spans="1:57" x14ac:dyDescent="0.25">
      <c r="A7" s="23" t="s">
        <v>18</v>
      </c>
      <c r="B7" s="44" t="str">
        <f>TRIM(A7)</f>
        <v>Virginia</v>
      </c>
      <c r="C7" s="11"/>
      <c r="D7" s="28" t="s">
        <v>16</v>
      </c>
      <c r="E7" s="31" t="s">
        <v>17</v>
      </c>
      <c r="F7" s="12"/>
      <c r="G7" s="168">
        <v>70.268097665874194</v>
      </c>
      <c r="H7" s="163">
        <v>89.211857619598504</v>
      </c>
      <c r="I7" s="163">
        <v>97.214923776045893</v>
      </c>
      <c r="J7" s="163">
        <v>97.364522949694205</v>
      </c>
      <c r="K7" s="163">
        <v>93.042474119299698</v>
      </c>
      <c r="L7" s="169">
        <v>89.420375226102493</v>
      </c>
      <c r="M7" s="163"/>
      <c r="N7" s="170">
        <v>110.800633562592</v>
      </c>
      <c r="O7" s="171">
        <v>115.007295704878</v>
      </c>
      <c r="P7" s="172">
        <v>112.903964633735</v>
      </c>
      <c r="Q7" s="163"/>
      <c r="R7" s="173">
        <v>96.129972199711901</v>
      </c>
      <c r="S7" s="96"/>
      <c r="T7" s="147">
        <v>10.8961310214397</v>
      </c>
      <c r="U7" s="142">
        <v>21.9601451428945</v>
      </c>
      <c r="V7" s="142">
        <v>26.1571325843151</v>
      </c>
      <c r="W7" s="142">
        <v>23.8893827611452</v>
      </c>
      <c r="X7" s="142">
        <v>17.226724287553299</v>
      </c>
      <c r="Y7" s="148">
        <v>20.340583371838399</v>
      </c>
      <c r="Z7" s="142"/>
      <c r="AA7" s="149">
        <v>4.3921517443378697</v>
      </c>
      <c r="AB7" s="150">
        <v>1.15436865027899</v>
      </c>
      <c r="AC7" s="151">
        <v>2.71761668483034</v>
      </c>
      <c r="AD7" s="142"/>
      <c r="AE7" s="152">
        <v>13.789421833627999</v>
      </c>
      <c r="AG7" s="168">
        <v>75.250260334163897</v>
      </c>
      <c r="AH7" s="163">
        <v>80.203245693595093</v>
      </c>
      <c r="AI7" s="163">
        <v>86.730953819969699</v>
      </c>
      <c r="AJ7" s="163">
        <v>89.344942865565201</v>
      </c>
      <c r="AK7" s="163">
        <v>86.466816840889095</v>
      </c>
      <c r="AL7" s="169">
        <v>83.599243910836606</v>
      </c>
      <c r="AM7" s="163"/>
      <c r="AN7" s="170">
        <v>108.387228540122</v>
      </c>
      <c r="AO7" s="171">
        <v>115.24969485151</v>
      </c>
      <c r="AP7" s="172">
        <v>111.818461695816</v>
      </c>
      <c r="AQ7" s="163"/>
      <c r="AR7" s="173">
        <v>91.661877563688094</v>
      </c>
      <c r="AS7" s="96"/>
      <c r="AT7" s="147">
        <v>13.4490824515615</v>
      </c>
      <c r="AU7" s="142">
        <v>22.9567163426177</v>
      </c>
      <c r="AV7" s="142">
        <v>23.192325575370401</v>
      </c>
      <c r="AW7" s="142">
        <v>24.109845639289599</v>
      </c>
      <c r="AX7" s="142">
        <v>16.924730412437</v>
      </c>
      <c r="AY7" s="148">
        <v>20.147686904290499</v>
      </c>
      <c r="AZ7" s="142"/>
      <c r="BA7" s="149">
        <v>8.0787860899561004</v>
      </c>
      <c r="BB7" s="150">
        <v>6.1326780601478701</v>
      </c>
      <c r="BC7" s="151">
        <v>7.0670437885608699</v>
      </c>
      <c r="BD7" s="142"/>
      <c r="BE7" s="152">
        <v>15.2380287455342</v>
      </c>
    </row>
    <row r="8" spans="1:57" x14ac:dyDescent="0.25">
      <c r="A8" s="24" t="s">
        <v>19</v>
      </c>
      <c r="B8" s="44" t="str">
        <f t="shared" ref="B8:B43" si="0">TRIM(A8)</f>
        <v>Norfolk/Virginia Beach, VA</v>
      </c>
      <c r="C8" s="12"/>
      <c r="D8" s="28" t="s">
        <v>16</v>
      </c>
      <c r="E8" s="31" t="s">
        <v>17</v>
      </c>
      <c r="F8" s="12"/>
      <c r="G8" s="168">
        <v>101.08723983237201</v>
      </c>
      <c r="H8" s="163">
        <v>120.328904051859</v>
      </c>
      <c r="I8" s="163">
        <v>124.227520413829</v>
      </c>
      <c r="J8" s="163">
        <v>124.160277488213</v>
      </c>
      <c r="K8" s="163">
        <v>126.923447713462</v>
      </c>
      <c r="L8" s="169">
        <v>119.345477899947</v>
      </c>
      <c r="M8" s="163"/>
      <c r="N8" s="170">
        <v>167.51348737558899</v>
      </c>
      <c r="O8" s="171">
        <v>179.71846156888401</v>
      </c>
      <c r="P8" s="172">
        <v>173.61597447223599</v>
      </c>
      <c r="Q8" s="163"/>
      <c r="R8" s="173">
        <v>134.85133406345801</v>
      </c>
      <c r="S8" s="96"/>
      <c r="T8" s="147">
        <v>1.36274619919561</v>
      </c>
      <c r="U8" s="142">
        <v>8.3506565375931707</v>
      </c>
      <c r="V8" s="142">
        <v>5.3713890378003004</v>
      </c>
      <c r="W8" s="142">
        <v>6.0920191344744197</v>
      </c>
      <c r="X8" s="142">
        <v>4.6946922354636298</v>
      </c>
      <c r="Y8" s="148">
        <v>5.25389290805116</v>
      </c>
      <c r="Z8" s="142"/>
      <c r="AA8" s="149">
        <v>-3.5164331285346502</v>
      </c>
      <c r="AB8" s="150">
        <v>-2.9366701033920299</v>
      </c>
      <c r="AC8" s="151">
        <v>-3.2172298203676899</v>
      </c>
      <c r="AD8" s="142"/>
      <c r="AE8" s="152">
        <v>1.97078557625688</v>
      </c>
      <c r="AG8" s="168">
        <v>115.645265453771</v>
      </c>
      <c r="AH8" s="163">
        <v>109.355056157674</v>
      </c>
      <c r="AI8" s="163">
        <v>107.73867382792</v>
      </c>
      <c r="AJ8" s="163">
        <v>110.88764890911401</v>
      </c>
      <c r="AK8" s="163">
        <v>113.65721801794101</v>
      </c>
      <c r="AL8" s="169">
        <v>111.456772473284</v>
      </c>
      <c r="AM8" s="163"/>
      <c r="AN8" s="170">
        <v>159.24747166644801</v>
      </c>
      <c r="AO8" s="171">
        <v>180.754623193425</v>
      </c>
      <c r="AP8" s="172">
        <v>170.00104742993699</v>
      </c>
      <c r="AQ8" s="163"/>
      <c r="AR8" s="173">
        <v>128.18370817518499</v>
      </c>
      <c r="AS8" s="96"/>
      <c r="AT8" s="147">
        <v>-0.57133116251401495</v>
      </c>
      <c r="AU8" s="142">
        <v>6.5731928769548302</v>
      </c>
      <c r="AV8" s="142">
        <v>-0.28400083080092098</v>
      </c>
      <c r="AW8" s="142">
        <v>0.95480740777833695</v>
      </c>
      <c r="AX8" s="142">
        <v>-0.858179863500382</v>
      </c>
      <c r="AY8" s="148">
        <v>1.0587321778475201</v>
      </c>
      <c r="AZ8" s="142"/>
      <c r="BA8" s="149">
        <v>-3.4600163641425801</v>
      </c>
      <c r="BB8" s="150">
        <v>-1.6924110272261601</v>
      </c>
      <c r="BC8" s="151">
        <v>-2.5282980553379102</v>
      </c>
      <c r="BD8" s="142"/>
      <c r="BE8" s="152">
        <v>-0.33111424244626098</v>
      </c>
    </row>
    <row r="9" spans="1:57" ht="15" x14ac:dyDescent="0.35">
      <c r="A9" s="24" t="s">
        <v>20</v>
      </c>
      <c r="B9" s="79" t="s">
        <v>72</v>
      </c>
      <c r="C9" s="12"/>
      <c r="D9" s="28" t="s">
        <v>16</v>
      </c>
      <c r="E9" s="31" t="s">
        <v>17</v>
      </c>
      <c r="F9" s="12"/>
      <c r="G9" s="168">
        <v>56.6300072409935</v>
      </c>
      <c r="H9" s="163">
        <v>68.713080344596094</v>
      </c>
      <c r="I9" s="163">
        <v>73.7070700022376</v>
      </c>
      <c r="J9" s="163">
        <v>73.511748350861396</v>
      </c>
      <c r="K9" s="163">
        <v>67.407920331170203</v>
      </c>
      <c r="L9" s="169">
        <v>67.993965253971794</v>
      </c>
      <c r="M9" s="163"/>
      <c r="N9" s="170">
        <v>80.279085379279394</v>
      </c>
      <c r="O9" s="171">
        <v>80.598437368538796</v>
      </c>
      <c r="P9" s="172">
        <v>80.438761373909102</v>
      </c>
      <c r="Q9" s="163"/>
      <c r="R9" s="173">
        <v>71.549621288239607</v>
      </c>
      <c r="S9" s="96"/>
      <c r="T9" s="147">
        <v>0.81779282699140299</v>
      </c>
      <c r="U9" s="142">
        <v>23.6191085129919</v>
      </c>
      <c r="V9" s="142">
        <v>22.5951218325764</v>
      </c>
      <c r="W9" s="142">
        <v>16.330643728683299</v>
      </c>
      <c r="X9" s="142">
        <v>6.0136169518312101</v>
      </c>
      <c r="Y9" s="148">
        <v>13.8340876655509</v>
      </c>
      <c r="Z9" s="142"/>
      <c r="AA9" s="149">
        <v>-2.6997150982922902</v>
      </c>
      <c r="AB9" s="150">
        <v>-10.8073028279653</v>
      </c>
      <c r="AC9" s="151">
        <v>-6.9377745535901001</v>
      </c>
      <c r="AD9" s="142"/>
      <c r="AE9" s="152">
        <v>6.2186843611222997</v>
      </c>
      <c r="AG9" s="168">
        <v>50.9992345144327</v>
      </c>
      <c r="AH9" s="163">
        <v>58.607337465876</v>
      </c>
      <c r="AI9" s="163">
        <v>67.251493848735706</v>
      </c>
      <c r="AJ9" s="163">
        <v>69.693551862832805</v>
      </c>
      <c r="AK9" s="163">
        <v>69.040015791004606</v>
      </c>
      <c r="AL9" s="169">
        <v>63.118326696576403</v>
      </c>
      <c r="AM9" s="163"/>
      <c r="AN9" s="170">
        <v>89.620930689192207</v>
      </c>
      <c r="AO9" s="171">
        <v>90.592359414857896</v>
      </c>
      <c r="AP9" s="172">
        <v>90.106645052025002</v>
      </c>
      <c r="AQ9" s="163"/>
      <c r="AR9" s="173">
        <v>70.829274798133099</v>
      </c>
      <c r="AS9" s="96"/>
      <c r="AT9" s="147">
        <v>7.5557131067873602</v>
      </c>
      <c r="AU9" s="142">
        <v>21.447594939567999</v>
      </c>
      <c r="AV9" s="142">
        <v>23.5863906188466</v>
      </c>
      <c r="AW9" s="142">
        <v>24.497041114672101</v>
      </c>
      <c r="AX9" s="142">
        <v>17.3338690482204</v>
      </c>
      <c r="AY9" s="148">
        <v>19.131099705123798</v>
      </c>
      <c r="AZ9" s="142"/>
      <c r="BA9" s="149">
        <v>8.6928623129246496</v>
      </c>
      <c r="BB9" s="150">
        <v>2.9244769303271201</v>
      </c>
      <c r="BC9" s="151">
        <v>5.7145174323121797</v>
      </c>
      <c r="BD9" s="142"/>
      <c r="BE9" s="152">
        <v>13.8779140435611</v>
      </c>
    </row>
    <row r="10" spans="1:57" x14ac:dyDescent="0.25">
      <c r="A10" s="24" t="s">
        <v>21</v>
      </c>
      <c r="B10" s="44" t="str">
        <f t="shared" si="0"/>
        <v>Virginia Area</v>
      </c>
      <c r="C10" s="12"/>
      <c r="D10" s="28" t="s">
        <v>16</v>
      </c>
      <c r="E10" s="31" t="s">
        <v>17</v>
      </c>
      <c r="F10" s="12"/>
      <c r="G10" s="168">
        <v>51.1954536930686</v>
      </c>
      <c r="H10" s="163">
        <v>66.9235613323644</v>
      </c>
      <c r="I10" s="163">
        <v>69.534122266238398</v>
      </c>
      <c r="J10" s="163">
        <v>72.654551932678501</v>
      </c>
      <c r="K10" s="163">
        <v>73.175684114296402</v>
      </c>
      <c r="L10" s="169">
        <v>66.696674667729297</v>
      </c>
      <c r="M10" s="163"/>
      <c r="N10" s="170">
        <v>94.721119758092797</v>
      </c>
      <c r="O10" s="171">
        <v>93.514460279880893</v>
      </c>
      <c r="P10" s="172">
        <v>94.117790018986796</v>
      </c>
      <c r="Q10" s="163"/>
      <c r="R10" s="173">
        <v>74.531279053802905</v>
      </c>
      <c r="S10" s="96"/>
      <c r="T10" s="147">
        <v>1.96874689316618</v>
      </c>
      <c r="U10" s="142">
        <v>10.629879324213</v>
      </c>
      <c r="V10" s="142">
        <v>10.3663681852531</v>
      </c>
      <c r="W10" s="142">
        <v>16.333027581839399</v>
      </c>
      <c r="X10" s="142">
        <v>13.116806563881999</v>
      </c>
      <c r="Y10" s="148">
        <v>10.8479724783452</v>
      </c>
      <c r="Z10" s="142"/>
      <c r="AA10" s="149">
        <v>1.5307512938376799</v>
      </c>
      <c r="AB10" s="150">
        <v>-4.0179623970848199</v>
      </c>
      <c r="AC10" s="151">
        <v>-1.3037715593103301</v>
      </c>
      <c r="AD10" s="142"/>
      <c r="AE10" s="152">
        <v>6.1332657197755296</v>
      </c>
      <c r="AG10" s="168">
        <v>53.292711434331103</v>
      </c>
      <c r="AH10" s="163">
        <v>58.0160712653243</v>
      </c>
      <c r="AI10" s="163">
        <v>64.541138774290303</v>
      </c>
      <c r="AJ10" s="163">
        <v>67.877088207027398</v>
      </c>
      <c r="AK10" s="163">
        <v>68.993897939570004</v>
      </c>
      <c r="AL10" s="169">
        <v>62.544181524108602</v>
      </c>
      <c r="AM10" s="163"/>
      <c r="AN10" s="170">
        <v>91.932921638029995</v>
      </c>
      <c r="AO10" s="171">
        <v>93.533919797941905</v>
      </c>
      <c r="AP10" s="172">
        <v>92.733420717985894</v>
      </c>
      <c r="AQ10" s="163"/>
      <c r="AR10" s="173">
        <v>71.169678436645</v>
      </c>
      <c r="AS10" s="96"/>
      <c r="AT10" s="147">
        <v>6.7727999351101502</v>
      </c>
      <c r="AU10" s="142">
        <v>6.0913784984891297</v>
      </c>
      <c r="AV10" s="142">
        <v>7.5515034753009802</v>
      </c>
      <c r="AW10" s="142">
        <v>10.778266405146899</v>
      </c>
      <c r="AX10" s="142">
        <v>7.3090233280880801</v>
      </c>
      <c r="AY10" s="148">
        <v>7.7686014431247203</v>
      </c>
      <c r="AZ10" s="142"/>
      <c r="BA10" s="149">
        <v>2.4753350233905098</v>
      </c>
      <c r="BB10" s="150">
        <v>1.5478654430504399</v>
      </c>
      <c r="BC10" s="151">
        <v>2.00548930018472</v>
      </c>
      <c r="BD10" s="142"/>
      <c r="BE10" s="152">
        <v>5.54342721000274</v>
      </c>
    </row>
    <row r="11" spans="1:57" x14ac:dyDescent="0.25">
      <c r="A11" s="41" t="s">
        <v>22</v>
      </c>
      <c r="B11" s="44" t="str">
        <f t="shared" si="0"/>
        <v>Washington, DC</v>
      </c>
      <c r="C11" s="12"/>
      <c r="D11" s="28" t="s">
        <v>16</v>
      </c>
      <c r="E11" s="31" t="s">
        <v>17</v>
      </c>
      <c r="F11" s="12"/>
      <c r="G11" s="168">
        <v>83.583614960686404</v>
      </c>
      <c r="H11" s="163">
        <v>111.28585744803</v>
      </c>
      <c r="I11" s="163">
        <v>129.905793900118</v>
      </c>
      <c r="J11" s="163">
        <v>129.279068322981</v>
      </c>
      <c r="K11" s="163">
        <v>109.809606056798</v>
      </c>
      <c r="L11" s="169">
        <v>112.772788137723</v>
      </c>
      <c r="M11" s="163"/>
      <c r="N11" s="170">
        <v>112.153021308297</v>
      </c>
      <c r="O11" s="171">
        <v>119.324298549527</v>
      </c>
      <c r="P11" s="172">
        <v>115.738659928912</v>
      </c>
      <c r="Q11" s="163"/>
      <c r="R11" s="173">
        <v>113.62018007806201</v>
      </c>
      <c r="S11" s="96"/>
      <c r="T11" s="147">
        <v>54.362190278288097</v>
      </c>
      <c r="U11" s="142">
        <v>79.738997539688</v>
      </c>
      <c r="V11" s="142">
        <v>95.017690799220702</v>
      </c>
      <c r="W11" s="142">
        <v>85.799273500136906</v>
      </c>
      <c r="X11" s="142">
        <v>61.700040424414397</v>
      </c>
      <c r="Y11" s="148">
        <v>76.116833298084899</v>
      </c>
      <c r="Z11" s="142"/>
      <c r="AA11" s="149">
        <v>33.7636733102661</v>
      </c>
      <c r="AB11" s="150">
        <v>26.036117592400402</v>
      </c>
      <c r="AC11" s="151">
        <v>29.665484526364502</v>
      </c>
      <c r="AD11" s="142"/>
      <c r="AE11" s="152">
        <v>59.4881696961098</v>
      </c>
      <c r="AG11" s="168">
        <v>95.559008253150395</v>
      </c>
      <c r="AH11" s="163">
        <v>106.481743147057</v>
      </c>
      <c r="AI11" s="163">
        <v>116.58295776038401</v>
      </c>
      <c r="AJ11" s="163">
        <v>117.994308265716</v>
      </c>
      <c r="AK11" s="163">
        <v>103.955377495242</v>
      </c>
      <c r="AL11" s="169">
        <v>108.11467898431</v>
      </c>
      <c r="AM11" s="163"/>
      <c r="AN11" s="170">
        <v>111.49358511650399</v>
      </c>
      <c r="AO11" s="171">
        <v>119.535768454026</v>
      </c>
      <c r="AP11" s="172">
        <v>115.514676785265</v>
      </c>
      <c r="AQ11" s="163"/>
      <c r="AR11" s="173">
        <v>110.228964070297</v>
      </c>
      <c r="AS11" s="96"/>
      <c r="AT11" s="147">
        <v>63.883541622240699</v>
      </c>
      <c r="AU11" s="142">
        <v>97.456247506216897</v>
      </c>
      <c r="AV11" s="142">
        <v>100.17458851008099</v>
      </c>
      <c r="AW11" s="142">
        <v>96.202760334394</v>
      </c>
      <c r="AX11" s="142">
        <v>72.486563316761504</v>
      </c>
      <c r="AY11" s="148">
        <v>85.831381186891704</v>
      </c>
      <c r="AZ11" s="142"/>
      <c r="BA11" s="149">
        <v>45.282830178829698</v>
      </c>
      <c r="BB11" s="150">
        <v>37.19707485883</v>
      </c>
      <c r="BC11" s="151">
        <v>40.983750275924102</v>
      </c>
      <c r="BD11" s="142"/>
      <c r="BE11" s="152">
        <v>69.620535346735394</v>
      </c>
    </row>
    <row r="12" spans="1:57" x14ac:dyDescent="0.25">
      <c r="A12" s="24" t="s">
        <v>23</v>
      </c>
      <c r="B12" s="44" t="str">
        <f t="shared" si="0"/>
        <v>Arlington, VA</v>
      </c>
      <c r="C12" s="12"/>
      <c r="D12" s="28" t="s">
        <v>16</v>
      </c>
      <c r="E12" s="31" t="s">
        <v>17</v>
      </c>
      <c r="F12" s="12"/>
      <c r="G12" s="168">
        <v>90.393498713329905</v>
      </c>
      <c r="H12" s="163">
        <v>128.70976531137401</v>
      </c>
      <c r="I12" s="163">
        <v>154.903372104992</v>
      </c>
      <c r="J12" s="163">
        <v>145.405966031909</v>
      </c>
      <c r="K12" s="163">
        <v>125.682188368502</v>
      </c>
      <c r="L12" s="169">
        <v>129.01895810602099</v>
      </c>
      <c r="M12" s="163"/>
      <c r="N12" s="170">
        <v>106.773901183736</v>
      </c>
      <c r="O12" s="171">
        <v>112.300393206381</v>
      </c>
      <c r="P12" s="172">
        <v>109.53714719505901</v>
      </c>
      <c r="Q12" s="163"/>
      <c r="R12" s="173">
        <v>123.452726417175</v>
      </c>
      <c r="S12" s="96"/>
      <c r="T12" s="147">
        <v>75.052206509653601</v>
      </c>
      <c r="U12" s="142">
        <v>92.177795050331397</v>
      </c>
      <c r="V12" s="142">
        <v>140.4206076957</v>
      </c>
      <c r="W12" s="142">
        <v>107.11768414476801</v>
      </c>
      <c r="X12" s="142">
        <v>86.635095794290905</v>
      </c>
      <c r="Y12" s="148">
        <v>101.22228554677901</v>
      </c>
      <c r="Z12" s="142"/>
      <c r="AA12" s="149">
        <v>40.248897201146299</v>
      </c>
      <c r="AB12" s="150">
        <v>32.554987739021598</v>
      </c>
      <c r="AC12" s="151">
        <v>36.196547179371699</v>
      </c>
      <c r="AD12" s="142"/>
      <c r="AE12" s="152">
        <v>79.496839723125504</v>
      </c>
      <c r="AG12" s="168">
        <v>100.549861296963</v>
      </c>
      <c r="AH12" s="163">
        <v>123.513537313432</v>
      </c>
      <c r="AI12" s="163">
        <v>136.32058286155399</v>
      </c>
      <c r="AJ12" s="163">
        <v>134.26602341739499</v>
      </c>
      <c r="AK12" s="163">
        <v>115.249639989706</v>
      </c>
      <c r="AL12" s="169">
        <v>121.97992897581</v>
      </c>
      <c r="AM12" s="163"/>
      <c r="AN12" s="170">
        <v>107.881960113226</v>
      </c>
      <c r="AO12" s="171">
        <v>110.126365414307</v>
      </c>
      <c r="AP12" s="172">
        <v>109.004162763767</v>
      </c>
      <c r="AQ12" s="163"/>
      <c r="AR12" s="173">
        <v>118.272567200941</v>
      </c>
      <c r="AS12" s="96"/>
      <c r="AT12" s="147">
        <v>80.791225071812406</v>
      </c>
      <c r="AU12" s="142">
        <v>125.043685279153</v>
      </c>
      <c r="AV12" s="142">
        <v>139.48933332282701</v>
      </c>
      <c r="AW12" s="142">
        <v>130.679033748899</v>
      </c>
      <c r="AX12" s="142">
        <v>101.21810556851899</v>
      </c>
      <c r="AY12" s="148">
        <v>115.586256756561</v>
      </c>
      <c r="AZ12" s="142"/>
      <c r="BA12" s="149">
        <v>71.784585356328705</v>
      </c>
      <c r="BB12" s="150">
        <v>53.9745706078944</v>
      </c>
      <c r="BC12" s="151">
        <v>62.301368412235803</v>
      </c>
      <c r="BD12" s="142"/>
      <c r="BE12" s="152">
        <v>98.431538354409696</v>
      </c>
    </row>
    <row r="13" spans="1:57" x14ac:dyDescent="0.25">
      <c r="A13" s="24" t="s">
        <v>24</v>
      </c>
      <c r="B13" s="44" t="str">
        <f t="shared" si="0"/>
        <v>Suburban Virginia Area</v>
      </c>
      <c r="C13" s="12"/>
      <c r="D13" s="28" t="s">
        <v>16</v>
      </c>
      <c r="E13" s="31" t="s">
        <v>17</v>
      </c>
      <c r="F13" s="12"/>
      <c r="G13" s="168">
        <v>61.1096055032991</v>
      </c>
      <c r="H13" s="163">
        <v>82.041417941878393</v>
      </c>
      <c r="I13" s="163">
        <v>95.959877860451996</v>
      </c>
      <c r="J13" s="163">
        <v>93.398377088305395</v>
      </c>
      <c r="K13" s="163">
        <v>90.912574757826704</v>
      </c>
      <c r="L13" s="169">
        <v>84.684370630352305</v>
      </c>
      <c r="M13" s="163"/>
      <c r="N13" s="170">
        <v>116.96203004352</v>
      </c>
      <c r="O13" s="171">
        <v>136.879969114137</v>
      </c>
      <c r="P13" s="172">
        <v>126.920999578829</v>
      </c>
      <c r="Q13" s="163"/>
      <c r="R13" s="173">
        <v>96.751978901345694</v>
      </c>
      <c r="S13" s="96"/>
      <c r="T13" s="147">
        <v>12.188993822863001</v>
      </c>
      <c r="U13" s="142">
        <v>10.994258279120499</v>
      </c>
      <c r="V13" s="142">
        <v>20.739159021719502</v>
      </c>
      <c r="W13" s="142">
        <v>18.211864294259701</v>
      </c>
      <c r="X13" s="142">
        <v>4.3652047635938898</v>
      </c>
      <c r="Y13" s="148">
        <v>13.219966814519699</v>
      </c>
      <c r="Z13" s="142"/>
      <c r="AA13" s="149">
        <v>1.1519285096084799</v>
      </c>
      <c r="AB13" s="150">
        <v>3.08132229468315</v>
      </c>
      <c r="AC13" s="151">
        <v>2.1832570947219199</v>
      </c>
      <c r="AD13" s="142"/>
      <c r="AE13" s="152">
        <v>8.8148870484624595</v>
      </c>
      <c r="AG13" s="168">
        <v>76.831756633440904</v>
      </c>
      <c r="AH13" s="163">
        <v>76.5788172118489</v>
      </c>
      <c r="AI13" s="163">
        <v>84.614894356310501</v>
      </c>
      <c r="AJ13" s="163">
        <v>86.034662712340307</v>
      </c>
      <c r="AK13" s="163">
        <v>83.477504211708506</v>
      </c>
      <c r="AL13" s="169">
        <v>81.507527025129804</v>
      </c>
      <c r="AM13" s="163"/>
      <c r="AN13" s="170">
        <v>117.96062929945199</v>
      </c>
      <c r="AO13" s="171">
        <v>130.205254106415</v>
      </c>
      <c r="AP13" s="172">
        <v>124.08294170293399</v>
      </c>
      <c r="AQ13" s="163"/>
      <c r="AR13" s="173">
        <v>93.671931218788203</v>
      </c>
      <c r="AS13" s="96"/>
      <c r="AT13" s="147">
        <v>16.122936557135301</v>
      </c>
      <c r="AU13" s="142">
        <v>18.665443449816902</v>
      </c>
      <c r="AV13" s="142">
        <v>22.131260868069099</v>
      </c>
      <c r="AW13" s="142">
        <v>19.251472116825799</v>
      </c>
      <c r="AX13" s="142">
        <v>11.0842653824197</v>
      </c>
      <c r="AY13" s="148">
        <v>17.353695403805201</v>
      </c>
      <c r="AZ13" s="142"/>
      <c r="BA13" s="149">
        <v>7.8183340606851903</v>
      </c>
      <c r="BB13" s="150">
        <v>4.4545621083568898</v>
      </c>
      <c r="BC13" s="151">
        <v>6.0268967484931197</v>
      </c>
      <c r="BD13" s="142"/>
      <c r="BE13" s="152">
        <v>12.793234433653801</v>
      </c>
    </row>
    <row r="14" spans="1:57" x14ac:dyDescent="0.25">
      <c r="A14" s="24" t="s">
        <v>25</v>
      </c>
      <c r="B14" s="44" t="str">
        <f t="shared" si="0"/>
        <v>Alexandria, VA</v>
      </c>
      <c r="C14" s="12"/>
      <c r="D14" s="28" t="s">
        <v>16</v>
      </c>
      <c r="E14" s="31" t="s">
        <v>17</v>
      </c>
      <c r="F14" s="12"/>
      <c r="G14" s="168">
        <v>71.912252209219005</v>
      </c>
      <c r="H14" s="163">
        <v>89.290491999044605</v>
      </c>
      <c r="I14" s="163">
        <v>102.464939097205</v>
      </c>
      <c r="J14" s="163">
        <v>98.156146405540895</v>
      </c>
      <c r="K14" s="163">
        <v>88.871177454024306</v>
      </c>
      <c r="L14" s="169">
        <v>90.139001433006896</v>
      </c>
      <c r="M14" s="163"/>
      <c r="N14" s="170">
        <v>93.605021495103799</v>
      </c>
      <c r="O14" s="171">
        <v>103.116938141867</v>
      </c>
      <c r="P14" s="172">
        <v>98.360979818485703</v>
      </c>
      <c r="Q14" s="163"/>
      <c r="R14" s="173">
        <v>92.488138114572294</v>
      </c>
      <c r="S14" s="96"/>
      <c r="T14" s="147">
        <v>44.170702003450302</v>
      </c>
      <c r="U14" s="142">
        <v>59.803246693292103</v>
      </c>
      <c r="V14" s="142">
        <v>73.198403838532599</v>
      </c>
      <c r="W14" s="142">
        <v>64.813044157643802</v>
      </c>
      <c r="X14" s="142">
        <v>46.061996002216198</v>
      </c>
      <c r="Y14" s="148">
        <v>57.963159685260997</v>
      </c>
      <c r="Z14" s="142"/>
      <c r="AA14" s="149">
        <v>24.561926222271001</v>
      </c>
      <c r="AB14" s="150">
        <v>22.9575228199473</v>
      </c>
      <c r="AC14" s="151">
        <v>23.7157503653345</v>
      </c>
      <c r="AD14" s="142"/>
      <c r="AE14" s="152">
        <v>45.707065030786502</v>
      </c>
      <c r="AG14" s="168">
        <v>79.539631299259597</v>
      </c>
      <c r="AH14" s="163">
        <v>86.276753343682799</v>
      </c>
      <c r="AI14" s="163">
        <v>95.568501612132707</v>
      </c>
      <c r="AJ14" s="163">
        <v>98.3091715428707</v>
      </c>
      <c r="AK14" s="163">
        <v>89.623374731311202</v>
      </c>
      <c r="AL14" s="169">
        <v>89.863486505851398</v>
      </c>
      <c r="AM14" s="163"/>
      <c r="AN14" s="170">
        <v>93.563487282063505</v>
      </c>
      <c r="AO14" s="171">
        <v>100.691571829472</v>
      </c>
      <c r="AP14" s="172">
        <v>97.127529555767794</v>
      </c>
      <c r="AQ14" s="163"/>
      <c r="AR14" s="173">
        <v>91.938927377256107</v>
      </c>
      <c r="AS14" s="96"/>
      <c r="AT14" s="147">
        <v>50.0566831560607</v>
      </c>
      <c r="AU14" s="142">
        <v>71.587641075568598</v>
      </c>
      <c r="AV14" s="142">
        <v>76.689649540316296</v>
      </c>
      <c r="AW14" s="142">
        <v>77.887835269531607</v>
      </c>
      <c r="AX14" s="142">
        <v>61.943817220686398</v>
      </c>
      <c r="AY14" s="148">
        <v>67.666305190175294</v>
      </c>
      <c r="AZ14" s="142"/>
      <c r="BA14" s="149">
        <v>34.931868860649203</v>
      </c>
      <c r="BB14" s="150">
        <v>28.919644117992</v>
      </c>
      <c r="BC14" s="151">
        <v>31.747099736134199</v>
      </c>
      <c r="BD14" s="142"/>
      <c r="BE14" s="152">
        <v>54.917730044829398</v>
      </c>
    </row>
    <row r="15" spans="1:57" x14ac:dyDescent="0.25">
      <c r="A15" s="24" t="s">
        <v>26</v>
      </c>
      <c r="B15" s="44" t="str">
        <f t="shared" si="0"/>
        <v>Fairfax/Tysons Corner, VA</v>
      </c>
      <c r="C15" s="12"/>
      <c r="D15" s="28" t="s">
        <v>16</v>
      </c>
      <c r="E15" s="31" t="s">
        <v>17</v>
      </c>
      <c r="F15" s="12"/>
      <c r="G15" s="168">
        <v>67.824571820050195</v>
      </c>
      <c r="H15" s="163">
        <v>101.62114866407801</v>
      </c>
      <c r="I15" s="163">
        <v>120.10519068280399</v>
      </c>
      <c r="J15" s="163">
        <v>117.11416875998999</v>
      </c>
      <c r="K15" s="163">
        <v>89.510524092258507</v>
      </c>
      <c r="L15" s="169">
        <v>99.235120803836395</v>
      </c>
      <c r="M15" s="163"/>
      <c r="N15" s="170">
        <v>81.160871203471103</v>
      </c>
      <c r="O15" s="171">
        <v>85.788592144325094</v>
      </c>
      <c r="P15" s="172">
        <v>83.474731673898106</v>
      </c>
      <c r="Q15" s="163"/>
      <c r="R15" s="173">
        <v>94.732152480996902</v>
      </c>
      <c r="S15" s="96"/>
      <c r="T15" s="147">
        <v>28.915386493867601</v>
      </c>
      <c r="U15" s="142">
        <v>52.327114168319902</v>
      </c>
      <c r="V15" s="142">
        <v>64.987174903309693</v>
      </c>
      <c r="W15" s="142">
        <v>65.738812163416</v>
      </c>
      <c r="X15" s="142">
        <v>42.194995029452897</v>
      </c>
      <c r="Y15" s="148">
        <v>52.326400113857098</v>
      </c>
      <c r="Z15" s="142"/>
      <c r="AA15" s="149">
        <v>20.198663621070999</v>
      </c>
      <c r="AB15" s="150">
        <v>14.1960841076303</v>
      </c>
      <c r="AC15" s="151">
        <v>17.037434197751502</v>
      </c>
      <c r="AD15" s="142"/>
      <c r="AE15" s="152">
        <v>41.579019663885099</v>
      </c>
      <c r="AG15" s="168">
        <v>71.417593914135594</v>
      </c>
      <c r="AH15" s="163">
        <v>90.296347625028503</v>
      </c>
      <c r="AI15" s="163">
        <v>105.115038250742</v>
      </c>
      <c r="AJ15" s="163">
        <v>105.40764443936899</v>
      </c>
      <c r="AK15" s="163">
        <v>84.446719285224901</v>
      </c>
      <c r="AL15" s="169">
        <v>91.336668702900198</v>
      </c>
      <c r="AM15" s="163"/>
      <c r="AN15" s="170">
        <v>79.186683318109104</v>
      </c>
      <c r="AO15" s="171">
        <v>82.216459808175301</v>
      </c>
      <c r="AP15" s="172">
        <v>80.701571563142195</v>
      </c>
      <c r="AQ15" s="163"/>
      <c r="AR15" s="173">
        <v>88.298069520112193</v>
      </c>
      <c r="AS15" s="96"/>
      <c r="AT15" s="147">
        <v>43.130364861445301</v>
      </c>
      <c r="AU15" s="142">
        <v>60.942683020496801</v>
      </c>
      <c r="AV15" s="142">
        <v>68.952142040805498</v>
      </c>
      <c r="AW15" s="142">
        <v>71.880381985206</v>
      </c>
      <c r="AX15" s="142">
        <v>52.511944835867801</v>
      </c>
      <c r="AY15" s="148">
        <v>60.2880600076112</v>
      </c>
      <c r="AZ15" s="142"/>
      <c r="BA15" s="149">
        <v>30.283561761410802</v>
      </c>
      <c r="BB15" s="150">
        <v>21.257213773615302</v>
      </c>
      <c r="BC15" s="151">
        <v>25.523883049987798</v>
      </c>
      <c r="BD15" s="142"/>
      <c r="BE15" s="152">
        <v>49.477593795415601</v>
      </c>
    </row>
    <row r="16" spans="1:57" x14ac:dyDescent="0.25">
      <c r="A16" s="24" t="s">
        <v>27</v>
      </c>
      <c r="B16" s="44" t="str">
        <f t="shared" si="0"/>
        <v>I-95 Fredericksburg, VA</v>
      </c>
      <c r="C16" s="12"/>
      <c r="D16" s="28" t="s">
        <v>16</v>
      </c>
      <c r="E16" s="31" t="s">
        <v>17</v>
      </c>
      <c r="F16" s="12"/>
      <c r="G16" s="168">
        <v>52.3293115217135</v>
      </c>
      <c r="H16" s="163">
        <v>59.5740237730963</v>
      </c>
      <c r="I16" s="163">
        <v>64.486617629751606</v>
      </c>
      <c r="J16" s="163">
        <v>65.098737201365097</v>
      </c>
      <c r="K16" s="163">
        <v>66.653642462045397</v>
      </c>
      <c r="L16" s="169">
        <v>61.628466517594397</v>
      </c>
      <c r="M16" s="163"/>
      <c r="N16" s="170">
        <v>93.190254207367303</v>
      </c>
      <c r="O16" s="171">
        <v>97.799943509473906</v>
      </c>
      <c r="P16" s="172">
        <v>95.495098858420604</v>
      </c>
      <c r="Q16" s="163"/>
      <c r="R16" s="173">
        <v>71.304647186401894</v>
      </c>
      <c r="S16" s="96"/>
      <c r="T16" s="147">
        <v>10.3089067064346</v>
      </c>
      <c r="U16" s="142">
        <v>14.611077748494701</v>
      </c>
      <c r="V16" s="142">
        <v>15.6239501989632</v>
      </c>
      <c r="W16" s="142">
        <v>7.3639317766051704</v>
      </c>
      <c r="X16" s="142">
        <v>11.5230527260708</v>
      </c>
      <c r="Y16" s="148">
        <v>11.811345092523201</v>
      </c>
      <c r="Z16" s="142"/>
      <c r="AA16" s="149">
        <v>22.719617769531101</v>
      </c>
      <c r="AB16" s="150">
        <v>27.007953334284402</v>
      </c>
      <c r="AC16" s="151">
        <v>24.8787230470308</v>
      </c>
      <c r="AD16" s="142"/>
      <c r="AE16" s="152">
        <v>16.475016988541</v>
      </c>
      <c r="AG16" s="168">
        <v>52.076991879486798</v>
      </c>
      <c r="AH16" s="163">
        <v>53.273056961280403</v>
      </c>
      <c r="AI16" s="163">
        <v>59.6899246792985</v>
      </c>
      <c r="AJ16" s="163">
        <v>63.241779451571098</v>
      </c>
      <c r="AK16" s="163">
        <v>65.1047272566788</v>
      </c>
      <c r="AL16" s="169">
        <v>58.677296045663098</v>
      </c>
      <c r="AM16" s="163"/>
      <c r="AN16" s="170">
        <v>84.822068671295696</v>
      </c>
      <c r="AO16" s="171">
        <v>87.041068612451397</v>
      </c>
      <c r="AP16" s="172">
        <v>85.931568641873596</v>
      </c>
      <c r="AQ16" s="163"/>
      <c r="AR16" s="173">
        <v>66.464231073151794</v>
      </c>
      <c r="AS16" s="96"/>
      <c r="AT16" s="147">
        <v>9.8248386360641007</v>
      </c>
      <c r="AU16" s="142">
        <v>11.3613567556381</v>
      </c>
      <c r="AV16" s="142">
        <v>18.5324025382677</v>
      </c>
      <c r="AW16" s="142">
        <v>17.5818730344449</v>
      </c>
      <c r="AX16" s="142">
        <v>16.396641050944801</v>
      </c>
      <c r="AY16" s="148">
        <v>14.8984096078104</v>
      </c>
      <c r="AZ16" s="142"/>
      <c r="BA16" s="149">
        <v>16.848206504289799</v>
      </c>
      <c r="BB16" s="150">
        <v>16.966470827906999</v>
      </c>
      <c r="BC16" s="151">
        <v>16.9080722427619</v>
      </c>
      <c r="BD16" s="142"/>
      <c r="BE16" s="152">
        <v>15.614960794096699</v>
      </c>
    </row>
    <row r="17" spans="1:58" x14ac:dyDescent="0.25">
      <c r="A17" s="24" t="s">
        <v>28</v>
      </c>
      <c r="B17" s="44" t="str">
        <f t="shared" si="0"/>
        <v>Dulles Airport Area, VA</v>
      </c>
      <c r="C17" s="12"/>
      <c r="D17" s="28" t="s">
        <v>16</v>
      </c>
      <c r="E17" s="31" t="s">
        <v>17</v>
      </c>
      <c r="F17" s="12"/>
      <c r="G17" s="168">
        <v>70.368021475256697</v>
      </c>
      <c r="H17" s="163">
        <v>96.732591036414505</v>
      </c>
      <c r="I17" s="163">
        <v>116.567598506069</v>
      </c>
      <c r="J17" s="163">
        <v>116.410003734827</v>
      </c>
      <c r="K17" s="163">
        <v>106.49903548085901</v>
      </c>
      <c r="L17" s="169">
        <v>101.315450046685</v>
      </c>
      <c r="M17" s="163"/>
      <c r="N17" s="170">
        <v>91.1710494864612</v>
      </c>
      <c r="O17" s="171">
        <v>83.810784313725406</v>
      </c>
      <c r="P17" s="172">
        <v>87.490916900093296</v>
      </c>
      <c r="Q17" s="163"/>
      <c r="R17" s="173">
        <v>97.365583433373303</v>
      </c>
      <c r="S17" s="96"/>
      <c r="T17" s="147">
        <v>37.2934152369251</v>
      </c>
      <c r="U17" s="142">
        <v>41.570686066917602</v>
      </c>
      <c r="V17" s="142">
        <v>65.416283489178696</v>
      </c>
      <c r="W17" s="142">
        <v>39.759629547748297</v>
      </c>
      <c r="X17" s="142">
        <v>45.190824098102198</v>
      </c>
      <c r="Y17" s="148">
        <v>46.116026331439201</v>
      </c>
      <c r="Z17" s="142"/>
      <c r="AA17" s="149">
        <v>30.004189861635702</v>
      </c>
      <c r="AB17" s="150">
        <v>11.7531888535036</v>
      </c>
      <c r="AC17" s="151">
        <v>20.572651864836999</v>
      </c>
      <c r="AD17" s="142"/>
      <c r="AE17" s="152">
        <v>38.578731691264998</v>
      </c>
      <c r="AG17" s="168">
        <v>67.481193744164301</v>
      </c>
      <c r="AH17" s="163">
        <v>85.066405929038197</v>
      </c>
      <c r="AI17" s="163">
        <v>100.024595938375</v>
      </c>
      <c r="AJ17" s="163">
        <v>102.817285247432</v>
      </c>
      <c r="AK17" s="163">
        <v>89.500273342670397</v>
      </c>
      <c r="AL17" s="169">
        <v>88.977950840336106</v>
      </c>
      <c r="AM17" s="163"/>
      <c r="AN17" s="170">
        <v>83.443277544351005</v>
      </c>
      <c r="AO17" s="171">
        <v>82.257506535947698</v>
      </c>
      <c r="AP17" s="172">
        <v>82.850392040149302</v>
      </c>
      <c r="AQ17" s="163"/>
      <c r="AR17" s="173">
        <v>87.227219754568395</v>
      </c>
      <c r="AS17" s="96"/>
      <c r="AT17" s="147">
        <v>51.425122214624601</v>
      </c>
      <c r="AU17" s="142">
        <v>57.2607884328296</v>
      </c>
      <c r="AV17" s="142">
        <v>63.3058381066785</v>
      </c>
      <c r="AW17" s="142">
        <v>62.1168289222936</v>
      </c>
      <c r="AX17" s="142">
        <v>53.546476595600303</v>
      </c>
      <c r="AY17" s="148">
        <v>57.976915073770101</v>
      </c>
      <c r="AZ17" s="142"/>
      <c r="BA17" s="149">
        <v>41.5991193303418</v>
      </c>
      <c r="BB17" s="150">
        <v>34.437246989783901</v>
      </c>
      <c r="BC17" s="151">
        <v>37.950887394104598</v>
      </c>
      <c r="BD17" s="142"/>
      <c r="BE17" s="152">
        <v>51.989247623029897</v>
      </c>
    </row>
    <row r="18" spans="1:58" x14ac:dyDescent="0.25">
      <c r="A18" s="24" t="s">
        <v>29</v>
      </c>
      <c r="B18" s="44" t="str">
        <f t="shared" si="0"/>
        <v>Williamsburg, VA</v>
      </c>
      <c r="C18" s="12"/>
      <c r="D18" s="28" t="s">
        <v>16</v>
      </c>
      <c r="E18" s="31" t="s">
        <v>17</v>
      </c>
      <c r="F18" s="12"/>
      <c r="G18" s="168">
        <v>73.993611185442802</v>
      </c>
      <c r="H18" s="163">
        <v>89.269194541075706</v>
      </c>
      <c r="I18" s="163">
        <v>92.5257613058603</v>
      </c>
      <c r="J18" s="163">
        <v>87.129087503344905</v>
      </c>
      <c r="K18" s="163">
        <v>94.378965747926102</v>
      </c>
      <c r="L18" s="169">
        <v>87.459324056729898</v>
      </c>
      <c r="M18" s="163"/>
      <c r="N18" s="170">
        <v>143.291378110784</v>
      </c>
      <c r="O18" s="171">
        <v>154.784054054054</v>
      </c>
      <c r="P18" s="172">
        <v>149.037716082419</v>
      </c>
      <c r="Q18" s="163"/>
      <c r="R18" s="173">
        <v>105.053150349784</v>
      </c>
      <c r="S18" s="96"/>
      <c r="T18" s="147">
        <v>-1.3086691137478399</v>
      </c>
      <c r="U18" s="142">
        <v>6.3584048671309104</v>
      </c>
      <c r="V18" s="142">
        <v>7.1525658164592096</v>
      </c>
      <c r="W18" s="142">
        <v>-1.8810124898242599</v>
      </c>
      <c r="X18" s="142">
        <v>1.83099218790936</v>
      </c>
      <c r="Y18" s="148">
        <v>2.4742273522415799</v>
      </c>
      <c r="Z18" s="142"/>
      <c r="AA18" s="149">
        <v>-2.8557394290538798</v>
      </c>
      <c r="AB18" s="150">
        <v>-4.0031138360918597</v>
      </c>
      <c r="AC18" s="151">
        <v>-3.45494807046745</v>
      </c>
      <c r="AD18" s="142"/>
      <c r="AE18" s="152">
        <v>-1.47406775210617E-2</v>
      </c>
      <c r="AG18" s="168">
        <v>93.820545557934096</v>
      </c>
      <c r="AH18" s="163">
        <v>86.869793617875303</v>
      </c>
      <c r="AI18" s="163">
        <v>85.208320845597996</v>
      </c>
      <c r="AJ18" s="163">
        <v>87.504237021675095</v>
      </c>
      <c r="AK18" s="163">
        <v>90.868808870751906</v>
      </c>
      <c r="AL18" s="169">
        <v>88.854341182766902</v>
      </c>
      <c r="AM18" s="163"/>
      <c r="AN18" s="170">
        <v>136.587558536259</v>
      </c>
      <c r="AO18" s="171">
        <v>155.38796461064999</v>
      </c>
      <c r="AP18" s="172">
        <v>145.98776157345401</v>
      </c>
      <c r="AQ18" s="163"/>
      <c r="AR18" s="173">
        <v>105.178175580106</v>
      </c>
      <c r="AS18" s="96"/>
      <c r="AT18" s="147">
        <v>1.26604598754544</v>
      </c>
      <c r="AU18" s="142">
        <v>7.4015628851026296</v>
      </c>
      <c r="AV18" s="142">
        <v>2.4353918466991198</v>
      </c>
      <c r="AW18" s="142">
        <v>4.2580190934444602</v>
      </c>
      <c r="AX18" s="142">
        <v>1.4360445153016701</v>
      </c>
      <c r="AY18" s="148">
        <v>3.2647061715606802</v>
      </c>
      <c r="AZ18" s="142"/>
      <c r="BA18" s="149">
        <v>-4.1872509536063296</v>
      </c>
      <c r="BB18" s="150">
        <v>-3.6149707941128701</v>
      </c>
      <c r="BC18" s="151">
        <v>-3.88353484311732</v>
      </c>
      <c r="BD18" s="142"/>
      <c r="BE18" s="152">
        <v>0.30633586592711698</v>
      </c>
    </row>
    <row r="19" spans="1:58" x14ac:dyDescent="0.25">
      <c r="A19" s="24" t="s">
        <v>30</v>
      </c>
      <c r="B19" s="44" t="str">
        <f t="shared" si="0"/>
        <v>Virginia Beach, VA</v>
      </c>
      <c r="C19" s="12"/>
      <c r="D19" s="28" t="s">
        <v>16</v>
      </c>
      <c r="E19" s="31" t="s">
        <v>17</v>
      </c>
      <c r="F19" s="12"/>
      <c r="G19" s="168">
        <v>159.798780388349</v>
      </c>
      <c r="H19" s="163">
        <v>188.03079367313899</v>
      </c>
      <c r="I19" s="163">
        <v>193.88365314724899</v>
      </c>
      <c r="J19" s="163">
        <v>196.287480590614</v>
      </c>
      <c r="K19" s="163">
        <v>200.33845720064701</v>
      </c>
      <c r="L19" s="169">
        <v>187.667833</v>
      </c>
      <c r="M19" s="163"/>
      <c r="N19" s="170">
        <v>255.02823911003199</v>
      </c>
      <c r="O19" s="171">
        <v>281.85118972491898</v>
      </c>
      <c r="P19" s="172">
        <v>268.43971441747499</v>
      </c>
      <c r="Q19" s="163"/>
      <c r="R19" s="173">
        <v>210.74551340499301</v>
      </c>
      <c r="S19" s="96"/>
      <c r="T19" s="147">
        <v>-6.6915485933320697</v>
      </c>
      <c r="U19" s="142">
        <v>-0.92262299114324797</v>
      </c>
      <c r="V19" s="142">
        <v>-2.3304911010564902</v>
      </c>
      <c r="W19" s="142">
        <v>1.7488030790068301</v>
      </c>
      <c r="X19" s="142">
        <v>0.46812969726516801</v>
      </c>
      <c r="Y19" s="148">
        <v>-1.4214060007489699</v>
      </c>
      <c r="Z19" s="142"/>
      <c r="AA19" s="149">
        <v>-6.61923306454295</v>
      </c>
      <c r="AB19" s="150">
        <v>-1.87138687185657</v>
      </c>
      <c r="AC19" s="151">
        <v>-4.1854862903834098</v>
      </c>
      <c r="AD19" s="142"/>
      <c r="AE19" s="152">
        <v>-2.44561021187539</v>
      </c>
      <c r="AG19" s="168">
        <v>194.77098380663401</v>
      </c>
      <c r="AH19" s="163">
        <v>177.93799784789601</v>
      </c>
      <c r="AI19" s="163">
        <v>167.93933317354299</v>
      </c>
      <c r="AJ19" s="163">
        <v>171.119456820388</v>
      </c>
      <c r="AK19" s="163">
        <v>176.79134090614801</v>
      </c>
      <c r="AL19" s="169">
        <v>177.71182251092199</v>
      </c>
      <c r="AM19" s="163"/>
      <c r="AN19" s="170">
        <v>239.40478063511301</v>
      </c>
      <c r="AO19" s="171">
        <v>279.164352133899</v>
      </c>
      <c r="AP19" s="172">
        <v>259.28456638450598</v>
      </c>
      <c r="AQ19" s="163"/>
      <c r="AR19" s="173">
        <v>201.01832076051701</v>
      </c>
      <c r="AS19" s="96"/>
      <c r="AT19" s="147">
        <v>-0.71972088192130701</v>
      </c>
      <c r="AU19" s="142">
        <v>2.27939265035572</v>
      </c>
      <c r="AV19" s="142">
        <v>-6.9846449683781797</v>
      </c>
      <c r="AW19" s="142">
        <v>-5.2208223473539999</v>
      </c>
      <c r="AX19" s="142">
        <v>-5.6071515177250904</v>
      </c>
      <c r="AY19" s="148">
        <v>-3.2644054764959098</v>
      </c>
      <c r="AZ19" s="142"/>
      <c r="BA19" s="149">
        <v>-6.9589916201418403</v>
      </c>
      <c r="BB19" s="150">
        <v>-1.6954739430161501</v>
      </c>
      <c r="BC19" s="151">
        <v>-4.1975721326375099</v>
      </c>
      <c r="BD19" s="142"/>
      <c r="BE19" s="152">
        <v>-3.6104132031260399</v>
      </c>
    </row>
    <row r="20" spans="1:58" x14ac:dyDescent="0.25">
      <c r="A20" s="41" t="s">
        <v>31</v>
      </c>
      <c r="B20" s="44" t="str">
        <f t="shared" si="0"/>
        <v>Norfolk/Portsmouth, VA</v>
      </c>
      <c r="C20" s="12"/>
      <c r="D20" s="28" t="s">
        <v>16</v>
      </c>
      <c r="E20" s="31" t="s">
        <v>17</v>
      </c>
      <c r="F20" s="12"/>
      <c r="G20" s="168">
        <v>90.986568131481803</v>
      </c>
      <c r="H20" s="163">
        <v>102.65053842503001</v>
      </c>
      <c r="I20" s="163">
        <v>104.576178924239</v>
      </c>
      <c r="J20" s="163">
        <v>100.806338917208</v>
      </c>
      <c r="K20" s="163">
        <v>104.238174424327</v>
      </c>
      <c r="L20" s="169">
        <v>100.65155976445701</v>
      </c>
      <c r="M20" s="163"/>
      <c r="N20" s="170">
        <v>136.050483933907</v>
      </c>
      <c r="O20" s="171">
        <v>142.317164246792</v>
      </c>
      <c r="P20" s="172">
        <v>139.18382409034899</v>
      </c>
      <c r="Q20" s="163"/>
      <c r="R20" s="173">
        <v>111.66077814328401</v>
      </c>
      <c r="S20" s="96"/>
      <c r="T20" s="147">
        <v>21.8692400461454</v>
      </c>
      <c r="U20" s="142">
        <v>26.9419700089692</v>
      </c>
      <c r="V20" s="142">
        <v>15.6071407195749</v>
      </c>
      <c r="W20" s="142">
        <v>12.5296320746753</v>
      </c>
      <c r="X20" s="142">
        <v>11.463943028970601</v>
      </c>
      <c r="Y20" s="148">
        <v>17.287368728641201</v>
      </c>
      <c r="Z20" s="142"/>
      <c r="AA20" s="149">
        <v>-4.81168952214031</v>
      </c>
      <c r="AB20" s="150">
        <v>-9.1461889377095105</v>
      </c>
      <c r="AC20" s="151">
        <v>-7.0781704693563796</v>
      </c>
      <c r="AD20" s="142"/>
      <c r="AE20" s="152">
        <v>7.2699374420660003</v>
      </c>
      <c r="AG20" s="168">
        <v>85.477065723325694</v>
      </c>
      <c r="AH20" s="163">
        <v>83.640962998769496</v>
      </c>
      <c r="AI20" s="163">
        <v>88.802426305150206</v>
      </c>
      <c r="AJ20" s="163">
        <v>92.036777197222705</v>
      </c>
      <c r="AK20" s="163">
        <v>92.193644520126497</v>
      </c>
      <c r="AL20" s="169">
        <v>88.430175348918894</v>
      </c>
      <c r="AM20" s="163"/>
      <c r="AN20" s="170">
        <v>123.891336504658</v>
      </c>
      <c r="AO20" s="171">
        <v>140.140348690455</v>
      </c>
      <c r="AP20" s="172">
        <v>132.015842597556</v>
      </c>
      <c r="AQ20" s="163"/>
      <c r="AR20" s="173">
        <v>100.88322313424401</v>
      </c>
      <c r="AS20" s="96"/>
      <c r="AT20" s="147">
        <v>-3.2535830418978899</v>
      </c>
      <c r="AU20" s="142">
        <v>16.723339658183299</v>
      </c>
      <c r="AV20" s="142">
        <v>10.9210734447944</v>
      </c>
      <c r="AW20" s="142">
        <v>8.7501119883760001</v>
      </c>
      <c r="AX20" s="142">
        <v>3.1152833580219998</v>
      </c>
      <c r="AY20" s="148">
        <v>6.7718825280139203</v>
      </c>
      <c r="AZ20" s="142"/>
      <c r="BA20" s="149">
        <v>-6.885671257576</v>
      </c>
      <c r="BB20" s="150">
        <v>-10.425878647079401</v>
      </c>
      <c r="BC20" s="151">
        <v>-8.7988416356747194</v>
      </c>
      <c r="BD20" s="142"/>
      <c r="BE20" s="152">
        <v>0.36523514079369701</v>
      </c>
    </row>
    <row r="21" spans="1:58" x14ac:dyDescent="0.25">
      <c r="A21" s="42" t="s">
        <v>32</v>
      </c>
      <c r="B21" s="44" t="str">
        <f t="shared" si="0"/>
        <v>Newport News/Hampton, VA</v>
      </c>
      <c r="C21" s="12"/>
      <c r="D21" s="28" t="s">
        <v>16</v>
      </c>
      <c r="E21" s="31" t="s">
        <v>17</v>
      </c>
      <c r="F21" s="13"/>
      <c r="G21" s="168">
        <v>56.494864469128601</v>
      </c>
      <c r="H21" s="163">
        <v>67.875925072129206</v>
      </c>
      <c r="I21" s="163">
        <v>71.084016950375002</v>
      </c>
      <c r="J21" s="163">
        <v>72.895561194460399</v>
      </c>
      <c r="K21" s="163">
        <v>76.226733410271194</v>
      </c>
      <c r="L21" s="169">
        <v>68.915420219272903</v>
      </c>
      <c r="M21" s="163"/>
      <c r="N21" s="170">
        <v>99.657846710905901</v>
      </c>
      <c r="O21" s="171">
        <v>101.47063789671</v>
      </c>
      <c r="P21" s="172">
        <v>100.564242303808</v>
      </c>
      <c r="Q21" s="163"/>
      <c r="R21" s="173">
        <v>77.957940814854496</v>
      </c>
      <c r="S21" s="96"/>
      <c r="T21" s="147">
        <v>10.066769478174599</v>
      </c>
      <c r="U21" s="142">
        <v>17.9388552136333</v>
      </c>
      <c r="V21" s="142">
        <v>14.259120408990899</v>
      </c>
      <c r="W21" s="142">
        <v>14.748535083631101</v>
      </c>
      <c r="X21" s="142">
        <v>12.5357595396804</v>
      </c>
      <c r="Y21" s="148">
        <v>13.964595421208401</v>
      </c>
      <c r="Z21" s="142"/>
      <c r="AA21" s="149">
        <v>1.79912343025181</v>
      </c>
      <c r="AB21" s="150">
        <v>-2.79350875880335</v>
      </c>
      <c r="AC21" s="151">
        <v>-0.57086842565672602</v>
      </c>
      <c r="AD21" s="142"/>
      <c r="AE21" s="152">
        <v>8.1380776391600502</v>
      </c>
      <c r="AG21" s="168">
        <v>57.433579057270599</v>
      </c>
      <c r="AH21" s="163">
        <v>58.074147334823998</v>
      </c>
      <c r="AI21" s="163">
        <v>59.2026082984708</v>
      </c>
      <c r="AJ21" s="163">
        <v>63.285146231246301</v>
      </c>
      <c r="AK21" s="163">
        <v>67.277034164021899</v>
      </c>
      <c r="AL21" s="169">
        <v>61.054503017166702</v>
      </c>
      <c r="AM21" s="163"/>
      <c r="AN21" s="170">
        <v>106.044946880409</v>
      </c>
      <c r="AO21" s="171">
        <v>114.218294171956</v>
      </c>
      <c r="AP21" s="172">
        <v>110.131620526182</v>
      </c>
      <c r="AQ21" s="163"/>
      <c r="AR21" s="173">
        <v>75.076536591171305</v>
      </c>
      <c r="AS21" s="96"/>
      <c r="AT21" s="147">
        <v>-2.5291839582888</v>
      </c>
      <c r="AU21" s="142">
        <v>8.6158239777799892</v>
      </c>
      <c r="AV21" s="142">
        <v>2.1417014577757398</v>
      </c>
      <c r="AW21" s="142">
        <v>5.5584562350923097</v>
      </c>
      <c r="AX21" s="142">
        <v>6.4383409768684503</v>
      </c>
      <c r="AY21" s="148">
        <v>4.0065330189920898</v>
      </c>
      <c r="AZ21" s="142"/>
      <c r="BA21" s="149">
        <v>11.2221490352379</v>
      </c>
      <c r="BB21" s="150">
        <v>8.98542148426721</v>
      </c>
      <c r="BC21" s="151">
        <v>10.0509462282927</v>
      </c>
      <c r="BD21" s="142"/>
      <c r="BE21" s="152">
        <v>6.4571472130335801</v>
      </c>
    </row>
    <row r="22" spans="1:58" x14ac:dyDescent="0.25">
      <c r="A22" s="43" t="s">
        <v>33</v>
      </c>
      <c r="B22" s="44" t="str">
        <f t="shared" si="0"/>
        <v>Chesapeake/Suffolk, VA</v>
      </c>
      <c r="C22" s="12"/>
      <c r="D22" s="29" t="s">
        <v>16</v>
      </c>
      <c r="E22" s="32" t="s">
        <v>17</v>
      </c>
      <c r="F22" s="12"/>
      <c r="G22" s="174">
        <v>73.733564122270707</v>
      </c>
      <c r="H22" s="175">
        <v>95.791119860262</v>
      </c>
      <c r="I22" s="175">
        <v>99.105493292576398</v>
      </c>
      <c r="J22" s="175">
        <v>102.065334864628</v>
      </c>
      <c r="K22" s="175">
        <v>94.838571598253196</v>
      </c>
      <c r="L22" s="176">
        <v>93.106816747598202</v>
      </c>
      <c r="M22" s="163"/>
      <c r="N22" s="177">
        <v>123.622140803493</v>
      </c>
      <c r="O22" s="178">
        <v>123.681629414847</v>
      </c>
      <c r="P22" s="179">
        <v>123.65188510917</v>
      </c>
      <c r="Q22" s="163"/>
      <c r="R22" s="180">
        <v>101.833979136618</v>
      </c>
      <c r="S22" s="96"/>
      <c r="T22" s="153">
        <v>12.5315008018468</v>
      </c>
      <c r="U22" s="154">
        <v>25.841367663326999</v>
      </c>
      <c r="V22" s="154">
        <v>16.983038214417</v>
      </c>
      <c r="W22" s="154">
        <v>17.536092965958499</v>
      </c>
      <c r="X22" s="154">
        <v>9.1712973351437999</v>
      </c>
      <c r="Y22" s="155">
        <v>16.3632310386784</v>
      </c>
      <c r="Z22" s="142"/>
      <c r="AA22" s="156">
        <v>1.8855197723108801</v>
      </c>
      <c r="AB22" s="157">
        <v>-3.80642434992847</v>
      </c>
      <c r="AC22" s="158">
        <v>-1.0429173513614201</v>
      </c>
      <c r="AD22" s="142"/>
      <c r="AE22" s="159">
        <v>9.6707580518653309</v>
      </c>
      <c r="AG22" s="174">
        <v>73.771794017467201</v>
      </c>
      <c r="AH22" s="175">
        <v>78.287183471615705</v>
      </c>
      <c r="AI22" s="175">
        <v>84.767848864628803</v>
      </c>
      <c r="AJ22" s="175">
        <v>87.748021379912601</v>
      </c>
      <c r="AK22" s="175">
        <v>84.591107131004307</v>
      </c>
      <c r="AL22" s="176">
        <v>81.833190972925706</v>
      </c>
      <c r="AM22" s="163"/>
      <c r="AN22" s="177">
        <v>115.32726321833999</v>
      </c>
      <c r="AO22" s="178">
        <v>122.332020043668</v>
      </c>
      <c r="AP22" s="179">
        <v>118.82964163100399</v>
      </c>
      <c r="AQ22" s="163"/>
      <c r="AR22" s="180">
        <v>92.403605446662496</v>
      </c>
      <c r="AS22" s="96"/>
      <c r="AT22" s="153">
        <v>-4.1583639521697</v>
      </c>
      <c r="AU22" s="154">
        <v>9.41584956840817</v>
      </c>
      <c r="AV22" s="154">
        <v>10.235724813892601</v>
      </c>
      <c r="AW22" s="154">
        <v>8.5224935636467407</v>
      </c>
      <c r="AX22" s="154">
        <v>2.7064167808617698</v>
      </c>
      <c r="AY22" s="155">
        <v>5.2818468292084102</v>
      </c>
      <c r="AZ22" s="142"/>
      <c r="BA22" s="156">
        <v>-1.0438930321440401</v>
      </c>
      <c r="BB22" s="157">
        <v>-3.3509592437703399</v>
      </c>
      <c r="BC22" s="158">
        <v>-2.2450141209782699</v>
      </c>
      <c r="BD22" s="142"/>
      <c r="BE22" s="159">
        <v>2.3853009430754701</v>
      </c>
    </row>
    <row r="23" spans="1:58" x14ac:dyDescent="0.25">
      <c r="A23" s="22" t="s">
        <v>43</v>
      </c>
      <c r="B23" s="44" t="str">
        <f t="shared" si="0"/>
        <v>Richmond CBD/Airport, VA</v>
      </c>
      <c r="C23" s="10"/>
      <c r="D23" s="27" t="s">
        <v>16</v>
      </c>
      <c r="E23" s="30" t="s">
        <v>17</v>
      </c>
      <c r="F23" s="3"/>
      <c r="G23" s="160">
        <v>63.4804549817623</v>
      </c>
      <c r="H23" s="161">
        <v>78.211558840468399</v>
      </c>
      <c r="I23" s="161">
        <v>87.077087732770195</v>
      </c>
      <c r="J23" s="161">
        <v>87.512541754655402</v>
      </c>
      <c r="K23" s="161">
        <v>77.073952774044898</v>
      </c>
      <c r="L23" s="162">
        <v>78.671119216740195</v>
      </c>
      <c r="M23" s="163"/>
      <c r="N23" s="164">
        <v>90.795909003647495</v>
      </c>
      <c r="O23" s="165">
        <v>88.330558648492897</v>
      </c>
      <c r="P23" s="166">
        <v>89.563233826070203</v>
      </c>
      <c r="Q23" s="163"/>
      <c r="R23" s="167">
        <v>81.783151962263105</v>
      </c>
      <c r="S23" s="96"/>
      <c r="T23" s="139">
        <v>10.3999647225434</v>
      </c>
      <c r="U23" s="140">
        <v>34.621277159365498</v>
      </c>
      <c r="V23" s="140">
        <v>31.642315585682098</v>
      </c>
      <c r="W23" s="140">
        <v>27.3320441397072</v>
      </c>
      <c r="X23" s="140">
        <v>13.772594470851001</v>
      </c>
      <c r="Y23" s="141">
        <v>23.612640293233898</v>
      </c>
      <c r="Z23" s="142"/>
      <c r="AA23" s="143">
        <v>1.73933578698383</v>
      </c>
      <c r="AB23" s="144">
        <v>-17.515004237261898</v>
      </c>
      <c r="AC23" s="145">
        <v>-8.7627829862091406</v>
      </c>
      <c r="AD23" s="142"/>
      <c r="AE23" s="146">
        <v>11.2594735534771</v>
      </c>
      <c r="AF23" s="136"/>
      <c r="AG23" s="160">
        <v>56.828661451334199</v>
      </c>
      <c r="AH23" s="161">
        <v>67.752057016701798</v>
      </c>
      <c r="AI23" s="161">
        <v>80.720941159531506</v>
      </c>
      <c r="AJ23" s="161">
        <v>83.846366385102698</v>
      </c>
      <c r="AK23" s="161">
        <v>79.716571798809696</v>
      </c>
      <c r="AL23" s="162">
        <v>73.772919562295996</v>
      </c>
      <c r="AM23" s="163"/>
      <c r="AN23" s="164">
        <v>101.24857170282201</v>
      </c>
      <c r="AO23" s="165">
        <v>102.876002591668</v>
      </c>
      <c r="AP23" s="166">
        <v>102.062287147245</v>
      </c>
      <c r="AQ23" s="163"/>
      <c r="AR23" s="167">
        <v>81.855596015138602</v>
      </c>
      <c r="AS23" s="96"/>
      <c r="AT23" s="139">
        <v>15.461990752574801</v>
      </c>
      <c r="AU23" s="140">
        <v>31.669017309546799</v>
      </c>
      <c r="AV23" s="140">
        <v>34.596771862800999</v>
      </c>
      <c r="AW23" s="140">
        <v>36.321115437130601</v>
      </c>
      <c r="AX23" s="140">
        <v>24.460778827909898</v>
      </c>
      <c r="AY23" s="141">
        <v>28.882008690916798</v>
      </c>
      <c r="AZ23" s="142"/>
      <c r="BA23" s="143">
        <v>5.11359696895446</v>
      </c>
      <c r="BB23" s="144">
        <v>-3.2770206592750002</v>
      </c>
      <c r="BC23" s="145">
        <v>0.71050431838407602</v>
      </c>
      <c r="BD23" s="142"/>
      <c r="BE23" s="146">
        <v>17.2025868991485</v>
      </c>
      <c r="BF23" s="96"/>
    </row>
    <row r="24" spans="1:58" x14ac:dyDescent="0.25">
      <c r="A24" s="23" t="s">
        <v>44</v>
      </c>
      <c r="B24" s="44" t="str">
        <f t="shared" si="0"/>
        <v>Richmond North/Glen Allen, VA</v>
      </c>
      <c r="C24" s="11"/>
      <c r="D24" s="28" t="s">
        <v>16</v>
      </c>
      <c r="E24" s="31" t="s">
        <v>17</v>
      </c>
      <c r="F24" s="12"/>
      <c r="G24" s="168">
        <v>56.7033578646748</v>
      </c>
      <c r="H24" s="163">
        <v>68.152348418277597</v>
      </c>
      <c r="I24" s="163">
        <v>74.465478910369001</v>
      </c>
      <c r="J24" s="163">
        <v>72.916843145869905</v>
      </c>
      <c r="K24" s="163">
        <v>66.150085676625594</v>
      </c>
      <c r="L24" s="169">
        <v>67.677622803163402</v>
      </c>
      <c r="M24" s="163"/>
      <c r="N24" s="170">
        <v>80.389908831282895</v>
      </c>
      <c r="O24" s="171">
        <v>82.016003954305702</v>
      </c>
      <c r="P24" s="172">
        <v>81.202956392794306</v>
      </c>
      <c r="Q24" s="163"/>
      <c r="R24" s="173">
        <v>71.542003828772195</v>
      </c>
      <c r="S24" s="96"/>
      <c r="T24" s="147">
        <v>1.23965957225547</v>
      </c>
      <c r="U24" s="142">
        <v>23.928676005158401</v>
      </c>
      <c r="V24" s="142">
        <v>24.035335215102499</v>
      </c>
      <c r="W24" s="142">
        <v>17.684923991316801</v>
      </c>
      <c r="X24" s="142">
        <v>2.0707602937951402</v>
      </c>
      <c r="Y24" s="148">
        <v>13.6272676684573</v>
      </c>
      <c r="Z24" s="142"/>
      <c r="AA24" s="149">
        <v>-7.2584892213385102</v>
      </c>
      <c r="AB24" s="150">
        <v>-11.1308817845897</v>
      </c>
      <c r="AC24" s="151">
        <v>-9.2553433332784998</v>
      </c>
      <c r="AD24" s="142"/>
      <c r="AE24" s="152">
        <v>5.0376796953199596</v>
      </c>
      <c r="AF24" s="136"/>
      <c r="AG24" s="168">
        <v>50.349235775483301</v>
      </c>
      <c r="AH24" s="163">
        <v>56.636147023286398</v>
      </c>
      <c r="AI24" s="163">
        <v>65.776121210456907</v>
      </c>
      <c r="AJ24" s="163">
        <v>67.798853525922596</v>
      </c>
      <c r="AK24" s="163">
        <v>68.829281909050906</v>
      </c>
      <c r="AL24" s="169">
        <v>61.877927888839999</v>
      </c>
      <c r="AM24" s="163"/>
      <c r="AN24" s="170">
        <v>91.674122089191499</v>
      </c>
      <c r="AO24" s="171">
        <v>93.044149275043907</v>
      </c>
      <c r="AP24" s="172">
        <v>92.359135682117696</v>
      </c>
      <c r="AQ24" s="163"/>
      <c r="AR24" s="173">
        <v>70.586844401205099</v>
      </c>
      <c r="AS24" s="96"/>
      <c r="AT24" s="147">
        <v>5.2519764398152802</v>
      </c>
      <c r="AU24" s="142">
        <v>19.848843368774499</v>
      </c>
      <c r="AV24" s="142">
        <v>21.978357223259501</v>
      </c>
      <c r="AW24" s="142">
        <v>22.574286069237601</v>
      </c>
      <c r="AX24" s="142">
        <v>15.557616265959</v>
      </c>
      <c r="AY24" s="148">
        <v>17.240656483186999</v>
      </c>
      <c r="AZ24" s="142"/>
      <c r="BA24" s="149">
        <v>10.157723931207901</v>
      </c>
      <c r="BB24" s="150">
        <v>5.2531675275274798</v>
      </c>
      <c r="BC24" s="151">
        <v>7.6314356600041302</v>
      </c>
      <c r="BD24" s="142"/>
      <c r="BE24" s="152">
        <v>13.453991624852399</v>
      </c>
      <c r="BF24" s="96"/>
    </row>
    <row r="25" spans="1:58" x14ac:dyDescent="0.25">
      <c r="A25" s="24" t="s">
        <v>45</v>
      </c>
      <c r="B25" s="44" t="str">
        <f t="shared" si="0"/>
        <v>Richmond West/Midlothian, VA</v>
      </c>
      <c r="C25" s="12"/>
      <c r="D25" s="28" t="s">
        <v>16</v>
      </c>
      <c r="E25" s="31" t="s">
        <v>17</v>
      </c>
      <c r="F25" s="12"/>
      <c r="G25" s="168">
        <v>45.525688422876897</v>
      </c>
      <c r="H25" s="163">
        <v>57.203548769497402</v>
      </c>
      <c r="I25" s="163">
        <v>61.0019584402079</v>
      </c>
      <c r="J25" s="163">
        <v>58.523897157712298</v>
      </c>
      <c r="K25" s="163">
        <v>55.342035771230499</v>
      </c>
      <c r="L25" s="169">
        <v>55.519425712305001</v>
      </c>
      <c r="M25" s="163"/>
      <c r="N25" s="170">
        <v>68.744669601386406</v>
      </c>
      <c r="O25" s="171">
        <v>69.090941663778096</v>
      </c>
      <c r="P25" s="172">
        <v>68.917805632582301</v>
      </c>
      <c r="Q25" s="163"/>
      <c r="R25" s="173">
        <v>59.347534260955598</v>
      </c>
      <c r="S25" s="96"/>
      <c r="T25" s="147">
        <v>-33.364224154823198</v>
      </c>
      <c r="U25" s="142">
        <v>12.429121061524</v>
      </c>
      <c r="V25" s="142">
        <v>12.302395678448701</v>
      </c>
      <c r="W25" s="142">
        <v>-1.0529570191450299</v>
      </c>
      <c r="X25" s="142">
        <v>-3.1233080271826501</v>
      </c>
      <c r="Y25" s="148">
        <v>-4.2082025158477396</v>
      </c>
      <c r="Z25" s="142"/>
      <c r="AA25" s="149">
        <v>-10.907965339402001</v>
      </c>
      <c r="AB25" s="150">
        <v>-16.8435225514827</v>
      </c>
      <c r="AC25" s="151">
        <v>-13.9854576030167</v>
      </c>
      <c r="AD25" s="142"/>
      <c r="AE25" s="152">
        <v>-7.6896216393560497</v>
      </c>
      <c r="AF25" s="136"/>
      <c r="AG25" s="168">
        <v>46.523510242634302</v>
      </c>
      <c r="AH25" s="163">
        <v>51.527265259965297</v>
      </c>
      <c r="AI25" s="163">
        <v>58.615229289428001</v>
      </c>
      <c r="AJ25" s="163">
        <v>60.225486958405497</v>
      </c>
      <c r="AK25" s="163">
        <v>60.199917764298</v>
      </c>
      <c r="AL25" s="169">
        <v>55.418281902946198</v>
      </c>
      <c r="AM25" s="163"/>
      <c r="AN25" s="170">
        <v>90.279153154246103</v>
      </c>
      <c r="AO25" s="171">
        <v>94.231830216637704</v>
      </c>
      <c r="AP25" s="172">
        <v>92.255491685441896</v>
      </c>
      <c r="AQ25" s="163"/>
      <c r="AR25" s="173">
        <v>65.9431989836593</v>
      </c>
      <c r="AS25" s="96"/>
      <c r="AT25" s="147">
        <v>-2.5658095987391598</v>
      </c>
      <c r="AU25" s="142">
        <v>15.2542140896912</v>
      </c>
      <c r="AV25" s="142">
        <v>18.5020039761202</v>
      </c>
      <c r="AW25" s="142">
        <v>20.398721414241798</v>
      </c>
      <c r="AX25" s="142">
        <v>10.9453111368321</v>
      </c>
      <c r="AY25" s="148">
        <v>12.5462655085959</v>
      </c>
      <c r="AZ25" s="142"/>
      <c r="BA25" s="149">
        <v>11.387775903150599</v>
      </c>
      <c r="BB25" s="150">
        <v>9.01153733788788</v>
      </c>
      <c r="BC25" s="151">
        <v>10.1614033052468</v>
      </c>
      <c r="BD25" s="142"/>
      <c r="BE25" s="152">
        <v>11.5807102694672</v>
      </c>
      <c r="BF25" s="96"/>
    </row>
    <row r="26" spans="1:58" x14ac:dyDescent="0.25">
      <c r="A26" s="24" t="s">
        <v>46</v>
      </c>
      <c r="B26" s="44" t="str">
        <f t="shared" si="0"/>
        <v>Petersburg/Chester, VA</v>
      </c>
      <c r="C26" s="12"/>
      <c r="D26" s="28" t="s">
        <v>16</v>
      </c>
      <c r="E26" s="31" t="s">
        <v>17</v>
      </c>
      <c r="F26" s="12"/>
      <c r="G26" s="168">
        <v>55.791498095978199</v>
      </c>
      <c r="H26" s="163">
        <v>66.543336331843705</v>
      </c>
      <c r="I26" s="163">
        <v>65.956005265203004</v>
      </c>
      <c r="J26" s="163">
        <v>68.795570934524903</v>
      </c>
      <c r="K26" s="163">
        <v>66.613484864969806</v>
      </c>
      <c r="L26" s="169">
        <v>64.739979098503895</v>
      </c>
      <c r="M26" s="163"/>
      <c r="N26" s="170">
        <v>75.904832135224396</v>
      </c>
      <c r="O26" s="171">
        <v>76.7159775208859</v>
      </c>
      <c r="P26" s="172">
        <v>76.310404828055098</v>
      </c>
      <c r="Q26" s="163"/>
      <c r="R26" s="173">
        <v>68.045815021232798</v>
      </c>
      <c r="S26" s="96"/>
      <c r="T26" s="147">
        <v>15.554849732037299</v>
      </c>
      <c r="U26" s="142">
        <v>17.395088716523901</v>
      </c>
      <c r="V26" s="142">
        <v>14.996070662127799</v>
      </c>
      <c r="W26" s="142">
        <v>11.0534942646118</v>
      </c>
      <c r="X26" s="142">
        <v>9.5648402755655901</v>
      </c>
      <c r="Y26" s="148">
        <v>13.5526094904397</v>
      </c>
      <c r="Z26" s="142"/>
      <c r="AA26" s="149">
        <v>6.4804080952180296</v>
      </c>
      <c r="AB26" s="150">
        <v>3.7525146145755999</v>
      </c>
      <c r="AC26" s="151">
        <v>5.0915160080781501</v>
      </c>
      <c r="AD26" s="142"/>
      <c r="AE26" s="152">
        <v>10.6969348497318</v>
      </c>
      <c r="AF26" s="136"/>
      <c r="AG26" s="168">
        <v>48.758039280163203</v>
      </c>
      <c r="AH26" s="163">
        <v>56.807625393433</v>
      </c>
      <c r="AI26" s="163">
        <v>61.070235778123099</v>
      </c>
      <c r="AJ26" s="163">
        <v>64.028638333009496</v>
      </c>
      <c r="AK26" s="163">
        <v>63.562654964056698</v>
      </c>
      <c r="AL26" s="169">
        <v>58.845438749757101</v>
      </c>
      <c r="AM26" s="163"/>
      <c r="AN26" s="170">
        <v>73.852597998834199</v>
      </c>
      <c r="AO26" s="171">
        <v>71.784031173499102</v>
      </c>
      <c r="AP26" s="172">
        <v>72.818314586166593</v>
      </c>
      <c r="AQ26" s="163"/>
      <c r="AR26" s="173">
        <v>62.837688988731202</v>
      </c>
      <c r="AS26" s="96"/>
      <c r="AT26" s="147">
        <v>9.2053533416617093</v>
      </c>
      <c r="AU26" s="142">
        <v>16.5917703182248</v>
      </c>
      <c r="AV26" s="142">
        <v>16.627774999278799</v>
      </c>
      <c r="AW26" s="142">
        <v>16.781101114202301</v>
      </c>
      <c r="AX26" s="142">
        <v>15.9772680159166</v>
      </c>
      <c r="AY26" s="148">
        <v>15.216499399474401</v>
      </c>
      <c r="AZ26" s="142"/>
      <c r="BA26" s="149">
        <v>9.10966381761002</v>
      </c>
      <c r="BB26" s="150">
        <v>3.37539251941236</v>
      </c>
      <c r="BC26" s="151">
        <v>6.2058632688729096</v>
      </c>
      <c r="BD26" s="142"/>
      <c r="BE26" s="152">
        <v>12.068441824643401</v>
      </c>
      <c r="BF26" s="96"/>
    </row>
    <row r="27" spans="1:58" x14ac:dyDescent="0.25">
      <c r="A27" s="99" t="s">
        <v>99</v>
      </c>
      <c r="B27" s="45" t="s">
        <v>71</v>
      </c>
      <c r="C27" s="12"/>
      <c r="D27" s="28" t="s">
        <v>16</v>
      </c>
      <c r="E27" s="31" t="s">
        <v>17</v>
      </c>
      <c r="F27" s="12"/>
      <c r="G27" s="168">
        <v>48.416481472068298</v>
      </c>
      <c r="H27" s="163">
        <v>63.897977939307602</v>
      </c>
      <c r="I27" s="163">
        <v>65.313001067452802</v>
      </c>
      <c r="J27" s="163">
        <v>68.844621054236697</v>
      </c>
      <c r="K27" s="163">
        <v>69.190983073247494</v>
      </c>
      <c r="L27" s="169">
        <v>63.132612921262599</v>
      </c>
      <c r="M27" s="163"/>
      <c r="N27" s="170">
        <v>93.976606516545502</v>
      </c>
      <c r="O27" s="171">
        <v>95.070776699029096</v>
      </c>
      <c r="P27" s="172">
        <v>94.523691607787299</v>
      </c>
      <c r="Q27" s="163"/>
      <c r="R27" s="173">
        <v>72.101492545983902</v>
      </c>
      <c r="S27" s="96"/>
      <c r="T27" s="147">
        <v>-8.6943716011764494</v>
      </c>
      <c r="U27" s="142">
        <v>2.68104188520241</v>
      </c>
      <c r="V27" s="142">
        <v>0.70124160013005199</v>
      </c>
      <c r="W27" s="142">
        <v>8.2087908554201405</v>
      </c>
      <c r="X27" s="142">
        <v>5.5423687497035203</v>
      </c>
      <c r="Y27" s="148">
        <v>2.0591734833139799</v>
      </c>
      <c r="Z27" s="142"/>
      <c r="AA27" s="149">
        <v>-5.6303969757417001</v>
      </c>
      <c r="AB27" s="150">
        <v>-8.5830058043617399</v>
      </c>
      <c r="AC27" s="151">
        <v>-7.1387051453372798</v>
      </c>
      <c r="AD27" s="142"/>
      <c r="AE27" s="152">
        <v>-1.5918318080381999</v>
      </c>
      <c r="AF27" s="136"/>
      <c r="AG27" s="168">
        <v>54.669038148731701</v>
      </c>
      <c r="AH27" s="163">
        <v>57.464133965333097</v>
      </c>
      <c r="AI27" s="163">
        <v>61.997858740405597</v>
      </c>
      <c r="AJ27" s="163">
        <v>65.040852310272896</v>
      </c>
      <c r="AK27" s="163">
        <v>65.958475067351102</v>
      </c>
      <c r="AL27" s="169">
        <v>61.026071646418899</v>
      </c>
      <c r="AM27" s="163"/>
      <c r="AN27" s="170">
        <v>90.870524068520297</v>
      </c>
      <c r="AO27" s="171">
        <v>93.546969704671298</v>
      </c>
      <c r="AP27" s="172">
        <v>92.208746886595804</v>
      </c>
      <c r="AQ27" s="163"/>
      <c r="AR27" s="173">
        <v>69.935407429326602</v>
      </c>
      <c r="AS27" s="96"/>
      <c r="AT27" s="147">
        <v>-1.1807034563019001</v>
      </c>
      <c r="AU27" s="142">
        <v>-0.72232193596679495</v>
      </c>
      <c r="AV27" s="142">
        <v>-0.77754828015020405</v>
      </c>
      <c r="AW27" s="142">
        <v>3.3111293461127902</v>
      </c>
      <c r="AX27" s="142">
        <v>0.18951445143205001</v>
      </c>
      <c r="AY27" s="148">
        <v>0.21420258148563301</v>
      </c>
      <c r="AZ27" s="142"/>
      <c r="BA27" s="149">
        <v>-4.3248918415531996</v>
      </c>
      <c r="BB27" s="150">
        <v>-4.3275388493299998</v>
      </c>
      <c r="BC27" s="151">
        <v>-4.3262345717192501</v>
      </c>
      <c r="BD27" s="142"/>
      <c r="BE27" s="152">
        <v>-1.54593024001762</v>
      </c>
      <c r="BF27" s="96"/>
    </row>
    <row r="28" spans="1:58" x14ac:dyDescent="0.25">
      <c r="A28" s="24" t="s">
        <v>48</v>
      </c>
      <c r="B28" s="44" t="str">
        <f t="shared" si="0"/>
        <v>Roanoke, VA</v>
      </c>
      <c r="C28" s="12"/>
      <c r="D28" s="28" t="s">
        <v>16</v>
      </c>
      <c r="E28" s="31" t="s">
        <v>17</v>
      </c>
      <c r="F28" s="12"/>
      <c r="G28" s="168">
        <v>48.570265144863903</v>
      </c>
      <c r="H28" s="163">
        <v>64.141021949078095</v>
      </c>
      <c r="I28" s="163">
        <v>78.511229148375705</v>
      </c>
      <c r="J28" s="163">
        <v>67.640082528533796</v>
      </c>
      <c r="K28" s="163">
        <v>65.583394205443298</v>
      </c>
      <c r="L28" s="169">
        <v>64.889198595258904</v>
      </c>
      <c r="M28" s="163"/>
      <c r="N28" s="170">
        <v>73.544865671641702</v>
      </c>
      <c r="O28" s="171">
        <v>73.215141352063199</v>
      </c>
      <c r="P28" s="172">
        <v>73.380003511852493</v>
      </c>
      <c r="Q28" s="163"/>
      <c r="R28" s="173">
        <v>67.315142857142803</v>
      </c>
      <c r="S28" s="96"/>
      <c r="T28" s="147">
        <v>9.27005267990533</v>
      </c>
      <c r="U28" s="142">
        <v>17.862985078210901</v>
      </c>
      <c r="V28" s="142">
        <v>38.317486007342701</v>
      </c>
      <c r="W28" s="142">
        <v>17.3279225347543</v>
      </c>
      <c r="X28" s="142">
        <v>21.765138644657402</v>
      </c>
      <c r="Y28" s="148">
        <v>21.4505937203547</v>
      </c>
      <c r="Z28" s="142"/>
      <c r="AA28" s="149">
        <v>12.0640179343065</v>
      </c>
      <c r="AB28" s="150">
        <v>-3.40934295766173</v>
      </c>
      <c r="AC28" s="151">
        <v>3.7708919039123199</v>
      </c>
      <c r="AD28" s="142"/>
      <c r="AE28" s="152">
        <v>15.3307355089566</v>
      </c>
      <c r="AF28" s="136"/>
      <c r="AG28" s="168">
        <v>46.04904214223</v>
      </c>
      <c r="AH28" s="163">
        <v>55.441294556628598</v>
      </c>
      <c r="AI28" s="163">
        <v>68.116493415276494</v>
      </c>
      <c r="AJ28" s="163">
        <v>66.1420935030728</v>
      </c>
      <c r="AK28" s="163">
        <v>65.466284460052606</v>
      </c>
      <c r="AL28" s="169">
        <v>60.2430416154521</v>
      </c>
      <c r="AM28" s="163"/>
      <c r="AN28" s="170">
        <v>76.133016242317794</v>
      </c>
      <c r="AO28" s="171">
        <v>77.392664618086002</v>
      </c>
      <c r="AP28" s="172">
        <v>76.762840430201905</v>
      </c>
      <c r="AQ28" s="163"/>
      <c r="AR28" s="173">
        <v>64.962984133952006</v>
      </c>
      <c r="AS28" s="96"/>
      <c r="AT28" s="147">
        <v>12.593443163019</v>
      </c>
      <c r="AU28" s="142">
        <v>17.941816003941899</v>
      </c>
      <c r="AV28" s="142">
        <v>29.712384334546002</v>
      </c>
      <c r="AW28" s="142">
        <v>22.007030708650699</v>
      </c>
      <c r="AX28" s="142">
        <v>16.5437470396493</v>
      </c>
      <c r="AY28" s="148">
        <v>20.099760079791899</v>
      </c>
      <c r="AZ28" s="142"/>
      <c r="BA28" s="149">
        <v>10.9267775825678</v>
      </c>
      <c r="BB28" s="150">
        <v>5.9482737350257997</v>
      </c>
      <c r="BC28" s="151">
        <v>8.3599740862004595</v>
      </c>
      <c r="BD28" s="142"/>
      <c r="BE28" s="152">
        <v>15.8618779169757</v>
      </c>
      <c r="BF28" s="96"/>
    </row>
    <row r="29" spans="1:58" x14ac:dyDescent="0.25">
      <c r="A29" s="24" t="s">
        <v>49</v>
      </c>
      <c r="B29" s="44" t="str">
        <f t="shared" si="0"/>
        <v>Charlottesville, VA</v>
      </c>
      <c r="C29" s="12"/>
      <c r="D29" s="28" t="s">
        <v>16</v>
      </c>
      <c r="E29" s="31" t="s">
        <v>17</v>
      </c>
      <c r="F29" s="12"/>
      <c r="G29" s="168">
        <v>74.862753587934805</v>
      </c>
      <c r="H29" s="163">
        <v>106.115782048163</v>
      </c>
      <c r="I29" s="163">
        <v>102.195565555825</v>
      </c>
      <c r="J29" s="163">
        <v>109.58711992216</v>
      </c>
      <c r="K29" s="163">
        <v>111.042067623449</v>
      </c>
      <c r="L29" s="169">
        <v>100.760657747506</v>
      </c>
      <c r="M29" s="163"/>
      <c r="N29" s="170">
        <v>153.70717100462099</v>
      </c>
      <c r="O29" s="171">
        <v>153.651855996108</v>
      </c>
      <c r="P29" s="172">
        <v>153.67951350036401</v>
      </c>
      <c r="Q29" s="163"/>
      <c r="R29" s="173">
        <v>115.88033081975099</v>
      </c>
      <c r="S29" s="96"/>
      <c r="T29" s="147">
        <v>26.046125735748799</v>
      </c>
      <c r="U29" s="142">
        <v>45.438911531729701</v>
      </c>
      <c r="V29" s="142">
        <v>30.893319256769399</v>
      </c>
      <c r="W29" s="142">
        <v>37.812592495181001</v>
      </c>
      <c r="X29" s="142">
        <v>29.599374135007899</v>
      </c>
      <c r="Y29" s="148">
        <v>34.1218563418198</v>
      </c>
      <c r="Z29" s="142"/>
      <c r="AA29" s="149">
        <v>20.615867955113</v>
      </c>
      <c r="AB29" s="150">
        <v>12.289578616661201</v>
      </c>
      <c r="AC29" s="151">
        <v>16.304640583728901</v>
      </c>
      <c r="AD29" s="142"/>
      <c r="AE29" s="152">
        <v>26.763589545629301</v>
      </c>
      <c r="AF29" s="136"/>
      <c r="AG29" s="168">
        <v>78.011652274385696</v>
      </c>
      <c r="AH29" s="163">
        <v>81.249958039406394</v>
      </c>
      <c r="AI29" s="163">
        <v>88.451305643395699</v>
      </c>
      <c r="AJ29" s="163">
        <v>98.2582893456579</v>
      </c>
      <c r="AK29" s="163">
        <v>104.505283994162</v>
      </c>
      <c r="AL29" s="169">
        <v>90.095297859401597</v>
      </c>
      <c r="AM29" s="163"/>
      <c r="AN29" s="170">
        <v>146.09250851374301</v>
      </c>
      <c r="AO29" s="171">
        <v>153.078595232303</v>
      </c>
      <c r="AP29" s="172">
        <v>149.58555187302301</v>
      </c>
      <c r="AQ29" s="163"/>
      <c r="AR29" s="173">
        <v>107.092513291865</v>
      </c>
      <c r="AS29" s="96"/>
      <c r="AT29" s="147">
        <v>25.976456938949301</v>
      </c>
      <c r="AU29" s="142">
        <v>23.1172403676687</v>
      </c>
      <c r="AV29" s="142">
        <v>17.0773839400909</v>
      </c>
      <c r="AW29" s="142">
        <v>26.385714947096201</v>
      </c>
      <c r="AX29" s="142">
        <v>26.848494183583501</v>
      </c>
      <c r="AY29" s="148">
        <v>23.893534906055802</v>
      </c>
      <c r="AZ29" s="142"/>
      <c r="BA29" s="149">
        <v>19.164345532122201</v>
      </c>
      <c r="BB29" s="150">
        <v>14.1622364257562</v>
      </c>
      <c r="BC29" s="151">
        <v>16.551325531509502</v>
      </c>
      <c r="BD29" s="142"/>
      <c r="BE29" s="152">
        <v>20.8551881324729</v>
      </c>
      <c r="BF29" s="96"/>
    </row>
    <row r="30" spans="1:58" x14ac:dyDescent="0.25">
      <c r="A30" s="24" t="s">
        <v>50</v>
      </c>
      <c r="B30" s="46" t="s">
        <v>73</v>
      </c>
      <c r="C30" s="12"/>
      <c r="D30" s="28" t="s">
        <v>16</v>
      </c>
      <c r="E30" s="31" t="s">
        <v>17</v>
      </c>
      <c r="F30" s="12"/>
      <c r="G30" s="168">
        <v>50.791251672365</v>
      </c>
      <c r="H30" s="163">
        <v>67.459270105544803</v>
      </c>
      <c r="I30" s="163">
        <v>74.070188791437403</v>
      </c>
      <c r="J30" s="163">
        <v>93.579867697338997</v>
      </c>
      <c r="K30" s="163">
        <v>79.788654675189505</v>
      </c>
      <c r="L30" s="169">
        <v>73.137846588375197</v>
      </c>
      <c r="M30" s="163"/>
      <c r="N30" s="170">
        <v>94.590442990932004</v>
      </c>
      <c r="O30" s="171">
        <v>88.058611565333706</v>
      </c>
      <c r="P30" s="172">
        <v>91.324527278132805</v>
      </c>
      <c r="Q30" s="163"/>
      <c r="R30" s="173">
        <v>78.334041071163099</v>
      </c>
      <c r="S30" s="96"/>
      <c r="T30" s="147">
        <v>9.9176188981681701</v>
      </c>
      <c r="U30" s="142">
        <v>20.238438370539999</v>
      </c>
      <c r="V30" s="142">
        <v>24.941495346960298</v>
      </c>
      <c r="W30" s="142">
        <v>40.3695998894447</v>
      </c>
      <c r="X30" s="142">
        <v>11.4913806872083</v>
      </c>
      <c r="Y30" s="148">
        <v>21.966104349079</v>
      </c>
      <c r="Z30" s="142"/>
      <c r="AA30" s="149">
        <v>9.5265711117799903</v>
      </c>
      <c r="AB30" s="150">
        <v>2.63564236223398</v>
      </c>
      <c r="AC30" s="151">
        <v>6.0924283159278696</v>
      </c>
      <c r="AD30" s="142"/>
      <c r="AE30" s="152">
        <v>16.176101485749601</v>
      </c>
      <c r="AF30" s="136"/>
      <c r="AG30" s="168">
        <v>51.265632897279602</v>
      </c>
      <c r="AH30" s="163">
        <v>57.334224394232102</v>
      </c>
      <c r="AI30" s="163">
        <v>66.319229225509105</v>
      </c>
      <c r="AJ30" s="163">
        <v>73.823711163966095</v>
      </c>
      <c r="AK30" s="163">
        <v>72.307022818492598</v>
      </c>
      <c r="AL30" s="169">
        <v>64.209964099895899</v>
      </c>
      <c r="AM30" s="163"/>
      <c r="AN30" s="170">
        <v>88.427032852683197</v>
      </c>
      <c r="AO30" s="171">
        <v>85.399105470492003</v>
      </c>
      <c r="AP30" s="172">
        <v>86.9130691615876</v>
      </c>
      <c r="AQ30" s="163"/>
      <c r="AR30" s="173">
        <v>70.696565546093495</v>
      </c>
      <c r="AS30" s="96"/>
      <c r="AT30" s="147">
        <v>21.1529032632831</v>
      </c>
      <c r="AU30" s="142">
        <v>15.000595954771001</v>
      </c>
      <c r="AV30" s="142">
        <v>17.4877477284703</v>
      </c>
      <c r="AW30" s="142">
        <v>20.528020252586199</v>
      </c>
      <c r="AX30" s="142">
        <v>8.6843461356862104</v>
      </c>
      <c r="AY30" s="148">
        <v>16.139127969624699</v>
      </c>
      <c r="AZ30" s="142"/>
      <c r="BA30" s="149">
        <v>7.18180726190936</v>
      </c>
      <c r="BB30" s="150">
        <v>2.3499358355150899</v>
      </c>
      <c r="BC30" s="151">
        <v>4.7522376713976398</v>
      </c>
      <c r="BD30" s="142"/>
      <c r="BE30" s="152">
        <v>11.840979644258001</v>
      </c>
      <c r="BF30" s="96"/>
    </row>
    <row r="31" spans="1:58" x14ac:dyDescent="0.25">
      <c r="A31" s="24" t="s">
        <v>51</v>
      </c>
      <c r="B31" s="44" t="str">
        <f t="shared" si="0"/>
        <v>Staunton &amp; Harrisonburg, VA</v>
      </c>
      <c r="C31" s="12"/>
      <c r="D31" s="28" t="s">
        <v>16</v>
      </c>
      <c r="E31" s="31" t="s">
        <v>17</v>
      </c>
      <c r="F31" s="12"/>
      <c r="G31" s="168">
        <v>54.076755590427602</v>
      </c>
      <c r="H31" s="163">
        <v>65.385808160062695</v>
      </c>
      <c r="I31" s="163">
        <v>68.196196547665707</v>
      </c>
      <c r="J31" s="163">
        <v>73.882861906629998</v>
      </c>
      <c r="K31" s="163">
        <v>70.961198509219301</v>
      </c>
      <c r="L31" s="169">
        <v>66.500564142800997</v>
      </c>
      <c r="M31" s="163"/>
      <c r="N31" s="170">
        <v>85.490637504903802</v>
      </c>
      <c r="O31" s="171">
        <v>81.704650843468002</v>
      </c>
      <c r="P31" s="172">
        <v>83.597644174185902</v>
      </c>
      <c r="Q31" s="163"/>
      <c r="R31" s="173">
        <v>71.385444151768198</v>
      </c>
      <c r="S31" s="96"/>
      <c r="T31" s="147">
        <v>2.6138370848894699</v>
      </c>
      <c r="U31" s="142">
        <v>4.1263820943143301</v>
      </c>
      <c r="V31" s="142">
        <v>3.0963496345435302</v>
      </c>
      <c r="W31" s="142">
        <v>19.969852305143501</v>
      </c>
      <c r="X31" s="142">
        <v>8.4582766668172304</v>
      </c>
      <c r="Y31" s="148">
        <v>7.7268303639121303</v>
      </c>
      <c r="Z31" s="142"/>
      <c r="AA31" s="149">
        <v>-4.6732132347393396</v>
      </c>
      <c r="AB31" s="150">
        <v>-14.003275498791499</v>
      </c>
      <c r="AC31" s="151">
        <v>-9.4728064724038692</v>
      </c>
      <c r="AD31" s="142"/>
      <c r="AE31" s="152">
        <v>1.2878945974393501</v>
      </c>
      <c r="AF31" s="136"/>
      <c r="AG31" s="168">
        <v>52.608206649666499</v>
      </c>
      <c r="AH31" s="163">
        <v>56.001356904668398</v>
      </c>
      <c r="AI31" s="163">
        <v>64.130144664574303</v>
      </c>
      <c r="AJ31" s="163">
        <v>68.705637014515403</v>
      </c>
      <c r="AK31" s="163">
        <v>66.912130737544103</v>
      </c>
      <c r="AL31" s="169">
        <v>61.671495194193803</v>
      </c>
      <c r="AM31" s="163"/>
      <c r="AN31" s="170">
        <v>87.1985773832875</v>
      </c>
      <c r="AO31" s="171">
        <v>88.969065810121606</v>
      </c>
      <c r="AP31" s="172">
        <v>88.083821596704496</v>
      </c>
      <c r="AQ31" s="163"/>
      <c r="AR31" s="173">
        <v>69.217874166339698</v>
      </c>
      <c r="AS31" s="96"/>
      <c r="AT31" s="147">
        <v>10.8974599886155</v>
      </c>
      <c r="AU31" s="142">
        <v>2.2958701924462401</v>
      </c>
      <c r="AV31" s="142">
        <v>6.7754279277373399</v>
      </c>
      <c r="AW31" s="142">
        <v>9.8869287093291405</v>
      </c>
      <c r="AX31" s="142">
        <v>4.4039075346963896</v>
      </c>
      <c r="AY31" s="148">
        <v>6.75072933113983</v>
      </c>
      <c r="AZ31" s="142"/>
      <c r="BA31" s="149">
        <v>2.2357588002711402</v>
      </c>
      <c r="BB31" s="150">
        <v>0.96922049995730897</v>
      </c>
      <c r="BC31" s="151">
        <v>1.5921788808903601</v>
      </c>
      <c r="BD31" s="142"/>
      <c r="BE31" s="152">
        <v>4.8156298212650501</v>
      </c>
      <c r="BF31" s="96"/>
    </row>
    <row r="32" spans="1:58" x14ac:dyDescent="0.25">
      <c r="A32" s="24" t="s">
        <v>52</v>
      </c>
      <c r="B32" s="44" t="str">
        <f t="shared" si="0"/>
        <v>Blacksburg &amp; Wytheville, VA</v>
      </c>
      <c r="C32" s="12"/>
      <c r="D32" s="28" t="s">
        <v>16</v>
      </c>
      <c r="E32" s="31" t="s">
        <v>17</v>
      </c>
      <c r="F32" s="12"/>
      <c r="G32" s="168">
        <v>44.5181609195402</v>
      </c>
      <c r="H32" s="163">
        <v>53.995548412234498</v>
      </c>
      <c r="I32" s="163">
        <v>54.344260666277002</v>
      </c>
      <c r="J32" s="163">
        <v>56.9142022209234</v>
      </c>
      <c r="K32" s="163">
        <v>64.877383596337395</v>
      </c>
      <c r="L32" s="169">
        <v>54.929911163062499</v>
      </c>
      <c r="M32" s="163"/>
      <c r="N32" s="170">
        <v>89.233588544710599</v>
      </c>
      <c r="O32" s="171">
        <v>76.262811221507803</v>
      </c>
      <c r="P32" s="172">
        <v>82.748199883109194</v>
      </c>
      <c r="Q32" s="163"/>
      <c r="R32" s="173">
        <v>62.877993654504401</v>
      </c>
      <c r="S32" s="96"/>
      <c r="T32" s="147">
        <v>2.55201444034229</v>
      </c>
      <c r="U32" s="142">
        <v>2.7024131498563202</v>
      </c>
      <c r="V32" s="142">
        <v>5.4952326380555201</v>
      </c>
      <c r="W32" s="142">
        <v>5.6694815802726701</v>
      </c>
      <c r="X32" s="142">
        <v>10.375055218913401</v>
      </c>
      <c r="Y32" s="148">
        <v>5.5783365623790404</v>
      </c>
      <c r="Z32" s="142"/>
      <c r="AA32" s="149">
        <v>3.2977011645534802</v>
      </c>
      <c r="AB32" s="150">
        <v>-4.8755035095839396</v>
      </c>
      <c r="AC32" s="151">
        <v>-0.63645278611961698</v>
      </c>
      <c r="AD32" s="142"/>
      <c r="AE32" s="152">
        <v>3.1524488038381699</v>
      </c>
      <c r="AF32" s="136"/>
      <c r="AG32" s="168">
        <v>41.301590687706899</v>
      </c>
      <c r="AH32" s="163">
        <v>47.983092002727403</v>
      </c>
      <c r="AI32" s="163">
        <v>53.939945207481003</v>
      </c>
      <c r="AJ32" s="163">
        <v>56.8692840444184</v>
      </c>
      <c r="AK32" s="163">
        <v>60.241104617182899</v>
      </c>
      <c r="AL32" s="169">
        <v>52.067003311903299</v>
      </c>
      <c r="AM32" s="163"/>
      <c r="AN32" s="170">
        <v>85.957004675628198</v>
      </c>
      <c r="AO32" s="171">
        <v>77.038884180790902</v>
      </c>
      <c r="AP32" s="172">
        <v>81.497944428209607</v>
      </c>
      <c r="AQ32" s="163"/>
      <c r="AR32" s="173">
        <v>60.475843630847997</v>
      </c>
      <c r="AS32" s="96"/>
      <c r="AT32" s="147">
        <v>9.1605691335471704</v>
      </c>
      <c r="AU32" s="142">
        <v>4.8013201386909197</v>
      </c>
      <c r="AV32" s="142">
        <v>7.8625928126406501</v>
      </c>
      <c r="AW32" s="142">
        <v>10.053892618246</v>
      </c>
      <c r="AX32" s="142">
        <v>2.2059283381542101</v>
      </c>
      <c r="AY32" s="148">
        <v>6.5660578175379101</v>
      </c>
      <c r="AZ32" s="142"/>
      <c r="BA32" s="149">
        <v>1.3405616617848399</v>
      </c>
      <c r="BB32" s="150">
        <v>2.08424849864647</v>
      </c>
      <c r="BC32" s="151">
        <v>1.69070506647682</v>
      </c>
      <c r="BD32" s="142"/>
      <c r="BE32" s="152">
        <v>4.5878153927879604</v>
      </c>
      <c r="BF32" s="96"/>
    </row>
    <row r="33" spans="1:58" x14ac:dyDescent="0.25">
      <c r="A33" s="24" t="s">
        <v>53</v>
      </c>
      <c r="B33" s="44" t="str">
        <f t="shared" si="0"/>
        <v>Lynchburg, VA</v>
      </c>
      <c r="C33" s="12"/>
      <c r="D33" s="28" t="s">
        <v>16</v>
      </c>
      <c r="E33" s="31" t="s">
        <v>17</v>
      </c>
      <c r="F33" s="12"/>
      <c r="G33" s="168">
        <v>48.454201965435402</v>
      </c>
      <c r="H33" s="163">
        <v>63.009159606912903</v>
      </c>
      <c r="I33" s="163">
        <v>63.5824466282616</v>
      </c>
      <c r="J33" s="163">
        <v>81.537533039647499</v>
      </c>
      <c r="K33" s="163">
        <v>79.900535411724803</v>
      </c>
      <c r="L33" s="169">
        <v>67.2967753303964</v>
      </c>
      <c r="M33" s="163"/>
      <c r="N33" s="170">
        <v>83.870023720772593</v>
      </c>
      <c r="O33" s="171">
        <v>88.947024737377106</v>
      </c>
      <c r="P33" s="172">
        <v>86.4085242290748</v>
      </c>
      <c r="Q33" s="163"/>
      <c r="R33" s="173">
        <v>72.7572750157331</v>
      </c>
      <c r="S33" s="96"/>
      <c r="T33" s="147">
        <v>27.043727038085098</v>
      </c>
      <c r="U33" s="142">
        <v>16.398181123778699</v>
      </c>
      <c r="V33" s="142">
        <v>10.4882381473014</v>
      </c>
      <c r="W33" s="142">
        <v>41.167372775577903</v>
      </c>
      <c r="X33" s="142">
        <v>30.8523169791115</v>
      </c>
      <c r="Y33" s="148">
        <v>25.254524107408301</v>
      </c>
      <c r="Z33" s="142"/>
      <c r="AA33" s="149">
        <v>7.9886171909806398</v>
      </c>
      <c r="AB33" s="150">
        <v>14.8999785462105</v>
      </c>
      <c r="AC33" s="151">
        <v>11.438659115158201</v>
      </c>
      <c r="AD33" s="142"/>
      <c r="AE33" s="152">
        <v>20.198005802417299</v>
      </c>
      <c r="AF33" s="136"/>
      <c r="AG33" s="168">
        <v>45.700940359200203</v>
      </c>
      <c r="AH33" s="163">
        <v>55.229695018637699</v>
      </c>
      <c r="AI33" s="163">
        <v>60.4370323619112</v>
      </c>
      <c r="AJ33" s="163">
        <v>65.525364283293698</v>
      </c>
      <c r="AK33" s="163">
        <v>65.388090477804099</v>
      </c>
      <c r="AL33" s="169">
        <v>58.456224500169398</v>
      </c>
      <c r="AM33" s="163"/>
      <c r="AN33" s="170">
        <v>72.631334293459801</v>
      </c>
      <c r="AO33" s="171">
        <v>78.223923246357103</v>
      </c>
      <c r="AP33" s="172">
        <v>75.427628769908495</v>
      </c>
      <c r="AQ33" s="163"/>
      <c r="AR33" s="173">
        <v>63.305197148666302</v>
      </c>
      <c r="AS33" s="96"/>
      <c r="AT33" s="147">
        <v>13.081904330361001</v>
      </c>
      <c r="AU33" s="142">
        <v>13.7865734523805</v>
      </c>
      <c r="AV33" s="142">
        <v>10.665672111332199</v>
      </c>
      <c r="AW33" s="142">
        <v>16.257032943295901</v>
      </c>
      <c r="AX33" s="142">
        <v>18.060618289970702</v>
      </c>
      <c r="AY33" s="148">
        <v>14.480007592522201</v>
      </c>
      <c r="AZ33" s="142"/>
      <c r="BA33" s="149">
        <v>7.3584775121602197</v>
      </c>
      <c r="BB33" s="150">
        <v>10.0542840434866</v>
      </c>
      <c r="BC33" s="151">
        <v>8.7396529745912606</v>
      </c>
      <c r="BD33" s="142"/>
      <c r="BE33" s="152">
        <v>12.458999556896</v>
      </c>
      <c r="BF33" s="96"/>
    </row>
    <row r="34" spans="1:58" x14ac:dyDescent="0.25">
      <c r="A34" s="24" t="s">
        <v>78</v>
      </c>
      <c r="B34" s="44" t="str">
        <f t="shared" si="0"/>
        <v>Central Virginia</v>
      </c>
      <c r="C34" s="12"/>
      <c r="D34" s="28" t="s">
        <v>16</v>
      </c>
      <c r="E34" s="31" t="s">
        <v>17</v>
      </c>
      <c r="F34" s="12"/>
      <c r="G34" s="168">
        <v>57.6404797912205</v>
      </c>
      <c r="H34" s="163">
        <v>73.072932949678801</v>
      </c>
      <c r="I34" s="163">
        <v>75.876133230728001</v>
      </c>
      <c r="J34" s="163">
        <v>78.616832842612396</v>
      </c>
      <c r="K34" s="163">
        <v>74.367858672376798</v>
      </c>
      <c r="L34" s="169">
        <v>71.914847497323294</v>
      </c>
      <c r="M34" s="163"/>
      <c r="N34" s="170">
        <v>91.436265056209805</v>
      </c>
      <c r="O34" s="171">
        <v>92.007764320128402</v>
      </c>
      <c r="P34" s="172">
        <v>91.722014688169097</v>
      </c>
      <c r="Q34" s="163"/>
      <c r="R34" s="173">
        <v>77.574038123279195</v>
      </c>
      <c r="S34" s="96"/>
      <c r="T34" s="147">
        <v>5.5480678134967896</v>
      </c>
      <c r="U34" s="142">
        <v>24.9431241626102</v>
      </c>
      <c r="V34" s="142">
        <v>20.859117926013099</v>
      </c>
      <c r="W34" s="142">
        <v>20.508447607117201</v>
      </c>
      <c r="X34" s="142">
        <v>11.593528451650201</v>
      </c>
      <c r="Y34" s="148">
        <v>16.837598126804998</v>
      </c>
      <c r="Z34" s="142"/>
      <c r="AA34" s="149">
        <v>2.2694171466208002</v>
      </c>
      <c r="AB34" s="150">
        <v>-5.0062680405664999</v>
      </c>
      <c r="AC34" s="151">
        <v>-1.5139170923109999</v>
      </c>
      <c r="AD34" s="142"/>
      <c r="AE34" s="152">
        <v>9.9183874536412393</v>
      </c>
      <c r="AF34" s="136"/>
      <c r="AG34" s="168">
        <v>54.275125301124099</v>
      </c>
      <c r="AH34" s="163">
        <v>61.222863523822198</v>
      </c>
      <c r="AI34" s="163">
        <v>69.023337878078095</v>
      </c>
      <c r="AJ34" s="163">
        <v>72.779052044298695</v>
      </c>
      <c r="AK34" s="163">
        <v>73.355434873527798</v>
      </c>
      <c r="AL34" s="169">
        <v>66.131162724170196</v>
      </c>
      <c r="AM34" s="163"/>
      <c r="AN34" s="170">
        <v>95.771288560626303</v>
      </c>
      <c r="AO34" s="171">
        <v>98.183706671573802</v>
      </c>
      <c r="AP34" s="172">
        <v>96.977497616100095</v>
      </c>
      <c r="AQ34" s="163"/>
      <c r="AR34" s="173">
        <v>74.944401264721606</v>
      </c>
      <c r="AS34" s="96"/>
      <c r="AT34" s="147">
        <v>10.297395181331799</v>
      </c>
      <c r="AU34" s="142">
        <v>19.105320403594501</v>
      </c>
      <c r="AV34" s="142">
        <v>18.916939560334502</v>
      </c>
      <c r="AW34" s="142">
        <v>22.012577529967199</v>
      </c>
      <c r="AX34" s="142">
        <v>17.602418904457299</v>
      </c>
      <c r="AY34" s="148">
        <v>17.806021987417001</v>
      </c>
      <c r="AZ34" s="142"/>
      <c r="BA34" s="149">
        <v>9.2558251305560599</v>
      </c>
      <c r="BB34" s="150">
        <v>4.5702481981229104</v>
      </c>
      <c r="BC34" s="151">
        <v>6.8325813274122096</v>
      </c>
      <c r="BD34" s="142"/>
      <c r="BE34" s="152">
        <v>13.4959626903419</v>
      </c>
      <c r="BF34" s="96"/>
    </row>
    <row r="35" spans="1:58" x14ac:dyDescent="0.25">
      <c r="A35" s="24" t="s">
        <v>79</v>
      </c>
      <c r="B35" s="44" t="str">
        <f t="shared" si="0"/>
        <v>Chesapeake Bay</v>
      </c>
      <c r="C35" s="12"/>
      <c r="D35" s="28" t="s">
        <v>16</v>
      </c>
      <c r="E35" s="31" t="s">
        <v>17</v>
      </c>
      <c r="F35" s="12"/>
      <c r="G35" s="168">
        <v>51.259515828677799</v>
      </c>
      <c r="H35" s="163">
        <v>69.594078212290498</v>
      </c>
      <c r="I35" s="163">
        <v>73.861238361266203</v>
      </c>
      <c r="J35" s="163">
        <v>75.060418994413396</v>
      </c>
      <c r="K35" s="163">
        <v>73.909180633147102</v>
      </c>
      <c r="L35" s="169">
        <v>68.736886405958998</v>
      </c>
      <c r="M35" s="163"/>
      <c r="N35" s="170">
        <v>112.81755121042799</v>
      </c>
      <c r="O35" s="171">
        <v>117.236852886405</v>
      </c>
      <c r="P35" s="172">
        <v>115.027202048417</v>
      </c>
      <c r="Q35" s="163"/>
      <c r="R35" s="173">
        <v>81.962690875232695</v>
      </c>
      <c r="S35" s="96"/>
      <c r="T35" s="147">
        <v>-19.070228282712399</v>
      </c>
      <c r="U35" s="142">
        <v>-9.5173105068766208</v>
      </c>
      <c r="V35" s="142">
        <v>-11.9680720315777</v>
      </c>
      <c r="W35" s="142">
        <v>3.7438432774116501</v>
      </c>
      <c r="X35" s="142">
        <v>9.2808771275284894</v>
      </c>
      <c r="Y35" s="148">
        <v>-5.61731753866672</v>
      </c>
      <c r="Z35" s="142"/>
      <c r="AA35" s="149">
        <v>1.31303193793222</v>
      </c>
      <c r="AB35" s="150">
        <v>-9.1532093397768808</v>
      </c>
      <c r="AC35" s="151">
        <v>-4.3052418813860802</v>
      </c>
      <c r="AD35" s="142"/>
      <c r="AE35" s="152">
        <v>-5.0955541640653204</v>
      </c>
      <c r="AF35" s="136"/>
      <c r="AG35" s="168">
        <v>69.700616852886398</v>
      </c>
      <c r="AH35" s="163">
        <v>71.211627094972002</v>
      </c>
      <c r="AI35" s="163">
        <v>72.847499999999997</v>
      </c>
      <c r="AJ35" s="163">
        <v>72.812509310986897</v>
      </c>
      <c r="AK35" s="163">
        <v>69.588945530726207</v>
      </c>
      <c r="AL35" s="169">
        <v>71.2322397579143</v>
      </c>
      <c r="AM35" s="163"/>
      <c r="AN35" s="170">
        <v>105.204648510242</v>
      </c>
      <c r="AO35" s="171">
        <v>113.796191806331</v>
      </c>
      <c r="AP35" s="172">
        <v>109.500420158286</v>
      </c>
      <c r="AQ35" s="163"/>
      <c r="AR35" s="173">
        <v>82.166005586592107</v>
      </c>
      <c r="AS35" s="96"/>
      <c r="AT35" s="147">
        <v>-4.8549925543308197</v>
      </c>
      <c r="AU35" s="142">
        <v>-6.5810000275745004</v>
      </c>
      <c r="AV35" s="142">
        <v>-12.247579855514701</v>
      </c>
      <c r="AW35" s="142">
        <v>-4.4099827438194801</v>
      </c>
      <c r="AX35" s="142">
        <v>-7.0190955799143397</v>
      </c>
      <c r="AY35" s="148">
        <v>-7.13218046638376</v>
      </c>
      <c r="AZ35" s="142"/>
      <c r="BA35" s="149">
        <v>-10.0212852729264</v>
      </c>
      <c r="BB35" s="150">
        <v>-11.884332004789799</v>
      </c>
      <c r="BC35" s="151">
        <v>-10.999078581808501</v>
      </c>
      <c r="BD35" s="142"/>
      <c r="BE35" s="152">
        <v>-8.6435237932324398</v>
      </c>
      <c r="BF35" s="96"/>
    </row>
    <row r="36" spans="1:58" x14ac:dyDescent="0.25">
      <c r="A36" s="24" t="s">
        <v>80</v>
      </c>
      <c r="B36" s="44" t="str">
        <f t="shared" si="0"/>
        <v>Coastal Virginia - Eastern Shore</v>
      </c>
      <c r="C36" s="12"/>
      <c r="D36" s="28" t="s">
        <v>16</v>
      </c>
      <c r="E36" s="31" t="s">
        <v>17</v>
      </c>
      <c r="F36" s="12"/>
      <c r="G36" s="168">
        <v>80.97</v>
      </c>
      <c r="H36" s="163">
        <v>110.398257203092</v>
      </c>
      <c r="I36" s="163">
        <v>110.68893886156</v>
      </c>
      <c r="J36" s="163">
        <v>112.124188334504</v>
      </c>
      <c r="K36" s="163">
        <v>111.21886156008399</v>
      </c>
      <c r="L36" s="169">
        <v>105.080049191848</v>
      </c>
      <c r="M36" s="163"/>
      <c r="N36" s="170">
        <v>158.67473647224099</v>
      </c>
      <c r="O36" s="171">
        <v>164.61771609276099</v>
      </c>
      <c r="P36" s="172">
        <v>161.646226282501</v>
      </c>
      <c r="Q36" s="163"/>
      <c r="R36" s="173">
        <v>121.24181407489201</v>
      </c>
      <c r="S36" s="96"/>
      <c r="T36" s="147">
        <v>-12.416864494774201</v>
      </c>
      <c r="U36" s="142">
        <v>8.1554257284821592</v>
      </c>
      <c r="V36" s="142">
        <v>-1.55355733904744</v>
      </c>
      <c r="W36" s="142">
        <v>0.52283774308310904</v>
      </c>
      <c r="X36" s="142">
        <v>0.65235131809407298</v>
      </c>
      <c r="Y36" s="148">
        <v>-0.68005928986915998</v>
      </c>
      <c r="Z36" s="142"/>
      <c r="AA36" s="149">
        <v>-4.8131880592760599</v>
      </c>
      <c r="AB36" s="150">
        <v>-4.6090232354571503</v>
      </c>
      <c r="AC36" s="151">
        <v>-4.7093384251756003</v>
      </c>
      <c r="AD36" s="142"/>
      <c r="AE36" s="152">
        <v>-2.2544735077640898</v>
      </c>
      <c r="AF36" s="136"/>
      <c r="AG36" s="168">
        <v>95.921546029515099</v>
      </c>
      <c r="AH36" s="163">
        <v>92.449634574841795</v>
      </c>
      <c r="AI36" s="163">
        <v>95.635567463106099</v>
      </c>
      <c r="AJ36" s="163">
        <v>99.457633520730795</v>
      </c>
      <c r="AK36" s="163">
        <v>99.951428320449693</v>
      </c>
      <c r="AL36" s="169">
        <v>96.683161981728702</v>
      </c>
      <c r="AM36" s="163"/>
      <c r="AN36" s="170">
        <v>144.51447118763099</v>
      </c>
      <c r="AO36" s="171">
        <v>153.737276879831</v>
      </c>
      <c r="AP36" s="172">
        <v>149.12587403373101</v>
      </c>
      <c r="AQ36" s="163"/>
      <c r="AR36" s="173">
        <v>111.66679399658599</v>
      </c>
      <c r="AS36" s="96"/>
      <c r="AT36" s="147">
        <v>-2.03813147366703</v>
      </c>
      <c r="AU36" s="142">
        <v>0.49688651799129102</v>
      </c>
      <c r="AV36" s="142">
        <v>-6.1609715073178997</v>
      </c>
      <c r="AW36" s="142">
        <v>-0.56666733375092704</v>
      </c>
      <c r="AX36" s="142">
        <v>-1.3287358951697199</v>
      </c>
      <c r="AY36" s="148">
        <v>-1.9731042945203601</v>
      </c>
      <c r="AZ36" s="142"/>
      <c r="BA36" s="149">
        <v>-5.5805892311712704</v>
      </c>
      <c r="BB36" s="150">
        <v>-6.8934983883514303</v>
      </c>
      <c r="BC36" s="151">
        <v>-6.2619338725543399</v>
      </c>
      <c r="BD36" s="142"/>
      <c r="BE36" s="152">
        <v>-3.65505263941415</v>
      </c>
      <c r="BF36" s="96"/>
    </row>
    <row r="37" spans="1:58" x14ac:dyDescent="0.25">
      <c r="A37" s="24" t="s">
        <v>81</v>
      </c>
      <c r="B37" s="44" t="str">
        <f t="shared" si="0"/>
        <v>Coastal Virginia - Hampton Roads</v>
      </c>
      <c r="C37" s="12"/>
      <c r="D37" s="28" t="s">
        <v>16</v>
      </c>
      <c r="E37" s="31" t="s">
        <v>17</v>
      </c>
      <c r="F37" s="12"/>
      <c r="G37" s="168">
        <v>100.88852771285001</v>
      </c>
      <c r="H37" s="163">
        <v>120.002836033421</v>
      </c>
      <c r="I37" s="163">
        <v>123.78465113779799</v>
      </c>
      <c r="J37" s="163">
        <v>123.76272802987501</v>
      </c>
      <c r="K37" s="163">
        <v>126.623478950055</v>
      </c>
      <c r="L37" s="169">
        <v>119.0124443728</v>
      </c>
      <c r="M37" s="163"/>
      <c r="N37" s="170">
        <v>167.065441551812</v>
      </c>
      <c r="O37" s="171">
        <v>179.53399156390199</v>
      </c>
      <c r="P37" s="172">
        <v>173.29971655785701</v>
      </c>
      <c r="Q37" s="163"/>
      <c r="R37" s="173">
        <v>134.52309356852999</v>
      </c>
      <c r="S37" s="96"/>
      <c r="T37" s="147">
        <v>0.57267656131444</v>
      </c>
      <c r="U37" s="142">
        <v>7.5832894261060897</v>
      </c>
      <c r="V37" s="142">
        <v>4.5952364606546796</v>
      </c>
      <c r="W37" s="142">
        <v>5.3587741990935296</v>
      </c>
      <c r="X37" s="142">
        <v>4.0173885201294004</v>
      </c>
      <c r="Y37" s="148">
        <v>4.5058949635229597</v>
      </c>
      <c r="Z37" s="142"/>
      <c r="AA37" s="149">
        <v>-4.1815230972378004</v>
      </c>
      <c r="AB37" s="150">
        <v>-3.4711801193906702</v>
      </c>
      <c r="AC37" s="151">
        <v>-3.81488482067207</v>
      </c>
      <c r="AD37" s="142"/>
      <c r="AE37" s="152">
        <v>1.28098900697145</v>
      </c>
      <c r="AF37" s="136"/>
      <c r="AG37" s="168">
        <v>115.493424075118</v>
      </c>
      <c r="AH37" s="163">
        <v>109.15072573278501</v>
      </c>
      <c r="AI37" s="163">
        <v>107.511413315064</v>
      </c>
      <c r="AJ37" s="163">
        <v>110.5846902958</v>
      </c>
      <c r="AK37" s="163">
        <v>113.29646583917599</v>
      </c>
      <c r="AL37" s="169">
        <v>111.207343851589</v>
      </c>
      <c r="AM37" s="163"/>
      <c r="AN37" s="170">
        <v>158.96561739340601</v>
      </c>
      <c r="AO37" s="171">
        <v>180.603734316649</v>
      </c>
      <c r="AP37" s="172">
        <v>169.78467585502801</v>
      </c>
      <c r="AQ37" s="163"/>
      <c r="AR37" s="173">
        <v>127.943724424</v>
      </c>
      <c r="AS37" s="96"/>
      <c r="AT37" s="147">
        <v>-1.2324154818756701</v>
      </c>
      <c r="AU37" s="142">
        <v>5.8434615780078998</v>
      </c>
      <c r="AV37" s="142">
        <v>-0.90652550583513103</v>
      </c>
      <c r="AW37" s="142">
        <v>0.29869627449061797</v>
      </c>
      <c r="AX37" s="142">
        <v>-1.5878507455351401</v>
      </c>
      <c r="AY37" s="148">
        <v>0.37959772598413499</v>
      </c>
      <c r="AZ37" s="142"/>
      <c r="BA37" s="149">
        <v>-4.0820844443796096</v>
      </c>
      <c r="BB37" s="150">
        <v>-2.2305445886300599</v>
      </c>
      <c r="BC37" s="151">
        <v>-3.1061416559256898</v>
      </c>
      <c r="BD37" s="142"/>
      <c r="BE37" s="152">
        <v>-0.971142668001718</v>
      </c>
      <c r="BF37" s="96"/>
    </row>
    <row r="38" spans="1:58" x14ac:dyDescent="0.25">
      <c r="A38" s="25" t="s">
        <v>82</v>
      </c>
      <c r="B38" s="44" t="str">
        <f t="shared" si="0"/>
        <v>Northern Virginia</v>
      </c>
      <c r="C38" s="12"/>
      <c r="D38" s="28" t="s">
        <v>16</v>
      </c>
      <c r="E38" s="31" t="s">
        <v>17</v>
      </c>
      <c r="F38" s="13"/>
      <c r="G38" s="168">
        <v>70.494688939396895</v>
      </c>
      <c r="H38" s="163">
        <v>94.214168191966493</v>
      </c>
      <c r="I38" s="163">
        <v>110.933550696944</v>
      </c>
      <c r="J38" s="163">
        <v>108.05426252589599</v>
      </c>
      <c r="K38" s="163">
        <v>96.587664983808295</v>
      </c>
      <c r="L38" s="169">
        <v>96.056867067602596</v>
      </c>
      <c r="M38" s="163"/>
      <c r="N38" s="170">
        <v>96.118892732868005</v>
      </c>
      <c r="O38" s="171">
        <v>100.203003801516</v>
      </c>
      <c r="P38" s="172">
        <v>98.160948267192296</v>
      </c>
      <c r="Q38" s="163"/>
      <c r="R38" s="173">
        <v>96.658033124628204</v>
      </c>
      <c r="S38" s="96"/>
      <c r="T38" s="147">
        <v>39.165269278169397</v>
      </c>
      <c r="U38" s="142">
        <v>48.961538063126397</v>
      </c>
      <c r="V38" s="142">
        <v>68.317630876965694</v>
      </c>
      <c r="W38" s="142">
        <v>53.7148116152323</v>
      </c>
      <c r="X38" s="142">
        <v>43.747437699120603</v>
      </c>
      <c r="Y38" s="148">
        <v>51.367029202183701</v>
      </c>
      <c r="Z38" s="142"/>
      <c r="AA38" s="149">
        <v>24.900004809218899</v>
      </c>
      <c r="AB38" s="150">
        <v>18.996651253206199</v>
      </c>
      <c r="AC38" s="151">
        <v>21.815547417405799</v>
      </c>
      <c r="AD38" s="142"/>
      <c r="AE38" s="152">
        <v>41.4130061312922</v>
      </c>
      <c r="AF38" s="136"/>
      <c r="AG38" s="168">
        <v>74.945864090753602</v>
      </c>
      <c r="AH38" s="163">
        <v>87.482511464891203</v>
      </c>
      <c r="AI38" s="163">
        <v>98.657295442202795</v>
      </c>
      <c r="AJ38" s="163">
        <v>100.290089003761</v>
      </c>
      <c r="AK38" s="163">
        <v>89.236591306796399</v>
      </c>
      <c r="AL38" s="169">
        <v>90.122470261681102</v>
      </c>
      <c r="AM38" s="163"/>
      <c r="AN38" s="170">
        <v>92.915069141339899</v>
      </c>
      <c r="AO38" s="171">
        <v>96.104935987690297</v>
      </c>
      <c r="AP38" s="172">
        <v>94.510002564515105</v>
      </c>
      <c r="AQ38" s="163"/>
      <c r="AR38" s="173">
        <v>91.376050919633599</v>
      </c>
      <c r="AS38" s="96"/>
      <c r="AT38" s="147">
        <v>46.054206030367801</v>
      </c>
      <c r="AU38" s="142">
        <v>63.062327833531498</v>
      </c>
      <c r="AV38" s="142">
        <v>69.748481207888403</v>
      </c>
      <c r="AW38" s="142">
        <v>67.959750573299999</v>
      </c>
      <c r="AX38" s="142">
        <v>53.622141974656799</v>
      </c>
      <c r="AY38" s="148">
        <v>60.427455546296599</v>
      </c>
      <c r="AZ38" s="142"/>
      <c r="BA38" s="149">
        <v>35.658973716123597</v>
      </c>
      <c r="BB38" s="150">
        <v>27.944178776034999</v>
      </c>
      <c r="BC38" s="151">
        <v>31.623674078838899</v>
      </c>
      <c r="BD38" s="142"/>
      <c r="BE38" s="152">
        <v>50.683010049114699</v>
      </c>
      <c r="BF38" s="96"/>
    </row>
    <row r="39" spans="1:58" x14ac:dyDescent="0.25">
      <c r="A39" s="26" t="s">
        <v>83</v>
      </c>
      <c r="B39" s="44" t="str">
        <f t="shared" si="0"/>
        <v>Shenandoah Valley</v>
      </c>
      <c r="C39" s="12"/>
      <c r="D39" s="29" t="s">
        <v>16</v>
      </c>
      <c r="E39" s="32" t="s">
        <v>17</v>
      </c>
      <c r="F39" s="12"/>
      <c r="G39" s="174">
        <v>48.174972631969503</v>
      </c>
      <c r="H39" s="175">
        <v>60.390508395955003</v>
      </c>
      <c r="I39" s="175">
        <v>62.592733092123503</v>
      </c>
      <c r="J39" s="175">
        <v>66.356912515075607</v>
      </c>
      <c r="K39" s="175">
        <v>66.884578346785403</v>
      </c>
      <c r="L39" s="176">
        <v>60.879940996381798</v>
      </c>
      <c r="M39" s="163"/>
      <c r="N39" s="177">
        <v>84.568630670748604</v>
      </c>
      <c r="O39" s="178">
        <v>85.503697931162407</v>
      </c>
      <c r="P39" s="179">
        <v>85.036164300955505</v>
      </c>
      <c r="Q39" s="163"/>
      <c r="R39" s="180">
        <v>67.781719083402905</v>
      </c>
      <c r="S39" s="96"/>
      <c r="T39" s="153">
        <v>-3.09129397698038</v>
      </c>
      <c r="U39" s="154">
        <v>3.3814151507495298</v>
      </c>
      <c r="V39" s="154">
        <v>3.6890569854489099</v>
      </c>
      <c r="W39" s="154">
        <v>12.8712481590139</v>
      </c>
      <c r="X39" s="154">
        <v>5.3782371307771699</v>
      </c>
      <c r="Y39" s="155">
        <v>4.6933448223947503</v>
      </c>
      <c r="Z39" s="142"/>
      <c r="AA39" s="156">
        <v>-9.3926091480389307</v>
      </c>
      <c r="AB39" s="157">
        <v>-13.7432748543677</v>
      </c>
      <c r="AC39" s="158">
        <v>-11.6334040827523</v>
      </c>
      <c r="AD39" s="142"/>
      <c r="AE39" s="159">
        <v>-1.80950994394443</v>
      </c>
      <c r="AF39" s="136"/>
      <c r="AG39" s="174">
        <v>51.094159012895403</v>
      </c>
      <c r="AH39" s="175">
        <v>53.3152908433064</v>
      </c>
      <c r="AI39" s="175">
        <v>59.4578632062343</v>
      </c>
      <c r="AJ39" s="175">
        <v>63.1422979868262</v>
      </c>
      <c r="AK39" s="175">
        <v>64.272233973466896</v>
      </c>
      <c r="AL39" s="176">
        <v>58.256369004545803</v>
      </c>
      <c r="AM39" s="163"/>
      <c r="AN39" s="177">
        <v>85.3241921792374</v>
      </c>
      <c r="AO39" s="178">
        <v>88.973440718062903</v>
      </c>
      <c r="AP39" s="179">
        <v>87.148816448650095</v>
      </c>
      <c r="AQ39" s="163"/>
      <c r="AR39" s="180">
        <v>66.511353988575607</v>
      </c>
      <c r="AS39" s="96"/>
      <c r="AT39" s="153">
        <v>4.6407430612358498</v>
      </c>
      <c r="AU39" s="154">
        <v>1.14095745861834</v>
      </c>
      <c r="AV39" s="154">
        <v>5.3568559083777698</v>
      </c>
      <c r="AW39" s="154">
        <v>6.4728253276413801</v>
      </c>
      <c r="AX39" s="154">
        <v>0.95392695238678504</v>
      </c>
      <c r="AY39" s="155">
        <v>3.6791853627977402</v>
      </c>
      <c r="AZ39" s="142"/>
      <c r="BA39" s="156">
        <v>-5.1271017743945597</v>
      </c>
      <c r="BB39" s="157">
        <v>-4.4726039465109402</v>
      </c>
      <c r="BC39" s="158">
        <v>-4.7941257898632701</v>
      </c>
      <c r="BD39" s="142"/>
      <c r="BE39" s="159">
        <v>0.33612369144860299</v>
      </c>
      <c r="BF39" s="96"/>
    </row>
    <row r="40" spans="1:58" x14ac:dyDescent="0.25">
      <c r="A40" s="22" t="s">
        <v>84</v>
      </c>
      <c r="B40" s="44" t="str">
        <f t="shared" si="0"/>
        <v>Southern Virginia</v>
      </c>
      <c r="C40" s="10"/>
      <c r="D40" s="27" t="s">
        <v>16</v>
      </c>
      <c r="E40" s="30" t="s">
        <v>17</v>
      </c>
      <c r="F40" s="3"/>
      <c r="G40" s="160">
        <v>42.273769580596202</v>
      </c>
      <c r="H40" s="161">
        <v>57.241753410813502</v>
      </c>
      <c r="I40" s="161">
        <v>58.4920768064679</v>
      </c>
      <c r="J40" s="161">
        <v>59.175826174835699</v>
      </c>
      <c r="K40" s="161">
        <v>56.570848913592698</v>
      </c>
      <c r="L40" s="162">
        <v>54.750854977261199</v>
      </c>
      <c r="M40" s="163"/>
      <c r="N40" s="164">
        <v>73.028317331985804</v>
      </c>
      <c r="O40" s="165">
        <v>71.957364830722497</v>
      </c>
      <c r="P40" s="166">
        <v>72.4928410813542</v>
      </c>
      <c r="Q40" s="163"/>
      <c r="R40" s="167">
        <v>59.819993864144898</v>
      </c>
      <c r="S40" s="96"/>
      <c r="T40" s="139">
        <v>4.9021878296078496</v>
      </c>
      <c r="U40" s="140">
        <v>17.6950699821844</v>
      </c>
      <c r="V40" s="140">
        <v>14.2064472050994</v>
      </c>
      <c r="W40" s="140">
        <v>14.343572313341401</v>
      </c>
      <c r="X40" s="140">
        <v>7.3960599291274498</v>
      </c>
      <c r="Y40" s="141">
        <v>11.929400965905399</v>
      </c>
      <c r="Z40" s="142"/>
      <c r="AA40" s="143">
        <v>-2.5975546534810201</v>
      </c>
      <c r="AB40" s="144">
        <v>-7.9918735190709702</v>
      </c>
      <c r="AC40" s="145">
        <v>-5.3516169544021297</v>
      </c>
      <c r="AD40" s="142"/>
      <c r="AE40" s="146">
        <v>5.2742344585701098</v>
      </c>
      <c r="AF40" s="137"/>
      <c r="AG40" s="160">
        <v>42.340828701364302</v>
      </c>
      <c r="AH40" s="161">
        <v>48.032109019706901</v>
      </c>
      <c r="AI40" s="161">
        <v>54.953298383021703</v>
      </c>
      <c r="AJ40" s="161">
        <v>56.582710333501701</v>
      </c>
      <c r="AK40" s="161">
        <v>53.6843930015159</v>
      </c>
      <c r="AL40" s="162">
        <v>51.118667887822099</v>
      </c>
      <c r="AM40" s="163"/>
      <c r="AN40" s="164">
        <v>69.824842723597698</v>
      </c>
      <c r="AO40" s="165">
        <v>71.578847902981295</v>
      </c>
      <c r="AP40" s="166">
        <v>70.701845313289496</v>
      </c>
      <c r="AQ40" s="163"/>
      <c r="AR40" s="167">
        <v>56.7138614379556</v>
      </c>
      <c r="AS40" s="96"/>
      <c r="AT40" s="139">
        <v>2.1181072422521199</v>
      </c>
      <c r="AU40" s="140">
        <v>5.7028582180642102</v>
      </c>
      <c r="AV40" s="140">
        <v>10.1316077976198</v>
      </c>
      <c r="AW40" s="140">
        <v>12.065252386344</v>
      </c>
      <c r="AX40" s="140">
        <v>4.9081890919870901</v>
      </c>
      <c r="AY40" s="141">
        <v>7.1828644475742101</v>
      </c>
      <c r="AZ40" s="142"/>
      <c r="BA40" s="143">
        <v>0.27215383657605002</v>
      </c>
      <c r="BB40" s="144">
        <v>0.34847319936566401</v>
      </c>
      <c r="BC40" s="145">
        <v>0.31077234537961901</v>
      </c>
      <c r="BD40" s="142"/>
      <c r="BE40" s="146">
        <v>4.6297512142682997</v>
      </c>
      <c r="BF40" s="137"/>
    </row>
    <row r="41" spans="1:58" x14ac:dyDescent="0.25">
      <c r="A41" s="23" t="s">
        <v>85</v>
      </c>
      <c r="B41" s="44" t="str">
        <f t="shared" si="0"/>
        <v>Southwest Virginia - Blue Ridge Highlands</v>
      </c>
      <c r="C41" s="11"/>
      <c r="D41" s="28" t="s">
        <v>16</v>
      </c>
      <c r="E41" s="31" t="s">
        <v>17</v>
      </c>
      <c r="F41" s="12"/>
      <c r="G41" s="168">
        <v>48.760018941785503</v>
      </c>
      <c r="H41" s="163">
        <v>58.053418360904097</v>
      </c>
      <c r="I41" s="163">
        <v>57.895970450814403</v>
      </c>
      <c r="J41" s="163">
        <v>69.082738982194698</v>
      </c>
      <c r="K41" s="163">
        <v>69.7156976891021</v>
      </c>
      <c r="L41" s="169">
        <v>60.701568884960203</v>
      </c>
      <c r="M41" s="163"/>
      <c r="N41" s="170">
        <v>96.807672685945107</v>
      </c>
      <c r="O41" s="171">
        <v>85.309280212147897</v>
      </c>
      <c r="P41" s="172">
        <v>91.058476449046495</v>
      </c>
      <c r="Q41" s="163"/>
      <c r="R41" s="173">
        <v>69.374971046127698</v>
      </c>
      <c r="S41" s="96"/>
      <c r="T41" s="147">
        <v>1.06984993585805</v>
      </c>
      <c r="U41" s="142">
        <v>2.13950737532859</v>
      </c>
      <c r="V41" s="142">
        <v>2.03935064899223</v>
      </c>
      <c r="W41" s="142">
        <v>16.577637276462202</v>
      </c>
      <c r="X41" s="142">
        <v>11.327725406191</v>
      </c>
      <c r="Y41" s="148">
        <v>6.9815279515040602</v>
      </c>
      <c r="Z41" s="142"/>
      <c r="AA41" s="149">
        <v>5.9719924947352601</v>
      </c>
      <c r="AB41" s="150">
        <v>-1.47338926594848</v>
      </c>
      <c r="AC41" s="151">
        <v>2.3490362623810399</v>
      </c>
      <c r="AD41" s="142"/>
      <c r="AE41" s="152">
        <v>5.1959475055186202</v>
      </c>
      <c r="AF41" s="137"/>
      <c r="AG41" s="168">
        <v>48.636247000883898</v>
      </c>
      <c r="AH41" s="163">
        <v>52.767902828639897</v>
      </c>
      <c r="AI41" s="163">
        <v>57.430503220103503</v>
      </c>
      <c r="AJ41" s="163">
        <v>63.139491728753597</v>
      </c>
      <c r="AK41" s="163">
        <v>65.484248958201704</v>
      </c>
      <c r="AL41" s="169">
        <v>57.491678747316499</v>
      </c>
      <c r="AM41" s="163"/>
      <c r="AN41" s="170">
        <v>93.007308056572697</v>
      </c>
      <c r="AO41" s="171">
        <v>83.730438818032496</v>
      </c>
      <c r="AP41" s="172">
        <v>88.368873437302597</v>
      </c>
      <c r="AQ41" s="163"/>
      <c r="AR41" s="173">
        <v>66.313734373026804</v>
      </c>
      <c r="AS41" s="96"/>
      <c r="AT41" s="147">
        <v>10.8280196768356</v>
      </c>
      <c r="AU41" s="142">
        <v>3.3559479258634801</v>
      </c>
      <c r="AV41" s="142">
        <v>2.6410415320509402</v>
      </c>
      <c r="AW41" s="142">
        <v>8.5015892718319392</v>
      </c>
      <c r="AX41" s="142">
        <v>3.6450575209141198</v>
      </c>
      <c r="AY41" s="148">
        <v>5.58028370059154</v>
      </c>
      <c r="AZ41" s="142"/>
      <c r="BA41" s="149">
        <v>4.23737916196316</v>
      </c>
      <c r="BB41" s="150">
        <v>2.1122336852192398</v>
      </c>
      <c r="BC41" s="151">
        <v>3.2196613590709902</v>
      </c>
      <c r="BD41" s="142"/>
      <c r="BE41" s="152">
        <v>4.6688827849499699</v>
      </c>
      <c r="BF41" s="137"/>
    </row>
    <row r="42" spans="1:58" x14ac:dyDescent="0.25">
      <c r="A42" s="24" t="s">
        <v>86</v>
      </c>
      <c r="B42" s="44" t="str">
        <f t="shared" si="0"/>
        <v>Southwest Virginia - Heart of Appalachia</v>
      </c>
      <c r="C42" s="12"/>
      <c r="D42" s="28" t="s">
        <v>16</v>
      </c>
      <c r="E42" s="31" t="s">
        <v>17</v>
      </c>
      <c r="F42" s="12"/>
      <c r="G42" s="168">
        <v>40.127603686635901</v>
      </c>
      <c r="H42" s="163">
        <v>55.960789993416697</v>
      </c>
      <c r="I42" s="163">
        <v>56.725839368005197</v>
      </c>
      <c r="J42" s="163">
        <v>63.264456879526001</v>
      </c>
      <c r="K42" s="163">
        <v>66.325312705727399</v>
      </c>
      <c r="L42" s="169">
        <v>56.4808005266622</v>
      </c>
      <c r="M42" s="163"/>
      <c r="N42" s="170">
        <v>76.032804476629295</v>
      </c>
      <c r="O42" s="171">
        <v>76.355793285055896</v>
      </c>
      <c r="P42" s="172">
        <v>76.194298880842595</v>
      </c>
      <c r="Q42" s="163"/>
      <c r="R42" s="173">
        <v>62.1132286278566</v>
      </c>
      <c r="S42" s="96"/>
      <c r="T42" s="147">
        <v>-7.4637943532930198</v>
      </c>
      <c r="U42" s="142">
        <v>11.6675455100299</v>
      </c>
      <c r="V42" s="142">
        <v>17.468818462033401</v>
      </c>
      <c r="W42" s="142">
        <v>32.086312760396297</v>
      </c>
      <c r="X42" s="142">
        <v>19.139063442154502</v>
      </c>
      <c r="Y42" s="148">
        <v>15.1095961318475</v>
      </c>
      <c r="Z42" s="142"/>
      <c r="AA42" s="149">
        <v>1.2898171371179501</v>
      </c>
      <c r="AB42" s="150">
        <v>3.9098919532679601</v>
      </c>
      <c r="AC42" s="151">
        <v>2.5859037021962399</v>
      </c>
      <c r="AD42" s="142"/>
      <c r="AE42" s="152">
        <v>10.3864560782552</v>
      </c>
      <c r="AF42" s="137"/>
      <c r="AG42" s="168">
        <v>42.936282093482497</v>
      </c>
      <c r="AH42" s="163">
        <v>50.740506912442299</v>
      </c>
      <c r="AI42" s="163">
        <v>55.063800197498303</v>
      </c>
      <c r="AJ42" s="163">
        <v>59.654423963133603</v>
      </c>
      <c r="AK42" s="163">
        <v>59.289405859117799</v>
      </c>
      <c r="AL42" s="169">
        <v>53.536883805134899</v>
      </c>
      <c r="AM42" s="163"/>
      <c r="AN42" s="170">
        <v>70.259119486504204</v>
      </c>
      <c r="AO42" s="171">
        <v>70.043303159973604</v>
      </c>
      <c r="AP42" s="172">
        <v>70.151211323238897</v>
      </c>
      <c r="AQ42" s="163"/>
      <c r="AR42" s="173">
        <v>58.283834524593203</v>
      </c>
      <c r="AS42" s="96"/>
      <c r="AT42" s="147">
        <v>10.638956126037501</v>
      </c>
      <c r="AU42" s="142">
        <v>13.2951676362434</v>
      </c>
      <c r="AV42" s="142">
        <v>14.9974549283081</v>
      </c>
      <c r="AW42" s="142">
        <v>24.4137470940199</v>
      </c>
      <c r="AX42" s="142">
        <v>9.9168501602149899</v>
      </c>
      <c r="AY42" s="148">
        <v>14.7063476142624</v>
      </c>
      <c r="AZ42" s="142"/>
      <c r="BA42" s="149">
        <v>0.62162539546772899</v>
      </c>
      <c r="BB42" s="150">
        <v>1.5509928864714999</v>
      </c>
      <c r="BC42" s="151">
        <v>1.08345826906311</v>
      </c>
      <c r="BD42" s="142"/>
      <c r="BE42" s="152">
        <v>9.6256837144166507</v>
      </c>
      <c r="BF42" s="137"/>
    </row>
    <row r="43" spans="1:58" x14ac:dyDescent="0.25">
      <c r="A43" s="26" t="s">
        <v>87</v>
      </c>
      <c r="B43" s="44" t="str">
        <f t="shared" si="0"/>
        <v>Virginia Mountains</v>
      </c>
      <c r="C43" s="12"/>
      <c r="D43" s="29" t="s">
        <v>16</v>
      </c>
      <c r="E43" s="32" t="s">
        <v>17</v>
      </c>
      <c r="F43" s="12"/>
      <c r="G43" s="174">
        <v>48.8280833561831</v>
      </c>
      <c r="H43" s="175">
        <v>64.079677817384095</v>
      </c>
      <c r="I43" s="175">
        <v>74.862510282423898</v>
      </c>
      <c r="J43" s="175">
        <v>69.074108856594407</v>
      </c>
      <c r="K43" s="175">
        <v>67.279118453523395</v>
      </c>
      <c r="L43" s="176">
        <v>64.824699753221793</v>
      </c>
      <c r="M43" s="163"/>
      <c r="N43" s="177">
        <v>84.261192761173504</v>
      </c>
      <c r="O43" s="178">
        <v>84.398345215245399</v>
      </c>
      <c r="P43" s="179">
        <v>84.329768988209395</v>
      </c>
      <c r="Q43" s="163"/>
      <c r="R43" s="180">
        <v>70.397576677504006</v>
      </c>
      <c r="S43" s="96"/>
      <c r="T43" s="153">
        <v>-2.0296519698634699</v>
      </c>
      <c r="U43" s="154">
        <v>4.1621283949095904</v>
      </c>
      <c r="V43" s="154">
        <v>16.725208540681901</v>
      </c>
      <c r="W43" s="154">
        <v>9.8755878000658601</v>
      </c>
      <c r="X43" s="154">
        <v>10.168156550126801</v>
      </c>
      <c r="Y43" s="155">
        <v>8.2469312486184894</v>
      </c>
      <c r="Z43" s="142"/>
      <c r="AA43" s="156">
        <v>6.7690187661635299</v>
      </c>
      <c r="AB43" s="157">
        <v>-3.9605893927264999</v>
      </c>
      <c r="AC43" s="158">
        <v>1.1160387672287899</v>
      </c>
      <c r="AD43" s="142"/>
      <c r="AE43" s="159">
        <v>5.6957774865219903</v>
      </c>
      <c r="AF43" s="137"/>
      <c r="AG43" s="174">
        <v>52.402533589251398</v>
      </c>
      <c r="AH43" s="175">
        <v>58.824175692349797</v>
      </c>
      <c r="AI43" s="175">
        <v>67.847180559363807</v>
      </c>
      <c r="AJ43" s="175">
        <v>67.192291266794598</v>
      </c>
      <c r="AK43" s="175">
        <v>67.236457362215504</v>
      </c>
      <c r="AL43" s="176">
        <v>62.700527693994999</v>
      </c>
      <c r="AM43" s="163"/>
      <c r="AN43" s="177">
        <v>84.376580751302399</v>
      </c>
      <c r="AO43" s="178">
        <v>87.123493967644606</v>
      </c>
      <c r="AP43" s="179">
        <v>85.750037359473495</v>
      </c>
      <c r="AQ43" s="163"/>
      <c r="AR43" s="180">
        <v>69.286101884131696</v>
      </c>
      <c r="AS43" s="96"/>
      <c r="AT43" s="153">
        <v>5.1460291882514104</v>
      </c>
      <c r="AU43" s="154">
        <v>8.2986035748456999</v>
      </c>
      <c r="AV43" s="154">
        <v>14.5784527744004</v>
      </c>
      <c r="AW43" s="154">
        <v>12.7693303517957</v>
      </c>
      <c r="AX43" s="154">
        <v>8.41287356098373</v>
      </c>
      <c r="AY43" s="155">
        <v>10.011794499635901</v>
      </c>
      <c r="AZ43" s="142"/>
      <c r="BA43" s="156">
        <v>5.5661030382792003</v>
      </c>
      <c r="BB43" s="157">
        <v>4.0512529263345396</v>
      </c>
      <c r="BC43" s="158">
        <v>4.79107464427259</v>
      </c>
      <c r="BD43" s="142"/>
      <c r="BE43" s="159">
        <v>8.1072933676695005</v>
      </c>
      <c r="BF43" s="137"/>
    </row>
  </sheetData>
  <sheetProtection algorithmName="SHA-512" hashValue="lXFmqkH0XmmOl7ADVk0yTr+T7Ynk0Oj4HnPT1JGaRWVTwKgOXW8XUx2uyS4rx8m+mQaGVNQGwmZc14dHjYKGrA==" saltValue="4+T8SSfw7uDXM/52TNWN8A=="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C14" sqref="AC14"/>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101</v>
      </c>
      <c r="D1" s="39"/>
      <c r="E1" s="39"/>
      <c r="F1" s="39"/>
      <c r="G1" s="39"/>
      <c r="H1" s="39"/>
      <c r="I1" s="39"/>
      <c r="J1" s="39"/>
      <c r="K1" s="39"/>
      <c r="L1" s="39"/>
      <c r="M1" s="39"/>
      <c r="N1" s="39"/>
      <c r="O1" s="39"/>
      <c r="P1" s="39"/>
      <c r="Q1" s="39"/>
      <c r="R1" s="39"/>
      <c r="S1" s="39"/>
      <c r="T1" s="39"/>
      <c r="U1" s="39"/>
      <c r="V1" s="39"/>
      <c r="W1" s="39"/>
      <c r="X1" s="39"/>
      <c r="Y1" s="181"/>
      <c r="Z1" s="181"/>
      <c r="AA1" s="181"/>
      <c r="AB1" s="181"/>
      <c r="AC1" s="181"/>
      <c r="AD1" s="181"/>
      <c r="AE1" s="181"/>
      <c r="AF1" s="181"/>
      <c r="AG1" s="181"/>
      <c r="AH1" s="181"/>
      <c r="AI1" s="181"/>
      <c r="AJ1" s="181"/>
      <c r="AK1" s="181"/>
      <c r="AL1" s="181"/>
    </row>
    <row r="2" spans="1:50" ht="15" customHeight="1" x14ac:dyDescent="0.25">
      <c r="A2" s="39"/>
      <c r="B2" s="97" t="s">
        <v>123</v>
      </c>
      <c r="C2" s="39"/>
      <c r="D2" s="39"/>
      <c r="E2" s="39"/>
      <c r="F2" s="39"/>
      <c r="G2" s="39"/>
      <c r="H2" s="39"/>
      <c r="I2" s="39"/>
      <c r="J2" s="39"/>
      <c r="K2" s="39"/>
      <c r="L2" s="39"/>
      <c r="M2" s="39"/>
      <c r="N2" s="39"/>
      <c r="O2" s="39"/>
      <c r="P2" s="39"/>
      <c r="Q2" s="39"/>
      <c r="R2" s="39"/>
      <c r="S2" s="39"/>
      <c r="T2" s="39"/>
      <c r="U2" s="39"/>
      <c r="V2" s="39"/>
      <c r="W2" s="39"/>
      <c r="X2" s="39"/>
      <c r="Y2" s="181"/>
      <c r="Z2" s="181"/>
      <c r="AA2" s="181"/>
      <c r="AB2" s="181"/>
      <c r="AC2" s="181"/>
      <c r="AD2" s="181"/>
      <c r="AE2" s="181"/>
      <c r="AF2" s="181"/>
      <c r="AG2" s="181"/>
      <c r="AH2" s="181"/>
      <c r="AI2" s="181"/>
      <c r="AJ2" s="181"/>
      <c r="AK2" s="181"/>
      <c r="AL2" s="181"/>
    </row>
    <row r="3" spans="1:50" x14ac:dyDescent="0.25">
      <c r="A3" s="39"/>
      <c r="B3" s="39"/>
      <c r="C3" s="39"/>
      <c r="D3" s="39"/>
      <c r="E3" s="39"/>
      <c r="F3" s="39"/>
      <c r="G3" s="39"/>
      <c r="H3" s="39"/>
      <c r="I3" s="39"/>
      <c r="J3" s="39"/>
      <c r="K3" s="39"/>
      <c r="L3" s="39"/>
      <c r="M3" s="39"/>
      <c r="N3" s="39"/>
      <c r="O3" s="39"/>
      <c r="P3" s="39"/>
      <c r="Q3" s="39"/>
      <c r="R3" s="39"/>
      <c r="S3" s="39"/>
      <c r="T3" s="39"/>
      <c r="U3" s="39"/>
      <c r="V3" s="39"/>
      <c r="W3" s="39"/>
      <c r="X3" s="39"/>
      <c r="Y3" s="181"/>
      <c r="Z3" s="181"/>
      <c r="AA3" s="181"/>
      <c r="AB3" s="181"/>
      <c r="AC3" s="181"/>
      <c r="AD3" s="181"/>
      <c r="AE3" s="181"/>
      <c r="AF3" s="181"/>
      <c r="AG3" s="181"/>
      <c r="AH3" s="181"/>
      <c r="AI3" s="181"/>
      <c r="AJ3" s="181"/>
      <c r="AK3" s="181"/>
      <c r="AL3" s="181"/>
    </row>
    <row r="4" spans="1:50" x14ac:dyDescent="0.25">
      <c r="A4" s="39"/>
      <c r="B4" s="39"/>
      <c r="C4" s="39"/>
      <c r="D4" s="39"/>
      <c r="E4" s="39"/>
      <c r="F4" s="39"/>
      <c r="G4" s="39"/>
      <c r="H4" s="39"/>
      <c r="I4" s="39"/>
      <c r="J4" s="39"/>
      <c r="K4" s="39"/>
      <c r="L4" s="39"/>
      <c r="M4" s="39"/>
      <c r="N4" s="39"/>
      <c r="O4" s="39"/>
      <c r="P4" s="39"/>
      <c r="Q4" s="39"/>
      <c r="R4" s="39"/>
      <c r="S4" s="39"/>
      <c r="T4" s="39"/>
      <c r="U4" s="39"/>
      <c r="V4" s="39"/>
      <c r="W4" s="39"/>
      <c r="X4" s="39"/>
      <c r="Y4" s="181"/>
      <c r="Z4" s="181"/>
      <c r="AA4" s="181"/>
      <c r="AB4" s="181"/>
      <c r="AC4" s="181"/>
      <c r="AD4" s="181"/>
      <c r="AE4" s="181"/>
      <c r="AF4" s="181"/>
      <c r="AG4" s="181"/>
      <c r="AH4" s="181"/>
      <c r="AI4" s="181"/>
      <c r="AJ4" s="181"/>
      <c r="AK4" s="181"/>
      <c r="AL4" s="181"/>
    </row>
    <row r="5" spans="1:50" x14ac:dyDescent="0.25">
      <c r="A5" s="39"/>
      <c r="B5" s="39"/>
      <c r="C5" s="39"/>
      <c r="D5" s="39"/>
      <c r="E5" s="39"/>
      <c r="F5" s="39"/>
      <c r="G5" s="39"/>
      <c r="H5" s="39"/>
      <c r="I5" s="39"/>
      <c r="J5" s="39"/>
      <c r="K5" s="39"/>
      <c r="L5" s="39"/>
      <c r="M5" s="39"/>
      <c r="N5" s="39"/>
      <c r="O5" s="39"/>
      <c r="P5" s="39"/>
      <c r="Q5" s="39"/>
      <c r="R5" s="39"/>
      <c r="S5" s="39"/>
      <c r="T5" s="39"/>
      <c r="U5" s="39"/>
      <c r="V5" s="39"/>
      <c r="W5" s="39"/>
      <c r="X5" s="39"/>
      <c r="Y5" s="181"/>
      <c r="Z5" s="181"/>
      <c r="AA5" s="181"/>
      <c r="AB5" s="181"/>
      <c r="AC5" s="181"/>
      <c r="AD5" s="181"/>
      <c r="AE5" s="181"/>
      <c r="AF5" s="181"/>
      <c r="AG5" s="181"/>
      <c r="AH5" s="181"/>
      <c r="AI5" s="181"/>
      <c r="AJ5" s="181"/>
      <c r="AK5" s="181"/>
      <c r="AL5" s="181"/>
    </row>
    <row r="6" spans="1:50" x14ac:dyDescent="0.25">
      <c r="A6" s="39"/>
      <c r="B6" s="39"/>
      <c r="C6" s="39"/>
      <c r="D6" s="39"/>
      <c r="E6" s="39"/>
      <c r="F6" s="39"/>
      <c r="G6" s="39"/>
      <c r="H6" s="39"/>
      <c r="I6" s="39"/>
      <c r="J6" s="39"/>
      <c r="K6" s="39"/>
      <c r="L6" s="39"/>
      <c r="M6" s="39"/>
      <c r="N6" s="39"/>
      <c r="O6" s="39"/>
      <c r="P6" s="39"/>
      <c r="Q6" s="39"/>
      <c r="R6" s="39"/>
      <c r="S6" s="39"/>
      <c r="T6" s="39"/>
      <c r="U6" s="39"/>
      <c r="V6" s="39"/>
      <c r="W6" s="39"/>
      <c r="X6" s="39"/>
      <c r="Y6" s="181"/>
      <c r="Z6" s="181"/>
      <c r="AA6" s="181"/>
      <c r="AB6" s="181"/>
      <c r="AC6" s="181"/>
      <c r="AD6" s="181"/>
      <c r="AE6" s="181"/>
      <c r="AF6" s="181"/>
      <c r="AG6" s="181"/>
      <c r="AH6" s="181"/>
      <c r="AI6" s="181"/>
      <c r="AJ6" s="181"/>
      <c r="AK6" s="181"/>
      <c r="AL6" s="181"/>
    </row>
    <row r="7" spans="1:50" x14ac:dyDescent="0.25">
      <c r="A7" s="39"/>
      <c r="B7" s="39"/>
      <c r="C7" s="39"/>
      <c r="D7" s="39"/>
      <c r="E7" s="39"/>
      <c r="F7" s="39"/>
      <c r="G7" s="39"/>
      <c r="H7" s="39"/>
      <c r="I7" s="39"/>
      <c r="J7" s="39"/>
      <c r="K7" s="39"/>
      <c r="L7" s="39"/>
      <c r="M7" s="39"/>
      <c r="N7" s="39"/>
      <c r="O7" s="39"/>
      <c r="P7" s="39"/>
      <c r="Q7" s="39"/>
      <c r="R7" s="39"/>
      <c r="S7" s="39"/>
      <c r="T7" s="39"/>
      <c r="U7" s="39"/>
      <c r="V7" s="39"/>
      <c r="W7" s="39"/>
      <c r="X7" s="39"/>
      <c r="Y7" s="181"/>
      <c r="Z7" s="181"/>
      <c r="AA7" s="181"/>
      <c r="AB7" s="181"/>
      <c r="AC7" s="181"/>
      <c r="AD7" s="181"/>
      <c r="AE7" s="181"/>
      <c r="AF7" s="181"/>
      <c r="AG7" s="181"/>
      <c r="AH7" s="181"/>
      <c r="AI7" s="181"/>
      <c r="AJ7" s="181"/>
      <c r="AK7" s="181"/>
      <c r="AL7" s="181"/>
    </row>
    <row r="8" spans="1:50" ht="18" customHeight="1" x14ac:dyDescent="0.3">
      <c r="A8" s="102"/>
      <c r="B8" s="39"/>
      <c r="C8" s="39"/>
      <c r="D8" s="218">
        <v>2022</v>
      </c>
      <c r="E8" s="218"/>
      <c r="F8" s="218"/>
      <c r="G8" s="218"/>
      <c r="H8" s="218"/>
      <c r="I8" s="218"/>
      <c r="J8" s="218"/>
      <c r="K8" s="102"/>
      <c r="L8" s="102"/>
      <c r="M8" s="102"/>
      <c r="N8" s="102"/>
      <c r="O8" s="39"/>
      <c r="P8" s="218">
        <v>2021</v>
      </c>
      <c r="Q8" s="218"/>
      <c r="R8" s="218"/>
      <c r="S8" s="218"/>
      <c r="T8" s="218"/>
      <c r="U8" s="218"/>
      <c r="V8" s="218"/>
      <c r="W8" s="102"/>
      <c r="X8" s="102"/>
      <c r="Y8" s="181"/>
      <c r="Z8" s="181"/>
      <c r="AA8" s="181"/>
      <c r="AB8" s="181"/>
      <c r="AC8" s="181"/>
      <c r="AD8" s="181"/>
      <c r="AE8" s="181"/>
      <c r="AF8" s="181"/>
      <c r="AG8" s="181"/>
      <c r="AH8" s="181"/>
      <c r="AI8" s="181"/>
      <c r="AJ8" s="181"/>
      <c r="AK8" s="181"/>
      <c r="AL8" s="181"/>
    </row>
    <row r="9" spans="1:50" ht="15.75" customHeight="1" x14ac:dyDescent="0.3">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82"/>
      <c r="B10" s="39"/>
      <c r="C10" s="108" t="s">
        <v>109</v>
      </c>
      <c r="D10" s="109">
        <v>19</v>
      </c>
      <c r="E10" s="110">
        <v>20</v>
      </c>
      <c r="F10" s="110">
        <v>21</v>
      </c>
      <c r="G10" s="110">
        <v>22</v>
      </c>
      <c r="H10" s="110">
        <v>23</v>
      </c>
      <c r="I10" s="110">
        <v>24</v>
      </c>
      <c r="J10" s="111">
        <v>25</v>
      </c>
      <c r="K10" s="182"/>
      <c r="L10" s="182"/>
      <c r="M10" s="219" t="s">
        <v>104</v>
      </c>
      <c r="N10" s="220"/>
      <c r="O10" s="108" t="s">
        <v>109</v>
      </c>
      <c r="P10" s="109">
        <v>20</v>
      </c>
      <c r="Q10" s="110">
        <v>21</v>
      </c>
      <c r="R10" s="110">
        <v>22</v>
      </c>
      <c r="S10" s="110">
        <v>23</v>
      </c>
      <c r="T10" s="110">
        <v>24</v>
      </c>
      <c r="U10" s="110">
        <v>25</v>
      </c>
      <c r="V10" s="111">
        <v>26</v>
      </c>
      <c r="W10" s="182"/>
      <c r="X10" s="182"/>
      <c r="Y10" s="181"/>
      <c r="Z10" s="181"/>
      <c r="AA10" s="181"/>
      <c r="AB10" s="181"/>
      <c r="AC10" s="181"/>
      <c r="AD10" s="181"/>
      <c r="AE10" s="181"/>
      <c r="AF10" s="181"/>
      <c r="AG10" s="181"/>
      <c r="AH10" s="181"/>
      <c r="AI10" s="181"/>
      <c r="AJ10" s="181"/>
      <c r="AK10" s="181"/>
      <c r="AL10" s="181"/>
    </row>
    <row r="11" spans="1:50" ht="20.100000000000001" customHeight="1" x14ac:dyDescent="0.25">
      <c r="A11" s="182"/>
      <c r="B11" s="39"/>
      <c r="C11" s="108" t="s">
        <v>112</v>
      </c>
      <c r="D11" s="112">
        <v>26</v>
      </c>
      <c r="E11" s="113">
        <v>27</v>
      </c>
      <c r="F11" s="113">
        <v>28</v>
      </c>
      <c r="G11" s="113">
        <v>29</v>
      </c>
      <c r="H11" s="113">
        <v>30</v>
      </c>
      <c r="I11" s="113">
        <v>1</v>
      </c>
      <c r="J11" s="114">
        <v>2</v>
      </c>
      <c r="K11" s="182"/>
      <c r="L11" s="182"/>
      <c r="M11" s="219" t="s">
        <v>104</v>
      </c>
      <c r="N11" s="220"/>
      <c r="O11" s="108" t="s">
        <v>112</v>
      </c>
      <c r="P11" s="112">
        <v>27</v>
      </c>
      <c r="Q11" s="113">
        <v>28</v>
      </c>
      <c r="R11" s="113">
        <v>29</v>
      </c>
      <c r="S11" s="113">
        <v>30</v>
      </c>
      <c r="T11" s="113">
        <v>1</v>
      </c>
      <c r="U11" s="113">
        <v>2</v>
      </c>
      <c r="V11" s="114">
        <v>3</v>
      </c>
      <c r="W11" s="182"/>
      <c r="X11" s="182"/>
      <c r="Y11" s="181"/>
      <c r="Z11" s="181"/>
      <c r="AA11" s="181"/>
      <c r="AB11" s="181"/>
      <c r="AC11" s="181"/>
      <c r="AD11" s="181"/>
      <c r="AE11" s="181"/>
      <c r="AF11" s="181"/>
      <c r="AG11" s="181"/>
      <c r="AH11" s="181"/>
      <c r="AI11" s="181"/>
      <c r="AJ11" s="181"/>
      <c r="AK11" s="181"/>
      <c r="AL11" s="181"/>
    </row>
    <row r="12" spans="1:50" ht="20.100000000000001" customHeight="1" x14ac:dyDescent="0.25">
      <c r="A12" s="182"/>
      <c r="B12" s="39"/>
      <c r="C12" s="108" t="s">
        <v>116</v>
      </c>
      <c r="D12" s="115">
        <v>3</v>
      </c>
      <c r="E12" s="116">
        <v>4</v>
      </c>
      <c r="F12" s="116">
        <v>5</v>
      </c>
      <c r="G12" s="116">
        <v>6</v>
      </c>
      <c r="H12" s="116">
        <v>7</v>
      </c>
      <c r="I12" s="116">
        <v>8</v>
      </c>
      <c r="J12" s="117">
        <v>9</v>
      </c>
      <c r="K12" s="182"/>
      <c r="L12" s="182"/>
      <c r="M12" s="219" t="s">
        <v>104</v>
      </c>
      <c r="N12" s="220"/>
      <c r="O12" s="108" t="s">
        <v>116</v>
      </c>
      <c r="P12" s="115">
        <v>4</v>
      </c>
      <c r="Q12" s="116">
        <v>5</v>
      </c>
      <c r="R12" s="116">
        <v>6</v>
      </c>
      <c r="S12" s="116">
        <v>7</v>
      </c>
      <c r="T12" s="116">
        <v>8</v>
      </c>
      <c r="U12" s="116">
        <v>9</v>
      </c>
      <c r="V12" s="117">
        <v>10</v>
      </c>
      <c r="W12" s="182"/>
      <c r="X12" s="182"/>
      <c r="Y12" s="181"/>
      <c r="Z12" s="181"/>
      <c r="AA12" s="181"/>
      <c r="AB12" s="181"/>
      <c r="AC12" s="181"/>
      <c r="AD12" s="181"/>
      <c r="AE12" s="181"/>
      <c r="AF12" s="181"/>
      <c r="AG12" s="181"/>
      <c r="AH12" s="181"/>
      <c r="AI12" s="181"/>
      <c r="AJ12" s="181"/>
      <c r="AK12" s="181"/>
      <c r="AL12" s="181"/>
    </row>
    <row r="13" spans="1:50" ht="20.100000000000001" customHeight="1" x14ac:dyDescent="0.25">
      <c r="A13" s="182"/>
      <c r="B13" s="39"/>
      <c r="C13" s="108" t="s">
        <v>116</v>
      </c>
      <c r="D13" s="118">
        <v>10</v>
      </c>
      <c r="E13" s="119">
        <v>11</v>
      </c>
      <c r="F13" s="119">
        <v>12</v>
      </c>
      <c r="G13" s="119">
        <v>13</v>
      </c>
      <c r="H13" s="119">
        <v>14</v>
      </c>
      <c r="I13" s="119">
        <v>15</v>
      </c>
      <c r="J13" s="120">
        <v>16</v>
      </c>
      <c r="K13" s="182"/>
      <c r="L13" s="182"/>
      <c r="M13" s="219" t="s">
        <v>104</v>
      </c>
      <c r="N13" s="220"/>
      <c r="O13" s="108" t="s">
        <v>116</v>
      </c>
      <c r="P13" s="118">
        <v>11</v>
      </c>
      <c r="Q13" s="119">
        <v>12</v>
      </c>
      <c r="R13" s="119">
        <v>13</v>
      </c>
      <c r="S13" s="119">
        <v>14</v>
      </c>
      <c r="T13" s="119">
        <v>15</v>
      </c>
      <c r="U13" s="119">
        <v>16</v>
      </c>
      <c r="V13" s="120">
        <v>17</v>
      </c>
      <c r="W13" s="182"/>
      <c r="X13" s="182"/>
      <c r="Y13" s="181"/>
      <c r="Z13" s="181"/>
      <c r="AA13" s="181"/>
      <c r="AB13" s="181"/>
      <c r="AC13" s="181"/>
      <c r="AD13" s="181"/>
      <c r="AE13" s="181"/>
      <c r="AF13" s="181"/>
      <c r="AG13" s="181"/>
      <c r="AH13" s="181"/>
      <c r="AI13" s="181"/>
      <c r="AJ13" s="181"/>
      <c r="AK13" s="181"/>
      <c r="AL13" s="181"/>
    </row>
    <row r="14" spans="1:50" ht="20.100000000000001" customHeight="1" x14ac:dyDescent="0.25">
      <c r="A14" s="182"/>
      <c r="B14" s="39"/>
      <c r="C14" s="108" t="s">
        <v>116</v>
      </c>
      <c r="D14" s="121">
        <v>17</v>
      </c>
      <c r="E14" s="122">
        <v>18</v>
      </c>
      <c r="F14" s="122">
        <v>19</v>
      </c>
      <c r="G14" s="122">
        <v>20</v>
      </c>
      <c r="H14" s="122">
        <v>21</v>
      </c>
      <c r="I14" s="122">
        <v>22</v>
      </c>
      <c r="J14" s="123">
        <v>23</v>
      </c>
      <c r="K14" s="182"/>
      <c r="L14" s="182"/>
      <c r="M14" s="219" t="s">
        <v>104</v>
      </c>
      <c r="N14" s="220"/>
      <c r="O14" s="108" t="s">
        <v>116</v>
      </c>
      <c r="P14" s="121">
        <v>18</v>
      </c>
      <c r="Q14" s="122">
        <v>19</v>
      </c>
      <c r="R14" s="122">
        <v>20</v>
      </c>
      <c r="S14" s="122">
        <v>21</v>
      </c>
      <c r="T14" s="122">
        <v>22</v>
      </c>
      <c r="U14" s="122">
        <v>23</v>
      </c>
      <c r="V14" s="123">
        <v>24</v>
      </c>
      <c r="W14" s="182"/>
      <c r="X14" s="182"/>
      <c r="Y14" s="181"/>
      <c r="Z14" s="181"/>
      <c r="AA14" s="181"/>
      <c r="AB14" s="181"/>
      <c r="AC14" s="181"/>
      <c r="AD14" s="181"/>
      <c r="AE14" s="181"/>
      <c r="AF14" s="181"/>
      <c r="AG14" s="181"/>
      <c r="AH14" s="181"/>
      <c r="AI14" s="181"/>
      <c r="AJ14" s="181"/>
      <c r="AK14" s="181"/>
      <c r="AL14" s="181"/>
    </row>
    <row r="15" spans="1:50" ht="20.100000000000001" customHeight="1" x14ac:dyDescent="0.25">
      <c r="A15" s="182"/>
      <c r="B15" s="39"/>
      <c r="C15" s="108" t="s">
        <v>116</v>
      </c>
      <c r="D15" s="124">
        <v>24</v>
      </c>
      <c r="E15" s="125">
        <v>25</v>
      </c>
      <c r="F15" s="125">
        <v>26</v>
      </c>
      <c r="G15" s="125">
        <v>27</v>
      </c>
      <c r="H15" s="125">
        <v>28</v>
      </c>
      <c r="I15" s="125">
        <v>29</v>
      </c>
      <c r="J15" s="126">
        <v>30</v>
      </c>
      <c r="K15" s="182"/>
      <c r="L15" s="182"/>
      <c r="M15" s="219" t="s">
        <v>104</v>
      </c>
      <c r="N15" s="220"/>
      <c r="O15" s="108" t="s">
        <v>116</v>
      </c>
      <c r="P15" s="124">
        <v>25</v>
      </c>
      <c r="Q15" s="125">
        <v>26</v>
      </c>
      <c r="R15" s="125">
        <v>27</v>
      </c>
      <c r="S15" s="125">
        <v>28</v>
      </c>
      <c r="T15" s="125">
        <v>29</v>
      </c>
      <c r="U15" s="125">
        <v>30</v>
      </c>
      <c r="V15" s="126">
        <v>31</v>
      </c>
      <c r="W15" s="182"/>
      <c r="X15" s="182"/>
      <c r="Y15" s="181"/>
      <c r="Z15" s="181"/>
      <c r="AA15" s="181"/>
      <c r="AB15" s="181"/>
      <c r="AC15" s="181"/>
      <c r="AD15" s="181"/>
      <c r="AE15" s="181"/>
      <c r="AF15" s="181"/>
      <c r="AG15" s="181"/>
      <c r="AH15" s="181"/>
      <c r="AI15" s="181"/>
      <c r="AJ15" s="181"/>
      <c r="AK15" s="181"/>
      <c r="AL15" s="181"/>
    </row>
    <row r="16" spans="1:50"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181"/>
      <c r="Z16" s="181"/>
      <c r="AA16" s="181"/>
      <c r="AB16" s="181"/>
      <c r="AC16" s="181"/>
      <c r="AD16" s="181"/>
      <c r="AE16" s="181"/>
      <c r="AF16" s="181"/>
      <c r="AG16" s="181"/>
      <c r="AH16" s="181"/>
      <c r="AI16" s="181"/>
      <c r="AJ16" s="181"/>
      <c r="AK16" s="181"/>
      <c r="AL16" s="181"/>
    </row>
    <row r="17" spans="1:50"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181"/>
      <c r="Z17" s="181"/>
      <c r="AA17" s="181"/>
      <c r="AB17" s="181"/>
      <c r="AC17" s="181"/>
      <c r="AD17" s="181"/>
      <c r="AE17" s="181"/>
      <c r="AF17" s="181"/>
      <c r="AG17" s="181"/>
      <c r="AH17" s="181"/>
      <c r="AI17" s="181"/>
      <c r="AJ17" s="181"/>
      <c r="AK17" s="181"/>
      <c r="AL17" s="181"/>
    </row>
    <row r="18" spans="1:50" x14ac:dyDescent="0.25">
      <c r="A18" s="39"/>
      <c r="B18" s="39"/>
      <c r="C18" s="39"/>
      <c r="D18" s="221" t="s">
        <v>105</v>
      </c>
      <c r="E18" s="221"/>
      <c r="F18" s="221"/>
      <c r="G18" s="221"/>
      <c r="H18" s="221"/>
      <c r="I18" s="221"/>
      <c r="J18" s="221"/>
      <c r="K18" s="39"/>
      <c r="L18" s="39"/>
      <c r="M18" s="39"/>
      <c r="N18" s="39"/>
      <c r="O18" s="39"/>
      <c r="P18" s="221" t="s">
        <v>106</v>
      </c>
      <c r="Q18" s="221"/>
      <c r="R18" s="221"/>
      <c r="S18" s="221"/>
      <c r="T18" s="221"/>
      <c r="U18" s="221"/>
      <c r="V18" s="221"/>
      <c r="W18" s="39"/>
      <c r="X18" s="39"/>
      <c r="Y18" s="181"/>
      <c r="Z18" s="181"/>
      <c r="AA18" s="181"/>
      <c r="AB18" s="181"/>
      <c r="AC18" s="181"/>
      <c r="AD18" s="181"/>
      <c r="AE18" s="181"/>
      <c r="AF18" s="181"/>
      <c r="AG18" s="181"/>
      <c r="AH18" s="181"/>
      <c r="AI18" s="181"/>
      <c r="AJ18" s="181"/>
      <c r="AK18" s="181"/>
      <c r="AL18" s="181"/>
    </row>
    <row r="19" spans="1:50" ht="13.2" customHeight="1" x14ac:dyDescent="0.25">
      <c r="A19" s="39"/>
      <c r="B19" s="39"/>
      <c r="C19" s="215" t="s">
        <v>113</v>
      </c>
      <c r="D19" s="215"/>
      <c r="E19" s="215"/>
      <c r="F19" s="215"/>
      <c r="G19" s="39"/>
      <c r="H19" s="39" t="s">
        <v>114</v>
      </c>
      <c r="I19" s="39"/>
      <c r="J19" s="39"/>
      <c r="K19" s="39"/>
      <c r="L19" s="39"/>
      <c r="M19" s="39"/>
      <c r="N19" s="39"/>
      <c r="O19" s="215" t="s">
        <v>115</v>
      </c>
      <c r="P19" s="215"/>
      <c r="Q19" s="215"/>
      <c r="R19" s="215"/>
      <c r="S19" s="39"/>
      <c r="T19" s="39" t="s">
        <v>114</v>
      </c>
      <c r="U19" s="39"/>
      <c r="V19" s="39"/>
      <c r="W19" s="39"/>
      <c r="X19" s="39"/>
      <c r="Y19" s="181"/>
      <c r="Z19" s="181"/>
      <c r="AA19" s="181"/>
      <c r="AB19" s="181"/>
      <c r="AC19" s="181"/>
      <c r="AD19" s="181"/>
      <c r="AE19" s="181"/>
      <c r="AF19" s="181"/>
      <c r="AG19" s="181"/>
      <c r="AH19" s="181"/>
      <c r="AI19" s="181"/>
      <c r="AJ19" s="181"/>
      <c r="AK19" s="181"/>
      <c r="AL19" s="181"/>
    </row>
    <row r="20" spans="1:50" x14ac:dyDescent="0.25">
      <c r="A20" s="127"/>
      <c r="B20" s="127"/>
      <c r="C20" s="215" t="s">
        <v>117</v>
      </c>
      <c r="D20" s="215"/>
      <c r="E20" s="215"/>
      <c r="F20" s="215"/>
      <c r="G20" s="39"/>
      <c r="H20" s="39" t="s">
        <v>118</v>
      </c>
      <c r="I20" s="39"/>
      <c r="J20" s="39"/>
      <c r="K20" s="127"/>
      <c r="L20" s="127"/>
      <c r="M20" s="127"/>
      <c r="N20" s="127"/>
      <c r="O20" s="215" t="s">
        <v>119</v>
      </c>
      <c r="P20" s="215"/>
      <c r="Q20" s="215"/>
      <c r="R20" s="215"/>
      <c r="S20" s="39"/>
      <c r="T20" s="39" t="s">
        <v>118</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15"/>
      <c r="D21" s="215"/>
      <c r="E21" s="215"/>
      <c r="F21" s="215"/>
      <c r="G21" s="39"/>
      <c r="H21" s="39"/>
      <c r="I21" s="39"/>
      <c r="J21" s="39"/>
      <c r="K21" s="127"/>
      <c r="L21" s="127"/>
      <c r="M21" s="127"/>
      <c r="N21" s="127"/>
      <c r="O21" s="215"/>
      <c r="P21" s="215"/>
      <c r="Q21" s="215"/>
      <c r="R21" s="215"/>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15"/>
      <c r="D22" s="215"/>
      <c r="E22" s="215"/>
      <c r="F22" s="215"/>
      <c r="G22" s="39"/>
      <c r="H22" s="39"/>
      <c r="I22" s="39"/>
      <c r="J22" s="39"/>
      <c r="K22" s="127"/>
      <c r="L22" s="127"/>
      <c r="M22" s="127"/>
      <c r="N22" s="127"/>
      <c r="O22" s="215"/>
      <c r="P22" s="215"/>
      <c r="Q22" s="215"/>
      <c r="R22" s="215"/>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15"/>
      <c r="D23" s="215"/>
      <c r="E23" s="215"/>
      <c r="F23" s="215"/>
      <c r="G23" s="39"/>
      <c r="H23" s="39"/>
      <c r="I23" s="39"/>
      <c r="J23" s="127"/>
      <c r="K23" s="127"/>
      <c r="L23" s="127"/>
      <c r="M23" s="127"/>
      <c r="N23" s="127"/>
      <c r="O23" s="215"/>
      <c r="P23" s="215"/>
      <c r="Q23" s="215"/>
      <c r="R23" s="215"/>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39"/>
      <c r="B24" s="39"/>
      <c r="C24" s="215"/>
      <c r="D24" s="215"/>
      <c r="E24" s="215"/>
      <c r="F24" s="215"/>
      <c r="G24" s="39"/>
      <c r="H24" s="39"/>
      <c r="I24" s="39"/>
      <c r="J24" s="39"/>
      <c r="K24" s="39"/>
      <c r="L24" s="39"/>
      <c r="M24" s="39"/>
      <c r="N24" s="39"/>
      <c r="O24" s="215"/>
      <c r="P24" s="215"/>
      <c r="Q24" s="215"/>
      <c r="R24" s="215"/>
      <c r="S24" s="39"/>
      <c r="T24" s="39"/>
      <c r="U24" s="39"/>
      <c r="V24" s="39"/>
      <c r="W24" s="39"/>
      <c r="X24" s="39"/>
      <c r="Y24" s="181"/>
      <c r="Z24" s="181"/>
      <c r="AA24" s="181"/>
      <c r="AB24" s="181"/>
      <c r="AC24" s="181"/>
      <c r="AD24" s="181"/>
      <c r="AE24" s="181"/>
      <c r="AF24" s="181"/>
      <c r="AG24" s="181"/>
      <c r="AH24" s="181"/>
      <c r="AI24" s="181"/>
      <c r="AJ24" s="181"/>
      <c r="AK24" s="181"/>
      <c r="AL24" s="181"/>
    </row>
    <row r="25" spans="1:50" ht="12.75" customHeight="1" x14ac:dyDescent="0.25">
      <c r="Y25" s="181"/>
      <c r="Z25" s="181"/>
      <c r="AA25" s="181"/>
      <c r="AB25" s="181"/>
      <c r="AC25" s="181"/>
      <c r="AD25" s="181"/>
      <c r="AE25" s="181"/>
      <c r="AF25" s="181"/>
      <c r="AG25" s="181"/>
      <c r="AH25" s="181"/>
      <c r="AI25" s="181"/>
      <c r="AJ25" s="181"/>
      <c r="AK25" s="181"/>
      <c r="AL25" s="181"/>
    </row>
    <row r="26" spans="1:50" x14ac:dyDescent="0.25">
      <c r="A26" s="39"/>
      <c r="B26" s="39"/>
      <c r="C26" s="215"/>
      <c r="D26" s="215"/>
      <c r="E26" s="215"/>
      <c r="F26" s="215"/>
      <c r="G26" s="39"/>
      <c r="H26" s="39"/>
      <c r="I26" s="39"/>
      <c r="J26" s="39"/>
      <c r="K26" s="39"/>
      <c r="L26" s="39"/>
      <c r="M26" s="39"/>
      <c r="N26" s="39"/>
      <c r="O26" s="215"/>
      <c r="P26" s="215"/>
      <c r="Q26" s="215"/>
      <c r="R26" s="215"/>
      <c r="S26" s="39"/>
      <c r="T26" s="39"/>
      <c r="U26" s="39"/>
      <c r="V26" s="39"/>
      <c r="W26" s="39"/>
      <c r="X26" s="39"/>
      <c r="Y26" s="181"/>
      <c r="Z26" s="181"/>
      <c r="AA26" s="181"/>
      <c r="AB26" s="181"/>
      <c r="AC26" s="181"/>
      <c r="AD26" s="181"/>
      <c r="AE26" s="181"/>
      <c r="AF26" s="181"/>
      <c r="AG26" s="181"/>
      <c r="AH26" s="181"/>
      <c r="AI26" s="181"/>
      <c r="AJ26" s="181"/>
      <c r="AK26" s="181"/>
      <c r="AL26" s="181"/>
    </row>
    <row r="27" spans="1:50" x14ac:dyDescent="0.25">
      <c r="A27" s="39"/>
      <c r="B27" s="39"/>
      <c r="C27" s="215"/>
      <c r="D27" s="217"/>
      <c r="E27" s="217"/>
      <c r="F27" s="39"/>
      <c r="G27" s="39"/>
      <c r="H27" s="39"/>
      <c r="I27" s="39"/>
      <c r="J27" s="39"/>
      <c r="K27" s="39"/>
      <c r="L27" s="39"/>
      <c r="M27" s="39"/>
      <c r="N27" s="39"/>
      <c r="O27" s="215"/>
      <c r="P27" s="217"/>
      <c r="Q27" s="217"/>
      <c r="R27" s="39"/>
      <c r="S27" s="39"/>
      <c r="T27" s="39"/>
      <c r="U27" s="39"/>
      <c r="V27" s="39"/>
      <c r="W27" s="39"/>
      <c r="X27" s="39"/>
      <c r="Y27" s="181"/>
      <c r="Z27" s="181"/>
      <c r="AA27" s="181"/>
      <c r="AB27" s="181"/>
      <c r="AC27" s="181"/>
      <c r="AD27" s="181"/>
      <c r="AE27" s="181"/>
      <c r="AF27" s="181"/>
      <c r="AG27" s="181"/>
      <c r="AH27" s="181"/>
      <c r="AI27" s="181"/>
      <c r="AJ27" s="181"/>
      <c r="AK27" s="181"/>
      <c r="AL27" s="181"/>
    </row>
    <row r="28" spans="1:50" x14ac:dyDescent="0.25">
      <c r="A28" s="39"/>
      <c r="B28" s="39"/>
      <c r="C28" s="215"/>
      <c r="D28" s="217"/>
      <c r="E28" s="217"/>
      <c r="F28" s="39"/>
      <c r="G28" s="39"/>
      <c r="H28" s="39"/>
      <c r="I28" s="39"/>
      <c r="J28" s="39"/>
      <c r="K28" s="39"/>
      <c r="L28" s="39"/>
      <c r="M28" s="39"/>
      <c r="N28" s="39"/>
      <c r="O28" s="215"/>
      <c r="P28" s="217"/>
      <c r="Q28" s="217"/>
      <c r="R28" s="39"/>
      <c r="S28" s="39"/>
      <c r="T28" s="39"/>
      <c r="U28" s="39"/>
      <c r="V28" s="39"/>
      <c r="W28" s="39"/>
      <c r="X28" s="39"/>
      <c r="Y28" s="181"/>
      <c r="Z28" s="181"/>
      <c r="AA28" s="181"/>
      <c r="AB28" s="181"/>
      <c r="AC28" s="181"/>
      <c r="AD28" s="181"/>
      <c r="AE28" s="181"/>
      <c r="AF28" s="181"/>
      <c r="AG28" s="181"/>
      <c r="AH28" s="181"/>
      <c r="AI28" s="181"/>
      <c r="AJ28" s="181"/>
      <c r="AK28" s="181"/>
      <c r="AL28" s="181"/>
    </row>
    <row r="29" spans="1:50" x14ac:dyDescent="0.25">
      <c r="A29" s="39"/>
      <c r="B29" s="39"/>
      <c r="C29" s="215"/>
      <c r="D29" s="217"/>
      <c r="E29" s="217"/>
      <c r="F29" s="39"/>
      <c r="G29" s="39"/>
      <c r="H29" s="39"/>
      <c r="I29" s="39"/>
      <c r="J29" s="39"/>
      <c r="K29" s="39"/>
      <c r="L29" s="39"/>
      <c r="M29" s="39"/>
      <c r="N29" s="39"/>
      <c r="O29" s="215"/>
      <c r="P29" s="217"/>
      <c r="Q29" s="217"/>
      <c r="R29" s="39"/>
      <c r="T29" s="39"/>
      <c r="U29" s="39"/>
      <c r="V29" s="39"/>
      <c r="W29" s="39"/>
      <c r="X29" s="39"/>
      <c r="Y29" s="181"/>
      <c r="Z29" s="181"/>
      <c r="AA29" s="181"/>
      <c r="AB29" s="181"/>
      <c r="AC29" s="181"/>
      <c r="AD29" s="181"/>
      <c r="AE29" s="181"/>
      <c r="AF29" s="181"/>
      <c r="AG29" s="181"/>
      <c r="AH29" s="181"/>
      <c r="AI29" s="181"/>
      <c r="AJ29" s="181"/>
      <c r="AK29" s="181"/>
      <c r="AL29" s="181"/>
    </row>
    <row r="30" spans="1:50" x14ac:dyDescent="0.25">
      <c r="A30" s="39"/>
      <c r="B30" s="39"/>
      <c r="C30" s="183"/>
      <c r="D30" s="39"/>
      <c r="E30" s="39"/>
      <c r="F30" s="39"/>
      <c r="G30" s="132" t="s">
        <v>107</v>
      </c>
      <c r="H30" s="39">
        <v>30</v>
      </c>
      <c r="I30" s="39"/>
      <c r="J30" s="39"/>
      <c r="K30" s="39"/>
      <c r="L30" s="39"/>
      <c r="M30" s="39"/>
      <c r="N30" s="39"/>
      <c r="O30" s="183"/>
      <c r="P30" s="39"/>
      <c r="Q30" s="39"/>
      <c r="R30" s="39"/>
      <c r="S30" s="132" t="s">
        <v>107</v>
      </c>
      <c r="T30" s="39">
        <v>30</v>
      </c>
      <c r="U30" s="39"/>
      <c r="V30" s="39"/>
      <c r="W30" s="39"/>
      <c r="X30" s="39"/>
      <c r="Y30" s="181"/>
      <c r="Z30" s="181"/>
      <c r="AA30" s="181"/>
      <c r="AB30" s="181"/>
      <c r="AC30" s="181"/>
      <c r="AD30" s="181"/>
      <c r="AE30" s="181"/>
      <c r="AF30" s="181"/>
      <c r="AG30" s="181"/>
      <c r="AH30" s="181"/>
      <c r="AI30" s="181"/>
      <c r="AJ30" s="181"/>
      <c r="AK30" s="181"/>
      <c r="AL30" s="181"/>
    </row>
    <row r="31" spans="1:50" x14ac:dyDescent="0.25">
      <c r="A31" s="39"/>
      <c r="B31" s="39"/>
      <c r="C31" s="183"/>
      <c r="D31" s="39"/>
      <c r="E31" s="39"/>
      <c r="F31" s="39"/>
      <c r="G31" s="132" t="s">
        <v>108</v>
      </c>
      <c r="H31" s="39">
        <v>12</v>
      </c>
      <c r="I31" s="39"/>
      <c r="J31" s="39"/>
      <c r="K31" s="39"/>
      <c r="L31" s="39"/>
      <c r="M31" s="39"/>
      <c r="N31" s="39"/>
      <c r="O31" s="183"/>
      <c r="P31" s="39"/>
      <c r="Q31" s="39"/>
      <c r="R31" s="39"/>
      <c r="S31" s="132" t="s">
        <v>108</v>
      </c>
      <c r="T31" s="39">
        <v>12</v>
      </c>
      <c r="U31" s="39"/>
      <c r="V31" s="39"/>
      <c r="W31" s="39"/>
      <c r="X31" s="39"/>
      <c r="Y31" s="181"/>
      <c r="Z31" s="181"/>
      <c r="AA31" s="181"/>
      <c r="AB31" s="181"/>
      <c r="AC31" s="181"/>
      <c r="AD31" s="181"/>
      <c r="AE31" s="181"/>
      <c r="AF31" s="181"/>
      <c r="AG31" s="181"/>
      <c r="AH31" s="181"/>
      <c r="AI31" s="181"/>
      <c r="AJ31" s="181"/>
      <c r="AK31" s="181"/>
      <c r="AL31" s="181"/>
    </row>
    <row r="32" spans="1:50" x14ac:dyDescent="0.25">
      <c r="A32" s="39"/>
      <c r="B32" s="39"/>
      <c r="C32" s="183"/>
      <c r="D32" s="39"/>
      <c r="E32" s="39"/>
      <c r="F32" s="39"/>
      <c r="G32" s="39"/>
      <c r="H32" s="39"/>
      <c r="I32" s="39"/>
      <c r="J32" s="39"/>
      <c r="K32" s="39"/>
      <c r="L32" s="39"/>
      <c r="M32" s="39"/>
      <c r="N32" s="39"/>
      <c r="O32" s="183"/>
      <c r="P32" s="39"/>
      <c r="Q32" s="39"/>
      <c r="R32" s="39"/>
      <c r="S32" s="39"/>
      <c r="T32" s="39"/>
      <c r="U32" s="39"/>
      <c r="V32" s="39"/>
      <c r="W32" s="39"/>
      <c r="X32" s="39"/>
      <c r="Y32" s="181"/>
      <c r="Z32" s="181"/>
      <c r="AA32" s="181"/>
      <c r="AB32" s="181"/>
      <c r="AC32" s="181"/>
      <c r="AD32" s="181"/>
      <c r="AE32" s="181"/>
      <c r="AF32" s="181"/>
      <c r="AG32" s="181"/>
      <c r="AH32" s="181"/>
      <c r="AI32" s="181"/>
      <c r="AJ32" s="181"/>
      <c r="AK32" s="181"/>
      <c r="AL32" s="181"/>
    </row>
    <row r="33" spans="1:38" x14ac:dyDescent="0.25">
      <c r="A33" s="39"/>
      <c r="B33" s="39"/>
      <c r="C33" s="183"/>
      <c r="D33" s="39"/>
      <c r="E33" s="39"/>
      <c r="F33" s="39"/>
      <c r="G33" s="39"/>
      <c r="H33" s="39"/>
      <c r="I33" s="39"/>
      <c r="J33" s="39"/>
      <c r="K33" s="39"/>
      <c r="L33" s="39"/>
      <c r="M33" s="39"/>
      <c r="N33" s="39"/>
      <c r="O33" s="183"/>
      <c r="P33" s="39"/>
      <c r="Q33" s="39"/>
      <c r="R33" s="39"/>
      <c r="S33" s="39"/>
      <c r="T33" s="39"/>
      <c r="U33" s="39"/>
      <c r="V33" s="39"/>
      <c r="W33" s="39"/>
      <c r="X33" s="39"/>
      <c r="Y33" s="181"/>
      <c r="Z33" s="181"/>
      <c r="AA33" s="181"/>
      <c r="AB33" s="181"/>
      <c r="AC33" s="181"/>
      <c r="AD33" s="181"/>
      <c r="AE33" s="181"/>
      <c r="AF33" s="181"/>
      <c r="AG33" s="181"/>
      <c r="AH33" s="181"/>
      <c r="AI33" s="181"/>
      <c r="AJ33" s="181"/>
      <c r="AK33" s="181"/>
      <c r="AL33" s="181"/>
    </row>
    <row r="34" spans="1:38" x14ac:dyDescent="0.25">
      <c r="A34" s="39"/>
      <c r="B34" s="133"/>
      <c r="C34" s="134"/>
      <c r="D34" s="39"/>
      <c r="E34" s="39"/>
      <c r="F34" s="39"/>
      <c r="G34" s="39"/>
      <c r="H34" s="39"/>
      <c r="I34" s="39"/>
      <c r="J34" s="39"/>
      <c r="K34" s="39"/>
      <c r="L34" s="39"/>
      <c r="M34" s="39"/>
      <c r="N34" s="39"/>
      <c r="O34" s="183"/>
      <c r="P34" s="39"/>
      <c r="Q34" s="39"/>
      <c r="R34" s="39"/>
      <c r="S34" s="39"/>
      <c r="T34" s="39"/>
      <c r="U34" s="39"/>
      <c r="V34" s="39"/>
      <c r="W34" s="39"/>
      <c r="X34" s="39"/>
      <c r="Y34" s="181"/>
      <c r="Z34" s="181"/>
      <c r="AA34" s="181"/>
      <c r="AB34" s="181"/>
      <c r="AC34" s="181"/>
      <c r="AD34" s="181"/>
      <c r="AE34" s="181"/>
      <c r="AF34" s="181"/>
      <c r="AG34" s="181"/>
      <c r="AH34" s="181"/>
      <c r="AI34" s="181"/>
      <c r="AJ34" s="181"/>
      <c r="AK34" s="181"/>
      <c r="AL34" s="181"/>
    </row>
    <row r="35" spans="1:38" x14ac:dyDescent="0.25">
      <c r="A35" s="39"/>
      <c r="B35" s="133"/>
      <c r="C35" s="134"/>
      <c r="D35" s="39"/>
      <c r="E35" s="39"/>
      <c r="F35" s="39"/>
      <c r="G35" s="39"/>
      <c r="H35" s="39"/>
      <c r="I35" s="39"/>
      <c r="J35" s="39"/>
      <c r="K35" s="39"/>
      <c r="L35" s="39"/>
      <c r="M35" s="39"/>
      <c r="N35" s="39"/>
      <c r="O35" s="39"/>
      <c r="P35" s="39"/>
      <c r="Q35" s="39"/>
      <c r="R35" s="39"/>
      <c r="S35" s="39"/>
      <c r="T35" s="39"/>
      <c r="U35" s="39"/>
      <c r="V35" s="39"/>
      <c r="W35" s="39"/>
      <c r="X35" s="39"/>
      <c r="Y35" s="181"/>
      <c r="Z35" s="181"/>
      <c r="AA35" s="181"/>
      <c r="AB35" s="181"/>
      <c r="AC35" s="181"/>
      <c r="AD35" s="181"/>
      <c r="AE35" s="181"/>
      <c r="AF35" s="181"/>
      <c r="AG35" s="181"/>
      <c r="AH35" s="181"/>
      <c r="AI35" s="181"/>
      <c r="AJ35" s="181"/>
      <c r="AK35" s="181"/>
      <c r="AL35" s="181"/>
    </row>
    <row r="36" spans="1:38" x14ac:dyDescent="0.25">
      <c r="A36" s="39"/>
      <c r="B36" s="39"/>
      <c r="C36" s="134"/>
      <c r="D36" s="39"/>
      <c r="E36" s="39"/>
      <c r="F36" s="39"/>
      <c r="G36" s="39"/>
      <c r="H36" s="39"/>
      <c r="I36" s="39"/>
      <c r="J36" s="39"/>
      <c r="K36" s="39"/>
      <c r="L36" s="39"/>
      <c r="M36" s="39"/>
      <c r="N36" s="39"/>
      <c r="O36" s="39"/>
      <c r="P36" s="39"/>
      <c r="Q36" s="39"/>
      <c r="R36" s="39"/>
      <c r="S36" s="39"/>
      <c r="T36" s="39"/>
      <c r="U36" s="39"/>
      <c r="V36" s="39"/>
      <c r="W36" s="39"/>
      <c r="X36" s="39"/>
      <c r="Y36" s="181"/>
      <c r="Z36" s="181"/>
      <c r="AA36" s="181"/>
      <c r="AB36" s="181"/>
      <c r="AC36" s="181"/>
      <c r="AD36" s="181"/>
      <c r="AE36" s="181"/>
      <c r="AF36" s="181"/>
      <c r="AG36" s="181"/>
      <c r="AH36" s="181"/>
      <c r="AI36" s="181"/>
      <c r="AJ36" s="181"/>
      <c r="AK36" s="181"/>
      <c r="AL36" s="181"/>
    </row>
    <row r="37" spans="1:38" x14ac:dyDescent="0.25">
      <c r="A37" s="39"/>
      <c r="C37" s="135" t="s">
        <v>120</v>
      </c>
      <c r="D37" s="39"/>
      <c r="E37" s="39"/>
      <c r="F37" s="39"/>
      <c r="G37" s="39"/>
      <c r="H37" s="39"/>
      <c r="I37" s="39"/>
      <c r="J37" s="39"/>
      <c r="K37" s="39"/>
      <c r="L37" s="39"/>
      <c r="M37" s="39"/>
      <c r="N37" s="39"/>
      <c r="O37" s="39"/>
      <c r="P37" s="39"/>
      <c r="Q37" s="39"/>
      <c r="R37" s="39"/>
      <c r="S37" s="39"/>
      <c r="T37" s="39"/>
      <c r="U37" s="39"/>
      <c r="V37" s="39"/>
      <c r="W37" s="39"/>
      <c r="X37" s="39"/>
      <c r="Y37" s="181"/>
      <c r="Z37" s="181"/>
      <c r="AA37" s="181"/>
      <c r="AB37" s="181"/>
      <c r="AC37" s="181"/>
      <c r="AD37" s="181"/>
      <c r="AE37" s="181"/>
      <c r="AF37" s="181"/>
      <c r="AG37" s="181"/>
      <c r="AH37" s="181"/>
      <c r="AI37" s="181"/>
      <c r="AJ37" s="181"/>
      <c r="AK37" s="181"/>
      <c r="AL37" s="181"/>
    </row>
    <row r="38" spans="1:38"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181"/>
      <c r="Z38" s="181"/>
      <c r="AA38" s="181"/>
      <c r="AB38" s="181"/>
      <c r="AC38" s="181"/>
      <c r="AD38" s="181"/>
      <c r="AE38" s="181"/>
      <c r="AF38" s="181"/>
      <c r="AG38" s="181"/>
      <c r="AH38" s="181"/>
      <c r="AI38" s="181"/>
      <c r="AJ38" s="181"/>
      <c r="AK38" s="181"/>
      <c r="AL38" s="181"/>
    </row>
    <row r="39" spans="1:38"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181"/>
      <c r="Z39" s="181"/>
      <c r="AA39" s="181"/>
      <c r="AB39" s="181"/>
      <c r="AC39" s="181"/>
      <c r="AD39" s="181"/>
      <c r="AE39" s="181"/>
      <c r="AF39" s="181"/>
      <c r="AG39" s="181"/>
      <c r="AH39" s="181"/>
      <c r="AI39" s="181"/>
      <c r="AJ39" s="181"/>
      <c r="AK39" s="181"/>
      <c r="AL39" s="181"/>
    </row>
    <row r="40" spans="1:38"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181"/>
      <c r="Z40" s="181"/>
      <c r="AA40" s="181"/>
      <c r="AB40" s="181"/>
      <c r="AC40" s="181"/>
      <c r="AD40" s="181"/>
      <c r="AE40" s="181"/>
      <c r="AF40" s="181"/>
      <c r="AG40" s="181"/>
      <c r="AH40" s="181"/>
      <c r="AI40" s="181"/>
      <c r="AJ40" s="181"/>
      <c r="AK40" s="181"/>
      <c r="AL40" s="181"/>
    </row>
    <row r="41" spans="1:38"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181"/>
      <c r="Z41" s="181"/>
      <c r="AA41" s="181"/>
      <c r="AB41" s="181"/>
      <c r="AC41" s="181"/>
      <c r="AD41" s="181"/>
      <c r="AE41" s="181"/>
      <c r="AF41" s="181"/>
      <c r="AG41" s="181"/>
      <c r="AH41" s="181"/>
      <c r="AI41" s="181"/>
      <c r="AJ41" s="181"/>
      <c r="AK41" s="181"/>
      <c r="AL41" s="181"/>
    </row>
    <row r="42" spans="1:38"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181"/>
      <c r="Z42" s="181"/>
      <c r="AA42" s="181"/>
      <c r="AB42" s="181"/>
      <c r="AC42" s="181"/>
      <c r="AD42" s="181"/>
      <c r="AE42" s="181"/>
      <c r="AF42" s="181"/>
      <c r="AG42" s="181"/>
      <c r="AH42" s="181"/>
      <c r="AI42" s="181"/>
      <c r="AJ42" s="181"/>
      <c r="AK42" s="181"/>
      <c r="AL42" s="181"/>
    </row>
    <row r="43" spans="1:38" ht="12.75" customHeight="1" x14ac:dyDescent="0.25">
      <c r="A43" s="39"/>
      <c r="X43" s="39"/>
      <c r="Y43" s="181"/>
      <c r="Z43" s="181"/>
      <c r="AA43" s="181"/>
      <c r="AB43" s="181"/>
      <c r="AC43" s="181"/>
      <c r="AD43" s="181"/>
      <c r="AE43" s="181"/>
      <c r="AF43" s="181"/>
      <c r="AG43" s="181"/>
      <c r="AH43" s="181"/>
      <c r="AI43" s="181"/>
      <c r="AJ43" s="181"/>
      <c r="AK43" s="181"/>
      <c r="AL43" s="181"/>
    </row>
    <row r="44" spans="1:38" ht="41.25" customHeight="1" x14ac:dyDescent="0.25">
      <c r="A44" s="39"/>
      <c r="B44" s="216" t="s">
        <v>100</v>
      </c>
      <c r="C44" s="216"/>
      <c r="D44" s="216"/>
      <c r="E44" s="216"/>
      <c r="F44" s="216"/>
      <c r="G44" s="216"/>
      <c r="H44" s="216"/>
      <c r="I44" s="216"/>
      <c r="J44" s="216"/>
      <c r="K44" s="216"/>
      <c r="L44" s="216"/>
      <c r="M44" s="216"/>
      <c r="N44" s="216"/>
      <c r="O44" s="216"/>
      <c r="P44" s="216"/>
      <c r="Q44" s="216"/>
      <c r="R44" s="216"/>
      <c r="S44" s="216"/>
      <c r="T44" s="216"/>
      <c r="U44" s="216"/>
      <c r="V44" s="216"/>
      <c r="W44" s="216"/>
      <c r="X44" s="39"/>
      <c r="Y44" s="181"/>
      <c r="Z44" s="181"/>
      <c r="AA44" s="181"/>
      <c r="AB44" s="181"/>
      <c r="AC44" s="181"/>
      <c r="AD44" s="181"/>
      <c r="AE44" s="181"/>
      <c r="AF44" s="181"/>
      <c r="AG44" s="181"/>
      <c r="AH44" s="181"/>
      <c r="AI44" s="181"/>
      <c r="AJ44" s="181"/>
      <c r="AK44" s="181"/>
      <c r="AL44" s="181"/>
    </row>
    <row r="45" spans="1:38"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181"/>
      <c r="Z45" s="181"/>
      <c r="AA45" s="181"/>
      <c r="AB45" s="181"/>
      <c r="AC45" s="181"/>
      <c r="AD45" s="181"/>
      <c r="AE45" s="181"/>
      <c r="AF45" s="181"/>
      <c r="AG45" s="181"/>
      <c r="AH45" s="181"/>
      <c r="AI45" s="181"/>
      <c r="AJ45" s="181"/>
      <c r="AK45" s="181"/>
      <c r="AL45" s="181"/>
    </row>
    <row r="46" spans="1:38" x14ac:dyDescent="0.25">
      <c r="A46" s="181"/>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1"/>
    </row>
    <row r="47" spans="1:38" x14ac:dyDescent="0.25">
      <c r="A47" s="181"/>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1"/>
    </row>
    <row r="48" spans="1:38" x14ac:dyDescent="0.25">
      <c r="A48" s="181"/>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row>
    <row r="49" spans="1:38" x14ac:dyDescent="0.25">
      <c r="A49" s="181"/>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c r="AK49" s="181"/>
      <c r="AL49" s="181"/>
    </row>
    <row r="50" spans="1:38" x14ac:dyDescent="0.25">
      <c r="A50" s="181"/>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1"/>
    </row>
    <row r="51" spans="1:38" x14ac:dyDescent="0.25">
      <c r="A51" s="181"/>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c r="AK51" s="181"/>
      <c r="AL51" s="181"/>
    </row>
    <row r="52" spans="1:38" x14ac:dyDescent="0.25">
      <c r="A52" s="181"/>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1"/>
    </row>
    <row r="53" spans="1:38" x14ac:dyDescent="0.25">
      <c r="A53" s="181"/>
      <c r="B53" s="181"/>
      <c r="C53" s="181"/>
      <c r="D53" s="181"/>
      <c r="E53" s="181"/>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c r="AE53" s="181"/>
      <c r="AF53" s="181"/>
      <c r="AG53" s="181"/>
      <c r="AH53" s="181"/>
      <c r="AI53" s="181"/>
      <c r="AJ53" s="181"/>
      <c r="AK53" s="181"/>
      <c r="AL53" s="181"/>
    </row>
    <row r="54" spans="1:38" x14ac:dyDescent="0.25">
      <c r="A54" s="181"/>
      <c r="B54" s="181"/>
      <c r="C54" s="181"/>
      <c r="D54" s="181"/>
      <c r="E54" s="181"/>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c r="AE54" s="181"/>
      <c r="AF54" s="181"/>
      <c r="AG54" s="181"/>
      <c r="AH54" s="181"/>
      <c r="AI54" s="181"/>
      <c r="AJ54" s="181"/>
      <c r="AK54" s="181"/>
      <c r="AL54" s="181"/>
    </row>
    <row r="55" spans="1:38" x14ac:dyDescent="0.25">
      <c r="A55" s="181"/>
      <c r="B55" s="181"/>
      <c r="C55" s="181"/>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row>
    <row r="56" spans="1:38" x14ac:dyDescent="0.25">
      <c r="A56" s="181"/>
      <c r="B56" s="181"/>
      <c r="C56" s="181"/>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1"/>
    </row>
    <row r="57" spans="1:38" x14ac:dyDescent="0.25">
      <c r="A57" s="181"/>
      <c r="B57" s="181"/>
      <c r="C57" s="181"/>
      <c r="D57" s="181"/>
      <c r="E57" s="181"/>
      <c r="F57" s="181"/>
      <c r="G57" s="181"/>
      <c r="H57" s="181"/>
      <c r="I57" s="181"/>
      <c r="J57" s="181"/>
      <c r="K57" s="181"/>
      <c r="L57" s="181"/>
      <c r="M57" s="18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1"/>
    </row>
    <row r="58" spans="1:38" x14ac:dyDescent="0.25">
      <c r="A58" s="181"/>
      <c r="B58" s="181"/>
      <c r="C58" s="181"/>
      <c r="D58" s="181"/>
      <c r="E58" s="181"/>
      <c r="F58" s="181"/>
      <c r="G58" s="181"/>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23" t="str">
        <f>HYPERLINK("http://www.str.com/data-insights/resources/glossary", "For all STR definitions, please visit www.str.com/data-insights/resources/glossary")</f>
        <v>For all STR definitions, please visit www.str.com/data-insights/resources/glossary</v>
      </c>
      <c r="B5" s="223"/>
      <c r="C5" s="223"/>
      <c r="D5" s="223"/>
      <c r="E5" s="223"/>
      <c r="F5" s="223"/>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23" t="str">
        <f>HYPERLINK("http://www.str.com/data-insights/resources/FAQ", "For all STR FAQs, please click here or visit http://www.str.com/data-insights/resources/FAQ")</f>
        <v>For all STR FAQs, please click here or visit http://www.str.com/data-insights/resources/FAQ</v>
      </c>
      <c r="B9" s="223"/>
      <c r="C9" s="223"/>
      <c r="D9" s="223"/>
      <c r="E9" s="223"/>
      <c r="F9" s="223"/>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23" t="str">
        <f>HYPERLINK("http://www.str.com/contact", "For additional support, please contact your regional office")</f>
        <v>For additional support, please contact your regional office</v>
      </c>
      <c r="B12" s="223"/>
      <c r="C12" s="223"/>
      <c r="D12" s="223"/>
      <c r="E12" s="223"/>
      <c r="F12" s="223"/>
      <c r="G12" s="223"/>
      <c r="H12" s="223"/>
      <c r="I12" s="223"/>
      <c r="J12" s="223"/>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22" t="str">
        <f>HYPERLINK("http://www.hotelnewsnow.com/", "For the latest in industry news, visit HotelNewsNow.com.")</f>
        <v>For the latest in industry news, visit HotelNewsNow.com.</v>
      </c>
      <c r="B14" s="222"/>
      <c r="C14" s="222"/>
      <c r="D14" s="222"/>
      <c r="E14" s="222"/>
      <c r="F14" s="222"/>
      <c r="G14" s="222"/>
      <c r="H14" s="222"/>
      <c r="I14" s="222"/>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22" t="str">
        <f>HYPERLINK("http://www.hoteldataconference.com/", "To learn more about the Hotel Data Conference, visit HotelDataConference.com.")</f>
        <v>To learn more about the Hotel Data Conference, visit HotelDataConference.com.</v>
      </c>
      <c r="B15" s="222"/>
      <c r="C15" s="222"/>
      <c r="D15" s="222"/>
      <c r="E15" s="222"/>
      <c r="F15" s="222"/>
      <c r="G15" s="222"/>
      <c r="H15" s="222"/>
      <c r="I15" s="222"/>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97</v>
      </c>
    </row>
    <row r="2" spans="1:1" x14ac:dyDescent="0.25">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B4C35CF-F4A2-43F3-976B-27EF31B6C4D8}"/>
</file>

<file path=customXml/itemProps2.xml><?xml version="1.0" encoding="utf-8"?>
<ds:datastoreItem xmlns:ds="http://schemas.openxmlformats.org/officeDocument/2006/customXml" ds:itemID="{3CC13594-9061-4F3D-9A76-BDB5BBE9DC64}"/>
</file>

<file path=customXml/itemProps3.xml><?xml version="1.0" encoding="utf-8"?>
<ds:datastoreItem xmlns:ds="http://schemas.openxmlformats.org/officeDocument/2006/customXml" ds:itemID="{2167745C-C523-4E48-888E-961DC47DF46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2022-07-21T14:19:01Z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